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1"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O31" i="3"/>
  <c r="O30"/>
  <c r="O29"/>
  <c r="O28"/>
  <c r="O27"/>
  <c r="O26"/>
  <c r="O25"/>
  <c r="O32" s="1"/>
  <c r="O21"/>
  <c r="O20"/>
  <c r="O19"/>
  <c r="O18"/>
  <c r="O17"/>
  <c r="O16"/>
  <c r="O15"/>
  <c r="O11"/>
  <c r="O10"/>
  <c r="O9"/>
  <c r="O8"/>
  <c r="O7"/>
  <c r="O6"/>
  <c r="O5"/>
  <c r="O12" s="1"/>
  <c r="P10" l="1"/>
  <c r="P9"/>
  <c r="P8"/>
  <c r="P7"/>
  <c r="P6"/>
  <c r="P11"/>
  <c r="P5"/>
  <c r="P31"/>
  <c r="P30"/>
  <c r="P29"/>
  <c r="P28"/>
  <c r="P27"/>
  <c r="P26"/>
  <c r="P25"/>
  <c r="O22"/>
  <c r="O34" s="1"/>
  <c r="P21" l="1"/>
  <c r="P17"/>
  <c r="P20"/>
  <c r="P16"/>
  <c r="P19"/>
  <c r="P15"/>
  <c r="P18"/>
  <c r="C25" i="5" l="1"/>
  <c r="S48" i="2" l="1"/>
  <c r="R48"/>
  <c r="Q48"/>
  <c r="O48"/>
  <c r="M48"/>
  <c r="K48"/>
  <c r="I48"/>
  <c r="G48"/>
  <c r="F48"/>
  <c r="T48" s="1"/>
  <c r="E48"/>
  <c r="D48"/>
  <c r="C48"/>
  <c r="B48"/>
  <c r="S47"/>
  <c r="T47" s="1"/>
  <c r="Q47"/>
  <c r="R47" s="1"/>
  <c r="O47"/>
  <c r="P47" s="1"/>
  <c r="M47"/>
  <c r="N47" s="1"/>
  <c r="K47"/>
  <c r="L47" s="1"/>
  <c r="I47"/>
  <c r="J47" s="1"/>
  <c r="G47"/>
  <c r="H47" s="1"/>
  <c r="F47"/>
  <c r="E47"/>
  <c r="D47" s="1"/>
  <c r="C47"/>
  <c r="B47"/>
  <c r="S46"/>
  <c r="Q46"/>
  <c r="O46"/>
  <c r="M46"/>
  <c r="K46"/>
  <c r="J46"/>
  <c r="I46"/>
  <c r="G46"/>
  <c r="F46"/>
  <c r="R46" s="1"/>
  <c r="E46"/>
  <c r="D46"/>
  <c r="C46"/>
  <c r="B46"/>
  <c r="S45"/>
  <c r="Q45"/>
  <c r="O45"/>
  <c r="M45"/>
  <c r="K45"/>
  <c r="I45"/>
  <c r="G45"/>
  <c r="F45"/>
  <c r="D45" s="1"/>
  <c r="E45"/>
  <c r="C45"/>
  <c r="B45"/>
  <c r="S44"/>
  <c r="T44" s="1"/>
  <c r="Q44"/>
  <c r="R44" s="1"/>
  <c r="O44"/>
  <c r="P44" s="1"/>
  <c r="M44"/>
  <c r="N44" s="1"/>
  <c r="K44"/>
  <c r="L44" s="1"/>
  <c r="I44"/>
  <c r="J44" s="1"/>
  <c r="G44"/>
  <c r="H44" s="1"/>
  <c r="F44"/>
  <c r="E44"/>
  <c r="D44" s="1"/>
  <c r="C44"/>
  <c r="B44"/>
  <c r="S43"/>
  <c r="Q43"/>
  <c r="O43"/>
  <c r="M43"/>
  <c r="K43"/>
  <c r="I43"/>
  <c r="G43"/>
  <c r="F43"/>
  <c r="R43" s="1"/>
  <c r="E43"/>
  <c r="D43"/>
  <c r="C43"/>
  <c r="B43"/>
  <c r="S42"/>
  <c r="T42" s="1"/>
  <c r="Q42"/>
  <c r="R42" s="1"/>
  <c r="O42"/>
  <c r="P42" s="1"/>
  <c r="M42"/>
  <c r="N42" s="1"/>
  <c r="K42"/>
  <c r="L42" s="1"/>
  <c r="I42"/>
  <c r="J42" s="1"/>
  <c r="G42"/>
  <c r="H42" s="1"/>
  <c r="F42"/>
  <c r="E42"/>
  <c r="D42" s="1"/>
  <c r="C42"/>
  <c r="B42"/>
  <c r="S41"/>
  <c r="Q41"/>
  <c r="O41"/>
  <c r="M41"/>
  <c r="K41"/>
  <c r="I41"/>
  <c r="G41"/>
  <c r="F41"/>
  <c r="T41" s="1"/>
  <c r="E41"/>
  <c r="D41"/>
  <c r="C41"/>
  <c r="B41"/>
  <c r="S40"/>
  <c r="T40" s="1"/>
  <c r="Q40"/>
  <c r="R40" s="1"/>
  <c r="O40"/>
  <c r="P40" s="1"/>
  <c r="M40"/>
  <c r="N40" s="1"/>
  <c r="K40"/>
  <c r="L40" s="1"/>
  <c r="I40"/>
  <c r="J40" s="1"/>
  <c r="G40"/>
  <c r="H40" s="1"/>
  <c r="F40"/>
  <c r="E40"/>
  <c r="D40" s="1"/>
  <c r="C40"/>
  <c r="B40"/>
  <c r="S39"/>
  <c r="Q39"/>
  <c r="O39"/>
  <c r="M39"/>
  <c r="K39"/>
  <c r="I39"/>
  <c r="G39"/>
  <c r="F39"/>
  <c r="R39" s="1"/>
  <c r="E39"/>
  <c r="D39"/>
  <c r="C39"/>
  <c r="B39"/>
  <c r="S38"/>
  <c r="T38" s="1"/>
  <c r="Q38"/>
  <c r="R38" s="1"/>
  <c r="O38"/>
  <c r="P38" s="1"/>
  <c r="M38"/>
  <c r="N38" s="1"/>
  <c r="K38"/>
  <c r="L38" s="1"/>
  <c r="I38"/>
  <c r="J38" s="1"/>
  <c r="G38"/>
  <c r="H38" s="1"/>
  <c r="F38"/>
  <c r="E38"/>
  <c r="D38" s="1"/>
  <c r="C38"/>
  <c r="B38"/>
  <c r="S37"/>
  <c r="M37"/>
  <c r="K37"/>
  <c r="I37"/>
  <c r="G37"/>
  <c r="F37"/>
  <c r="P37" s="1"/>
  <c r="E37"/>
  <c r="D37"/>
  <c r="C37"/>
  <c r="B37"/>
  <c r="S36"/>
  <c r="T36" s="1"/>
  <c r="Q36"/>
  <c r="R36" s="1"/>
  <c r="O36"/>
  <c r="P36" s="1"/>
  <c r="M36"/>
  <c r="N36" s="1"/>
  <c r="K36"/>
  <c r="L36" s="1"/>
  <c r="I36"/>
  <c r="J36" s="1"/>
  <c r="G36"/>
  <c r="H36" s="1"/>
  <c r="F36"/>
  <c r="E36"/>
  <c r="D36" s="1"/>
  <c r="C36"/>
  <c r="B36"/>
  <c r="Q35"/>
  <c r="R35" s="1"/>
  <c r="O35"/>
  <c r="P35" s="1"/>
  <c r="M35"/>
  <c r="N35" s="1"/>
  <c r="I35"/>
  <c r="G35"/>
  <c r="F35"/>
  <c r="L35" s="1"/>
  <c r="E35"/>
  <c r="D35"/>
  <c r="C35"/>
  <c r="B35"/>
  <c r="S34"/>
  <c r="T34" s="1"/>
  <c r="Q34"/>
  <c r="R34" s="1"/>
  <c r="O34"/>
  <c r="P34" s="1"/>
  <c r="M34"/>
  <c r="N34" s="1"/>
  <c r="K34"/>
  <c r="L34" s="1"/>
  <c r="I34"/>
  <c r="J34" s="1"/>
  <c r="G34"/>
  <c r="H34" s="1"/>
  <c r="F34"/>
  <c r="E34"/>
  <c r="D34" s="1"/>
  <c r="C34"/>
  <c r="B34"/>
  <c r="S33"/>
  <c r="Q33"/>
  <c r="O33"/>
  <c r="M33"/>
  <c r="K33"/>
  <c r="I33"/>
  <c r="G33"/>
  <c r="F33"/>
  <c r="R33" s="1"/>
  <c r="E33"/>
  <c r="C33"/>
  <c r="B33"/>
  <c r="S32"/>
  <c r="T32" s="1"/>
  <c r="Q32"/>
  <c r="R32" s="1"/>
  <c r="O32"/>
  <c r="P32" s="1"/>
  <c r="M32"/>
  <c r="N32" s="1"/>
  <c r="K32"/>
  <c r="L32" s="1"/>
  <c r="I32"/>
  <c r="J32" s="1"/>
  <c r="G32"/>
  <c r="H32" s="1"/>
  <c r="F32"/>
  <c r="E32"/>
  <c r="D32" s="1"/>
  <c r="C32"/>
  <c r="B32"/>
  <c r="S31"/>
  <c r="Q31"/>
  <c r="O31"/>
  <c r="M31"/>
  <c r="K31"/>
  <c r="I31"/>
  <c r="G31"/>
  <c r="F31"/>
  <c r="R31" s="1"/>
  <c r="E31"/>
  <c r="D31"/>
  <c r="C31"/>
  <c r="B31"/>
  <c r="S30"/>
  <c r="T30" s="1"/>
  <c r="Q30"/>
  <c r="R30" s="1"/>
  <c r="O30"/>
  <c r="P30" s="1"/>
  <c r="M30"/>
  <c r="N30" s="1"/>
  <c r="K30"/>
  <c r="L30" s="1"/>
  <c r="I30"/>
  <c r="J30" s="1"/>
  <c r="G30"/>
  <c r="H30" s="1"/>
  <c r="F30"/>
  <c r="E30"/>
  <c r="D30" s="1"/>
  <c r="C30"/>
  <c r="C28" s="1"/>
  <c r="B30"/>
  <c r="S29"/>
  <c r="Q29"/>
  <c r="O29"/>
  <c r="M29"/>
  <c r="K29"/>
  <c r="I29"/>
  <c r="G29"/>
  <c r="F29"/>
  <c r="R29" s="1"/>
  <c r="E29"/>
  <c r="C29"/>
  <c r="B29"/>
  <c r="F28"/>
  <c r="B28"/>
  <c r="S27"/>
  <c r="T27" s="1"/>
  <c r="Q27"/>
  <c r="R27" s="1"/>
  <c r="O27"/>
  <c r="P27" s="1"/>
  <c r="M27"/>
  <c r="N27" s="1"/>
  <c r="K27"/>
  <c r="L27" s="1"/>
  <c r="I27"/>
  <c r="J27" s="1"/>
  <c r="G27"/>
  <c r="H27" s="1"/>
  <c r="F27"/>
  <c r="E27"/>
  <c r="D27" s="1"/>
  <c r="C27"/>
  <c r="B27"/>
  <c r="T26"/>
  <c r="S26"/>
  <c r="R26"/>
  <c r="Q26"/>
  <c r="P26"/>
  <c r="M26"/>
  <c r="N26" s="1"/>
  <c r="K26"/>
  <c r="L26" s="1"/>
  <c r="I26"/>
  <c r="J26" s="1"/>
  <c r="G26"/>
  <c r="H26" s="1"/>
  <c r="F26"/>
  <c r="E26"/>
  <c r="D26" s="1"/>
  <c r="C26"/>
  <c r="B26"/>
  <c r="S25"/>
  <c r="Q25"/>
  <c r="O25"/>
  <c r="M25"/>
  <c r="K25"/>
  <c r="I25"/>
  <c r="G25"/>
  <c r="F25"/>
  <c r="R25" s="1"/>
  <c r="E25"/>
  <c r="D25"/>
  <c r="C25"/>
  <c r="B25"/>
  <c r="S24"/>
  <c r="T24" s="1"/>
  <c r="Q24"/>
  <c r="R24" s="1"/>
  <c r="O24"/>
  <c r="P24" s="1"/>
  <c r="M24"/>
  <c r="N24" s="1"/>
  <c r="K24"/>
  <c r="L24" s="1"/>
  <c r="I24"/>
  <c r="J24" s="1"/>
  <c r="G24"/>
  <c r="H24" s="1"/>
  <c r="F24"/>
  <c r="E24"/>
  <c r="D24" s="1"/>
  <c r="C24"/>
  <c r="B24"/>
  <c r="T23"/>
  <c r="S23"/>
  <c r="R23"/>
  <c r="Q23"/>
  <c r="P23"/>
  <c r="O23"/>
  <c r="N23"/>
  <c r="M23"/>
  <c r="L23"/>
  <c r="K23"/>
  <c r="J23"/>
  <c r="I23"/>
  <c r="H23"/>
  <c r="F23"/>
  <c r="E23"/>
  <c r="D23" s="1"/>
  <c r="C23"/>
  <c r="B23"/>
  <c r="S22"/>
  <c r="Q22"/>
  <c r="O22"/>
  <c r="M22"/>
  <c r="K22"/>
  <c r="I22"/>
  <c r="H22"/>
  <c r="G22"/>
  <c r="F22"/>
  <c r="T22" s="1"/>
  <c r="E22"/>
  <c r="D22"/>
  <c r="C22"/>
  <c r="B22"/>
  <c r="S21"/>
  <c r="T21" s="1"/>
  <c r="Q21"/>
  <c r="R21" s="1"/>
  <c r="O21"/>
  <c r="P21" s="1"/>
  <c r="M21"/>
  <c r="N21" s="1"/>
  <c r="K21"/>
  <c r="L21" s="1"/>
  <c r="I21"/>
  <c r="J21" s="1"/>
  <c r="G21"/>
  <c r="H21" s="1"/>
  <c r="F21"/>
  <c r="E21"/>
  <c r="D21" s="1"/>
  <c r="C21"/>
  <c r="B21"/>
  <c r="S20"/>
  <c r="Q20"/>
  <c r="O20"/>
  <c r="M20"/>
  <c r="K20"/>
  <c r="I20"/>
  <c r="G20"/>
  <c r="F20"/>
  <c r="T20" s="1"/>
  <c r="E20"/>
  <c r="C20"/>
  <c r="B20"/>
  <c r="S19"/>
  <c r="T19" s="1"/>
  <c r="Q19"/>
  <c r="R19" s="1"/>
  <c r="O19"/>
  <c r="P19" s="1"/>
  <c r="M19"/>
  <c r="N19" s="1"/>
  <c r="K19"/>
  <c r="L19" s="1"/>
  <c r="I19"/>
  <c r="J19" s="1"/>
  <c r="G19"/>
  <c r="H19" s="1"/>
  <c r="F19"/>
  <c r="E19"/>
  <c r="D19" s="1"/>
  <c r="C19"/>
  <c r="B19"/>
  <c r="T18"/>
  <c r="S18"/>
  <c r="R18"/>
  <c r="Q18"/>
  <c r="P18"/>
  <c r="M18"/>
  <c r="N18" s="1"/>
  <c r="K18"/>
  <c r="L18" s="1"/>
  <c r="I18"/>
  <c r="J18" s="1"/>
  <c r="G18"/>
  <c r="H18" s="1"/>
  <c r="F18"/>
  <c r="E18"/>
  <c r="D18" s="1"/>
  <c r="C18"/>
  <c r="B18"/>
  <c r="S17"/>
  <c r="Q17"/>
  <c r="O17"/>
  <c r="M17"/>
  <c r="K17"/>
  <c r="I17"/>
  <c r="G17"/>
  <c r="F17"/>
  <c r="T17" s="1"/>
  <c r="E17"/>
  <c r="C17"/>
  <c r="B17"/>
  <c r="Q16"/>
  <c r="O16"/>
  <c r="N16"/>
  <c r="M16"/>
  <c r="K16"/>
  <c r="I16"/>
  <c r="G16"/>
  <c r="F16"/>
  <c r="T16" s="1"/>
  <c r="E16"/>
  <c r="D16"/>
  <c r="C16"/>
  <c r="B16"/>
  <c r="S15"/>
  <c r="T15" s="1"/>
  <c r="Q15"/>
  <c r="R15" s="1"/>
  <c r="O15"/>
  <c r="P15" s="1"/>
  <c r="M15"/>
  <c r="N15" s="1"/>
  <c r="K15"/>
  <c r="L15" s="1"/>
  <c r="I15"/>
  <c r="J15" s="1"/>
  <c r="G15"/>
  <c r="H15" s="1"/>
  <c r="F15"/>
  <c r="E15"/>
  <c r="D15" s="1"/>
  <c r="C15"/>
  <c r="B15"/>
  <c r="S14"/>
  <c r="Q14"/>
  <c r="O14"/>
  <c r="M14"/>
  <c r="K14"/>
  <c r="I14"/>
  <c r="G14"/>
  <c r="F14"/>
  <c r="E14"/>
  <c r="D14"/>
  <c r="C14"/>
  <c r="B14"/>
  <c r="S13"/>
  <c r="T13" s="1"/>
  <c r="Q13"/>
  <c r="R13" s="1"/>
  <c r="O13"/>
  <c r="P13" s="1"/>
  <c r="M13"/>
  <c r="N13" s="1"/>
  <c r="K13"/>
  <c r="L13" s="1"/>
  <c r="I13"/>
  <c r="J13" s="1"/>
  <c r="G13"/>
  <c r="H13" s="1"/>
  <c r="F13"/>
  <c r="E13"/>
  <c r="D13" s="1"/>
  <c r="C13"/>
  <c r="B13"/>
  <c r="S12"/>
  <c r="Q12"/>
  <c r="O12"/>
  <c r="M12"/>
  <c r="K12"/>
  <c r="I12"/>
  <c r="G12"/>
  <c r="F12"/>
  <c r="F10" s="1"/>
  <c r="E12"/>
  <c r="D12"/>
  <c r="C12"/>
  <c r="B12"/>
  <c r="B10" s="1"/>
  <c r="S11"/>
  <c r="T11" s="1"/>
  <c r="Q11"/>
  <c r="R11" s="1"/>
  <c r="O11"/>
  <c r="P11" s="1"/>
  <c r="M11"/>
  <c r="N11" s="1"/>
  <c r="K11"/>
  <c r="L11" s="1"/>
  <c r="I11"/>
  <c r="J11" s="1"/>
  <c r="G11"/>
  <c r="H11" s="1"/>
  <c r="F11"/>
  <c r="E11"/>
  <c r="D11" s="1"/>
  <c r="C11"/>
  <c r="B11"/>
  <c r="S10"/>
  <c r="Q10"/>
  <c r="O10"/>
  <c r="M10"/>
  <c r="K10"/>
  <c r="I10"/>
  <c r="G10"/>
  <c r="C10"/>
  <c r="C9" s="1"/>
  <c r="F9"/>
  <c r="B9"/>
  <c r="Q32" i="4"/>
  <c r="P32"/>
  <c r="Q28"/>
  <c r="P28"/>
  <c r="Q24"/>
  <c r="P24"/>
  <c r="Q20"/>
  <c r="P20"/>
  <c r="R20" s="1"/>
  <c r="Q16"/>
  <c r="P16"/>
  <c r="R16" s="1"/>
  <c r="Q12"/>
  <c r="P12"/>
  <c r="R12" s="1"/>
  <c r="L150" i="1"/>
  <c r="K150"/>
  <c r="J150" s="1"/>
  <c r="I150"/>
  <c r="H150"/>
  <c r="G150"/>
  <c r="F150"/>
  <c r="E150"/>
  <c r="D150" s="1"/>
  <c r="C150"/>
  <c r="B150"/>
  <c r="L149"/>
  <c r="K149"/>
  <c r="J149"/>
  <c r="I149"/>
  <c r="H149"/>
  <c r="G149" s="1"/>
  <c r="F149"/>
  <c r="E149"/>
  <c r="D149"/>
  <c r="C149"/>
  <c r="B149"/>
  <c r="L148"/>
  <c r="K148"/>
  <c r="J148" s="1"/>
  <c r="I148"/>
  <c r="H148"/>
  <c r="G148"/>
  <c r="F148"/>
  <c r="E148"/>
  <c r="D148" s="1"/>
  <c r="C148"/>
  <c r="B148"/>
  <c r="L147"/>
  <c r="K147"/>
  <c r="J147"/>
  <c r="I147"/>
  <c r="H147"/>
  <c r="G147" s="1"/>
  <c r="F147"/>
  <c r="E147"/>
  <c r="D147"/>
  <c r="C147"/>
  <c r="B147"/>
  <c r="L146"/>
  <c r="K146"/>
  <c r="J146" s="1"/>
  <c r="I146"/>
  <c r="H146"/>
  <c r="G146"/>
  <c r="F146"/>
  <c r="E146"/>
  <c r="D146" s="1"/>
  <c r="C146"/>
  <c r="B146"/>
  <c r="L145"/>
  <c r="K145"/>
  <c r="J145"/>
  <c r="I145"/>
  <c r="H145"/>
  <c r="G145" s="1"/>
  <c r="F145"/>
  <c r="E145"/>
  <c r="D145"/>
  <c r="C145"/>
  <c r="B145"/>
  <c r="L144"/>
  <c r="K144"/>
  <c r="J144" s="1"/>
  <c r="I144"/>
  <c r="H144"/>
  <c r="G144"/>
  <c r="F144"/>
  <c r="E144"/>
  <c r="D144" s="1"/>
  <c r="C144"/>
  <c r="B144"/>
  <c r="L143"/>
  <c r="K143"/>
  <c r="J143"/>
  <c r="I143"/>
  <c r="H143"/>
  <c r="G143" s="1"/>
  <c r="F143"/>
  <c r="E143"/>
  <c r="D143"/>
  <c r="C143"/>
  <c r="B143"/>
  <c r="L142"/>
  <c r="K142"/>
  <c r="J142" s="1"/>
  <c r="I142"/>
  <c r="H142"/>
  <c r="G142"/>
  <c r="F142"/>
  <c r="E142"/>
  <c r="D142" s="1"/>
  <c r="C142"/>
  <c r="B142"/>
  <c r="L141"/>
  <c r="K141"/>
  <c r="J141"/>
  <c r="I141"/>
  <c r="H141"/>
  <c r="G141" s="1"/>
  <c r="F141"/>
  <c r="E141"/>
  <c r="D141"/>
  <c r="C141"/>
  <c r="B141"/>
  <c r="L140"/>
  <c r="K140"/>
  <c r="J140" s="1"/>
  <c r="I140"/>
  <c r="H140"/>
  <c r="G140"/>
  <c r="F140"/>
  <c r="E140"/>
  <c r="D140" s="1"/>
  <c r="C140"/>
  <c r="B140"/>
  <c r="L139"/>
  <c r="K139"/>
  <c r="J139"/>
  <c r="I139"/>
  <c r="H139"/>
  <c r="G139" s="1"/>
  <c r="F139"/>
  <c r="E139"/>
  <c r="D139"/>
  <c r="C139"/>
  <c r="B139"/>
  <c r="L138"/>
  <c r="K138"/>
  <c r="J138" s="1"/>
  <c r="I138"/>
  <c r="H138"/>
  <c r="G138"/>
  <c r="F138"/>
  <c r="E138"/>
  <c r="D138" s="1"/>
  <c r="C138"/>
  <c r="B138"/>
  <c r="L137"/>
  <c r="K137"/>
  <c r="J137"/>
  <c r="I137"/>
  <c r="H137"/>
  <c r="G137" s="1"/>
  <c r="F137"/>
  <c r="E137"/>
  <c r="D137"/>
  <c r="C137"/>
  <c r="B137"/>
  <c r="L136"/>
  <c r="K136"/>
  <c r="J136" s="1"/>
  <c r="I136"/>
  <c r="H136"/>
  <c r="G136"/>
  <c r="F136"/>
  <c r="E136"/>
  <c r="D136" s="1"/>
  <c r="C136"/>
  <c r="B136"/>
  <c r="L135"/>
  <c r="K135"/>
  <c r="J135"/>
  <c r="I135"/>
  <c r="H135"/>
  <c r="G135" s="1"/>
  <c r="F135"/>
  <c r="E135"/>
  <c r="D135"/>
  <c r="C135"/>
  <c r="B135"/>
  <c r="L134"/>
  <c r="K134"/>
  <c r="J134" s="1"/>
  <c r="I134"/>
  <c r="H134"/>
  <c r="G134"/>
  <c r="F134"/>
  <c r="E134"/>
  <c r="D134" s="1"/>
  <c r="C134"/>
  <c r="B134"/>
  <c r="L133"/>
  <c r="K133"/>
  <c r="J133"/>
  <c r="I133"/>
  <c r="H133"/>
  <c r="G133" s="1"/>
  <c r="F133"/>
  <c r="E133"/>
  <c r="D133"/>
  <c r="C133"/>
  <c r="B133"/>
  <c r="L132"/>
  <c r="K132"/>
  <c r="J132" s="1"/>
  <c r="I132"/>
  <c r="H132"/>
  <c r="G132"/>
  <c r="F132"/>
  <c r="E132"/>
  <c r="D132" s="1"/>
  <c r="C132"/>
  <c r="B132"/>
  <c r="L131"/>
  <c r="L130" s="1"/>
  <c r="K131"/>
  <c r="J131"/>
  <c r="J130" s="1"/>
  <c r="I131"/>
  <c r="H131"/>
  <c r="G131" s="1"/>
  <c r="G130" s="1"/>
  <c r="F131"/>
  <c r="F130" s="1"/>
  <c r="E131"/>
  <c r="D131"/>
  <c r="C131"/>
  <c r="B131"/>
  <c r="B130" s="1"/>
  <c r="K130"/>
  <c r="I130"/>
  <c r="E130"/>
  <c r="C130"/>
  <c r="L129"/>
  <c r="K129"/>
  <c r="J129"/>
  <c r="I129"/>
  <c r="H129"/>
  <c r="G129" s="1"/>
  <c r="F129"/>
  <c r="E129"/>
  <c r="D129"/>
  <c r="C129"/>
  <c r="B129"/>
  <c r="L128"/>
  <c r="K128"/>
  <c r="J128" s="1"/>
  <c r="I128"/>
  <c r="H128"/>
  <c r="G128"/>
  <c r="F128"/>
  <c r="E128"/>
  <c r="D128" s="1"/>
  <c r="C128"/>
  <c r="B128"/>
  <c r="L127"/>
  <c r="K127"/>
  <c r="J127"/>
  <c r="I127"/>
  <c r="H127"/>
  <c r="G127" s="1"/>
  <c r="F127"/>
  <c r="E127"/>
  <c r="D127"/>
  <c r="C127"/>
  <c r="B127"/>
  <c r="L126"/>
  <c r="K126"/>
  <c r="J126" s="1"/>
  <c r="I126"/>
  <c r="H126"/>
  <c r="G126"/>
  <c r="F126"/>
  <c r="E126"/>
  <c r="D126" s="1"/>
  <c r="C126"/>
  <c r="B126"/>
  <c r="L125"/>
  <c r="K125"/>
  <c r="J125"/>
  <c r="I125"/>
  <c r="H125"/>
  <c r="G125" s="1"/>
  <c r="F125"/>
  <c r="E125"/>
  <c r="D125"/>
  <c r="C125"/>
  <c r="B125"/>
  <c r="L124"/>
  <c r="K124"/>
  <c r="J124" s="1"/>
  <c r="I124"/>
  <c r="H124"/>
  <c r="G124"/>
  <c r="F124"/>
  <c r="E124"/>
  <c r="D124" s="1"/>
  <c r="C124"/>
  <c r="B124"/>
  <c r="L123"/>
  <c r="K123"/>
  <c r="J123"/>
  <c r="I123"/>
  <c r="H123"/>
  <c r="G123" s="1"/>
  <c r="F123"/>
  <c r="E123"/>
  <c r="D123"/>
  <c r="C123"/>
  <c r="B123"/>
  <c r="L122"/>
  <c r="K122"/>
  <c r="J122" s="1"/>
  <c r="I122"/>
  <c r="H122"/>
  <c r="G122"/>
  <c r="F122"/>
  <c r="E122"/>
  <c r="D122" s="1"/>
  <c r="C122"/>
  <c r="B122"/>
  <c r="L121"/>
  <c r="J121" s="1"/>
  <c r="K121"/>
  <c r="I121"/>
  <c r="H121"/>
  <c r="G121" s="1"/>
  <c r="F121"/>
  <c r="E121"/>
  <c r="D121"/>
  <c r="C121"/>
  <c r="B121"/>
  <c r="L120"/>
  <c r="K120"/>
  <c r="J120" s="1"/>
  <c r="I120"/>
  <c r="H120"/>
  <c r="G120"/>
  <c r="F120"/>
  <c r="E120"/>
  <c r="D120" s="1"/>
  <c r="C120"/>
  <c r="B120"/>
  <c r="L119"/>
  <c r="K119"/>
  <c r="J119"/>
  <c r="I119"/>
  <c r="H119"/>
  <c r="G119" s="1"/>
  <c r="F119"/>
  <c r="E119"/>
  <c r="D119"/>
  <c r="C119"/>
  <c r="B119"/>
  <c r="L118"/>
  <c r="K118"/>
  <c r="J118" s="1"/>
  <c r="I118"/>
  <c r="H118"/>
  <c r="G118"/>
  <c r="F118"/>
  <c r="E118"/>
  <c r="D118" s="1"/>
  <c r="C118"/>
  <c r="B118"/>
  <c r="L117"/>
  <c r="K117"/>
  <c r="J117"/>
  <c r="I117"/>
  <c r="H117"/>
  <c r="G117" s="1"/>
  <c r="F117"/>
  <c r="E117"/>
  <c r="D117"/>
  <c r="C117"/>
  <c r="B117"/>
  <c r="L116"/>
  <c r="K116"/>
  <c r="J116" s="1"/>
  <c r="I116"/>
  <c r="H116"/>
  <c r="G116"/>
  <c r="F116"/>
  <c r="E116"/>
  <c r="D116" s="1"/>
  <c r="C116"/>
  <c r="B116"/>
  <c r="L115"/>
  <c r="K115"/>
  <c r="J115"/>
  <c r="I115"/>
  <c r="H115"/>
  <c r="G115" s="1"/>
  <c r="F115"/>
  <c r="E115"/>
  <c r="D115"/>
  <c r="C115"/>
  <c r="B115"/>
  <c r="L114"/>
  <c r="K114"/>
  <c r="J114" s="1"/>
  <c r="I114"/>
  <c r="H114"/>
  <c r="G114"/>
  <c r="F114"/>
  <c r="E114"/>
  <c r="D114" s="1"/>
  <c r="C114"/>
  <c r="B114"/>
  <c r="L113"/>
  <c r="L112" s="1"/>
  <c r="K113"/>
  <c r="J113"/>
  <c r="I113"/>
  <c r="H113"/>
  <c r="G113" s="1"/>
  <c r="F113"/>
  <c r="F112" s="1"/>
  <c r="F111" s="1"/>
  <c r="E113"/>
  <c r="D113"/>
  <c r="D112" s="1"/>
  <c r="C113"/>
  <c r="B113"/>
  <c r="B112" s="1"/>
  <c r="B111" s="1"/>
  <c r="K112"/>
  <c r="K111" s="1"/>
  <c r="I112"/>
  <c r="I111" s="1"/>
  <c r="E112"/>
  <c r="E111" s="1"/>
  <c r="C112"/>
  <c r="C111" s="1"/>
  <c r="L98"/>
  <c r="K98"/>
  <c r="J98" s="1"/>
  <c r="I98"/>
  <c r="H98"/>
  <c r="G98"/>
  <c r="F98"/>
  <c r="E98"/>
  <c r="D98" s="1"/>
  <c r="C98"/>
  <c r="B98"/>
  <c r="L97"/>
  <c r="K97"/>
  <c r="J97"/>
  <c r="I97"/>
  <c r="H97"/>
  <c r="G97" s="1"/>
  <c r="F97"/>
  <c r="E97"/>
  <c r="D97"/>
  <c r="C97"/>
  <c r="B97"/>
  <c r="L96"/>
  <c r="K96"/>
  <c r="J96" s="1"/>
  <c r="I96"/>
  <c r="H96"/>
  <c r="G96"/>
  <c r="F96"/>
  <c r="E96"/>
  <c r="D96" s="1"/>
  <c r="C96"/>
  <c r="B96"/>
  <c r="L95"/>
  <c r="K95"/>
  <c r="J95"/>
  <c r="I95"/>
  <c r="H95"/>
  <c r="G95" s="1"/>
  <c r="F95"/>
  <c r="E95"/>
  <c r="D95"/>
  <c r="C95"/>
  <c r="B95"/>
  <c r="L94"/>
  <c r="K94"/>
  <c r="J94" s="1"/>
  <c r="I94"/>
  <c r="H94"/>
  <c r="G94"/>
  <c r="F94"/>
  <c r="E94"/>
  <c r="D94" s="1"/>
  <c r="C94"/>
  <c r="B94"/>
  <c r="L93"/>
  <c r="K93"/>
  <c r="J93"/>
  <c r="I93"/>
  <c r="H93"/>
  <c r="G93" s="1"/>
  <c r="F93"/>
  <c r="E93"/>
  <c r="D93"/>
  <c r="C93"/>
  <c r="B93"/>
  <c r="L92"/>
  <c r="K92"/>
  <c r="J92" s="1"/>
  <c r="I92"/>
  <c r="H92"/>
  <c r="G92"/>
  <c r="F92"/>
  <c r="E92"/>
  <c r="D92" s="1"/>
  <c r="C92"/>
  <c r="B92"/>
  <c r="L91"/>
  <c r="K91"/>
  <c r="J91"/>
  <c r="I91"/>
  <c r="H91"/>
  <c r="G91" s="1"/>
  <c r="F91"/>
  <c r="E91"/>
  <c r="D91"/>
  <c r="C91"/>
  <c r="B91"/>
  <c r="L90"/>
  <c r="K90"/>
  <c r="J90" s="1"/>
  <c r="I90"/>
  <c r="H90"/>
  <c r="G90"/>
  <c r="F90"/>
  <c r="E90"/>
  <c r="D90" s="1"/>
  <c r="C90"/>
  <c r="B90"/>
  <c r="L89"/>
  <c r="K89"/>
  <c r="J89"/>
  <c r="I89"/>
  <c r="H89"/>
  <c r="G89" s="1"/>
  <c r="F89"/>
  <c r="E89"/>
  <c r="D89"/>
  <c r="C89"/>
  <c r="B89"/>
  <c r="L88"/>
  <c r="K88"/>
  <c r="J88" s="1"/>
  <c r="I88"/>
  <c r="H88"/>
  <c r="G88"/>
  <c r="F88"/>
  <c r="E88"/>
  <c r="D88" s="1"/>
  <c r="C88"/>
  <c r="B88"/>
  <c r="L87"/>
  <c r="K87"/>
  <c r="J87"/>
  <c r="I87"/>
  <c r="H87"/>
  <c r="G87" s="1"/>
  <c r="F87"/>
  <c r="D87" s="1"/>
  <c r="E87"/>
  <c r="C87"/>
  <c r="B87"/>
  <c r="L86"/>
  <c r="K86"/>
  <c r="J86" s="1"/>
  <c r="I86"/>
  <c r="H86"/>
  <c r="G86"/>
  <c r="F86"/>
  <c r="E86"/>
  <c r="D86" s="1"/>
  <c r="C86"/>
  <c r="B86"/>
  <c r="L85"/>
  <c r="K85"/>
  <c r="J85"/>
  <c r="I85"/>
  <c r="H85"/>
  <c r="G85" s="1"/>
  <c r="F85"/>
  <c r="E85"/>
  <c r="D85"/>
  <c r="C85"/>
  <c r="B85"/>
  <c r="L84"/>
  <c r="K84"/>
  <c r="J84" s="1"/>
  <c r="I84"/>
  <c r="G84" s="1"/>
  <c r="H84"/>
  <c r="F84"/>
  <c r="E84"/>
  <c r="D84" s="1"/>
  <c r="C84"/>
  <c r="B84"/>
  <c r="L83"/>
  <c r="K83"/>
  <c r="J83"/>
  <c r="I83"/>
  <c r="H83"/>
  <c r="G83" s="1"/>
  <c r="F83"/>
  <c r="E83"/>
  <c r="D83"/>
  <c r="C83"/>
  <c r="B83"/>
  <c r="L82"/>
  <c r="K82"/>
  <c r="J82" s="1"/>
  <c r="I82"/>
  <c r="G82" s="1"/>
  <c r="H82"/>
  <c r="F82"/>
  <c r="E82"/>
  <c r="D82" s="1"/>
  <c r="C82"/>
  <c r="B82"/>
  <c r="L81"/>
  <c r="J81" s="1"/>
  <c r="K81"/>
  <c r="I81"/>
  <c r="H81"/>
  <c r="G81" s="1"/>
  <c r="F81"/>
  <c r="E81"/>
  <c r="D81"/>
  <c r="C81"/>
  <c r="B81"/>
  <c r="L80"/>
  <c r="K80"/>
  <c r="J80" s="1"/>
  <c r="I80"/>
  <c r="H80"/>
  <c r="G80"/>
  <c r="F80"/>
  <c r="E80"/>
  <c r="D80" s="1"/>
  <c r="C80"/>
  <c r="B80"/>
  <c r="L79"/>
  <c r="L78" s="1"/>
  <c r="K79"/>
  <c r="J79"/>
  <c r="I79"/>
  <c r="H79"/>
  <c r="G79" s="1"/>
  <c r="F79"/>
  <c r="F78" s="1"/>
  <c r="E79"/>
  <c r="C79"/>
  <c r="B79"/>
  <c r="B78" s="1"/>
  <c r="K78"/>
  <c r="I78"/>
  <c r="E78"/>
  <c r="C78"/>
  <c r="L77"/>
  <c r="K77"/>
  <c r="J77"/>
  <c r="I77"/>
  <c r="H77"/>
  <c r="G77" s="1"/>
  <c r="F77"/>
  <c r="E77"/>
  <c r="D77"/>
  <c r="C77"/>
  <c r="B77"/>
  <c r="L76"/>
  <c r="K76"/>
  <c r="J76" s="1"/>
  <c r="I76"/>
  <c r="H76"/>
  <c r="G76"/>
  <c r="F76"/>
  <c r="E76"/>
  <c r="D76" s="1"/>
  <c r="C76"/>
  <c r="B76"/>
  <c r="L75"/>
  <c r="J75" s="1"/>
  <c r="K75"/>
  <c r="I75"/>
  <c r="H75"/>
  <c r="G75" s="1"/>
  <c r="F75"/>
  <c r="E75"/>
  <c r="D75"/>
  <c r="C75"/>
  <c r="B75"/>
  <c r="L74"/>
  <c r="K74"/>
  <c r="J74" s="1"/>
  <c r="I74"/>
  <c r="H74"/>
  <c r="G74"/>
  <c r="F74"/>
  <c r="E74"/>
  <c r="D74" s="1"/>
  <c r="C74"/>
  <c r="B74"/>
  <c r="L73"/>
  <c r="K73"/>
  <c r="J73"/>
  <c r="I73"/>
  <c r="H73"/>
  <c r="G73" s="1"/>
  <c r="F73"/>
  <c r="E73"/>
  <c r="D73"/>
  <c r="C73"/>
  <c r="B73"/>
  <c r="L72"/>
  <c r="K72"/>
  <c r="J72" s="1"/>
  <c r="I72"/>
  <c r="G72" s="1"/>
  <c r="H72"/>
  <c r="F72"/>
  <c r="E72"/>
  <c r="D72" s="1"/>
  <c r="C72"/>
  <c r="B72"/>
  <c r="L71"/>
  <c r="K71"/>
  <c r="J71"/>
  <c r="I71"/>
  <c r="H71"/>
  <c r="G71" s="1"/>
  <c r="F71"/>
  <c r="E71"/>
  <c r="D71"/>
  <c r="C71"/>
  <c r="B71"/>
  <c r="L70"/>
  <c r="K70"/>
  <c r="J70" s="1"/>
  <c r="I70"/>
  <c r="H70"/>
  <c r="G70"/>
  <c r="F70"/>
  <c r="E70"/>
  <c r="D70" s="1"/>
  <c r="C70"/>
  <c r="B70"/>
  <c r="L69"/>
  <c r="K69"/>
  <c r="J69"/>
  <c r="I69"/>
  <c r="H69"/>
  <c r="G69" s="1"/>
  <c r="F69"/>
  <c r="D69" s="1"/>
  <c r="E69"/>
  <c r="C69"/>
  <c r="B69"/>
  <c r="L68"/>
  <c r="K68"/>
  <c r="J68" s="1"/>
  <c r="I68"/>
  <c r="G68" s="1"/>
  <c r="H68"/>
  <c r="F68"/>
  <c r="E68"/>
  <c r="D68" s="1"/>
  <c r="C68"/>
  <c r="B68"/>
  <c r="L67"/>
  <c r="K67"/>
  <c r="J67"/>
  <c r="I67"/>
  <c r="H67"/>
  <c r="G67" s="1"/>
  <c r="F67"/>
  <c r="E67"/>
  <c r="D67"/>
  <c r="C67"/>
  <c r="B67"/>
  <c r="L66"/>
  <c r="K66"/>
  <c r="J66" s="1"/>
  <c r="I66"/>
  <c r="H66"/>
  <c r="G66"/>
  <c r="F66"/>
  <c r="E66"/>
  <c r="D66" s="1"/>
  <c r="C66"/>
  <c r="B66"/>
  <c r="L65"/>
  <c r="J65" s="1"/>
  <c r="K65"/>
  <c r="I65"/>
  <c r="H65"/>
  <c r="G65" s="1"/>
  <c r="F65"/>
  <c r="E65"/>
  <c r="D65"/>
  <c r="C65"/>
  <c r="B65"/>
  <c r="L64"/>
  <c r="K64"/>
  <c r="J64" s="1"/>
  <c r="I64"/>
  <c r="H64"/>
  <c r="G64"/>
  <c r="F64"/>
  <c r="E64"/>
  <c r="D64" s="1"/>
  <c r="C64"/>
  <c r="B64"/>
  <c r="L63"/>
  <c r="K63"/>
  <c r="J63"/>
  <c r="I63"/>
  <c r="H63"/>
  <c r="G63" s="1"/>
  <c r="F63"/>
  <c r="E63"/>
  <c r="D63"/>
  <c r="C63"/>
  <c r="B63"/>
  <c r="L62"/>
  <c r="K62"/>
  <c r="J62" s="1"/>
  <c r="I62"/>
  <c r="H62"/>
  <c r="G62"/>
  <c r="F62"/>
  <c r="E62"/>
  <c r="D62" s="1"/>
  <c r="C62"/>
  <c r="B62"/>
  <c r="L61"/>
  <c r="L60" s="1"/>
  <c r="L59" s="1"/>
  <c r="K61"/>
  <c r="I61"/>
  <c r="H61"/>
  <c r="G61" s="1"/>
  <c r="G60" s="1"/>
  <c r="F61"/>
  <c r="F60" s="1"/>
  <c r="E61"/>
  <c r="D61"/>
  <c r="C61"/>
  <c r="B61"/>
  <c r="B60" s="1"/>
  <c r="B59" s="1"/>
  <c r="K60"/>
  <c r="K59" s="1"/>
  <c r="I60"/>
  <c r="I59" s="1"/>
  <c r="E60"/>
  <c r="E59" s="1"/>
  <c r="C60"/>
  <c r="C59" s="1"/>
  <c r="J48"/>
  <c r="I48"/>
  <c r="H48"/>
  <c r="G48"/>
  <c r="F48"/>
  <c r="E48"/>
  <c r="D48" s="1"/>
  <c r="C48"/>
  <c r="B48"/>
  <c r="J47"/>
  <c r="I47"/>
  <c r="H47"/>
  <c r="G47" s="1"/>
  <c r="F47"/>
  <c r="D47" s="1"/>
  <c r="E47"/>
  <c r="C47"/>
  <c r="B47"/>
  <c r="J46"/>
  <c r="I46"/>
  <c r="H46"/>
  <c r="G46"/>
  <c r="F46"/>
  <c r="E46"/>
  <c r="D46" s="1"/>
  <c r="C46"/>
  <c r="B46"/>
  <c r="J45"/>
  <c r="I45"/>
  <c r="H45"/>
  <c r="G45" s="1"/>
  <c r="F45"/>
  <c r="E45"/>
  <c r="D45"/>
  <c r="C45"/>
  <c r="B45"/>
  <c r="J44"/>
  <c r="I44"/>
  <c r="G44" s="1"/>
  <c r="H44"/>
  <c r="F44"/>
  <c r="E44"/>
  <c r="D44" s="1"/>
  <c r="C44"/>
  <c r="B44"/>
  <c r="J43"/>
  <c r="I43"/>
  <c r="H43"/>
  <c r="G43" s="1"/>
  <c r="F43"/>
  <c r="D43" s="1"/>
  <c r="E43"/>
  <c r="C43"/>
  <c r="B43"/>
  <c r="J42"/>
  <c r="I42"/>
  <c r="H42"/>
  <c r="G42"/>
  <c r="F42"/>
  <c r="E42"/>
  <c r="D42" s="1"/>
  <c r="C42"/>
  <c r="B42"/>
  <c r="J41"/>
  <c r="I41"/>
  <c r="H41"/>
  <c r="G41" s="1"/>
  <c r="F41"/>
  <c r="D41" s="1"/>
  <c r="E41"/>
  <c r="C41"/>
  <c r="B41"/>
  <c r="J40"/>
  <c r="I40"/>
  <c r="H40"/>
  <c r="G40"/>
  <c r="F40"/>
  <c r="E40"/>
  <c r="D40" s="1"/>
  <c r="C40"/>
  <c r="B40"/>
  <c r="J39"/>
  <c r="I39"/>
  <c r="H39"/>
  <c r="G39" s="1"/>
  <c r="F39"/>
  <c r="E39"/>
  <c r="D39"/>
  <c r="C39"/>
  <c r="B39"/>
  <c r="J38"/>
  <c r="I38"/>
  <c r="H38"/>
  <c r="G38"/>
  <c r="F38"/>
  <c r="E38"/>
  <c r="D38" s="1"/>
  <c r="C38"/>
  <c r="B38"/>
  <c r="L37"/>
  <c r="L28" s="1"/>
  <c r="K37"/>
  <c r="J37"/>
  <c r="I37"/>
  <c r="H37"/>
  <c r="G37" s="1"/>
  <c r="F37"/>
  <c r="E37"/>
  <c r="D37"/>
  <c r="C37"/>
  <c r="B37"/>
  <c r="J36"/>
  <c r="I36"/>
  <c r="G36" s="1"/>
  <c r="H36"/>
  <c r="F36"/>
  <c r="E36"/>
  <c r="D36" s="1"/>
  <c r="C36"/>
  <c r="B36"/>
  <c r="J35"/>
  <c r="I35"/>
  <c r="H35"/>
  <c r="G35" s="1"/>
  <c r="F35"/>
  <c r="E35"/>
  <c r="D35"/>
  <c r="C35"/>
  <c r="B35"/>
  <c r="J34"/>
  <c r="I34"/>
  <c r="G34" s="1"/>
  <c r="H34"/>
  <c r="F34"/>
  <c r="E34"/>
  <c r="D34" s="1"/>
  <c r="C34"/>
  <c r="B34"/>
  <c r="J33"/>
  <c r="I33"/>
  <c r="H33"/>
  <c r="G33" s="1"/>
  <c r="F33"/>
  <c r="E33"/>
  <c r="D33"/>
  <c r="C33"/>
  <c r="B33"/>
  <c r="J32"/>
  <c r="I32"/>
  <c r="H32"/>
  <c r="G32"/>
  <c r="F32"/>
  <c r="E32"/>
  <c r="D32" s="1"/>
  <c r="C32"/>
  <c r="B32"/>
  <c r="J31"/>
  <c r="I31"/>
  <c r="H31"/>
  <c r="G31" s="1"/>
  <c r="F31"/>
  <c r="E31"/>
  <c r="D31"/>
  <c r="C31"/>
  <c r="B31"/>
  <c r="J30"/>
  <c r="I30"/>
  <c r="H30"/>
  <c r="G30"/>
  <c r="F30"/>
  <c r="E30"/>
  <c r="D30" s="1"/>
  <c r="C30"/>
  <c r="B30"/>
  <c r="J29"/>
  <c r="J28" s="1"/>
  <c r="I29"/>
  <c r="H29"/>
  <c r="G29" s="1"/>
  <c r="G28" s="1"/>
  <c r="F29"/>
  <c r="F28" s="1"/>
  <c r="E29"/>
  <c r="D29"/>
  <c r="C29"/>
  <c r="B29"/>
  <c r="B28" s="1"/>
  <c r="K28"/>
  <c r="I28"/>
  <c r="E28"/>
  <c r="C28"/>
  <c r="L27"/>
  <c r="K27"/>
  <c r="J27"/>
  <c r="I27"/>
  <c r="H27"/>
  <c r="G27" s="1"/>
  <c r="F27"/>
  <c r="E27"/>
  <c r="D27"/>
  <c r="C27"/>
  <c r="B27"/>
  <c r="L26"/>
  <c r="K26"/>
  <c r="J26" s="1"/>
  <c r="I26"/>
  <c r="G26" s="1"/>
  <c r="H26"/>
  <c r="F26"/>
  <c r="E26"/>
  <c r="D26" s="1"/>
  <c r="C26"/>
  <c r="B26"/>
  <c r="J25"/>
  <c r="I25"/>
  <c r="H25"/>
  <c r="G25" s="1"/>
  <c r="F25"/>
  <c r="E25"/>
  <c r="D25"/>
  <c r="C25"/>
  <c r="B25"/>
  <c r="J24"/>
  <c r="I24"/>
  <c r="G24" s="1"/>
  <c r="H24"/>
  <c r="F24"/>
  <c r="E24"/>
  <c r="D24" s="1"/>
  <c r="C24"/>
  <c r="B24"/>
  <c r="J23"/>
  <c r="I23"/>
  <c r="H23"/>
  <c r="G23" s="1"/>
  <c r="F23"/>
  <c r="E23"/>
  <c r="D23"/>
  <c r="C23"/>
  <c r="B23"/>
  <c r="J22"/>
  <c r="I22"/>
  <c r="H22"/>
  <c r="G22"/>
  <c r="F22"/>
  <c r="E22"/>
  <c r="D22" s="1"/>
  <c r="C22"/>
  <c r="B22"/>
  <c r="J21"/>
  <c r="I21"/>
  <c r="H21"/>
  <c r="G21" s="1"/>
  <c r="F21"/>
  <c r="E21"/>
  <c r="D21"/>
  <c r="C21"/>
  <c r="B21"/>
  <c r="I20"/>
  <c r="H20"/>
  <c r="G20" s="1"/>
  <c r="F20"/>
  <c r="E20"/>
  <c r="D20"/>
  <c r="C20"/>
  <c r="B20"/>
  <c r="J19"/>
  <c r="I19"/>
  <c r="H19"/>
  <c r="G19"/>
  <c r="F19"/>
  <c r="E19"/>
  <c r="D19" s="1"/>
  <c r="C19"/>
  <c r="B19"/>
  <c r="J18"/>
  <c r="I18"/>
  <c r="H18"/>
  <c r="G18" s="1"/>
  <c r="F18"/>
  <c r="D18" s="1"/>
  <c r="E18"/>
  <c r="C18"/>
  <c r="B18"/>
  <c r="J17"/>
  <c r="I17"/>
  <c r="H17"/>
  <c r="G17"/>
  <c r="F17"/>
  <c r="E17"/>
  <c r="D17" s="1"/>
  <c r="C17"/>
  <c r="B17"/>
  <c r="L16"/>
  <c r="K16"/>
  <c r="J16"/>
  <c r="I16"/>
  <c r="H16"/>
  <c r="G16" s="1"/>
  <c r="F16"/>
  <c r="E16"/>
  <c r="D16"/>
  <c r="C16"/>
  <c r="B16"/>
  <c r="J15"/>
  <c r="I15"/>
  <c r="H15"/>
  <c r="G15"/>
  <c r="F15"/>
  <c r="E15"/>
  <c r="D15" s="1"/>
  <c r="C15"/>
  <c r="B15"/>
  <c r="L14"/>
  <c r="L10" s="1"/>
  <c r="K14"/>
  <c r="I14"/>
  <c r="H14"/>
  <c r="G14" s="1"/>
  <c r="F14"/>
  <c r="E14"/>
  <c r="D14"/>
  <c r="C14"/>
  <c r="B14"/>
  <c r="J13"/>
  <c r="I13"/>
  <c r="H13"/>
  <c r="G13"/>
  <c r="F13"/>
  <c r="E13"/>
  <c r="D13" s="1"/>
  <c r="C13"/>
  <c r="B13"/>
  <c r="J12"/>
  <c r="I12"/>
  <c r="H12"/>
  <c r="G12" s="1"/>
  <c r="F12"/>
  <c r="D12" s="1"/>
  <c r="C12"/>
  <c r="B12"/>
  <c r="J11"/>
  <c r="I11"/>
  <c r="H11"/>
  <c r="G11" s="1"/>
  <c r="G10" s="1"/>
  <c r="G9" s="1"/>
  <c r="F11"/>
  <c r="F10" s="1"/>
  <c r="F9" s="1"/>
  <c r="E11"/>
  <c r="D11"/>
  <c r="C11"/>
  <c r="B11"/>
  <c r="B10" s="1"/>
  <c r="B9" s="1"/>
  <c r="K10"/>
  <c r="K9" s="1"/>
  <c r="I10"/>
  <c r="I9" s="1"/>
  <c r="E10"/>
  <c r="E9" s="1"/>
  <c r="C10"/>
  <c r="C9" s="1"/>
  <c r="B44" i="5"/>
  <c r="B43"/>
  <c r="B42"/>
  <c r="B41"/>
  <c r="B40"/>
  <c r="B39"/>
  <c r="B38"/>
  <c r="B37"/>
  <c r="B36"/>
  <c r="B35"/>
  <c r="B34"/>
  <c r="B33"/>
  <c r="B32"/>
  <c r="B31"/>
  <c r="B30"/>
  <c r="B29"/>
  <c r="B28"/>
  <c r="B27"/>
  <c r="B26"/>
  <c r="B25" s="1"/>
  <c r="Z25"/>
  <c r="Y25"/>
  <c r="X25"/>
  <c r="W25"/>
  <c r="V25"/>
  <c r="U25"/>
  <c r="T25"/>
  <c r="S25"/>
  <c r="Q25"/>
  <c r="P25"/>
  <c r="O25"/>
  <c r="N25"/>
  <c r="M25"/>
  <c r="L25"/>
  <c r="K25"/>
  <c r="J25"/>
  <c r="I25"/>
  <c r="H25"/>
  <c r="G25"/>
  <c r="F25"/>
  <c r="E25"/>
  <c r="D25"/>
  <c r="B24"/>
  <c r="B23"/>
  <c r="B22"/>
  <c r="B21"/>
  <c r="B20"/>
  <c r="B19"/>
  <c r="B18"/>
  <c r="B17"/>
  <c r="B16"/>
  <c r="B15"/>
  <c r="B14"/>
  <c r="B13"/>
  <c r="B12"/>
  <c r="B11"/>
  <c r="B10"/>
  <c r="B9"/>
  <c r="B8"/>
  <c r="B7" s="1"/>
  <c r="C7"/>
  <c r="E7"/>
  <c r="E6" s="1"/>
  <c r="G7"/>
  <c r="G6" s="1"/>
  <c r="I7"/>
  <c r="I6" s="1"/>
  <c r="K7"/>
  <c r="K6" s="1"/>
  <c r="M7"/>
  <c r="M6" s="1"/>
  <c r="O7"/>
  <c r="O6" s="1"/>
  <c r="Q7"/>
  <c r="Q6" s="1"/>
  <c r="S7"/>
  <c r="S6" s="1"/>
  <c r="U7"/>
  <c r="U6" s="1"/>
  <c r="W7"/>
  <c r="W6" s="1"/>
  <c r="Y7"/>
  <c r="Y6" s="1"/>
  <c r="B41" i="6"/>
  <c r="B40"/>
  <c r="B39"/>
  <c r="B38"/>
  <c r="B37"/>
  <c r="B36"/>
  <c r="B35"/>
  <c r="B34"/>
  <c r="B33"/>
  <c r="B32"/>
  <c r="B31"/>
  <c r="B30"/>
  <c r="B29"/>
  <c r="B28"/>
  <c r="B27"/>
  <c r="B26"/>
  <c r="B25"/>
  <c r="B24"/>
  <c r="N23"/>
  <c r="N4" s="1"/>
  <c r="Q17" s="1"/>
  <c r="M23"/>
  <c r="L23"/>
  <c r="L4" s="1"/>
  <c r="Q15" s="1"/>
  <c r="K23"/>
  <c r="J23"/>
  <c r="J4" s="1"/>
  <c r="Q13" s="1"/>
  <c r="I23"/>
  <c r="H23"/>
  <c r="H4" s="1"/>
  <c r="Q11" s="1"/>
  <c r="G23"/>
  <c r="F23"/>
  <c r="F4" s="1"/>
  <c r="Q9" s="1"/>
  <c r="E23"/>
  <c r="D23"/>
  <c r="O24" s="1"/>
  <c r="C23"/>
  <c r="B23"/>
  <c r="B22"/>
  <c r="B21"/>
  <c r="B20"/>
  <c r="B19"/>
  <c r="B5" s="1"/>
  <c r="B4" s="1"/>
  <c r="B18"/>
  <c r="B17"/>
  <c r="B16"/>
  <c r="B15"/>
  <c r="B14"/>
  <c r="B13"/>
  <c r="B12"/>
  <c r="B11"/>
  <c r="B10"/>
  <c r="B9"/>
  <c r="B8"/>
  <c r="B7"/>
  <c r="B6"/>
  <c r="AA25" i="5"/>
  <c r="N5" i="6"/>
  <c r="M5"/>
  <c r="L5"/>
  <c r="K5"/>
  <c r="J5"/>
  <c r="I5"/>
  <c r="H5"/>
  <c r="G5"/>
  <c r="F5"/>
  <c r="E5"/>
  <c r="D5"/>
  <c r="C5"/>
  <c r="M4"/>
  <c r="Q16" s="1"/>
  <c r="K4"/>
  <c r="Q14" s="1"/>
  <c r="I4"/>
  <c r="Q12" s="1"/>
  <c r="G4"/>
  <c r="Q10" s="1"/>
  <c r="E4"/>
  <c r="Q8" s="1"/>
  <c r="C4"/>
  <c r="Q6" s="1"/>
  <c r="D4" l="1"/>
  <c r="Q7" s="1"/>
  <c r="J10" i="2"/>
  <c r="N10"/>
  <c r="R10"/>
  <c r="T14"/>
  <c r="R14"/>
  <c r="P14"/>
  <c r="N14"/>
  <c r="L14"/>
  <c r="E10"/>
  <c r="H12"/>
  <c r="J12"/>
  <c r="L12"/>
  <c r="N12"/>
  <c r="P12"/>
  <c r="R12"/>
  <c r="T12"/>
  <c r="H14"/>
  <c r="J14"/>
  <c r="H10"/>
  <c r="L10"/>
  <c r="P10"/>
  <c r="T10"/>
  <c r="V10" s="1"/>
  <c r="D10"/>
  <c r="R17"/>
  <c r="N20"/>
  <c r="P22"/>
  <c r="H25"/>
  <c r="N25"/>
  <c r="T25"/>
  <c r="J29"/>
  <c r="T29"/>
  <c r="H31"/>
  <c r="N31"/>
  <c r="T31"/>
  <c r="L33"/>
  <c r="T33"/>
  <c r="H35"/>
  <c r="H37"/>
  <c r="T37"/>
  <c r="L39"/>
  <c r="T39"/>
  <c r="N41"/>
  <c r="L43"/>
  <c r="T43"/>
  <c r="T46"/>
  <c r="H48"/>
  <c r="J48"/>
  <c r="L48"/>
  <c r="N48"/>
  <c r="P48"/>
  <c r="H16"/>
  <c r="J16"/>
  <c r="L16"/>
  <c r="P16"/>
  <c r="R16"/>
  <c r="D17"/>
  <c r="H17"/>
  <c r="J17"/>
  <c r="L17"/>
  <c r="N17"/>
  <c r="P17"/>
  <c r="D20"/>
  <c r="H20"/>
  <c r="J20"/>
  <c r="L20"/>
  <c r="P20"/>
  <c r="R20"/>
  <c r="J22"/>
  <c r="L22"/>
  <c r="N22"/>
  <c r="R22"/>
  <c r="J25"/>
  <c r="L25"/>
  <c r="P25"/>
  <c r="D29"/>
  <c r="H29"/>
  <c r="L29"/>
  <c r="N29"/>
  <c r="P29"/>
  <c r="J31"/>
  <c r="L31"/>
  <c r="P31"/>
  <c r="D33"/>
  <c r="H33"/>
  <c r="J33"/>
  <c r="N33"/>
  <c r="P33"/>
  <c r="J35"/>
  <c r="T35"/>
  <c r="J37"/>
  <c r="L37"/>
  <c r="N37"/>
  <c r="R37"/>
  <c r="H39"/>
  <c r="J39"/>
  <c r="N39"/>
  <c r="P39"/>
  <c r="H41"/>
  <c r="J41"/>
  <c r="L41"/>
  <c r="P41"/>
  <c r="R41"/>
  <c r="H43"/>
  <c r="J43"/>
  <c r="N43"/>
  <c r="P43"/>
  <c r="H46"/>
  <c r="L46"/>
  <c r="N46"/>
  <c r="P46"/>
  <c r="E28"/>
  <c r="G28"/>
  <c r="H28" s="1"/>
  <c r="I28"/>
  <c r="J28" s="1"/>
  <c r="K28"/>
  <c r="L28" s="1"/>
  <c r="M28"/>
  <c r="N28" s="1"/>
  <c r="O28"/>
  <c r="P28" s="1"/>
  <c r="Q28"/>
  <c r="R28" s="1"/>
  <c r="S28"/>
  <c r="T28" s="1"/>
  <c r="D10" i="1"/>
  <c r="L9"/>
  <c r="D28"/>
  <c r="D60"/>
  <c r="F59"/>
  <c r="G78"/>
  <c r="G59" s="1"/>
  <c r="J78"/>
  <c r="G112"/>
  <c r="G111" s="1"/>
  <c r="J112"/>
  <c r="J111" s="1"/>
  <c r="L111"/>
  <c r="D130"/>
  <c r="D111" s="1"/>
  <c r="J14"/>
  <c r="J10" s="1"/>
  <c r="J9" s="1"/>
  <c r="J61"/>
  <c r="J60" s="1"/>
  <c r="J59" s="1"/>
  <c r="D79"/>
  <c r="D78" s="1"/>
  <c r="H10"/>
  <c r="H9" s="1"/>
  <c r="H28"/>
  <c r="H60"/>
  <c r="H59" s="1"/>
  <c r="H78"/>
  <c r="H112"/>
  <c r="H111" s="1"/>
  <c r="H130"/>
  <c r="C6" i="5"/>
  <c r="AA6" s="1"/>
  <c r="B6"/>
  <c r="Q18" i="6"/>
  <c r="O5"/>
  <c r="AA7" i="5"/>
  <c r="O4" i="6"/>
  <c r="D28" i="2" l="1"/>
  <c r="D9" s="1"/>
  <c r="E9"/>
  <c r="Q9"/>
  <c r="R9" s="1"/>
  <c r="M9"/>
  <c r="N9" s="1"/>
  <c r="I9"/>
  <c r="J9" s="1"/>
  <c r="V28"/>
  <c r="S9"/>
  <c r="T9" s="1"/>
  <c r="O9"/>
  <c r="P9" s="1"/>
  <c r="K9"/>
  <c r="L9" s="1"/>
  <c r="G9"/>
  <c r="H9" s="1"/>
  <c r="D59" i="1"/>
  <c r="D9"/>
</calcChain>
</file>

<file path=xl/sharedStrings.xml><?xml version="1.0" encoding="utf-8"?>
<sst xmlns="http://schemas.openxmlformats.org/spreadsheetml/2006/main" count="599" uniqueCount="339">
  <si>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</si>
  <si>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</si>
  <si>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</si>
  <si>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</si>
  <si>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</si>
  <si>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</si>
  <si>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</si>
  <si>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</si>
  <si>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</si>
  <si>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</si>
  <si>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</si>
  <si>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</si>
  <si>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</si>
  <si>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</si>
  <si>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</si>
  <si>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</si>
  <si>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</si>
  <si>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</si>
  <si>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</si>
  <si>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</si>
  <si>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</si>
  <si>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</si>
  <si>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</si>
  <si>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</si>
  <si>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</si>
  <si>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</si>
  <si>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</si>
  <si>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</si>
  <si>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</si>
  <si>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</si>
  <si>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</si>
  <si>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</si>
  <si>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</si>
  <si>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</si>
  <si>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</si>
  <si>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</si>
  <si>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</si>
  <si>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</si>
  <si>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</si>
  <si>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</si>
  <si>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</si>
  <si>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</si>
  <si>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</si>
  <si>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</si>
  <si>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</si>
  <si>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</si>
  <si>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</si>
  <si>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</si>
  <si>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</si>
  <si>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</si>
  <si>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</si>
  <si>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</si>
  <si>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</si>
  <si>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</si>
  <si>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</si>
  <si>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</si>
  <si>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</si>
  <si>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</si>
  <si>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</si>
  <si>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</si>
  <si>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</si>
  <si>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</si>
  <si>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</si>
  <si>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</si>
  <si>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</si>
  <si>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</si>
  <si>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</si>
  <si>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</si>
  <si>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</si>
  <si>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</si>
  <si>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</si>
  <si>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</si>
  <si>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</si>
  <si>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</si>
  <si>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</si>
  <si>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</si>
  <si>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</si>
  <si>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</si>
  <si>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</si>
  <si>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</si>
  <si>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</si>
  <si>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</si>
  <si>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</si>
  <si>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</si>
  <si>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</si>
  <si>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</si>
  <si>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INST. ADULTOS PONCE 304</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</si>
  <si>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</si>
  <si>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</si>
  <si>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</si>
  <si>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</si>
  <si>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</si>
  <si>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</si>
  <si>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</si>
  <si>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</si>
  <si>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</si>
  <si>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</si>
  <si>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</si>
  <si>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</si>
  <si>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</si>
  <si>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</si>
  <si>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</si>
  <si>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</si>
  <si>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</si>
  <si>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</si>
  <si>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</si>
  <si>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</si>
  <si>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</si>
  <si>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</si>
  <si>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</si>
  <si>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</si>
  <si>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</si>
  <si>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</si>
  <si>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</si>
  <si>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</si>
  <si>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</si>
  <si>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</si>
  <si>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</si>
  <si>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</si>
  <si>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</si>
  <si>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</si>
  <si>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</si>
  <si>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</si>
  <si>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</si>
  <si>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</si>
  <si>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</si>
  <si>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</si>
  <si>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</si>
  <si>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</si>
  <si>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</si>
  <si>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</si>
  <si>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</si>
  <si>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</si>
  <si>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</si>
  <si>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</si>
  <si>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</si>
  <si>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</si>
  <si>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</si>
  <si>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</si>
  <si>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</si>
  <si>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</si>
  <si>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</si>
  <si>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</si>
  <si>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</si>
  <si>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</si>
  <si>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</si>
  <si>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</si>
  <si>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</si>
  <si>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</si>
  <si>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</si>
  <si>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</si>
  <si>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</si>
  <si>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</si>
  <si>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</si>
  <si>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</si>
  <si>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</si>
  <si>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</si>
  <si>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</si>
  <si>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</si>
  <si>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</si>
  <si>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</si>
  <si>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</si>
  <si>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</si>
  <si>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</si>
  <si>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</si>
  <si>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</si>
  <si>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</si>
  <si>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</si>
  <si>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</si>
  <si>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</si>
  <si>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</si>
  <si>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</si>
  <si>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</si>
  <si>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</si>
  <si>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</si>
  <si>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</si>
  <si>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</si>
  <si>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</si>
  <si>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</si>
  <si>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</si>
  <si>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</si>
  <si>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</si>
  <si>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</si>
  <si>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</si>
  <si>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</si>
  <si>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</si>
  <si>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</si>
  <si>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</si>
  <si>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</si>
  <si>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</si>
  <si>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</si>
  <si>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</si>
  <si>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</si>
  <si>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</si>
  <si>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</si>
  <si>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</si>
  <si>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</si>
  <si>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</si>
  <si>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</si>
  <si>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</si>
  <si>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</si>
  <si>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</si>
  <si>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</si>
  <si>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</si>
  <si>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</si>
  <si>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</si>
  <si>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</si>
  <si>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</si>
  <si>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</si>
  <si>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</si>
  <si>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</si>
  <si>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</si>
  <si>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</si>
  <si>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</si>
  <si>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</si>
  <si>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</si>
  <si>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</si>
  <si>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</si>
  <si>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</si>
  <si>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</si>
  <si>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</si>
  <si>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</si>
  <si>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</si>
  <si>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</si>
  <si>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</si>
  <si>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</si>
  <si>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</si>
  <si>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</si>
  <si>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</si>
  <si>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</si>
  <si>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</si>
  <si>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</si>
  <si>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</si>
  <si>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</si>
  <si>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</si>
  <si>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</si>
  <si>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</si>
  <si>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</si>
  <si>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</si>
  <si>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</si>
  <si>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</si>
  <si>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</si>
  <si>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</si>
  <si>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</si>
  <si>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</si>
  <si>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</si>
  <si>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</si>
  <si>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</si>
  <si>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</si>
  <si>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</si>
  <si>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</si>
  <si>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</si>
  <si>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</si>
  <si>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</si>
  <si>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</si>
  <si>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</si>
  <si>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</si>
  <si>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</si>
  <si>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</si>
  <si>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</si>
  <si>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</si>
  <si>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</si>
  <si>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</si>
  <si>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</si>
  <si>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</si>
  <si>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</si>
  <si>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</si>
  <si>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</si>
  <si>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</si>
  <si>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</si>
  <si>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</si>
  <si>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r>
      <t>17 de septiembre de 2011</t>
    </r>
    <r>
      <rPr>
        <sz val="9"/>
        <color rgb="FFFF0000"/>
        <rFont val="Arial"/>
        <family val="2"/>
      </rPr>
      <t/>
    </r>
  </si>
  <si>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</si>
  <si>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</si>
  <si>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</si>
  <si>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</si>
  <si>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</si>
  <si>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</si>
  <si>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</si>
  <si>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</si>
  <si>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</si>
  <si>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</si>
  <si>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</si>
  <si>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</si>
  <si>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</si>
  <si>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</si>
  <si>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</si>
  <si>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</si>
  <si>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</si>
  <si>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</si>
  <si>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</si>
  <si>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</si>
  <si>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</si>
  <si>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</si>
  <si>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</si>
  <si>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</si>
  <si>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</si>
  <si>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</si>
  <si>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</si>
  <si>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</si>
  <si>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</si>
  <si>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</si>
  <si>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</si>
  <si>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</si>
  <si>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</si>
  <si>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</si>
  <si>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</si>
  <si>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</si>
  <si>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</si>
  <si>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</si>
  <si>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</si>
  <si>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</si>
  <si>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</si>
  <si>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</si>
  <si>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</si>
  <si>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</si>
  <si>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</si>
  <si>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 xml:space="preserve">Institución Reg. Met. Bayamón (308)/448                     </t>
  </si>
  <si>
    <t>INST.REG MET.BAYAMON 308/448</t>
  </si>
  <si>
    <t xml:space="preserve">Institución Correccional Máxima Guayama        </t>
  </si>
  <si>
    <t>Institución Correccional Ponce 500</t>
  </si>
  <si>
    <t>Cambio el nombre de la Inst. Guayama 1000 por Inst. Correccional Máxima Guayama (15/5/11)</t>
  </si>
  <si>
    <t xml:space="preserve">*Abrio el Proyecto Especial de Música de Vega Alta el 11 de mayo 2011, </t>
  </si>
  <si>
    <t>Ademas hubo cambio de capacidad en diferentes instituciones.</t>
  </si>
  <si>
    <t>6 de julio de 2011</t>
  </si>
  <si>
    <t>19 de julio de 2011</t>
  </si>
  <si>
    <t>PROYECTO ESPECIAL DE MUSICA VEGA ALTA</t>
  </si>
  <si>
    <t>INST. REG MET. BAYAMON 308 (448)</t>
  </si>
  <si>
    <t>PROYECTO ESP. DE MUSICA VEGA ALTA</t>
  </si>
  <si>
    <t>JULIO 2011</t>
  </si>
  <si>
    <t xml:space="preserve">Institución Jóvenes Adultos Ponce (304)*                </t>
  </si>
  <si>
    <t>*Esta Institución alberga población Joven adulta y adulta</t>
  </si>
  <si>
    <t>5 DE JULIO 2011</t>
  </si>
  <si>
    <t xml:space="preserve">Institución Guayama (1000)                               </t>
  </si>
  <si>
    <t>31 DE JULIO 2011</t>
  </si>
  <si>
    <t>PROMEDIO MENSUAL  JULIO 2011</t>
  </si>
  <si>
    <t>JULIO 2011 A JUNIO DE 2012</t>
  </si>
  <si>
    <t>AÑO FISCAL 2011-2012</t>
  </si>
  <si>
    <t>17 de agosto 2011</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</si>
</sst>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4">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9"/>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sz val="9"/>
      <color rgb="FFFF0000"/>
      <name val="Arial"/>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7"/>
      <name val="Arial"/>
      <family val="2"/>
    </font>
  </fonts>
  <fills count="8">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11">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s>
  <cellStyleXfs count="2">
    <xf numFmtId="0" fontId="0" fillId="0" borderId="0"/>
    <xf numFmtId="41" fontId="31" fillId="0" borderId="0" applyFont="0" applyFill="0" applyBorder="0" applyAlignment="0" applyProtection="0"/>
  </cellStyleXfs>
  <cellXfs count="383">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7"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4" borderId="0" xfId="0" applyFont="1" applyFill="1" applyBorder="1" applyAlignment="1">
      <alignment horizontal="left" vertical="top"/>
    </xf>
    <xf numFmtId="41" fontId="9" fillId="0" borderId="0" xfId="1" applyFont="1" applyBorder="1" applyAlignment="1"/>
    <xf numFmtId="0" fontId="10" fillId="0" borderId="0" xfId="0" applyFont="1" applyBorder="1" applyAlignment="1"/>
    <xf numFmtId="0" fontId="7" fillId="4" borderId="0" xfId="0" applyFont="1" applyFill="1" applyBorder="1" applyAlignment="1">
      <alignment horizontal="left" vertical="top" wrapText="1"/>
    </xf>
    <xf numFmtId="0" fontId="7"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1" fillId="0" borderId="0" xfId="0" applyFont="1" applyAlignment="1">
      <alignment horizontal="centerContinuous" wrapText="1"/>
    </xf>
    <xf numFmtId="0" fontId="11"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2" fillId="0" borderId="0" xfId="0" applyNumberFormat="1" applyFont="1" applyAlignment="1">
      <alignment horizontal="left" wrapText="1"/>
    </xf>
    <xf numFmtId="0" fontId="12" fillId="0" borderId="0" xfId="0" applyFont="1" applyAlignment="1">
      <alignment horizontal="centerContinuous" wrapText="1"/>
    </xf>
    <xf numFmtId="164" fontId="12" fillId="0" borderId="0" xfId="0" applyNumberFormat="1" applyFont="1" applyAlignment="1">
      <alignment horizontal="centerContinuous" wrapText="1"/>
    </xf>
    <xf numFmtId="164" fontId="13" fillId="0" borderId="7" xfId="1" applyNumberFormat="1" applyFont="1" applyBorder="1" applyAlignment="1" applyProtection="1">
      <alignment horizontal="center"/>
      <protection hidden="1"/>
    </xf>
    <xf numFmtId="164" fontId="14" fillId="0" borderId="8" xfId="1" applyNumberFormat="1" applyFont="1" applyBorder="1" applyAlignment="1" applyProtection="1">
      <alignment horizontal="centerContinuous" wrapText="1"/>
      <protection hidden="1"/>
    </xf>
    <xf numFmtId="164" fontId="15" fillId="0" borderId="8" xfId="1" applyNumberFormat="1" applyFont="1" applyBorder="1" applyAlignment="1" applyProtection="1">
      <alignment horizontal="centerContinuous" vertical="center" wrapText="1"/>
      <protection hidden="1"/>
    </xf>
    <xf numFmtId="164" fontId="15" fillId="0" borderId="9" xfId="1" applyNumberFormat="1" applyFont="1" applyBorder="1" applyAlignment="1" applyProtection="1">
      <alignment horizontal="centerContinuous" vertical="center" wrapText="1"/>
      <protection hidden="1"/>
    </xf>
    <xf numFmtId="164" fontId="16" fillId="0" borderId="10" xfId="1" applyNumberFormat="1" applyFont="1" applyBorder="1" applyAlignment="1" applyProtection="1">
      <alignment horizontal="center"/>
      <protection hidden="1"/>
    </xf>
    <xf numFmtId="164" fontId="14" fillId="0" borderId="11" xfId="1" applyNumberFormat="1" applyFont="1" applyBorder="1" applyAlignment="1" applyProtection="1">
      <alignment horizontal="centerContinuous" wrapText="1"/>
      <protection hidden="1"/>
    </xf>
    <xf numFmtId="164" fontId="17" fillId="0" borderId="11" xfId="1" applyNumberFormat="1" applyFont="1" applyBorder="1" applyAlignment="1" applyProtection="1">
      <alignment horizontal="center" vertical="center" wrapText="1"/>
      <protection hidden="1"/>
    </xf>
    <xf numFmtId="164" fontId="17" fillId="0" borderId="11" xfId="1" applyNumberFormat="1" applyFont="1" applyBorder="1" applyAlignment="1" applyProtection="1">
      <alignment horizontal="center" vertical="center"/>
      <protection hidden="1"/>
    </xf>
    <xf numFmtId="164" fontId="17" fillId="0" borderId="12" xfId="1" applyNumberFormat="1" applyFont="1" applyBorder="1" applyAlignment="1" applyProtection="1">
      <alignment horizontal="center" vertical="center"/>
      <protection hidden="1"/>
    </xf>
    <xf numFmtId="164" fontId="18" fillId="0" borderId="0" xfId="0" applyNumberFormat="1" applyFont="1"/>
    <xf numFmtId="164" fontId="19" fillId="0" borderId="13" xfId="1" applyNumberFormat="1" applyFont="1" applyBorder="1" applyAlignment="1" applyProtection="1">
      <alignment horizontal="center"/>
      <protection hidden="1"/>
    </xf>
    <xf numFmtId="164" fontId="13" fillId="0" borderId="8" xfId="1" applyNumberFormat="1" applyFont="1" applyBorder="1" applyAlignment="1" applyProtection="1">
      <protection hidden="1"/>
    </xf>
    <xf numFmtId="164" fontId="13" fillId="0" borderId="9" xfId="1" applyNumberFormat="1" applyFont="1" applyBorder="1" applyAlignment="1" applyProtection="1">
      <protection hidden="1"/>
    </xf>
    <xf numFmtId="38" fontId="20" fillId="0" borderId="0" xfId="0" applyNumberFormat="1" applyFont="1"/>
    <xf numFmtId="164" fontId="16" fillId="0" borderId="14" xfId="1" applyNumberFormat="1" applyFont="1" applyBorder="1" applyAlignment="1" applyProtection="1">
      <alignment horizontal="center"/>
      <protection hidden="1"/>
    </xf>
    <xf numFmtId="164" fontId="21" fillId="0" borderId="15" xfId="1" applyNumberFormat="1" applyFont="1" applyBorder="1" applyAlignment="1" applyProtection="1">
      <protection hidden="1"/>
    </xf>
    <xf numFmtId="164" fontId="21" fillId="0" borderId="16" xfId="1" applyNumberFormat="1" applyFont="1" applyBorder="1" applyAlignment="1" applyProtection="1">
      <protection hidden="1"/>
    </xf>
    <xf numFmtId="164" fontId="20" fillId="0" borderId="0" xfId="0" applyNumberFormat="1" applyFont="1"/>
    <xf numFmtId="164" fontId="9" fillId="0" borderId="17" xfId="1" applyNumberFormat="1" applyFont="1" applyBorder="1" applyAlignment="1" applyProtection="1">
      <alignment horizontal="justify" wrapText="1"/>
      <protection hidden="1"/>
    </xf>
    <xf numFmtId="164" fontId="15" fillId="0" borderId="18" xfId="1" applyNumberFormat="1" applyFont="1" applyBorder="1" applyAlignment="1" applyProtection="1">
      <protection hidden="1"/>
    </xf>
    <xf numFmtId="164" fontId="15" fillId="0" borderId="18" xfId="1" applyNumberFormat="1" applyFont="1" applyFill="1" applyBorder="1" applyAlignment="1" applyProtection="1">
      <protection hidden="1"/>
    </xf>
    <xf numFmtId="164" fontId="15" fillId="0" borderId="19" xfId="1" applyNumberFormat="1" applyFont="1" applyFill="1" applyBorder="1" applyAlignment="1" applyProtection="1">
      <protection hidden="1"/>
    </xf>
    <xf numFmtId="0" fontId="20" fillId="0" borderId="0" xfId="0" applyFont="1"/>
    <xf numFmtId="164" fontId="15" fillId="0" borderId="20" xfId="1" applyNumberFormat="1" applyFont="1" applyBorder="1" applyAlignment="1" applyProtection="1">
      <protection hidden="1"/>
    </xf>
    <xf numFmtId="164" fontId="15" fillId="0" borderId="20" xfId="1" applyNumberFormat="1" applyFont="1" applyFill="1" applyBorder="1" applyAlignment="1" applyProtection="1">
      <protection hidden="1"/>
    </xf>
    <xf numFmtId="164" fontId="15" fillId="0" borderId="21" xfId="1" applyNumberFormat="1" applyFont="1" applyFill="1" applyBorder="1" applyAlignment="1" applyProtection="1">
      <protection hidden="1"/>
    </xf>
    <xf numFmtId="164" fontId="15" fillId="0" borderId="22" xfId="1" applyNumberFormat="1" applyFont="1" applyFill="1" applyBorder="1" applyAlignment="1" applyProtection="1">
      <protection hidden="1"/>
    </xf>
    <xf numFmtId="164" fontId="15" fillId="0" borderId="24" xfId="1" applyNumberFormat="1" applyFont="1" applyBorder="1" applyAlignment="1" applyProtection="1">
      <protection hidden="1"/>
    </xf>
    <xf numFmtId="164" fontId="15" fillId="0" borderId="24" xfId="1" applyNumberFormat="1" applyFont="1" applyFill="1" applyBorder="1" applyAlignment="1" applyProtection="1">
      <protection hidden="1"/>
    </xf>
    <xf numFmtId="164" fontId="15" fillId="0" borderId="25" xfId="1" applyNumberFormat="1" applyFont="1" applyFill="1" applyBorder="1" applyAlignment="1" applyProtection="1">
      <protection hidden="1"/>
    </xf>
    <xf numFmtId="164" fontId="0" fillId="0" borderId="0" xfId="0" applyNumberFormat="1"/>
    <xf numFmtId="164" fontId="9" fillId="0" borderId="26" xfId="1" applyNumberFormat="1" applyFont="1" applyBorder="1" applyAlignment="1" applyProtection="1">
      <alignment horizontal="justify" wrapText="1"/>
      <protection hidden="1"/>
    </xf>
    <xf numFmtId="164" fontId="17" fillId="0" borderId="20" xfId="1" applyNumberFormat="1" applyFont="1" applyFill="1" applyBorder="1" applyAlignment="1" applyProtection="1">
      <protection hidden="1"/>
    </xf>
    <xf numFmtId="164" fontId="15" fillId="0" borderId="20" xfId="1" applyNumberFormat="1" applyFont="1" applyFill="1" applyBorder="1" applyAlignment="1" applyProtection="1">
      <alignment wrapText="1"/>
      <protection hidden="1"/>
    </xf>
    <xf numFmtId="164" fontId="15" fillId="0" borderId="18" xfId="1" quotePrefix="1" applyNumberFormat="1" applyFont="1" applyFill="1" applyBorder="1" applyAlignment="1" applyProtection="1">
      <protection hidden="1"/>
    </xf>
    <xf numFmtId="164" fontId="17" fillId="0" borderId="24" xfId="1" applyNumberFormat="1" applyFont="1" applyFill="1" applyBorder="1" applyAlignment="1" applyProtection="1">
      <alignment wrapText="1"/>
      <protection hidden="1"/>
    </xf>
    <xf numFmtId="0" fontId="20" fillId="0" borderId="18" xfId="0" applyFont="1" applyFill="1" applyBorder="1" applyAlignment="1"/>
    <xf numFmtId="0" fontId="20" fillId="0" borderId="19" xfId="0" applyFont="1" applyFill="1" applyBorder="1" applyAlignment="1"/>
    <xf numFmtId="164" fontId="15" fillId="0" borderId="27" xfId="1" applyNumberFormat="1" applyFont="1" applyFill="1" applyBorder="1" applyAlignment="1" applyProtection="1">
      <protection hidden="1"/>
    </xf>
    <xf numFmtId="0" fontId="15" fillId="0" borderId="18" xfId="0" applyFont="1" applyFill="1" applyBorder="1" applyAlignment="1"/>
    <xf numFmtId="0" fontId="15" fillId="0" borderId="27" xfId="0" applyFont="1" applyFill="1" applyBorder="1" applyAlignment="1"/>
    <xf numFmtId="164" fontId="15" fillId="0" borderId="15" xfId="1" applyNumberFormat="1" applyFont="1" applyFill="1" applyBorder="1" applyAlignment="1" applyProtection="1">
      <protection hidden="1"/>
    </xf>
    <xf numFmtId="164" fontId="15" fillId="0" borderId="28" xfId="1" applyNumberFormat="1" applyFont="1" applyFill="1" applyBorder="1" applyAlignment="1" applyProtection="1">
      <protection hidden="1"/>
    </xf>
    <xf numFmtId="164" fontId="15" fillId="0" borderId="29" xfId="1" applyNumberFormat="1" applyFont="1" applyFill="1" applyBorder="1" applyAlignment="1" applyProtection="1">
      <protection hidden="1"/>
    </xf>
    <xf numFmtId="0" fontId="15" fillId="0" borderId="24" xfId="0" applyFont="1" applyFill="1" applyBorder="1" applyAlignment="1"/>
    <xf numFmtId="0" fontId="15" fillId="0" borderId="25" xfId="0" applyFont="1" applyFill="1" applyBorder="1" applyAlignment="1"/>
    <xf numFmtId="0" fontId="20" fillId="0" borderId="27" xfId="0" applyFont="1" applyFill="1" applyBorder="1" applyAlignment="1"/>
    <xf numFmtId="0" fontId="0" fillId="0" borderId="18" xfId="0" applyFill="1" applyBorder="1" applyAlignment="1"/>
    <xf numFmtId="164" fontId="23" fillId="0" borderId="0" xfId="0" applyNumberFormat="1" applyFont="1"/>
    <xf numFmtId="164" fontId="21" fillId="0" borderId="18" xfId="1" applyNumberFormat="1" applyFont="1" applyBorder="1" applyAlignment="1" applyProtection="1">
      <protection hidden="1"/>
    </xf>
    <xf numFmtId="0" fontId="23" fillId="0" borderId="0" xfId="0" applyFont="1"/>
    <xf numFmtId="164" fontId="9" fillId="0" borderId="13" xfId="1" applyNumberFormat="1" applyFont="1" applyFill="1" applyBorder="1" applyAlignment="1" applyProtection="1">
      <alignment horizontal="justify" wrapText="1"/>
      <protection hidden="1"/>
    </xf>
    <xf numFmtId="164" fontId="21" fillId="0" borderId="30" xfId="1" applyNumberFormat="1" applyFont="1" applyBorder="1" applyAlignment="1" applyProtection="1">
      <protection hidden="1"/>
    </xf>
    <xf numFmtId="0" fontId="20" fillId="0" borderId="30" xfId="0" applyFont="1" applyFill="1" applyBorder="1" applyAlignment="1"/>
    <xf numFmtId="0" fontId="20" fillId="0" borderId="31" xfId="0" applyFont="1" applyFill="1" applyBorder="1" applyAlignment="1"/>
    <xf numFmtId="0" fontId="18" fillId="0" borderId="0" xfId="0" applyFont="1"/>
    <xf numFmtId="0" fontId="24" fillId="0" borderId="0" xfId="0" applyFont="1"/>
    <xf numFmtId="0" fontId="25" fillId="0" borderId="0" xfId="0" applyFont="1"/>
    <xf numFmtId="0" fontId="24" fillId="0" borderId="0" xfId="0" applyFont="1" applyAlignment="1"/>
    <xf numFmtId="0" fontId="24" fillId="0" borderId="0" xfId="0" applyFont="1" applyAlignment="1">
      <alignment vertical="center"/>
    </xf>
    <xf numFmtId="0" fontId="26" fillId="0" borderId="0" xfId="0" applyFont="1"/>
    <xf numFmtId="0" fontId="26" fillId="0" borderId="0" xfId="0" applyFont="1" applyAlignment="1"/>
    <xf numFmtId="0" fontId="24" fillId="0" borderId="0" xfId="0" applyFont="1" applyAlignment="1">
      <alignment horizontal="centerContinuous"/>
    </xf>
    <xf numFmtId="0" fontId="24" fillId="0" borderId="0" xfId="0" applyFont="1" applyAlignment="1">
      <alignment horizontal="centerContinuous" wrapText="1"/>
    </xf>
    <xf numFmtId="0" fontId="24" fillId="0" borderId="0" xfId="0" applyFont="1" applyAlignment="1">
      <alignment horizontal="left"/>
    </xf>
    <xf numFmtId="0" fontId="23" fillId="0" borderId="24" xfId="0" applyFont="1" applyBorder="1" applyAlignment="1">
      <alignment horizontal="center"/>
    </xf>
    <xf numFmtId="38" fontId="13" fillId="0" borderId="32" xfId="1" applyNumberFormat="1" applyFont="1" applyBorder="1" applyAlignment="1" applyProtection="1">
      <alignment horizontal="center"/>
      <protection hidden="1"/>
    </xf>
    <xf numFmtId="38" fontId="14" fillId="0" borderId="33" xfId="1" applyNumberFormat="1" applyFont="1" applyBorder="1" applyAlignment="1" applyProtection="1">
      <alignment horizontal="centerContinuous" wrapText="1"/>
      <protection hidden="1"/>
    </xf>
    <xf numFmtId="38" fontId="15" fillId="0" borderId="34" xfId="1" applyNumberFormat="1" applyFont="1" applyBorder="1" applyAlignment="1" applyProtection="1">
      <alignment horizontal="center" vertical="center" wrapText="1"/>
      <protection hidden="1"/>
    </xf>
    <xf numFmtId="38" fontId="15" fillId="0" borderId="34" xfId="1" applyNumberFormat="1" applyFont="1" applyBorder="1" applyAlignment="1" applyProtection="1">
      <alignment horizontal="center" vertical="center"/>
      <protection hidden="1"/>
    </xf>
    <xf numFmtId="38" fontId="15" fillId="0" borderId="35" xfId="1" applyNumberFormat="1" applyFont="1" applyBorder="1" applyAlignment="1" applyProtection="1">
      <alignment horizontal="center" vertical="center"/>
      <protection hidden="1"/>
    </xf>
    <xf numFmtId="38" fontId="16" fillId="0" borderId="36" xfId="1" applyNumberFormat="1" applyFont="1" applyBorder="1" applyAlignment="1" applyProtection="1">
      <alignment horizontal="center"/>
      <protection hidden="1"/>
    </xf>
    <xf numFmtId="38" fontId="30" fillId="0" borderId="37" xfId="1" applyNumberFormat="1" applyFont="1" applyBorder="1" applyAlignment="1" applyProtection="1">
      <alignment horizontal="center"/>
      <protection hidden="1"/>
    </xf>
    <xf numFmtId="38" fontId="30" fillId="0" borderId="38" xfId="1" applyNumberFormat="1" applyFont="1" applyBorder="1" applyAlignment="1" applyProtection="1">
      <alignment horizontal="center"/>
      <protection hidden="1"/>
    </xf>
    <xf numFmtId="38" fontId="30" fillId="0" borderId="39" xfId="1" applyNumberFormat="1" applyFont="1" applyBorder="1" applyAlignment="1" applyProtection="1">
      <alignment horizontal="center"/>
      <protection hidden="1"/>
    </xf>
    <xf numFmtId="38" fontId="30" fillId="0" borderId="40" xfId="1" applyNumberFormat="1" applyFont="1" applyBorder="1" applyAlignment="1" applyProtection="1">
      <alignment horizontal="center"/>
      <protection hidden="1"/>
    </xf>
    <xf numFmtId="38" fontId="0" fillId="0" borderId="0" xfId="0" applyNumberFormat="1"/>
    <xf numFmtId="38" fontId="16" fillId="0" borderId="41" xfId="1" applyNumberFormat="1" applyFont="1" applyBorder="1" applyAlignment="1" applyProtection="1">
      <alignment horizontal="center"/>
      <protection hidden="1"/>
    </xf>
    <xf numFmtId="38" fontId="21" fillId="0" borderId="42" xfId="1" applyNumberFormat="1" applyFont="1" applyBorder="1" applyAlignment="1" applyProtection="1">
      <alignment horizontal="center"/>
      <protection hidden="1"/>
    </xf>
    <xf numFmtId="38" fontId="21" fillId="0" borderId="43" xfId="1" applyNumberFormat="1" applyFont="1" applyBorder="1" applyAlignment="1" applyProtection="1">
      <alignment horizontal="center"/>
      <protection hidden="1"/>
    </xf>
    <xf numFmtId="38" fontId="21" fillId="0" borderId="44" xfId="1" applyNumberFormat="1" applyFont="1" applyBorder="1" applyAlignment="1" applyProtection="1">
      <alignment horizontal="center"/>
      <protection hidden="1"/>
    </xf>
    <xf numFmtId="0" fontId="28" fillId="0" borderId="0" xfId="0" applyFont="1"/>
    <xf numFmtId="38" fontId="17" fillId="0" borderId="0" xfId="1" applyNumberFormat="1" applyFont="1" applyBorder="1" applyAlignment="1" applyProtection="1">
      <alignment horizontal="justify" vertical="center" wrapText="1"/>
      <protection hidden="1"/>
    </xf>
    <xf numFmtId="38" fontId="28" fillId="0" borderId="17" xfId="1" applyNumberFormat="1" applyFont="1" applyBorder="1" applyAlignment="1" applyProtection="1">
      <alignment horizontal="justify" wrapText="1"/>
      <protection hidden="1"/>
    </xf>
    <xf numFmtId="38" fontId="23" fillId="0" borderId="45" xfId="1" applyNumberFormat="1" applyFont="1" applyBorder="1" applyAlignment="1" applyProtection="1">
      <alignment horizontal="center"/>
      <protection hidden="1"/>
    </xf>
    <xf numFmtId="38" fontId="23" fillId="0" borderId="46" xfId="1" applyNumberFormat="1" applyFont="1" applyFill="1" applyBorder="1" applyAlignment="1" applyProtection="1">
      <alignment horizontal="center"/>
      <protection hidden="1"/>
    </xf>
    <xf numFmtId="38" fontId="23" fillId="0" borderId="46" xfId="1" applyNumberFormat="1" applyFont="1" applyBorder="1" applyAlignment="1" applyProtection="1">
      <alignment horizontal="center"/>
      <protection hidden="1"/>
    </xf>
    <xf numFmtId="38" fontId="23" fillId="0" borderId="19" xfId="1" applyNumberFormat="1" applyFont="1" applyBorder="1" applyAlignment="1" applyProtection="1">
      <alignment horizontal="center"/>
      <protection hidden="1"/>
    </xf>
    <xf numFmtId="38" fontId="23" fillId="0" borderId="46" xfId="1" quotePrefix="1" applyNumberFormat="1" applyFont="1" applyFill="1" applyBorder="1" applyAlignment="1" applyProtection="1">
      <alignment horizontal="center"/>
      <protection hidden="1"/>
    </xf>
    <xf numFmtId="38" fontId="23" fillId="0" borderId="46" xfId="1" quotePrefix="1" applyNumberFormat="1" applyFont="1" applyBorder="1" applyAlignment="1" applyProtection="1">
      <alignment horizontal="center"/>
      <protection hidden="1"/>
    </xf>
    <xf numFmtId="38" fontId="23" fillId="0" borderId="19" xfId="1" quotePrefix="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wrapText="1"/>
      <protection hidden="1"/>
    </xf>
    <xf numFmtId="38" fontId="27" fillId="0" borderId="0" xfId="0" applyNumberFormat="1" applyFont="1"/>
    <xf numFmtId="38" fontId="23" fillId="0" borderId="18" xfId="1" applyNumberFormat="1" applyFont="1" applyFill="1" applyBorder="1" applyAlignment="1" applyProtection="1">
      <alignment horizontal="center"/>
      <protection hidden="1"/>
    </xf>
    <xf numFmtId="38" fontId="23" fillId="0" borderId="48" xfId="1" applyNumberFormat="1" applyFont="1" applyFill="1" applyBorder="1" applyAlignment="1" applyProtection="1">
      <alignment horizontal="center"/>
      <protection hidden="1"/>
    </xf>
    <xf numFmtId="38" fontId="23" fillId="0" borderId="48" xfId="1" applyNumberFormat="1" applyFont="1" applyBorder="1" applyAlignment="1" applyProtection="1">
      <alignment horizontal="center"/>
      <protection hidden="1"/>
    </xf>
    <xf numFmtId="38" fontId="23" fillId="0" borderId="22" xfId="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protection hidden="1"/>
    </xf>
    <xf numFmtId="38" fontId="23" fillId="0" borderId="0" xfId="1" applyNumberFormat="1" applyFont="1" applyBorder="1" applyAlignment="1" applyProtection="1">
      <alignment horizontal="right" vertical="center" wrapText="1"/>
      <protection hidden="1"/>
    </xf>
    <xf numFmtId="38" fontId="28" fillId="0" borderId="23" xfId="1" applyNumberFormat="1" applyFont="1" applyBorder="1" applyAlignment="1" applyProtection="1">
      <alignment horizontal="justify" wrapText="1"/>
      <protection hidden="1"/>
    </xf>
    <xf numFmtId="38" fontId="23" fillId="0" borderId="49" xfId="1" applyNumberFormat="1" applyFont="1" applyFill="1" applyBorder="1" applyAlignment="1" applyProtection="1">
      <alignment horizontal="center"/>
      <protection hidden="1"/>
    </xf>
    <xf numFmtId="38" fontId="23" fillId="0" borderId="49" xfId="1" applyNumberFormat="1" applyFont="1" applyBorder="1" applyAlignment="1" applyProtection="1">
      <alignment horizontal="center"/>
      <protection hidden="1"/>
    </xf>
    <xf numFmtId="38" fontId="23" fillId="0" borderId="25" xfId="1" applyNumberFormat="1" applyFont="1" applyBorder="1" applyAlignment="1" applyProtection="1">
      <alignment horizontal="center"/>
      <protection hidden="1"/>
    </xf>
    <xf numFmtId="38" fontId="15" fillId="0" borderId="8" xfId="1" applyNumberFormat="1" applyFont="1" applyBorder="1" applyAlignment="1" applyProtection="1">
      <alignment horizontal="center" vertical="center"/>
      <protection hidden="1"/>
    </xf>
    <xf numFmtId="38" fontId="28" fillId="0" borderId="23" xfId="1" applyNumberFormat="1" applyFont="1" applyBorder="1" applyAlignment="1" applyProtection="1">
      <alignment horizontal="left" wrapText="1"/>
      <protection hidden="1"/>
    </xf>
    <xf numFmtId="38" fontId="28" fillId="0" borderId="17" xfId="1" applyNumberFormat="1" applyFont="1" applyBorder="1" applyAlignment="1" applyProtection="1">
      <alignment horizontal="left" wrapText="1"/>
      <protection hidden="1"/>
    </xf>
    <xf numFmtId="38" fontId="15" fillId="0" borderId="21" xfId="1" applyNumberFormat="1" applyFont="1" applyFill="1" applyBorder="1" applyAlignment="1" applyProtection="1">
      <alignment horizontal="center" vertical="center"/>
      <protection hidden="1"/>
    </xf>
    <xf numFmtId="38" fontId="9" fillId="0" borderId="26" xfId="1" applyNumberFormat="1" applyFont="1" applyBorder="1" applyAlignment="1" applyProtection="1">
      <alignment horizontal="left"/>
      <protection hidden="1"/>
    </xf>
    <xf numFmtId="38" fontId="15" fillId="0" borderId="46" xfId="1" applyNumberFormat="1" applyFont="1" applyFill="1" applyBorder="1" applyAlignment="1" applyProtection="1">
      <alignment horizontal="left"/>
      <protection hidden="1"/>
    </xf>
    <xf numFmtId="38" fontId="15" fillId="0" borderId="18" xfId="1" applyNumberFormat="1" applyFont="1" applyFill="1" applyBorder="1" applyAlignment="1" applyProtection="1">
      <alignment horizontal="left"/>
      <protection hidden="1"/>
    </xf>
    <xf numFmtId="38" fontId="15" fillId="0" borderId="48" xfId="1" applyNumberFormat="1" applyFont="1" applyFill="1" applyBorder="1" applyAlignment="1" applyProtection="1">
      <alignment horizontal="left"/>
      <protection hidden="1"/>
    </xf>
    <xf numFmtId="38" fontId="15" fillId="0" borderId="48" xfId="1" applyNumberFormat="1" applyFont="1" applyBorder="1" applyAlignment="1" applyProtection="1">
      <alignment horizontal="left"/>
      <protection hidden="1"/>
    </xf>
    <xf numFmtId="38" fontId="15" fillId="0" borderId="48" xfId="1" applyNumberFormat="1" applyFont="1" applyBorder="1" applyAlignment="1" applyProtection="1">
      <alignment horizontal="center"/>
      <protection hidden="1"/>
    </xf>
    <xf numFmtId="38" fontId="15" fillId="0" borderId="22" xfId="1" applyNumberFormat="1" applyFont="1" applyBorder="1" applyAlignment="1" applyProtection="1">
      <alignment horizontal="left"/>
      <protection hidden="1"/>
    </xf>
    <xf numFmtId="38" fontId="15" fillId="0" borderId="50" xfId="1" applyNumberFormat="1" applyFont="1" applyBorder="1" applyAlignment="1" applyProtection="1">
      <alignment horizontal="center" vertical="center" wrapText="1"/>
      <protection hidden="1"/>
    </xf>
    <xf numFmtId="38" fontId="9" fillId="0" borderId="26" xfId="1" applyNumberFormat="1" applyFont="1" applyBorder="1" applyAlignment="1" applyProtection="1">
      <alignment horizontal="justify" wrapText="1"/>
      <protection hidden="1"/>
    </xf>
    <xf numFmtId="0" fontId="9" fillId="0" borderId="0" xfId="0" applyFont="1" applyAlignment="1">
      <alignment horizontal="left"/>
    </xf>
    <xf numFmtId="38" fontId="15" fillId="0" borderId="8" xfId="1" applyNumberFormat="1" applyFont="1" applyBorder="1" applyAlignment="1" applyProtection="1">
      <alignment horizontal="center" vertical="center" wrapText="1"/>
      <protection hidden="1"/>
    </xf>
    <xf numFmtId="38" fontId="9" fillId="0" borderId="17" xfId="1" applyNumberFormat="1" applyFont="1" applyBorder="1" applyAlignment="1" applyProtection="1">
      <alignment horizontal="justify" wrapText="1"/>
      <protection hidden="1"/>
    </xf>
    <xf numFmtId="38" fontId="23" fillId="0" borderId="51" xfId="1" applyNumberFormat="1" applyFont="1" applyFill="1" applyBorder="1" applyAlignment="1" applyProtection="1">
      <alignment horizontal="center"/>
      <protection hidden="1"/>
    </xf>
    <xf numFmtId="38" fontId="23" fillId="0" borderId="51" xfId="1" applyNumberFormat="1" applyFont="1" applyBorder="1" applyAlignment="1" applyProtection="1">
      <alignment horizontal="center"/>
      <protection hidden="1"/>
    </xf>
    <xf numFmtId="38" fontId="23" fillId="0" borderId="52" xfId="1" applyNumberFormat="1" applyFont="1" applyBorder="1" applyAlignment="1" applyProtection="1">
      <alignment horizontal="center"/>
      <protection hidden="1"/>
    </xf>
    <xf numFmtId="38" fontId="23" fillId="0" borderId="18" xfId="1" quotePrefix="1" applyNumberFormat="1" applyFont="1" applyFill="1" applyBorder="1" applyAlignment="1" applyProtection="1">
      <alignment horizontal="center"/>
      <protection hidden="1"/>
    </xf>
    <xf numFmtId="38" fontId="23" fillId="0" borderId="27" xfId="1" quotePrefix="1" applyNumberFormat="1" applyFont="1" applyBorder="1" applyAlignment="1" applyProtection="1">
      <alignment horizontal="center"/>
      <protection hidden="1"/>
    </xf>
    <xf numFmtId="38" fontId="28"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5" fillId="0" borderId="51" xfId="1" applyNumberFormat="1" applyFont="1" applyFill="1" applyBorder="1" applyAlignment="1" applyProtection="1">
      <alignment horizontal="center" vertical="center" wrapText="1"/>
      <protection hidden="1"/>
    </xf>
    <xf numFmtId="38" fontId="23" fillId="0" borderId="18" xfId="1" applyNumberFormat="1" applyFont="1" applyBorder="1" applyAlignment="1" applyProtection="1">
      <alignment horizontal="center"/>
      <protection hidden="1"/>
    </xf>
    <xf numFmtId="0" fontId="23" fillId="0" borderId="46" xfId="0" applyFont="1" applyFill="1" applyBorder="1" applyAlignment="1">
      <alignment horizontal="center"/>
    </xf>
    <xf numFmtId="0" fontId="23" fillId="0" borderId="18" xfId="0" applyFont="1" applyFill="1" applyBorder="1" applyAlignment="1">
      <alignment horizontal="center"/>
    </xf>
    <xf numFmtId="0" fontId="23" fillId="0" borderId="18" xfId="0" applyFont="1" applyBorder="1" applyAlignment="1">
      <alignment horizontal="center"/>
    </xf>
    <xf numFmtId="0" fontId="23" fillId="0" borderId="27" xfId="0" applyFont="1" applyBorder="1" applyAlignment="1">
      <alignment horizontal="center"/>
    </xf>
    <xf numFmtId="38" fontId="23" fillId="0" borderId="20" xfId="1" applyNumberFormat="1" applyFont="1" applyFill="1" applyBorder="1" applyAlignment="1" applyProtection="1">
      <alignment horizontal="center"/>
      <protection hidden="1"/>
    </xf>
    <xf numFmtId="38" fontId="23" fillId="0" borderId="20" xfId="1" applyNumberFormat="1" applyFont="1" applyBorder="1" applyAlignment="1" applyProtection="1">
      <alignment horizontal="center"/>
      <protection hidden="1"/>
    </xf>
    <xf numFmtId="38" fontId="23" fillId="0" borderId="53" xfId="1" applyNumberFormat="1" applyFont="1" applyBorder="1" applyAlignment="1" applyProtection="1">
      <alignment horizontal="center"/>
      <protection hidden="1"/>
    </xf>
    <xf numFmtId="38" fontId="16" fillId="0" borderId="54" xfId="1" applyNumberFormat="1" applyFont="1" applyBorder="1" applyAlignment="1" applyProtection="1">
      <alignment horizontal="center"/>
      <protection hidden="1"/>
    </xf>
    <xf numFmtId="38" fontId="23" fillId="0" borderId="42" xfId="1" applyNumberFormat="1" applyFont="1" applyBorder="1" applyAlignment="1" applyProtection="1">
      <alignment horizontal="center"/>
      <protection hidden="1"/>
    </xf>
    <xf numFmtId="38" fontId="23" fillId="0" borderId="55" xfId="1" applyNumberFormat="1" applyFont="1" applyFill="1" applyBorder="1" applyAlignment="1" applyProtection="1">
      <alignment horizontal="center"/>
      <protection hidden="1"/>
    </xf>
    <xf numFmtId="38" fontId="23" fillId="0" borderId="56" xfId="1" applyNumberFormat="1" applyFont="1" applyFill="1" applyBorder="1" applyAlignment="1" applyProtection="1">
      <alignment horizontal="center"/>
      <protection hidden="1"/>
    </xf>
    <xf numFmtId="38" fontId="23" fillId="0" borderId="56" xfId="1" applyNumberFormat="1" applyFont="1" applyBorder="1" applyAlignment="1" applyProtection="1">
      <alignment horizontal="center"/>
      <protection hidden="1"/>
    </xf>
    <xf numFmtId="38" fontId="23" fillId="0" borderId="16" xfId="1" applyNumberFormat="1" applyFont="1" applyBorder="1" applyAlignment="1" applyProtection="1">
      <alignment horizontal="center"/>
      <protection hidden="1"/>
    </xf>
    <xf numFmtId="0" fontId="29" fillId="0" borderId="0" xfId="0" applyFont="1"/>
    <xf numFmtId="38" fontId="23" fillId="0" borderId="57" xfId="1" applyNumberFormat="1" applyFont="1" applyFill="1" applyBorder="1" applyAlignment="1" applyProtection="1">
      <alignment horizontal="center"/>
      <protection hidden="1"/>
    </xf>
    <xf numFmtId="0" fontId="23" fillId="0" borderId="49" xfId="0" applyFont="1" applyFill="1" applyBorder="1" applyAlignment="1">
      <alignment horizontal="center"/>
    </xf>
    <xf numFmtId="0" fontId="23" fillId="0" borderId="24" xfId="0" applyFont="1" applyFill="1" applyBorder="1" applyAlignment="1">
      <alignment horizontal="center"/>
    </xf>
    <xf numFmtId="0" fontId="23" fillId="0" borderId="58" xfId="0" applyFont="1" applyBorder="1" applyAlignment="1">
      <alignment horizontal="center"/>
    </xf>
    <xf numFmtId="0" fontId="23" fillId="0" borderId="49" xfId="0" applyFont="1" applyBorder="1" applyAlignment="1">
      <alignment horizontal="center"/>
    </xf>
    <xf numFmtId="0" fontId="23" fillId="0" borderId="25" xfId="0" applyFont="1" applyBorder="1" applyAlignment="1">
      <alignment horizontal="center"/>
    </xf>
    <xf numFmtId="38" fontId="9" fillId="0" borderId="17" xfId="1" applyNumberFormat="1" applyFont="1" applyBorder="1" applyProtection="1">
      <protection hidden="1"/>
    </xf>
    <xf numFmtId="38" fontId="21" fillId="0" borderId="48" xfId="1" applyNumberFormat="1" applyFont="1" applyFill="1" applyBorder="1" applyAlignment="1" applyProtection="1">
      <alignment horizontal="center"/>
      <protection hidden="1"/>
    </xf>
    <xf numFmtId="38" fontId="21" fillId="0" borderId="20" xfId="1" applyNumberFormat="1" applyFont="1" applyFill="1" applyBorder="1" applyAlignment="1" applyProtection="1">
      <alignment horizontal="center"/>
      <protection hidden="1"/>
    </xf>
    <xf numFmtId="38" fontId="21" fillId="0" borderId="20" xfId="1" applyNumberFormat="1" applyFont="1" applyBorder="1" applyAlignment="1" applyProtection="1">
      <alignment horizontal="center"/>
      <protection hidden="1"/>
    </xf>
    <xf numFmtId="38" fontId="21" fillId="0" borderId="53" xfId="1" applyNumberFormat="1" applyFont="1" applyBorder="1" applyAlignment="1" applyProtection="1">
      <alignment horizontal="center"/>
      <protection hidden="1"/>
    </xf>
    <xf numFmtId="0" fontId="15" fillId="0" borderId="0" xfId="0" applyFont="1"/>
    <xf numFmtId="38" fontId="21" fillId="0" borderId="46" xfId="1" applyNumberFormat="1" applyFont="1" applyFill="1" applyBorder="1" applyAlignment="1" applyProtection="1">
      <alignment horizontal="center"/>
      <protection hidden="1"/>
    </xf>
    <xf numFmtId="38" fontId="21" fillId="0" borderId="18" xfId="1" applyNumberFormat="1" applyFont="1" applyFill="1" applyBorder="1" applyAlignment="1" applyProtection="1">
      <alignment horizontal="center"/>
      <protection hidden="1"/>
    </xf>
    <xf numFmtId="38" fontId="21" fillId="0" borderId="18" xfId="1" applyNumberFormat="1" applyFont="1" applyBorder="1" applyAlignment="1" applyProtection="1">
      <alignment horizontal="center"/>
      <protection hidden="1"/>
    </xf>
    <xf numFmtId="38" fontId="21" fillId="0" borderId="27" xfId="1" applyNumberFormat="1" applyFont="1" applyBorder="1" applyAlignment="1" applyProtection="1">
      <alignment horizontal="center"/>
      <protection hidden="1"/>
    </xf>
    <xf numFmtId="38" fontId="9" fillId="0" borderId="13" xfId="1" applyNumberFormat="1" applyFont="1" applyFill="1" applyBorder="1" applyAlignment="1" applyProtection="1">
      <alignment horizontal="justify" wrapText="1"/>
      <protection hidden="1"/>
    </xf>
    <xf numFmtId="38" fontId="9" fillId="0" borderId="59" xfId="1" applyNumberFormat="1" applyFont="1" applyBorder="1" applyAlignment="1" applyProtection="1">
      <alignment horizontal="justify" wrapText="1"/>
      <protection hidden="1"/>
    </xf>
    <xf numFmtId="38" fontId="23"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9" fillId="0" borderId="0" xfId="1" applyNumberFormat="1" applyFont="1" applyFill="1" applyBorder="1" applyAlignment="1" applyProtection="1">
      <alignment horizontal="justify" wrapText="1"/>
      <protection hidden="1"/>
    </xf>
    <xf numFmtId="38" fontId="10" fillId="0" borderId="0" xfId="1" applyNumberFormat="1" applyFont="1" applyFill="1" applyBorder="1" applyProtection="1">
      <protection hidden="1"/>
    </xf>
    <xf numFmtId="38" fontId="10" fillId="0" borderId="0" xfId="1" applyNumberFormat="1" applyFont="1" applyFill="1" applyBorder="1" applyAlignment="1" applyProtection="1">
      <alignment vertical="top"/>
      <protection hidden="1"/>
    </xf>
    <xf numFmtId="164" fontId="9" fillId="0" borderId="23" xfId="1" applyNumberFormat="1" applyFont="1" applyBorder="1" applyAlignment="1" applyProtection="1">
      <alignment horizontal="left" wrapText="1"/>
      <protection hidden="1"/>
    </xf>
    <xf numFmtId="164" fontId="9" fillId="0" borderId="17" xfId="1" applyNumberFormat="1" applyFont="1" applyBorder="1" applyAlignment="1" applyProtection="1">
      <alignment horizontal="left" wrapText="1"/>
      <protection hidden="1"/>
    </xf>
    <xf numFmtId="164" fontId="22" fillId="0" borderId="63" xfId="1" applyNumberFormat="1" applyFont="1" applyBorder="1" applyAlignment="1" applyProtection="1">
      <alignment horizontal="left"/>
      <protection hidden="1"/>
    </xf>
    <xf numFmtId="164" fontId="22" fillId="0" borderId="17" xfId="1" applyNumberFormat="1" applyFont="1" applyBorder="1" applyProtection="1">
      <protection hidden="1"/>
    </xf>
    <xf numFmtId="164" fontId="16" fillId="0" borderId="54" xfId="1" applyNumberFormat="1" applyFont="1" applyBorder="1" applyAlignment="1" applyProtection="1">
      <alignment horizontal="center"/>
      <protection hidden="1"/>
    </xf>
    <xf numFmtId="164" fontId="22" fillId="0" borderId="64" xfId="1" applyNumberFormat="1" applyFont="1" applyBorder="1" applyAlignment="1" applyProtection="1">
      <alignment horizontal="left"/>
      <protection hidden="1"/>
    </xf>
    <xf numFmtId="164" fontId="9"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20" fillId="0" borderId="20" xfId="0" applyFont="1" applyFill="1" applyBorder="1" applyAlignment="1"/>
    <xf numFmtId="164" fontId="22" fillId="0" borderId="26" xfId="1" applyNumberFormat="1" applyFont="1" applyBorder="1" applyProtection="1">
      <protection hidden="1"/>
    </xf>
    <xf numFmtId="0" fontId="20"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7" borderId="75" xfId="0" applyNumberFormat="1" applyFont="1" applyFill="1" applyBorder="1" applyAlignment="1">
      <alignment horizontal="center"/>
    </xf>
    <xf numFmtId="4" fontId="2" fillId="7" borderId="76" xfId="0" applyNumberFormat="1" applyFont="1" applyFill="1" applyBorder="1" applyAlignment="1">
      <alignment horizontal="center"/>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3" fontId="2" fillId="7" borderId="80" xfId="0" applyNumberFormat="1" applyFont="1" applyFill="1" applyBorder="1" applyAlignment="1">
      <alignment horizontal="center" wrapText="1"/>
    </xf>
    <xf numFmtId="0" fontId="0" fillId="0" borderId="18" xfId="0" applyBorder="1"/>
    <xf numFmtId="49" fontId="3" fillId="0" borderId="0" xfId="0" applyNumberFormat="1" applyFont="1" applyFill="1" applyBorder="1" applyAlignment="1">
      <alignment horizontal="centerContinuous" vertical="top" wrapText="1"/>
    </xf>
    <xf numFmtId="0" fontId="6" fillId="0" borderId="0" xfId="0" applyFont="1" applyFill="1" applyBorder="1" applyAlignment="1">
      <alignment vertical="center"/>
    </xf>
    <xf numFmtId="164" fontId="15" fillId="0" borderId="15" xfId="1" applyNumberFormat="1" applyFont="1" applyBorder="1" applyAlignment="1" applyProtection="1">
      <protection hidden="1"/>
    </xf>
    <xf numFmtId="164" fontId="15" fillId="0" borderId="16" xfId="1" applyNumberFormat="1" applyFont="1" applyBorder="1" applyAlignment="1" applyProtection="1">
      <protection hidden="1"/>
    </xf>
    <xf numFmtId="0" fontId="4" fillId="0" borderId="0" xfId="0" applyFont="1"/>
    <xf numFmtId="0" fontId="7" fillId="4" borderId="0" xfId="0" applyFont="1" applyFill="1" applyBorder="1" applyAlignment="1">
      <alignment vertical="top"/>
    </xf>
    <xf numFmtId="164" fontId="15" fillId="0" borderId="20" xfId="1" applyNumberFormat="1" applyFont="1" applyFill="1" applyBorder="1" applyAlignment="1" applyProtection="1">
      <alignment horizontal="center"/>
      <protection hidden="1"/>
    </xf>
    <xf numFmtId="164" fontId="15" fillId="0" borderId="18" xfId="1" applyNumberFormat="1" applyFont="1" applyFill="1" applyBorder="1" applyAlignment="1" applyProtection="1">
      <alignment horizontal="center"/>
      <protection hidden="1"/>
    </xf>
    <xf numFmtId="164" fontId="15" fillId="0" borderId="21" xfId="1" applyNumberFormat="1" applyFont="1" applyFill="1" applyBorder="1" applyAlignment="1" applyProtection="1">
      <alignment horizontal="center"/>
      <protection hidden="1"/>
    </xf>
    <xf numFmtId="164" fontId="15" fillId="0" borderId="18" xfId="1" quotePrefix="1" applyNumberFormat="1" applyFont="1" applyFill="1" applyBorder="1" applyAlignment="1" applyProtection="1">
      <alignment horizontal="center"/>
      <protection hidden="1"/>
    </xf>
    <xf numFmtId="0" fontId="20" fillId="0" borderId="18" xfId="0" applyFont="1" applyFill="1" applyBorder="1" applyAlignment="1">
      <alignment horizontal="center"/>
    </xf>
    <xf numFmtId="0" fontId="15"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5" fillId="0" borderId="0" xfId="1" applyNumberFormat="1" applyFont="1" applyBorder="1" applyAlignment="1" applyProtection="1">
      <alignment horizontal="center" vertical="center" wrapText="1"/>
      <protection hidden="1"/>
    </xf>
    <xf numFmtId="164" fontId="15" fillId="0" borderId="0" xfId="1" applyNumberFormat="1" applyFont="1" applyBorder="1" applyAlignment="1" applyProtection="1">
      <alignment horizontal="center" vertical="center"/>
      <protection hidden="1"/>
    </xf>
    <xf numFmtId="164" fontId="17" fillId="0" borderId="0" xfId="1" applyNumberFormat="1" applyFont="1" applyBorder="1" applyAlignment="1" applyProtection="1">
      <alignment horizontal="center" vertical="center" wrapText="1"/>
      <protection hidden="1"/>
    </xf>
    <xf numFmtId="38" fontId="20" fillId="0" borderId="0" xfId="0" applyNumberFormat="1" applyFont="1" applyBorder="1"/>
    <xf numFmtId="38" fontId="0" fillId="0" borderId="0" xfId="0" applyNumberFormat="1" applyBorder="1"/>
    <xf numFmtId="0" fontId="20" fillId="0" borderId="0" xfId="0" applyFont="1" applyBorder="1"/>
    <xf numFmtId="0" fontId="23" fillId="0" borderId="0" xfId="0" applyFont="1" applyBorder="1"/>
    <xf numFmtId="0" fontId="15" fillId="0" borderId="0" xfId="0" applyFont="1" applyBorder="1"/>
    <xf numFmtId="0" fontId="18" fillId="0" borderId="0" xfId="0" applyFont="1" applyBorder="1"/>
    <xf numFmtId="0" fontId="24" fillId="0" borderId="0" xfId="0" applyFont="1" applyBorder="1"/>
    <xf numFmtId="0" fontId="33" fillId="0" borderId="0" xfId="0" applyFont="1" applyBorder="1" applyAlignment="1">
      <alignment horizontal="left" vertical="top" wrapText="1"/>
    </xf>
    <xf numFmtId="0" fontId="34" fillId="0" borderId="0" xfId="0" applyFont="1" applyBorder="1"/>
    <xf numFmtId="0" fontId="35" fillId="0" borderId="0" xfId="0" applyFont="1"/>
    <xf numFmtId="0" fontId="34" fillId="0" borderId="102" xfId="0" applyFont="1" applyBorder="1" applyAlignment="1">
      <alignment vertical="top" wrapText="1"/>
    </xf>
    <xf numFmtId="0" fontId="33" fillId="0" borderId="49" xfId="0" applyFont="1" applyBorder="1" applyAlignment="1">
      <alignment vertical="top" wrapText="1"/>
    </xf>
    <xf numFmtId="0" fontId="34" fillId="0" borderId="0" xfId="0" applyFont="1" applyBorder="1" applyAlignment="1">
      <alignment vertical="top" wrapText="1"/>
    </xf>
    <xf numFmtId="0" fontId="33" fillId="0" borderId="51" xfId="0" applyFont="1" applyBorder="1" applyAlignment="1">
      <alignment vertical="top" wrapText="1"/>
    </xf>
    <xf numFmtId="0" fontId="33" fillId="0" borderId="48" xfId="0" applyFont="1" applyBorder="1" applyAlignment="1">
      <alignment vertical="top" wrapText="1"/>
    </xf>
    <xf numFmtId="0" fontId="33" fillId="0" borderId="21" xfId="0" applyFont="1" applyBorder="1" applyAlignment="1">
      <alignment horizontal="left" vertical="top" wrapText="1"/>
    </xf>
    <xf numFmtId="0" fontId="33" fillId="0" borderId="18" xfId="0" applyFont="1" applyBorder="1" applyAlignment="1">
      <alignment vertical="top" wrapText="1"/>
    </xf>
    <xf numFmtId="0" fontId="34" fillId="0" borderId="51" xfId="0" applyFont="1" applyBorder="1"/>
    <xf numFmtId="0" fontId="34" fillId="0" borderId="51" xfId="0" applyFont="1" applyBorder="1" applyAlignment="1">
      <alignment vertical="top" wrapText="1"/>
    </xf>
    <xf numFmtId="0" fontId="34" fillId="0" borderId="0" xfId="0" applyFont="1" applyFill="1" applyBorder="1"/>
    <xf numFmtId="0" fontId="34" fillId="0" borderId="0" xfId="0" applyFont="1" applyBorder="1" applyAlignment="1">
      <alignment horizontal="left"/>
    </xf>
    <xf numFmtId="0" fontId="34" fillId="0" borderId="51" xfId="0" applyFont="1" applyBorder="1" applyAlignment="1">
      <alignment horizontal="left"/>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21"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xf numFmtId="0" fontId="39" fillId="0" borderId="0" xfId="0" applyFont="1" applyAlignment="1">
      <alignment horizontal="centerContinuous" wrapText="1"/>
    </xf>
    <xf numFmtId="0" fontId="40" fillId="0" borderId="0" xfId="0" applyFont="1" applyAlignment="1">
      <alignment horizontal="centerContinuous" wrapText="1"/>
    </xf>
    <xf numFmtId="0" fontId="40" fillId="0" borderId="0" xfId="0" applyFont="1"/>
    <xf numFmtId="0" fontId="40" fillId="0" borderId="0" xfId="0" applyFont="1" applyAlignment="1">
      <alignment horizontal="justify" wrapText="1"/>
    </xf>
    <xf numFmtId="0" fontId="41" fillId="0" borderId="105" xfId="0" applyFont="1" applyBorder="1" applyAlignment="1">
      <alignment horizontal="justify" vertical="center" wrapText="1"/>
    </xf>
    <xf numFmtId="0" fontId="40" fillId="0" borderId="106" xfId="0" applyFont="1" applyBorder="1" applyAlignment="1">
      <alignment horizontal="justify" wrapText="1"/>
    </xf>
    <xf numFmtId="0" fontId="41" fillId="0" borderId="107" xfId="0" applyFont="1" applyBorder="1" applyAlignment="1">
      <alignment horizontal="justify" vertical="center" wrapText="1"/>
    </xf>
    <xf numFmtId="0" fontId="40" fillId="0" borderId="108" xfId="0" applyFont="1" applyBorder="1" applyAlignment="1">
      <alignment horizontal="justify" wrapText="1"/>
    </xf>
    <xf numFmtId="0" fontId="41" fillId="0" borderId="107" xfId="0" applyFont="1" applyBorder="1" applyAlignment="1">
      <alignment horizontal="left" vertical="center" wrapText="1"/>
    </xf>
    <xf numFmtId="0" fontId="41" fillId="0" borderId="109" xfId="0" applyFont="1" applyBorder="1" applyAlignment="1">
      <alignment horizontal="justify" vertical="center" wrapText="1"/>
    </xf>
    <xf numFmtId="0" fontId="40" fillId="0" borderId="110" xfId="0" applyFont="1" applyBorder="1" applyAlignment="1">
      <alignment horizontal="justify" wrapText="1"/>
    </xf>
    <xf numFmtId="0" fontId="34" fillId="0" borderId="0" xfId="0" applyFont="1" applyBorder="1" applyAlignment="1">
      <alignment vertical="top" wrapText="1"/>
    </xf>
    <xf numFmtId="0" fontId="34" fillId="0" borderId="103" xfId="0" applyFont="1" applyBorder="1" applyAlignment="1">
      <alignment horizontal="left" vertical="top" wrapText="1"/>
    </xf>
    <xf numFmtId="4" fontId="0" fillId="0" borderId="75" xfId="0" applyNumberFormat="1" applyFill="1" applyBorder="1" applyAlignment="1">
      <alignment horizontal="center" wrapText="1"/>
    </xf>
    <xf numFmtId="3" fontId="0" fillId="0" borderId="75" xfId="0" applyNumberFormat="1" applyFill="1" applyBorder="1" applyAlignment="1">
      <alignment horizontal="center" wrapText="1"/>
    </xf>
    <xf numFmtId="4" fontId="0" fillId="0" borderId="76" xfId="0" applyNumberFormat="1" applyFill="1" applyBorder="1" applyAlignment="1">
      <alignment horizontal="center" wrapText="1"/>
    </xf>
    <xf numFmtId="4" fontId="2" fillId="7" borderId="81" xfId="0" applyNumberFormat="1" applyFont="1" applyFill="1" applyBorder="1" applyAlignment="1">
      <alignment horizontal="center"/>
    </xf>
    <xf numFmtId="3" fontId="2" fillId="7" borderId="81" xfId="0" applyNumberFormat="1" applyFont="1" applyFill="1" applyBorder="1" applyAlignment="1">
      <alignment horizontal="center" wrapText="1"/>
    </xf>
    <xf numFmtId="4" fontId="2" fillId="7" borderId="82" xfId="0" applyNumberFormat="1" applyFont="1" applyFill="1" applyBorder="1" applyAlignment="1">
      <alignment horizontal="center"/>
    </xf>
    <xf numFmtId="0" fontId="40" fillId="4" borderId="66" xfId="0" applyFont="1" applyFill="1" applyBorder="1" applyAlignment="1">
      <alignment wrapText="1"/>
    </xf>
    <xf numFmtId="0" fontId="8" fillId="3" borderId="1"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0" fontId="2" fillId="2" borderId="79" xfId="0" applyFont="1" applyFill="1" applyBorder="1" applyAlignment="1">
      <alignment horizont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91" xfId="0" applyNumberFormat="1" applyFill="1" applyBorder="1" applyAlignment="1">
      <alignment horizontal="center" wrapText="1"/>
    </xf>
    <xf numFmtId="3" fontId="0" fillId="0" borderId="81" xfId="0" applyNumberFormat="1" applyFill="1" applyBorder="1" applyAlignment="1">
      <alignment horizontal="center" wrapText="1"/>
    </xf>
    <xf numFmtId="3" fontId="0" fillId="0" borderId="92" xfId="0" applyNumberFormat="1" applyFill="1" applyBorder="1" applyAlignment="1">
      <alignment horizontal="center" wrapText="1"/>
    </xf>
    <xf numFmtId="0" fontId="43" fillId="0" borderId="0" xfId="0" applyFont="1"/>
    <xf numFmtId="0" fontId="43" fillId="0" borderId="0" xfId="0" applyFont="1" applyFill="1" applyBorder="1" applyAlignment="1">
      <alignment vertical="center"/>
    </xf>
    <xf numFmtId="0" fontId="43" fillId="4" borderId="0" xfId="0" applyFont="1" applyFill="1" applyBorder="1" applyAlignment="1">
      <alignment horizontal="left" vertical="top" wrapText="1"/>
    </xf>
    <xf numFmtId="0" fontId="43" fillId="0" borderId="0" xfId="0" applyFont="1" applyAlignment="1"/>
    <xf numFmtId="0" fontId="43" fillId="0" borderId="0" xfId="0" applyFont="1" applyAlignment="1">
      <alignment vertical="center"/>
    </xf>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3" fontId="0" fillId="0" borderId="18"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8" fontId="15"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9" fillId="0" borderId="26" xfId="1" applyNumberFormat="1" applyFont="1" applyBorder="1" applyAlignment="1" applyProtection="1">
      <alignment horizontal="left" wrapText="1"/>
      <protection hidden="1"/>
    </xf>
    <xf numFmtId="0" fontId="32" fillId="0" borderId="0" xfId="0" applyFont="1" applyAlignment="1">
      <alignment horizontal="center"/>
    </xf>
    <xf numFmtId="164" fontId="22" fillId="0" borderId="17" xfId="1" applyNumberFormat="1" applyFont="1" applyBorder="1" applyAlignment="1" applyProtection="1">
      <alignment horizontal="left"/>
      <protection hidden="1"/>
    </xf>
    <xf numFmtId="0" fontId="40" fillId="4" borderId="66" xfId="0" applyFont="1" applyFill="1" applyBorder="1" applyAlignment="1">
      <alignment horizontal="left" wrapText="1"/>
    </xf>
    <xf numFmtId="3" fontId="4" fillId="0" borderId="77" xfId="0" applyNumberFormat="1" applyFont="1" applyFill="1" applyBorder="1" applyAlignment="1">
      <alignment horizontal="center" wrapText="1"/>
    </xf>
    <xf numFmtId="3" fontId="0" fillId="0" borderId="73" xfId="0" applyNumberFormat="1" applyFill="1" applyBorder="1" applyAlignment="1">
      <alignment horizontal="center" wrapText="1"/>
    </xf>
    <xf numFmtId="3" fontId="0" fillId="0" borderId="4" xfId="0" applyNumberFormat="1" applyFill="1" applyBorder="1" applyAlignment="1">
      <alignment horizontal="center" wrapText="1"/>
    </xf>
    <xf numFmtId="0" fontId="0" fillId="4" borderId="0" xfId="0" applyFill="1" applyBorder="1" applyAlignment="1">
      <alignment horizontal="left" vertical="top" wrapText="1"/>
    </xf>
    <xf numFmtId="0" fontId="34" fillId="0" borderId="103" xfId="0" applyFont="1" applyFill="1" applyBorder="1" applyAlignment="1">
      <alignment horizontal="left" wrapText="1"/>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0" xfId="0" applyFont="1" applyBorder="1" applyAlignment="1">
      <alignment horizontal="left" vertical="top" wrapText="1"/>
    </xf>
    <xf numFmtId="0" fontId="34" fillId="0" borderId="51" xfId="0" applyFont="1" applyBorder="1" applyAlignment="1">
      <alignment horizontal="left" vertical="top" wrapText="1"/>
    </xf>
    <xf numFmtId="0" fontId="34" fillId="0" borderId="104" xfId="0" applyFont="1" applyBorder="1" applyAlignment="1">
      <alignment horizontal="left" vertical="top" wrapText="1"/>
    </xf>
    <xf numFmtId="0" fontId="34" fillId="0" borderId="48" xfId="0" applyFont="1" applyBorder="1" applyAlignment="1">
      <alignment horizontal="left" vertical="top" wrapText="1"/>
    </xf>
    <xf numFmtId="0" fontId="33" fillId="0" borderId="24" xfId="0" applyFont="1" applyBorder="1" applyAlignment="1">
      <alignment horizontal="left" vertical="top"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4" fillId="0" borderId="0" xfId="0" applyFont="1" applyBorder="1" applyAlignment="1">
      <alignment vertical="top" wrapText="1"/>
    </xf>
    <xf numFmtId="0" fontId="34" fillId="0" borderId="51" xfId="0" applyFont="1" applyBorder="1" applyAlignment="1">
      <alignment vertical="top" wrapText="1"/>
    </xf>
    <xf numFmtId="0" fontId="34" fillId="0" borderId="103" xfId="0" applyFont="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43" fillId="4" borderId="0" xfId="0" applyFont="1" applyFill="1" applyBorder="1" applyAlignment="1">
      <alignment horizontal="left" vertical="top" wrapText="1"/>
    </xf>
    <xf numFmtId="0" fontId="3" fillId="0" borderId="0" xfId="0" applyFont="1" applyAlignment="1">
      <alignment horizontal="center"/>
    </xf>
    <xf numFmtId="0" fontId="8" fillId="3"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2">
    <cellStyle name="Comma [0]" xfId="1" builtinId="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24"/>
          <c:y val="0.35636363636363638"/>
          <c:w val="0.72152010223018304"/>
          <c:h val="0.33090909090909193"/>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a:contourClr>
                <a:srgbClr val="000000"/>
              </a:contourClr>
            </a:sp3d>
          </c:spPr>
          <c:explosion val="25"/>
          <c:dPt>
            <c:idx val="0"/>
            <c:spPr>
              <a:solidFill>
                <a:srgbClr val="FF6600"/>
              </a:solidFill>
              <a:ln w="25400">
                <a:noFill/>
              </a:ln>
              <a:scene3d>
                <a:camera prst="orthographicFront"/>
                <a:lightRig rig="threePt" dir="t"/>
              </a:scene3d>
              <a:sp3d>
                <a:bevelT/>
                <a:contourClr>
                  <a:srgbClr val="000000"/>
                </a:contourClr>
              </a:sp3d>
            </c:spPr>
          </c:dPt>
          <c:dPt>
            <c:idx val="1"/>
            <c:spPr>
              <a:solidFill>
                <a:srgbClr val="339966"/>
              </a:solidFill>
              <a:ln w="25400">
                <a:noFill/>
              </a:ln>
              <a:scene3d>
                <a:camera prst="orthographicFront"/>
                <a:lightRig rig="threePt" dir="t"/>
              </a:scene3d>
              <a:sp3d>
                <a:bevelT/>
                <a:contourClr>
                  <a:srgbClr val="000000"/>
                </a:contourClr>
              </a:sp3d>
            </c:spPr>
          </c:dPt>
          <c:dLbls>
            <c:dLbl>
              <c:idx val="0"/>
              <c:layout>
                <c:manualLayout>
                  <c:x val="2.8006642407090245E-2"/>
                  <c:y val="-0.13729801956573645"/>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2047.125</c:v>
                </c:pt>
                <c:pt idx="1">
                  <c:v>9567.25</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85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11"/>
          <c:dPt>
            <c:idx val="0"/>
            <c:spPr>
              <a:solidFill>
                <a:srgbClr val="9999FF"/>
              </a:solidFill>
              <a:ln w="25400">
                <a:noFill/>
              </a:ln>
              <a:scene3d>
                <a:camera prst="orthographicFront"/>
                <a:lightRig rig="threePt" dir="t"/>
              </a:scene3d>
              <a:sp3d>
                <a:bevelT w="114300" prst="artDeco"/>
              </a:sp3d>
            </c:spPr>
          </c:dPt>
          <c:dPt>
            <c:idx val="1"/>
            <c:spPr>
              <a:solidFill>
                <a:srgbClr val="FF0000"/>
              </a:solidFill>
              <a:ln w="25400">
                <a:noFill/>
              </a:ln>
              <a:scene3d>
                <a:camera prst="orthographicFront"/>
                <a:lightRig rig="threePt" dir="t"/>
              </a:scene3d>
              <a:sp3d>
                <a:bevelT w="114300" prst="artDeco"/>
              </a:sp3d>
            </c:spPr>
          </c:dPt>
          <c:dLbls>
            <c:dLbl>
              <c:idx val="0"/>
              <c:layout>
                <c:manualLayout>
                  <c:x val="-1.4385963984521331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90.25</c:v>
                </c:pt>
                <c:pt idx="1">
                  <c:v>264.375</c:v>
                </c:pt>
              </c:numCache>
            </c:numRef>
          </c:val>
        </c:ser>
        <c:dLbls>
          <c:showCatName val="1"/>
          <c:showPercent val="1"/>
        </c:dLbls>
        <c:firstSliceAng val="0"/>
      </c:pieChart>
      <c:spPr>
        <a:noFill/>
        <a:ln w="25400">
          <a:noFill/>
        </a:ln>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06"/>
          <c:y val="3.5971223021582746E-2"/>
        </c:manualLayout>
      </c:layout>
      <c:spPr>
        <a:noFill/>
        <a:ln w="25400">
          <a:noFill/>
        </a:ln>
      </c:spPr>
    </c:title>
    <c:plotArea>
      <c:layout>
        <c:manualLayout>
          <c:layoutTarget val="inner"/>
          <c:xMode val="edge"/>
          <c:yMode val="edge"/>
          <c:x val="0.17973913570751576"/>
          <c:y val="0.20143884892086344"/>
          <c:w val="0.64052491997587435"/>
          <c:h val="0.70503597122302164"/>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prst="angle"/>
            </a:sp3d>
          </c:spPr>
          <c:explosion val="25"/>
          <c:dPt>
            <c:idx val="0"/>
            <c:spPr>
              <a:solidFill>
                <a:srgbClr val="808000"/>
              </a:solidFill>
              <a:ln w="25400">
                <a:noFill/>
              </a:ln>
              <a:scene3d>
                <a:camera prst="orthographicFront"/>
                <a:lightRig rig="threePt" dir="t"/>
              </a:scene3d>
              <a:sp3d>
                <a:bevelT prst="angle"/>
              </a:sp3d>
            </c:spPr>
          </c:dPt>
          <c:dPt>
            <c:idx val="1"/>
            <c:spPr>
              <a:solidFill>
                <a:srgbClr val="CC99FF"/>
              </a:solidFill>
              <a:ln w="25400">
                <a:noFill/>
              </a:ln>
              <a:scene3d>
                <a:camera prst="orthographicFront"/>
                <a:lightRig rig="threePt" dir="t"/>
              </a:scene3d>
              <a:sp3d>
                <a:bevelT prst="angle"/>
              </a:sp3d>
            </c:spPr>
          </c:dPt>
          <c:dLbls>
            <c:dLbl>
              <c:idx val="0"/>
              <c:layout>
                <c:manualLayout>
                  <c:x val="-3.3555181876335346E-3"/>
                  <c:y val="-0.12546478158631699"/>
                </c:manualLayout>
              </c:layout>
              <c:dLblPos val="bestFit"/>
              <c:showCatName val="1"/>
              <c:showPercent val="1"/>
            </c:dLbl>
            <c:dLbl>
              <c:idx val="1"/>
              <c:layout>
                <c:manualLayout>
                  <c:x val="-7.7714520035744514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214.375</c:v>
                </c:pt>
                <c:pt idx="1">
                  <c:v>214.375</c:v>
                </c:pt>
              </c:numCache>
            </c:numRef>
          </c:val>
        </c:ser>
        <c:dLbls>
          <c:showCatName val="1"/>
          <c:showPercent val="1"/>
        </c:dLbls>
        <c:firstSliceAng val="0"/>
      </c:pieChart>
      <c:spPr>
        <a:noFill/>
        <a:ln w="25400">
          <a:noFill/>
        </a:ln>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57"/>
          <c:y val="0.33003406699304905"/>
          <c:w val="0.79233350441403816"/>
          <c:h val="0.32343338565318708"/>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prst="convex"/>
              <a:contourClr>
                <a:srgbClr val="000000"/>
              </a:contourClr>
            </a:sp3d>
          </c:spPr>
          <c:dPt>
            <c:idx val="0"/>
            <c:explosion val="2"/>
            <c:spPr>
              <a:solidFill>
                <a:srgbClr val="92D050"/>
              </a:solidFill>
              <a:ln w="25400">
                <a:noFill/>
              </a:ln>
              <a:scene3d>
                <a:camera prst="orthographicFront"/>
                <a:lightRig rig="threePt" dir="t"/>
              </a:scene3d>
              <a:sp3d>
                <a:bevelT prst="convex"/>
                <a:contourClr>
                  <a:srgbClr val="000000"/>
                </a:contourClr>
              </a:sp3d>
            </c:spPr>
          </c:dPt>
          <c:dPt>
            <c:idx val="1"/>
            <c:spPr>
              <a:solidFill>
                <a:srgbClr val="FF6161"/>
              </a:solidFill>
              <a:ln w="25400">
                <a:noFill/>
              </a:ln>
              <a:scene3d>
                <a:camera prst="orthographicFront"/>
                <a:lightRig rig="threePt" dir="t"/>
              </a:scene3d>
              <a:sp3d>
                <a:bevelT prst="convex"/>
                <a:contourClr>
                  <a:srgbClr val="000000"/>
                </a:contourClr>
              </a:sp3d>
            </c:spPr>
          </c:dPt>
          <c:dLbls>
            <c:dLbl>
              <c:idx val="0"/>
              <c:layout>
                <c:manualLayout>
                  <c:x val="-0.1242830860269773"/>
                  <c:y val="0.18151302515757001"/>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5625.75</c:v>
                </c:pt>
                <c:pt idx="1">
                  <c:v>5988.625</c:v>
                </c:pt>
              </c:numCache>
            </c:numRef>
          </c:val>
        </c:ser>
        <c:dLbls>
          <c:showCatName val="1"/>
          <c:showPercent val="1"/>
        </c:dLbls>
      </c:pie3DChart>
      <c:spPr>
        <a:noFill/>
        <a:ln w="25400">
          <a:noFill/>
        </a:ln>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888E-2"/>
        </c:manualLayout>
      </c:layout>
      <c:spPr>
        <a:noFill/>
        <a:ln w="25400">
          <a:noFill/>
        </a:ln>
      </c:spPr>
    </c:title>
    <c:plotArea>
      <c:layout>
        <c:manualLayout>
          <c:layoutTarget val="inner"/>
          <c:xMode val="edge"/>
          <c:yMode val="edge"/>
          <c:x val="0.26851932785773491"/>
          <c:y val="0.23026352774132641"/>
          <c:w val="0.58333509155301033"/>
          <c:h val="0.62171152490158177"/>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52400" h="50800" prst="softRound"/>
            </a:sp3d>
          </c:spPr>
          <c:explosion val="9"/>
          <c:dPt>
            <c:idx val="0"/>
            <c:spPr>
              <a:solidFill>
                <a:srgbClr val="33CCCC"/>
              </a:solidFill>
              <a:ln w="25400">
                <a:noFill/>
              </a:ln>
              <a:scene3d>
                <a:camera prst="orthographicFront"/>
                <a:lightRig rig="threePt" dir="t"/>
              </a:scene3d>
              <a:sp3d>
                <a:bevelT w="152400" h="50800" prst="softRound"/>
              </a:sp3d>
            </c:spPr>
          </c:dPt>
          <c:dPt>
            <c:idx val="1"/>
            <c:spPr>
              <a:solidFill>
                <a:srgbClr val="FF00FF"/>
              </a:solidFill>
              <a:ln w="25400">
                <a:noFill/>
              </a:ln>
              <a:scene3d>
                <a:camera prst="orthographicFront"/>
                <a:lightRig rig="threePt" dir="t"/>
              </a:scene3d>
              <a:sp3d>
                <a:bevelT w="152400" h="50800" prst="softRound"/>
              </a:sp3d>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11614.375</c:v>
                </c:pt>
                <c:pt idx="1">
                  <c:v>1551.625</c:v>
                </c:pt>
              </c:numCache>
            </c:numRef>
          </c:val>
        </c:ser>
        <c:dLbls>
          <c:showCatName val="1"/>
          <c:showPercent val="1"/>
        </c:dLbls>
        <c:firstSliceAng val="0"/>
      </c:pieChart>
      <c:spPr>
        <a:noFill/>
        <a:ln w="25400">
          <a:noFill/>
        </a:ln>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07E-2"/>
          <c:y val="0.1681783397270955"/>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a:scene3d>
                <a:camera prst="orthographicFront"/>
                <a:lightRig rig="threePt" dir="t"/>
              </a:scene3d>
              <a:sp3d>
                <a:bevelT prst="convex"/>
              </a:sp3d>
            </c:spPr>
          </c:dPt>
          <c:dPt>
            <c:idx val="1"/>
            <c:spPr>
              <a:solidFill>
                <a:schemeClr val="accent4">
                  <a:lumMod val="60000"/>
                  <a:lumOff val="40000"/>
                </a:schemeClr>
              </a:solidFill>
              <a:scene3d>
                <a:camera prst="orthographicFront"/>
                <a:lightRig rig="threePt" dir="t"/>
              </a:scene3d>
              <a:sp3d>
                <a:bevelT w="114300" prst="artDeco"/>
              </a:sp3d>
            </c:spPr>
          </c:dPt>
          <c:dLbls>
            <c:dLbl>
              <c:idx val="0"/>
              <c:layout>
                <c:manualLayout>
                  <c:x val="0.11460420950565914"/>
                  <c:y val="-3.7971762189042073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13166</c:v>
                </c:pt>
                <c:pt idx="1">
                  <c:v>542</c:v>
                </c:pt>
              </c:numCache>
            </c:numRef>
          </c:val>
        </c:ser>
        <c:dLbls>
          <c:showCatName val="1"/>
          <c:showPercent val="1"/>
        </c:dLbls>
      </c:pie3DChart>
      <c:spPr>
        <a:noFill/>
        <a:ln w="25400">
          <a:noFill/>
        </a:ln>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118464"/>
        <c:axId val="75120000"/>
        <c:axId val="0"/>
      </c:bar3DChart>
      <c:catAx>
        <c:axId val="7511846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120000"/>
        <c:crosses val="autoZero"/>
        <c:auto val="1"/>
        <c:lblAlgn val="ctr"/>
        <c:lblOffset val="100"/>
        <c:tickLblSkip val="1"/>
        <c:tickMarkSkip val="1"/>
      </c:catAx>
      <c:valAx>
        <c:axId val="75120000"/>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1184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89" r="0.7500000000000018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131904"/>
        <c:axId val="75158272"/>
        <c:axId val="0"/>
      </c:bar3DChart>
      <c:catAx>
        <c:axId val="75131904"/>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158272"/>
        <c:crosses val="autoZero"/>
        <c:auto val="1"/>
        <c:lblAlgn val="ctr"/>
        <c:lblOffset val="100"/>
        <c:tickLblSkip val="1"/>
        <c:tickMarkSkip val="1"/>
      </c:catAx>
      <c:valAx>
        <c:axId val="7515827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1319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89" r="0.75000000000000189"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4863360"/>
        <c:axId val="74864896"/>
        <c:axId val="0"/>
      </c:bar3DChart>
      <c:catAx>
        <c:axId val="74863360"/>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4864896"/>
        <c:crosses val="autoZero"/>
        <c:auto val="1"/>
        <c:lblAlgn val="ctr"/>
        <c:lblOffset val="100"/>
        <c:tickLblSkip val="1"/>
        <c:tickMarkSkip val="1"/>
      </c:catAx>
      <c:valAx>
        <c:axId val="74864896"/>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48633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189" r="0.7500000000000018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4897664"/>
        <c:axId val="74903552"/>
        <c:axId val="0"/>
      </c:bar3DChart>
      <c:catAx>
        <c:axId val="7489766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4903552"/>
        <c:crosses val="autoZero"/>
        <c:auto val="1"/>
        <c:lblAlgn val="ctr"/>
        <c:lblOffset val="100"/>
        <c:tickLblSkip val="1"/>
        <c:tickMarkSkip val="1"/>
      </c:catAx>
      <c:valAx>
        <c:axId val="7490355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48976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89" r="0.75000000000000189"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172"/>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831E-3"/>
                  <c:y val="-1.1739491751251959E-2"/>
                </c:manualLayout>
              </c:layout>
              <c:showVal val="1"/>
            </c:dLbl>
            <c:dLbl>
              <c:idx val="1"/>
              <c:layout>
                <c:manualLayout>
                  <c:x val="-1.9351889477729489E-3"/>
                  <c:y val="2.3203295806902645E-4"/>
                </c:manualLayout>
              </c:layout>
              <c:showVal val="1"/>
            </c:dLbl>
            <c:dLbl>
              <c:idx val="2"/>
              <c:layout>
                <c:manualLayout>
                  <c:x val="-1.2748151248574409E-3"/>
                  <c:y val="-3.5620063177741476E-3"/>
                </c:manualLayout>
              </c:layout>
              <c:showVal val="1"/>
            </c:dLbl>
            <c:dLbl>
              <c:idx val="3"/>
              <c:layout>
                <c:manualLayout>
                  <c:x val="1.5857810838167585E-3"/>
                  <c:y val="-3.5620063177741476E-3"/>
                </c:manualLayout>
              </c:layout>
              <c:showVal val="1"/>
            </c:dLbl>
            <c:dLbl>
              <c:idx val="4"/>
              <c:layout>
                <c:manualLayout>
                  <c:x val="4.6048018087544426E-5"/>
                  <c:y val="9.4250809425256289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Val val="1"/>
        </c:dLbls>
        <c:shape val="box"/>
        <c:axId val="75198464"/>
        <c:axId val="75200000"/>
        <c:axId val="0"/>
      </c:bar3DChart>
      <c:catAx>
        <c:axId val="7519846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200000"/>
        <c:crosses val="autoZero"/>
        <c:auto val="1"/>
        <c:lblAlgn val="ctr"/>
        <c:lblOffset val="100"/>
        <c:tickLblSkip val="1"/>
        <c:tickMarkSkip val="1"/>
      </c:catAx>
      <c:valAx>
        <c:axId val="75200000"/>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1984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89" r="0.75000000000000189"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2968"/>
          <c:y val="7.8085642317380369E-2"/>
        </c:manualLayout>
      </c:layout>
      <c:spPr>
        <a:noFill/>
        <a:ln w="25400">
          <a:noFill/>
        </a:ln>
      </c:spPr>
    </c:title>
    <c:view3D>
      <c:perspective val="0"/>
    </c:view3D>
    <c:plotArea>
      <c:layout>
        <c:manualLayout>
          <c:layoutTarget val="inner"/>
          <c:xMode val="edge"/>
          <c:yMode val="edge"/>
          <c:x val="0.28315946348733234"/>
          <c:y val="0.4080609552859284"/>
          <c:w val="0.43517138599105898"/>
          <c:h val="0.29471068992872623"/>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explosion val="12"/>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explosion val="9"/>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059E-2"/>
                  <c:y val="-7.20469135312747E-3"/>
                </c:manualLayout>
              </c:layout>
              <c:dLblPos val="bestFit"/>
              <c:showCatName val="1"/>
              <c:showPercent val="1"/>
            </c:dLbl>
            <c:dLbl>
              <c:idx val="5"/>
              <c:layout>
                <c:manualLayout>
                  <c:x val="0.10520545587539262"/>
                  <c:y val="1.8824120536570246E-2"/>
                </c:manualLayout>
              </c:layout>
              <c:dLblPos val="bestFit"/>
              <c:showCatName val="1"/>
              <c:showPercent val="1"/>
            </c:dLbl>
            <c:dLbl>
              <c:idx val="6"/>
              <c:layout>
                <c:manualLayout>
                  <c:x val="-2.2906853483851086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241.75</c:v>
                </c:pt>
                <c:pt idx="1">
                  <c:v>237.75</c:v>
                </c:pt>
                <c:pt idx="2">
                  <c:v>0</c:v>
                </c:pt>
                <c:pt idx="3">
                  <c:v>291.875</c:v>
                </c:pt>
                <c:pt idx="4">
                  <c:v>1943.375</c:v>
                </c:pt>
                <c:pt idx="5">
                  <c:v>3610.25</c:v>
                </c:pt>
                <c:pt idx="6">
                  <c:v>3238.125</c:v>
                </c:pt>
              </c:numCache>
            </c:numRef>
          </c:val>
        </c:ser>
        <c:dLbls>
          <c:showCatName val="1"/>
          <c:showPercent val="1"/>
        </c:dLbls>
      </c:pie3DChart>
      <c:spPr>
        <a:noFill/>
        <a:ln w="25400">
          <a:noFill/>
        </a:ln>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149"/>
          <c:h val="0.53655985710119702"/>
        </c:manualLayout>
      </c:layout>
      <c:pie3DChart>
        <c:varyColors val="1"/>
        <c:ser>
          <c:idx val="0"/>
          <c:order val="0"/>
          <c:spPr>
            <a:scene3d>
              <a:camera prst="orthographicFront"/>
              <a:lightRig rig="threePt" dir="t"/>
            </a:scene3d>
            <a:sp3d>
              <a:bevelT prst="angle"/>
            </a:sp3d>
          </c:spPr>
          <c:explosion val="25"/>
          <c:dLbls>
            <c:dLbl>
              <c:idx val="0"/>
              <c:layout>
                <c:manualLayout>
                  <c:x val="-0.23333431758530224"/>
                  <c:y val="2.8710994459025956E-2"/>
                </c:manualLayout>
              </c:layout>
              <c:dLblPos val="bestFit"/>
              <c:showCatName val="1"/>
              <c:showPercent val="1"/>
            </c:dLbl>
            <c:dLbl>
              <c:idx val="1"/>
              <c:layout>
                <c:manualLayout>
                  <c:x val="-0.17981835083114669"/>
                  <c:y val="-9.3974190726159548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29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60.125</c:v>
                </c:pt>
                <c:pt idx="1">
                  <c:v>76.375</c:v>
                </c:pt>
                <c:pt idx="2">
                  <c:v>0</c:v>
                </c:pt>
                <c:pt idx="3">
                  <c:v>150.875</c:v>
                </c:pt>
                <c:pt idx="4">
                  <c:v>1166.25</c:v>
                </c:pt>
                <c:pt idx="5">
                  <c:v>2103.375</c:v>
                </c:pt>
                <c:pt idx="6">
                  <c:v>1274.25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idx val="4"/>
            <c:spPr>
              <a:gradFill>
                <a:gsLst>
                  <a:gs pos="0">
                    <a:srgbClr val="03D4A8"/>
                  </a:gs>
                  <a:gs pos="25000">
                    <a:srgbClr val="21D6E0"/>
                  </a:gs>
                  <a:gs pos="75000">
                    <a:srgbClr val="0087E6"/>
                  </a:gs>
                  <a:gs pos="100000">
                    <a:srgbClr val="005CBF"/>
                  </a:gs>
                </a:gsLst>
                <a:lin ang="2700000" scaled="0"/>
              </a:gradFill>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dPt>
            <c:idx val="6"/>
            <c:spPr>
              <a:gradFill>
                <a:gsLst>
                  <a:gs pos="0">
                    <a:srgbClr val="DDEBCF"/>
                  </a:gs>
                  <a:gs pos="50000">
                    <a:srgbClr val="9CB86E"/>
                  </a:gs>
                  <a:gs pos="100000">
                    <a:srgbClr val="156B13"/>
                  </a:gs>
                </a:gsLst>
                <a:lin ang="2700000" scaled="0"/>
              </a:gradFill>
              <a:ln>
                <a:no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sp3d>
            </c:spPr>
          </c:dPt>
          <c:dLbls>
            <c:dLbl>
              <c:idx val="0"/>
              <c:layout>
                <c:manualLayout>
                  <c:x val="-0.2682761584626483"/>
                  <c:y val="-4.1979041896570875E-3"/>
                </c:manualLayout>
              </c:layout>
              <c:dLblPos val="bestFit"/>
              <c:showCatName val="1"/>
              <c:showPercent val="1"/>
            </c:dLbl>
            <c:dLbl>
              <c:idx val="1"/>
              <c:layout>
                <c:manualLayout>
                  <c:x val="-0.14468235330232876"/>
                  <c:y val="-8.2335892552084691E-2"/>
                </c:manualLayout>
              </c:layout>
              <c:dLblPos val="bestFit"/>
              <c:showCatName val="1"/>
              <c:showPercent val="1"/>
            </c:dLbl>
            <c:dLbl>
              <c:idx val="2"/>
              <c:layout>
                <c:manualLayout>
                  <c:x val="-3.0883025586714068E-2"/>
                  <c:y val="-4.0085874552463985E-2"/>
                </c:manualLayout>
              </c:layout>
              <c:dLblPos val="bestFit"/>
              <c:showCatName val="1"/>
              <c:showPercent val="1"/>
            </c:dLbl>
            <c:dLbl>
              <c:idx val="3"/>
              <c:layout>
                <c:manualLayout>
                  <c:x val="0.10000414421881502"/>
                  <c:y val="-1.7659002101046574E-2"/>
                </c:manualLayout>
              </c:layout>
              <c:spPr>
                <a:noFill/>
                <a:ln>
                  <a:noFill/>
                </a:ln>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22E-2"/>
                  <c:y val="-5.3783902012248591E-3"/>
                </c:manualLayout>
              </c:layout>
              <c:dLblPos val="bestFit"/>
              <c:showCatName val="1"/>
              <c:showPercent val="1"/>
            </c:dLbl>
            <c:dLbl>
              <c:idx val="5"/>
              <c:layout>
                <c:manualLayout>
                  <c:x val="-6.6117173949747504E-2"/>
                  <c:y val="3.0290677505710864E-2"/>
                </c:manualLayout>
              </c:layout>
              <c:spPr>
                <a:noFill/>
                <a:ln>
                  <a:noFill/>
                </a:ln>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166E-2"/>
                  <c:y val="5.6577715815454388E-4"/>
                </c:manualLayout>
              </c:layout>
              <c:dLblPos val="bestFit"/>
              <c:showCatName val="1"/>
              <c:showPercent val="1"/>
            </c:dLbl>
            <c:spPr>
              <a:noFill/>
              <a:ln>
                <a:noFill/>
              </a:ln>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181.625</c:v>
                </c:pt>
                <c:pt idx="1">
                  <c:v>161.375</c:v>
                </c:pt>
                <c:pt idx="2">
                  <c:v>0</c:v>
                </c:pt>
                <c:pt idx="3">
                  <c:v>141</c:v>
                </c:pt>
                <c:pt idx="4">
                  <c:v>777.125</c:v>
                </c:pt>
                <c:pt idx="5">
                  <c:v>1506.875</c:v>
                </c:pt>
                <c:pt idx="6">
                  <c:v>1963.875</c:v>
                </c:pt>
              </c:numCache>
            </c:numRef>
          </c:val>
        </c:ser>
        <c:dLbls>
          <c:showCatName val="1"/>
          <c:showPercent val="1"/>
        </c:dLbls>
      </c:pie3DChart>
      <c:spPr>
        <a:noFill/>
        <a:ln w="25400">
          <a:noFill/>
        </a:ln>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3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24</xdr:row>
      <xdr:rowOff>0</xdr:rowOff>
    </xdr:from>
    <xdr:to>
      <xdr:col>4</xdr:col>
      <xdr:colOff>581025</xdr:colOff>
      <xdr:row>41</xdr:row>
      <xdr:rowOff>133350</xdr:rowOff>
    </xdr:to>
    <xdr:graphicFrame macro="">
      <xdr:nvGraphicFramePr>
        <xdr:cNvPr id="3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19050</xdr:colOff>
      <xdr:row>24</xdr:row>
      <xdr:rowOff>0</xdr:rowOff>
    </xdr:from>
    <xdr:to>
      <xdr:col>10</xdr:col>
      <xdr:colOff>57150</xdr:colOff>
      <xdr:row>41</xdr:row>
      <xdr:rowOff>142875</xdr:rowOff>
    </xdr:to>
    <xdr:graphicFrame macro="">
      <xdr:nvGraphicFramePr>
        <xdr:cNvPr id="4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114300</xdr:colOff>
      <xdr:row>24</xdr:row>
      <xdr:rowOff>0</xdr:rowOff>
    </xdr:from>
    <xdr:to>
      <xdr:col>14</xdr:col>
      <xdr:colOff>581025</xdr:colOff>
      <xdr:row>41</xdr:row>
      <xdr:rowOff>142875</xdr:rowOff>
    </xdr:to>
    <xdr:graphicFrame macro="">
      <xdr:nvGraphicFramePr>
        <xdr:cNvPr id="5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JULIO%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DE%20SEGURIDAD%202010-2011/FUGAS%20EN%20LAS%20INST.%20CORREC.%201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218">
          <cell r="C218">
            <v>500</v>
          </cell>
          <cell r="D218">
            <v>0</v>
          </cell>
          <cell r="F218">
            <v>0</v>
          </cell>
          <cell r="I218">
            <v>448</v>
          </cell>
          <cell r="AC218">
            <v>0</v>
          </cell>
          <cell r="AD218">
            <v>0</v>
          </cell>
        </row>
        <row r="219">
          <cell r="C219">
            <v>450</v>
          </cell>
          <cell r="D219">
            <v>54</v>
          </cell>
          <cell r="F219">
            <v>0</v>
          </cell>
          <cell r="I219">
            <v>261</v>
          </cell>
          <cell r="AC219">
            <v>0</v>
          </cell>
          <cell r="AD219">
            <v>0</v>
          </cell>
        </row>
        <row r="220">
          <cell r="C220">
            <v>36</v>
          </cell>
          <cell r="D220">
            <v>0</v>
          </cell>
          <cell r="F220">
            <v>0</v>
          </cell>
          <cell r="I220">
            <v>34</v>
          </cell>
          <cell r="AC220">
            <v>0</v>
          </cell>
          <cell r="AD220">
            <v>0</v>
          </cell>
        </row>
        <row r="221">
          <cell r="C221">
            <v>40</v>
          </cell>
          <cell r="D221">
            <v>0</v>
          </cell>
          <cell r="F221">
            <v>0</v>
          </cell>
          <cell r="I221">
            <v>25</v>
          </cell>
          <cell r="AC221">
            <v>0</v>
          </cell>
          <cell r="AD221">
            <v>0</v>
          </cell>
          <cell r="AM221">
            <v>0</v>
          </cell>
          <cell r="AN221">
            <v>25</v>
          </cell>
        </row>
        <row r="222">
          <cell r="C222">
            <v>68</v>
          </cell>
          <cell r="D222">
            <v>0</v>
          </cell>
          <cell r="F222">
            <v>0</v>
          </cell>
          <cell r="I222">
            <v>45</v>
          </cell>
          <cell r="AC222">
            <v>0</v>
          </cell>
          <cell r="AD222">
            <v>0</v>
          </cell>
        </row>
        <row r="223">
          <cell r="C223">
            <v>108</v>
          </cell>
          <cell r="D223">
            <v>0</v>
          </cell>
          <cell r="F223">
            <v>26</v>
          </cell>
          <cell r="I223">
            <v>7</v>
          </cell>
          <cell r="AC223">
            <v>0</v>
          </cell>
          <cell r="AD223">
            <v>0</v>
          </cell>
          <cell r="AM223">
            <v>7</v>
          </cell>
        </row>
        <row r="224">
          <cell r="C224">
            <v>705</v>
          </cell>
          <cell r="D224">
            <v>10</v>
          </cell>
          <cell r="F224">
            <v>465</v>
          </cell>
          <cell r="I224">
            <v>201</v>
          </cell>
          <cell r="AC224">
            <v>71</v>
          </cell>
          <cell r="AD224">
            <v>8</v>
          </cell>
        </row>
        <row r="225">
          <cell r="C225">
            <v>404</v>
          </cell>
          <cell r="D225">
            <v>2</v>
          </cell>
          <cell r="F225">
            <v>12</v>
          </cell>
          <cell r="I225">
            <v>296</v>
          </cell>
          <cell r="AC225">
            <v>1</v>
          </cell>
          <cell r="AD225">
            <v>1</v>
          </cell>
        </row>
        <row r="226">
          <cell r="C226">
            <v>292</v>
          </cell>
          <cell r="D226">
            <v>3</v>
          </cell>
          <cell r="F226">
            <v>0</v>
          </cell>
          <cell r="I226">
            <v>281</v>
          </cell>
          <cell r="AC226">
            <v>0</v>
          </cell>
          <cell r="AD226">
            <v>0</v>
          </cell>
        </row>
        <row r="227">
          <cell r="C227">
            <v>1414</v>
          </cell>
          <cell r="D227">
            <v>12</v>
          </cell>
          <cell r="F227">
            <v>185</v>
          </cell>
          <cell r="I227">
            <v>1059</v>
          </cell>
          <cell r="AC227">
            <v>0</v>
          </cell>
          <cell r="AD227">
            <v>23</v>
          </cell>
        </row>
        <row r="228">
          <cell r="C228">
            <v>516</v>
          </cell>
          <cell r="D228">
            <v>61</v>
          </cell>
          <cell r="F228">
            <v>0</v>
          </cell>
          <cell r="I228">
            <v>438</v>
          </cell>
          <cell r="AC228">
            <v>0</v>
          </cell>
          <cell r="AD228">
            <v>0</v>
          </cell>
        </row>
        <row r="229">
          <cell r="C229">
            <v>320</v>
          </cell>
          <cell r="D229">
            <v>81</v>
          </cell>
          <cell r="F229">
            <v>0</v>
          </cell>
          <cell r="I229">
            <v>235</v>
          </cell>
          <cell r="AC229">
            <v>0</v>
          </cell>
          <cell r="AD229">
            <v>0</v>
          </cell>
        </row>
        <row r="230">
          <cell r="C230">
            <v>296</v>
          </cell>
          <cell r="D230">
            <v>10</v>
          </cell>
          <cell r="F230">
            <v>0</v>
          </cell>
          <cell r="I230">
            <v>279</v>
          </cell>
          <cell r="AC230">
            <v>0</v>
          </cell>
          <cell r="AD230">
            <v>0</v>
          </cell>
        </row>
        <row r="231">
          <cell r="C231">
            <v>516</v>
          </cell>
          <cell r="D231">
            <v>3</v>
          </cell>
          <cell r="F231">
            <v>0</v>
          </cell>
          <cell r="I231">
            <v>490</v>
          </cell>
          <cell r="AC231">
            <v>0</v>
          </cell>
          <cell r="AD231">
            <v>0</v>
          </cell>
        </row>
        <row r="232">
          <cell r="C232">
            <v>529</v>
          </cell>
          <cell r="D232">
            <v>11</v>
          </cell>
          <cell r="F232">
            <v>0</v>
          </cell>
          <cell r="I232">
            <v>492</v>
          </cell>
          <cell r="AC232">
            <v>0</v>
          </cell>
          <cell r="AD232">
            <v>0</v>
          </cell>
        </row>
        <row r="233">
          <cell r="C233">
            <v>476</v>
          </cell>
          <cell r="D233">
            <v>54</v>
          </cell>
          <cell r="F233">
            <v>86</v>
          </cell>
          <cell r="I233">
            <v>237</v>
          </cell>
          <cell r="AC233">
            <v>7</v>
          </cell>
          <cell r="AD233">
            <v>5</v>
          </cell>
          <cell r="AM233">
            <v>86</v>
          </cell>
          <cell r="AN233">
            <v>237</v>
          </cell>
        </row>
        <row r="234">
          <cell r="C234">
            <v>26</v>
          </cell>
          <cell r="D234">
            <v>0</v>
          </cell>
          <cell r="F234">
            <v>0</v>
          </cell>
          <cell r="I234">
            <v>11</v>
          </cell>
          <cell r="AC234">
            <v>0</v>
          </cell>
          <cell r="AD234">
            <v>0</v>
          </cell>
          <cell r="AM234">
            <v>0</v>
          </cell>
        </row>
        <row r="236">
          <cell r="C236">
            <v>534</v>
          </cell>
          <cell r="D236">
            <v>13</v>
          </cell>
          <cell r="F236">
            <v>0</v>
          </cell>
          <cell r="I236">
            <v>468</v>
          </cell>
          <cell r="AC236">
            <v>0</v>
          </cell>
          <cell r="AD236">
            <v>0</v>
          </cell>
        </row>
        <row r="237">
          <cell r="C237">
            <v>676</v>
          </cell>
          <cell r="D237">
            <v>12</v>
          </cell>
          <cell r="F237">
            <v>426</v>
          </cell>
          <cell r="I237">
            <v>154</v>
          </cell>
          <cell r="AC237">
            <v>29</v>
          </cell>
          <cell r="AD237">
            <v>0</v>
          </cell>
        </row>
        <row r="238">
          <cell r="C238">
            <v>280</v>
          </cell>
          <cell r="D238">
            <v>0</v>
          </cell>
          <cell r="F238">
            <v>0</v>
          </cell>
          <cell r="I238">
            <v>277</v>
          </cell>
          <cell r="AC238">
            <v>0</v>
          </cell>
          <cell r="AD238">
            <v>0</v>
          </cell>
        </row>
        <row r="239">
          <cell r="C239">
            <v>224</v>
          </cell>
          <cell r="D239">
            <v>2</v>
          </cell>
          <cell r="F239">
            <v>0</v>
          </cell>
          <cell r="I239">
            <v>201</v>
          </cell>
          <cell r="AC239">
            <v>0</v>
          </cell>
          <cell r="AD239">
            <v>0</v>
          </cell>
        </row>
        <row r="240">
          <cell r="C240">
            <v>192</v>
          </cell>
          <cell r="D240">
            <v>0</v>
          </cell>
          <cell r="F240">
            <v>0</v>
          </cell>
          <cell r="I240">
            <v>190</v>
          </cell>
          <cell r="AC240">
            <v>0</v>
          </cell>
          <cell r="AD240">
            <v>0</v>
          </cell>
        </row>
        <row r="241">
          <cell r="C241">
            <v>528</v>
          </cell>
          <cell r="D241">
            <v>11</v>
          </cell>
          <cell r="F241">
            <v>82</v>
          </cell>
          <cell r="I241">
            <v>395</v>
          </cell>
          <cell r="AC241">
            <v>82</v>
          </cell>
          <cell r="AD241">
            <v>177</v>
          </cell>
        </row>
        <row r="242">
          <cell r="C242">
            <v>246</v>
          </cell>
          <cell r="D242">
            <v>0</v>
          </cell>
          <cell r="F242">
            <v>192</v>
          </cell>
          <cell r="I242">
            <v>38</v>
          </cell>
          <cell r="AC242">
            <v>0</v>
          </cell>
          <cell r="AD242">
            <v>0</v>
          </cell>
        </row>
        <row r="243">
          <cell r="C243">
            <v>56</v>
          </cell>
          <cell r="D243">
            <v>0</v>
          </cell>
          <cell r="F243">
            <v>0</v>
          </cell>
          <cell r="I243">
            <v>54</v>
          </cell>
          <cell r="AC243">
            <v>0</v>
          </cell>
          <cell r="AD243">
            <v>0</v>
          </cell>
        </row>
        <row r="244">
          <cell r="C244">
            <v>420</v>
          </cell>
          <cell r="D244">
            <v>2</v>
          </cell>
          <cell r="F244">
            <v>2</v>
          </cell>
          <cell r="I244">
            <v>382</v>
          </cell>
          <cell r="AC244">
            <v>0</v>
          </cell>
          <cell r="AD244">
            <v>0</v>
          </cell>
        </row>
        <row r="245">
          <cell r="C245">
            <v>831</v>
          </cell>
          <cell r="D245">
            <v>142</v>
          </cell>
          <cell r="F245">
            <v>0</v>
          </cell>
          <cell r="I245">
            <v>630</v>
          </cell>
          <cell r="AC245">
            <v>0</v>
          </cell>
          <cell r="AD245">
            <v>0</v>
          </cell>
        </row>
        <row r="246">
          <cell r="C246">
            <v>486</v>
          </cell>
          <cell r="D246">
            <v>2</v>
          </cell>
          <cell r="F246">
            <v>14</v>
          </cell>
          <cell r="I246">
            <v>222</v>
          </cell>
          <cell r="AC246">
            <v>0</v>
          </cell>
          <cell r="AD246">
            <v>1</v>
          </cell>
        </row>
        <row r="247">
          <cell r="C247">
            <v>50</v>
          </cell>
          <cell r="D247">
            <v>0</v>
          </cell>
          <cell r="F247">
            <v>0</v>
          </cell>
          <cell r="I247">
            <v>28</v>
          </cell>
          <cell r="AC247">
            <v>0</v>
          </cell>
          <cell r="AD247">
            <v>0</v>
          </cell>
        </row>
        <row r="248">
          <cell r="C248">
            <v>546</v>
          </cell>
          <cell r="D248">
            <v>0</v>
          </cell>
          <cell r="F248">
            <v>0</v>
          </cell>
          <cell r="I248">
            <v>499</v>
          </cell>
          <cell r="AC248">
            <v>0</v>
          </cell>
          <cell r="AD248">
            <v>0</v>
          </cell>
        </row>
        <row r="249">
          <cell r="C249">
            <v>152</v>
          </cell>
          <cell r="D249">
            <v>0</v>
          </cell>
          <cell r="F249">
            <v>0</v>
          </cell>
          <cell r="I249">
            <v>150</v>
          </cell>
          <cell r="AC249">
            <v>0</v>
          </cell>
          <cell r="AD249">
            <v>0</v>
          </cell>
        </row>
        <row r="250">
          <cell r="C250">
            <v>908</v>
          </cell>
          <cell r="D250">
            <v>0</v>
          </cell>
          <cell r="F250">
            <v>265</v>
          </cell>
          <cell r="I250">
            <v>571</v>
          </cell>
          <cell r="AC250">
            <v>11</v>
          </cell>
          <cell r="AD250">
            <v>4</v>
          </cell>
        </row>
        <row r="251">
          <cell r="C251">
            <v>75</v>
          </cell>
          <cell r="D251">
            <v>0</v>
          </cell>
          <cell r="F251">
            <v>0</v>
          </cell>
          <cell r="I251">
            <v>55</v>
          </cell>
          <cell r="AC251">
            <v>0</v>
          </cell>
          <cell r="AD251">
            <v>0</v>
          </cell>
        </row>
        <row r="252">
          <cell r="C252">
            <v>0</v>
          </cell>
          <cell r="D252">
            <v>0</v>
          </cell>
          <cell r="F252">
            <v>0</v>
          </cell>
          <cell r="I252">
            <v>0</v>
          </cell>
          <cell r="AC252">
            <v>0</v>
          </cell>
          <cell r="AD252">
            <v>0</v>
          </cell>
        </row>
        <row r="253">
          <cell r="C253">
            <v>400</v>
          </cell>
          <cell r="D253">
            <v>50</v>
          </cell>
          <cell r="F253">
            <v>0</v>
          </cell>
          <cell r="I253">
            <v>308</v>
          </cell>
          <cell r="AC253">
            <v>0</v>
          </cell>
          <cell r="AD253">
            <v>0</v>
          </cell>
        </row>
        <row r="254">
          <cell r="C254">
            <v>384</v>
          </cell>
          <cell r="D254">
            <v>0</v>
          </cell>
          <cell r="F254">
            <v>280</v>
          </cell>
          <cell r="I254">
            <v>83</v>
          </cell>
          <cell r="AC254">
            <v>0</v>
          </cell>
          <cell r="AD254">
            <v>0</v>
          </cell>
        </row>
        <row r="255">
          <cell r="C255">
            <v>24</v>
          </cell>
          <cell r="D255">
            <v>0</v>
          </cell>
          <cell r="F255">
            <v>0</v>
          </cell>
          <cell r="I255">
            <v>23</v>
          </cell>
          <cell r="AC255">
            <v>0</v>
          </cell>
          <cell r="AD255">
            <v>0</v>
          </cell>
        </row>
        <row r="1414">
          <cell r="C1414">
            <v>500</v>
          </cell>
        </row>
        <row r="1415">
          <cell r="C1415">
            <v>450</v>
          </cell>
        </row>
        <row r="1416">
          <cell r="C1416">
            <v>36</v>
          </cell>
        </row>
        <row r="1417">
          <cell r="C1417">
            <v>40</v>
          </cell>
        </row>
        <row r="1418">
          <cell r="C1418">
            <v>68</v>
          </cell>
        </row>
        <row r="1419">
          <cell r="C1419">
            <v>108</v>
          </cell>
        </row>
        <row r="1420">
          <cell r="C1420">
            <v>705</v>
          </cell>
        </row>
        <row r="1421">
          <cell r="C1421">
            <v>404</v>
          </cell>
        </row>
        <row r="1422">
          <cell r="C1422">
            <v>292</v>
          </cell>
        </row>
        <row r="1423">
          <cell r="C1423">
            <v>1414</v>
          </cell>
        </row>
        <row r="1424">
          <cell r="C1424">
            <v>516</v>
          </cell>
        </row>
        <row r="1425">
          <cell r="C1425">
            <v>320</v>
          </cell>
        </row>
        <row r="1426">
          <cell r="C1426">
            <v>296</v>
          </cell>
        </row>
        <row r="1427">
          <cell r="C1427">
            <v>516</v>
          </cell>
        </row>
        <row r="1428">
          <cell r="C1428">
            <v>529</v>
          </cell>
        </row>
        <row r="1429">
          <cell r="C1429">
            <v>476</v>
          </cell>
        </row>
        <row r="1430">
          <cell r="C1430">
            <v>26</v>
          </cell>
        </row>
        <row r="1432">
          <cell r="C1432">
            <v>534</v>
          </cell>
        </row>
        <row r="1433">
          <cell r="C1433">
            <v>676</v>
          </cell>
        </row>
        <row r="1434">
          <cell r="C1434">
            <v>280</v>
          </cell>
        </row>
        <row r="1435">
          <cell r="C1435">
            <v>224</v>
          </cell>
        </row>
        <row r="1436">
          <cell r="C1436">
            <v>192</v>
          </cell>
        </row>
        <row r="1437">
          <cell r="C1437">
            <v>528</v>
          </cell>
        </row>
        <row r="1438">
          <cell r="C1438">
            <v>246</v>
          </cell>
        </row>
        <row r="1439">
          <cell r="C1439">
            <v>56</v>
          </cell>
        </row>
        <row r="1440">
          <cell r="C1440">
            <v>420</v>
          </cell>
        </row>
        <row r="1441">
          <cell r="C1441">
            <v>831</v>
          </cell>
        </row>
        <row r="1442">
          <cell r="C1442">
            <v>486</v>
          </cell>
        </row>
        <row r="1443">
          <cell r="C1443">
            <v>50</v>
          </cell>
        </row>
        <row r="1444">
          <cell r="C1444">
            <v>546</v>
          </cell>
        </row>
        <row r="1445">
          <cell r="C1445">
            <v>152</v>
          </cell>
        </row>
        <row r="1446">
          <cell r="C1446">
            <v>908</v>
          </cell>
        </row>
        <row r="1447">
          <cell r="C1447">
            <v>75</v>
          </cell>
        </row>
        <row r="1448">
          <cell r="C1448">
            <v>0</v>
          </cell>
        </row>
        <row r="1449">
          <cell r="C1449">
            <v>400</v>
          </cell>
        </row>
        <row r="1450">
          <cell r="C1450">
            <v>384</v>
          </cell>
        </row>
        <row r="1451">
          <cell r="C1451">
            <v>24</v>
          </cell>
        </row>
        <row r="1570">
          <cell r="C1570">
            <v>500</v>
          </cell>
          <cell r="D1570">
            <v>0</v>
          </cell>
          <cell r="F1570">
            <v>0</v>
          </cell>
          <cell r="I1570">
            <v>441</v>
          </cell>
          <cell r="AC1570">
            <v>0</v>
          </cell>
          <cell r="AD1570">
            <v>0</v>
          </cell>
        </row>
        <row r="1571">
          <cell r="C1571">
            <v>450</v>
          </cell>
          <cell r="D1571">
            <v>54</v>
          </cell>
          <cell r="F1571">
            <v>0</v>
          </cell>
          <cell r="I1571">
            <v>241</v>
          </cell>
          <cell r="AC1571">
            <v>0</v>
          </cell>
          <cell r="AD1571">
            <v>0</v>
          </cell>
        </row>
        <row r="1572">
          <cell r="C1572">
            <v>36</v>
          </cell>
          <cell r="D1572">
            <v>0</v>
          </cell>
          <cell r="F1572">
            <v>0</v>
          </cell>
          <cell r="I1572">
            <v>32</v>
          </cell>
          <cell r="AC1572">
            <v>0</v>
          </cell>
          <cell r="AD1572">
            <v>0</v>
          </cell>
        </row>
        <row r="1573">
          <cell r="C1573">
            <v>40</v>
          </cell>
          <cell r="D1573">
            <v>0</v>
          </cell>
          <cell r="F1573">
            <v>0</v>
          </cell>
          <cell r="I1573">
            <v>21</v>
          </cell>
          <cell r="AC1573">
            <v>0</v>
          </cell>
          <cell r="AD1573">
            <v>0</v>
          </cell>
          <cell r="AM1573">
            <v>0</v>
          </cell>
          <cell r="AN1573">
            <v>21</v>
          </cell>
        </row>
        <row r="1574">
          <cell r="C1574">
            <v>68</v>
          </cell>
          <cell r="D1574">
            <v>0</v>
          </cell>
          <cell r="F1574">
            <v>0</v>
          </cell>
          <cell r="I1574">
            <v>49</v>
          </cell>
          <cell r="AC1574">
            <v>0</v>
          </cell>
          <cell r="AD1574">
            <v>0</v>
          </cell>
        </row>
        <row r="1575">
          <cell r="C1575">
            <v>108</v>
          </cell>
          <cell r="D1575">
            <v>0</v>
          </cell>
          <cell r="F1575">
            <v>37</v>
          </cell>
          <cell r="I1575">
            <v>19</v>
          </cell>
          <cell r="AC1575">
            <v>4</v>
          </cell>
          <cell r="AD1575">
            <v>1</v>
          </cell>
          <cell r="AM1575">
            <v>10</v>
          </cell>
          <cell r="AN1575">
            <v>1</v>
          </cell>
        </row>
        <row r="1576">
          <cell r="C1576">
            <v>705</v>
          </cell>
          <cell r="D1576">
            <v>10</v>
          </cell>
          <cell r="F1576">
            <v>517</v>
          </cell>
          <cell r="I1576">
            <v>139</v>
          </cell>
          <cell r="AC1576">
            <v>73</v>
          </cell>
          <cell r="AD1576">
            <v>10</v>
          </cell>
        </row>
        <row r="1577">
          <cell r="C1577">
            <v>404</v>
          </cell>
          <cell r="D1577">
            <v>2</v>
          </cell>
          <cell r="F1577">
            <v>14</v>
          </cell>
          <cell r="I1577">
            <v>327</v>
          </cell>
          <cell r="AC1577">
            <v>1</v>
          </cell>
          <cell r="AD1577">
            <v>1</v>
          </cell>
        </row>
        <row r="1578">
          <cell r="C1578">
            <v>292</v>
          </cell>
          <cell r="D1578">
            <v>4</v>
          </cell>
          <cell r="F1578">
            <v>0</v>
          </cell>
          <cell r="I1578">
            <v>283</v>
          </cell>
          <cell r="AC1578">
            <v>0</v>
          </cell>
          <cell r="AD1578">
            <v>0</v>
          </cell>
        </row>
        <row r="1579">
          <cell r="C1579">
            <v>1414</v>
          </cell>
          <cell r="D1579">
            <v>12</v>
          </cell>
          <cell r="F1579">
            <v>186</v>
          </cell>
          <cell r="I1579">
            <v>1051</v>
          </cell>
          <cell r="AC1579">
            <v>0</v>
          </cell>
          <cell r="AD1579">
            <v>29</v>
          </cell>
        </row>
        <row r="1580">
          <cell r="C1580">
            <v>516</v>
          </cell>
          <cell r="D1580">
            <v>61</v>
          </cell>
          <cell r="F1580">
            <v>0</v>
          </cell>
          <cell r="I1580">
            <v>442</v>
          </cell>
          <cell r="AC1580">
            <v>0</v>
          </cell>
          <cell r="AD1580">
            <v>0</v>
          </cell>
        </row>
        <row r="1581">
          <cell r="C1581">
            <v>320</v>
          </cell>
          <cell r="D1581">
            <v>80</v>
          </cell>
          <cell r="F1581">
            <v>0</v>
          </cell>
          <cell r="I1581">
            <v>231</v>
          </cell>
          <cell r="AC1581">
            <v>0</v>
          </cell>
          <cell r="AD1581">
            <v>0</v>
          </cell>
        </row>
        <row r="1582">
          <cell r="C1582">
            <v>296</v>
          </cell>
          <cell r="D1582">
            <v>9</v>
          </cell>
          <cell r="F1582">
            <v>0</v>
          </cell>
          <cell r="I1582">
            <v>280</v>
          </cell>
          <cell r="AC1582">
            <v>0</v>
          </cell>
          <cell r="AD1582">
            <v>0</v>
          </cell>
        </row>
        <row r="1583">
          <cell r="C1583">
            <v>516</v>
          </cell>
          <cell r="D1583">
            <v>2</v>
          </cell>
          <cell r="F1583">
            <v>0</v>
          </cell>
          <cell r="I1583">
            <v>495</v>
          </cell>
          <cell r="AC1583">
            <v>0</v>
          </cell>
          <cell r="AD1583">
            <v>0</v>
          </cell>
        </row>
        <row r="1584">
          <cell r="C1584">
            <v>529</v>
          </cell>
          <cell r="D1584">
            <v>16</v>
          </cell>
          <cell r="F1584">
            <v>0</v>
          </cell>
          <cell r="I1584">
            <v>486</v>
          </cell>
          <cell r="AC1584">
            <v>0</v>
          </cell>
          <cell r="AD1584">
            <v>0</v>
          </cell>
        </row>
        <row r="1585">
          <cell r="C1585">
            <v>476</v>
          </cell>
          <cell r="D1585">
            <v>42</v>
          </cell>
          <cell r="F1585">
            <v>83</v>
          </cell>
          <cell r="I1585">
            <v>243</v>
          </cell>
          <cell r="AC1585">
            <v>9</v>
          </cell>
          <cell r="AD1585">
            <v>4</v>
          </cell>
          <cell r="AM1585">
            <v>83</v>
          </cell>
          <cell r="AN1585">
            <v>243</v>
          </cell>
        </row>
        <row r="1586">
          <cell r="C1586">
            <v>26</v>
          </cell>
          <cell r="D1586">
            <v>0</v>
          </cell>
          <cell r="F1586">
            <v>0</v>
          </cell>
          <cell r="I1586">
            <v>11</v>
          </cell>
          <cell r="AC1586">
            <v>0</v>
          </cell>
          <cell r="AD1586">
            <v>0</v>
          </cell>
          <cell r="AM1586">
            <v>0</v>
          </cell>
        </row>
        <row r="1588">
          <cell r="C1588">
            <v>534</v>
          </cell>
          <cell r="D1588">
            <v>21</v>
          </cell>
          <cell r="F1588">
            <v>0</v>
          </cell>
          <cell r="I1588">
            <v>468</v>
          </cell>
          <cell r="AC1588">
            <v>0</v>
          </cell>
          <cell r="AD1588">
            <v>0</v>
          </cell>
        </row>
        <row r="1589">
          <cell r="C1589">
            <v>676</v>
          </cell>
          <cell r="D1589">
            <v>3</v>
          </cell>
          <cell r="F1589">
            <v>455</v>
          </cell>
          <cell r="I1589">
            <v>173</v>
          </cell>
          <cell r="AC1589">
            <v>44</v>
          </cell>
          <cell r="AD1589">
            <v>1</v>
          </cell>
        </row>
        <row r="1590">
          <cell r="C1590">
            <v>280</v>
          </cell>
          <cell r="D1590">
            <v>0</v>
          </cell>
          <cell r="F1590">
            <v>0</v>
          </cell>
          <cell r="I1590">
            <v>272</v>
          </cell>
          <cell r="AC1590">
            <v>0</v>
          </cell>
          <cell r="AD1590">
            <v>0</v>
          </cell>
        </row>
        <row r="1591">
          <cell r="C1591">
            <v>224</v>
          </cell>
          <cell r="D1591">
            <v>2</v>
          </cell>
          <cell r="F1591">
            <v>0</v>
          </cell>
          <cell r="I1591">
            <v>196</v>
          </cell>
          <cell r="AC1591">
            <v>0</v>
          </cell>
          <cell r="AD1591">
            <v>0</v>
          </cell>
        </row>
        <row r="1592">
          <cell r="C1592">
            <v>192</v>
          </cell>
          <cell r="D1592">
            <v>0</v>
          </cell>
          <cell r="F1592">
            <v>0</v>
          </cell>
          <cell r="I1592">
            <v>190</v>
          </cell>
          <cell r="AC1592">
            <v>0</v>
          </cell>
          <cell r="AD1592">
            <v>0</v>
          </cell>
        </row>
        <row r="1593">
          <cell r="C1593">
            <v>528</v>
          </cell>
          <cell r="D1593">
            <v>12</v>
          </cell>
          <cell r="F1593">
            <v>78</v>
          </cell>
          <cell r="I1593">
            <v>390</v>
          </cell>
          <cell r="AC1593">
            <v>78</v>
          </cell>
          <cell r="AD1593">
            <v>168</v>
          </cell>
        </row>
        <row r="1594">
          <cell r="C1594">
            <v>246</v>
          </cell>
          <cell r="D1594">
            <v>2</v>
          </cell>
          <cell r="F1594">
            <v>187</v>
          </cell>
          <cell r="I1594">
            <v>44</v>
          </cell>
          <cell r="AC1594">
            <v>0</v>
          </cell>
          <cell r="AD1594">
            <v>0</v>
          </cell>
        </row>
        <row r="1595">
          <cell r="C1595">
            <v>56</v>
          </cell>
          <cell r="D1595">
            <v>0</v>
          </cell>
          <cell r="F1595">
            <v>0</v>
          </cell>
          <cell r="I1595">
            <v>50</v>
          </cell>
          <cell r="AC1595">
            <v>0</v>
          </cell>
          <cell r="AD1595">
            <v>0</v>
          </cell>
        </row>
        <row r="1596">
          <cell r="C1596">
            <v>420</v>
          </cell>
          <cell r="D1596">
            <v>2</v>
          </cell>
          <cell r="F1596">
            <v>2</v>
          </cell>
          <cell r="I1596">
            <v>384</v>
          </cell>
          <cell r="AC1596">
            <v>0</v>
          </cell>
          <cell r="AD1596">
            <v>0</v>
          </cell>
        </row>
        <row r="1597">
          <cell r="C1597">
            <v>831</v>
          </cell>
          <cell r="D1597">
            <v>142</v>
          </cell>
          <cell r="F1597">
            <v>0</v>
          </cell>
          <cell r="I1597">
            <v>638</v>
          </cell>
          <cell r="AC1597">
            <v>0</v>
          </cell>
          <cell r="AD1597">
            <v>0</v>
          </cell>
        </row>
        <row r="1598">
          <cell r="C1598">
            <v>486</v>
          </cell>
          <cell r="D1598">
            <v>2</v>
          </cell>
          <cell r="F1598">
            <v>9</v>
          </cell>
          <cell r="I1598">
            <v>225</v>
          </cell>
          <cell r="AC1598">
            <v>0</v>
          </cell>
          <cell r="AD1598">
            <v>1</v>
          </cell>
        </row>
        <row r="1599">
          <cell r="C1599">
            <v>50</v>
          </cell>
          <cell r="D1599">
            <v>0</v>
          </cell>
          <cell r="F1599">
            <v>0</v>
          </cell>
          <cell r="I1599">
            <v>32</v>
          </cell>
          <cell r="AC1599">
            <v>0</v>
          </cell>
          <cell r="AD1599">
            <v>0</v>
          </cell>
        </row>
        <row r="1600">
          <cell r="C1600">
            <v>546</v>
          </cell>
          <cell r="D1600">
            <v>14</v>
          </cell>
          <cell r="F1600">
            <v>0</v>
          </cell>
          <cell r="I1600">
            <v>518</v>
          </cell>
          <cell r="AC1600">
            <v>0</v>
          </cell>
          <cell r="AD1600">
            <v>0</v>
          </cell>
        </row>
        <row r="1601">
          <cell r="C1601">
            <v>152</v>
          </cell>
          <cell r="D1601">
            <v>0</v>
          </cell>
          <cell r="F1601">
            <v>0</v>
          </cell>
          <cell r="I1601">
            <v>143</v>
          </cell>
          <cell r="AC1601">
            <v>0</v>
          </cell>
          <cell r="AD1601">
            <v>0</v>
          </cell>
        </row>
        <row r="1602">
          <cell r="C1602">
            <v>908</v>
          </cell>
          <cell r="D1602">
            <v>0</v>
          </cell>
          <cell r="F1602">
            <v>274</v>
          </cell>
          <cell r="I1602">
            <v>547</v>
          </cell>
          <cell r="AC1602">
            <v>19</v>
          </cell>
          <cell r="AD1602">
            <v>1</v>
          </cell>
        </row>
        <row r="1603">
          <cell r="C1603">
            <v>75</v>
          </cell>
          <cell r="D1603">
            <v>0</v>
          </cell>
          <cell r="F1603">
            <v>0</v>
          </cell>
          <cell r="I1603">
            <v>51</v>
          </cell>
          <cell r="AC1603">
            <v>0</v>
          </cell>
          <cell r="AD1603">
            <v>0</v>
          </cell>
        </row>
        <row r="1604">
          <cell r="C1604">
            <v>0</v>
          </cell>
          <cell r="D1604">
            <v>0</v>
          </cell>
          <cell r="F1604">
            <v>0</v>
          </cell>
          <cell r="I1604">
            <v>0</v>
          </cell>
          <cell r="AC1604">
            <v>0</v>
          </cell>
          <cell r="AD1604">
            <v>0</v>
          </cell>
        </row>
        <row r="1605">
          <cell r="C1605">
            <v>400</v>
          </cell>
          <cell r="D1605">
            <v>50</v>
          </cell>
          <cell r="F1605">
            <v>0</v>
          </cell>
          <cell r="I1605">
            <v>287</v>
          </cell>
          <cell r="AC1605">
            <v>0</v>
          </cell>
          <cell r="AD1605">
            <v>0</v>
          </cell>
        </row>
        <row r="1606">
          <cell r="C1606">
            <v>384</v>
          </cell>
          <cell r="D1606">
            <v>0</v>
          </cell>
          <cell r="F1606">
            <v>251</v>
          </cell>
          <cell r="I1606">
            <v>105</v>
          </cell>
          <cell r="AC1606">
            <v>0</v>
          </cell>
          <cell r="AD1606">
            <v>0</v>
          </cell>
        </row>
        <row r="1607">
          <cell r="C1607">
            <v>24</v>
          </cell>
          <cell r="D1607">
            <v>0</v>
          </cell>
          <cell r="F1607">
            <v>0</v>
          </cell>
          <cell r="I1607">
            <v>23</v>
          </cell>
          <cell r="AC1607">
            <v>0</v>
          </cell>
          <cell r="AD1607">
            <v>0</v>
          </cell>
        </row>
      </sheetData>
      <sheetData sheetId="1">
        <row r="10">
          <cell r="F10">
            <v>0</v>
          </cell>
          <cell r="I10">
            <v>3577</v>
          </cell>
          <cell r="J10">
            <v>3577</v>
          </cell>
          <cell r="L10">
            <v>0</v>
          </cell>
          <cell r="M10">
            <v>0</v>
          </cell>
          <cell r="O10">
            <v>0</v>
          </cell>
          <cell r="P10">
            <v>0</v>
          </cell>
          <cell r="S10">
            <v>0</v>
          </cell>
          <cell r="T10">
            <v>0</v>
          </cell>
          <cell r="AC10">
            <v>0</v>
          </cell>
          <cell r="AD10">
            <v>0</v>
          </cell>
        </row>
        <row r="11">
          <cell r="F11">
            <v>0</v>
          </cell>
          <cell r="I11">
            <v>1995</v>
          </cell>
          <cell r="J11">
            <v>1843</v>
          </cell>
          <cell r="L11">
            <v>0</v>
          </cell>
          <cell r="M11">
            <v>0</v>
          </cell>
          <cell r="O11">
            <v>0</v>
          </cell>
          <cell r="P11">
            <v>0</v>
          </cell>
          <cell r="S11">
            <v>0</v>
          </cell>
          <cell r="T11">
            <v>152</v>
          </cell>
          <cell r="AC11">
            <v>0</v>
          </cell>
          <cell r="AD11">
            <v>0</v>
          </cell>
        </row>
        <row r="12">
          <cell r="F12">
            <v>0</v>
          </cell>
          <cell r="I12">
            <v>260</v>
          </cell>
          <cell r="J12">
            <v>0</v>
          </cell>
          <cell r="L12">
            <v>0</v>
          </cell>
          <cell r="M12">
            <v>0</v>
          </cell>
          <cell r="O12">
            <v>0</v>
          </cell>
          <cell r="P12">
            <v>0</v>
          </cell>
          <cell r="S12">
            <v>0</v>
          </cell>
          <cell r="T12">
            <v>260</v>
          </cell>
          <cell r="AC12">
            <v>0</v>
          </cell>
          <cell r="AD12">
            <v>0</v>
          </cell>
        </row>
        <row r="13">
          <cell r="F13">
            <v>0</v>
          </cell>
          <cell r="I13">
            <v>187</v>
          </cell>
          <cell r="J13">
            <v>187</v>
          </cell>
          <cell r="L13">
            <v>0</v>
          </cell>
          <cell r="M13">
            <v>0</v>
          </cell>
          <cell r="O13">
            <v>0</v>
          </cell>
          <cell r="P13">
            <v>0</v>
          </cell>
          <cell r="S13">
            <v>0</v>
          </cell>
          <cell r="T13">
            <v>0</v>
          </cell>
          <cell r="AC13">
            <v>0</v>
          </cell>
          <cell r="AD13">
            <v>0</v>
          </cell>
          <cell r="AM13">
            <v>0</v>
          </cell>
          <cell r="AN13">
            <v>187</v>
          </cell>
        </row>
        <row r="14">
          <cell r="F14">
            <v>0</v>
          </cell>
          <cell r="I14">
            <v>346</v>
          </cell>
          <cell r="J14">
            <v>346</v>
          </cell>
          <cell r="L14">
            <v>0</v>
          </cell>
          <cell r="M14">
            <v>0</v>
          </cell>
          <cell r="O14">
            <v>0</v>
          </cell>
          <cell r="P14">
            <v>0</v>
          </cell>
          <cell r="S14">
            <v>0</v>
          </cell>
          <cell r="T14">
            <v>0</v>
          </cell>
          <cell r="AC14">
            <v>0</v>
          </cell>
          <cell r="AD14">
            <v>0</v>
          </cell>
        </row>
        <row r="15">
          <cell r="F15">
            <v>239</v>
          </cell>
          <cell r="I15">
            <v>95</v>
          </cell>
          <cell r="J15">
            <v>24</v>
          </cell>
          <cell r="L15">
            <v>23</v>
          </cell>
          <cell r="M15">
            <v>35</v>
          </cell>
          <cell r="O15">
            <v>0</v>
          </cell>
          <cell r="P15">
            <v>0</v>
          </cell>
          <cell r="S15">
            <v>6</v>
          </cell>
          <cell r="AC15">
            <v>24</v>
          </cell>
          <cell r="AD15">
            <v>2</v>
          </cell>
          <cell r="AM15">
            <v>52</v>
          </cell>
          <cell r="AN15">
            <v>7</v>
          </cell>
        </row>
        <row r="16">
          <cell r="F16">
            <v>3837</v>
          </cell>
          <cell r="I16">
            <v>1540</v>
          </cell>
          <cell r="J16">
            <v>229</v>
          </cell>
          <cell r="L16">
            <v>143</v>
          </cell>
          <cell r="M16">
            <v>134</v>
          </cell>
          <cell r="O16">
            <v>0</v>
          </cell>
          <cell r="P16">
            <v>481</v>
          </cell>
          <cell r="S16">
            <v>357</v>
          </cell>
          <cell r="T16">
            <v>196</v>
          </cell>
          <cell r="AC16">
            <v>583</v>
          </cell>
          <cell r="AD16">
            <v>62</v>
          </cell>
        </row>
        <row r="17">
          <cell r="F17">
            <v>97</v>
          </cell>
          <cell r="I17">
            <v>2379</v>
          </cell>
          <cell r="J17">
            <v>1612</v>
          </cell>
          <cell r="L17">
            <v>644</v>
          </cell>
          <cell r="M17">
            <v>57</v>
          </cell>
          <cell r="O17">
            <v>0</v>
          </cell>
          <cell r="S17">
            <v>43</v>
          </cell>
          <cell r="T17">
            <v>7</v>
          </cell>
          <cell r="AC17">
            <v>8</v>
          </cell>
          <cell r="AD17">
            <v>7</v>
          </cell>
        </row>
        <row r="18">
          <cell r="F18">
            <v>0</v>
          </cell>
          <cell r="I18">
            <v>2266</v>
          </cell>
          <cell r="J18">
            <v>0</v>
          </cell>
          <cell r="L18">
            <v>10</v>
          </cell>
          <cell r="M18">
            <v>2256</v>
          </cell>
          <cell r="O18">
            <v>0</v>
          </cell>
          <cell r="P18">
            <v>0</v>
          </cell>
          <cell r="S18">
            <v>0</v>
          </cell>
          <cell r="T18">
            <v>0</v>
          </cell>
          <cell r="AC18">
            <v>0</v>
          </cell>
          <cell r="AD18">
            <v>0</v>
          </cell>
        </row>
        <row r="19">
          <cell r="F19">
            <v>1489</v>
          </cell>
          <cell r="I19">
            <v>8531</v>
          </cell>
          <cell r="J19">
            <v>3123</v>
          </cell>
          <cell r="L19">
            <v>4729</v>
          </cell>
          <cell r="M19">
            <v>24</v>
          </cell>
          <cell r="O19">
            <v>0</v>
          </cell>
          <cell r="P19">
            <v>0</v>
          </cell>
          <cell r="S19">
            <v>77</v>
          </cell>
          <cell r="T19">
            <v>578</v>
          </cell>
          <cell r="AC19">
            <v>0</v>
          </cell>
          <cell r="AD19">
            <v>205</v>
          </cell>
        </row>
        <row r="20">
          <cell r="F20">
            <v>0</v>
          </cell>
          <cell r="I20">
            <v>3508</v>
          </cell>
          <cell r="J20">
            <v>1683</v>
          </cell>
          <cell r="L20">
            <v>1573</v>
          </cell>
          <cell r="M20">
            <v>252</v>
          </cell>
          <cell r="O20">
            <v>0</v>
          </cell>
          <cell r="P20">
            <v>0</v>
          </cell>
          <cell r="S20">
            <v>0</v>
          </cell>
          <cell r="T20">
            <v>0</v>
          </cell>
          <cell r="AC20">
            <v>0</v>
          </cell>
          <cell r="AD20">
            <v>0</v>
          </cell>
        </row>
        <row r="21">
          <cell r="F21">
            <v>0</v>
          </cell>
          <cell r="I21">
            <v>1877</v>
          </cell>
          <cell r="J21">
            <v>1309</v>
          </cell>
          <cell r="L21">
            <v>568</v>
          </cell>
          <cell r="M21">
            <v>0</v>
          </cell>
          <cell r="O21">
            <v>0</v>
          </cell>
          <cell r="P21">
            <v>0</v>
          </cell>
          <cell r="S21">
            <v>0</v>
          </cell>
          <cell r="T21">
            <v>0</v>
          </cell>
          <cell r="AC21">
            <v>0</v>
          </cell>
          <cell r="AD21">
            <v>0</v>
          </cell>
        </row>
        <row r="22">
          <cell r="F22">
            <v>0</v>
          </cell>
          <cell r="I22">
            <v>2246</v>
          </cell>
          <cell r="L22">
            <v>8</v>
          </cell>
          <cell r="M22">
            <v>2238</v>
          </cell>
          <cell r="O22">
            <v>0</v>
          </cell>
          <cell r="P22">
            <v>0</v>
          </cell>
          <cell r="S22">
            <v>0</v>
          </cell>
          <cell r="T22">
            <v>0</v>
          </cell>
          <cell r="AC22">
            <v>0</v>
          </cell>
          <cell r="AD22">
            <v>0</v>
          </cell>
        </row>
        <row r="23">
          <cell r="F23">
            <v>0</v>
          </cell>
          <cell r="I23">
            <v>3938</v>
          </cell>
          <cell r="J23">
            <v>1948</v>
          </cell>
          <cell r="L23">
            <v>1945</v>
          </cell>
          <cell r="M23">
            <v>45</v>
          </cell>
          <cell r="O23">
            <v>0</v>
          </cell>
          <cell r="P23">
            <v>0</v>
          </cell>
          <cell r="S23">
            <v>0</v>
          </cell>
          <cell r="T23">
            <v>0</v>
          </cell>
          <cell r="AC23">
            <v>0</v>
          </cell>
          <cell r="AD23">
            <v>0</v>
          </cell>
        </row>
        <row r="24">
          <cell r="F24">
            <v>0</v>
          </cell>
          <cell r="I24">
            <v>3920</v>
          </cell>
          <cell r="J24">
            <v>18</v>
          </cell>
          <cell r="L24">
            <v>44</v>
          </cell>
          <cell r="M24">
            <v>3858</v>
          </cell>
          <cell r="O24">
            <v>0</v>
          </cell>
          <cell r="P24">
            <v>0</v>
          </cell>
          <cell r="S24">
            <v>0</v>
          </cell>
          <cell r="T24">
            <v>0</v>
          </cell>
          <cell r="AC24">
            <v>0</v>
          </cell>
          <cell r="AD24">
            <v>0</v>
          </cell>
        </row>
        <row r="25">
          <cell r="F25">
            <v>670</v>
          </cell>
          <cell r="I25">
            <v>1921</v>
          </cell>
          <cell r="J25">
            <v>840</v>
          </cell>
          <cell r="L25">
            <v>507</v>
          </cell>
          <cell r="M25">
            <v>431</v>
          </cell>
          <cell r="O25">
            <v>0</v>
          </cell>
          <cell r="S25">
            <v>128</v>
          </cell>
          <cell r="T25">
            <v>14</v>
          </cell>
          <cell r="AC25">
            <v>60</v>
          </cell>
          <cell r="AD25">
            <v>35</v>
          </cell>
          <cell r="AM25">
            <v>670</v>
          </cell>
          <cell r="AN25">
            <v>1921</v>
          </cell>
        </row>
        <row r="26">
          <cell r="F26">
            <v>0</v>
          </cell>
          <cell r="I26">
            <v>88</v>
          </cell>
          <cell r="J26">
            <v>88</v>
          </cell>
          <cell r="L26">
            <v>0</v>
          </cell>
          <cell r="M26">
            <v>0</v>
          </cell>
          <cell r="O26">
            <v>0</v>
          </cell>
          <cell r="P26">
            <v>0</v>
          </cell>
          <cell r="S26">
            <v>0</v>
          </cell>
          <cell r="T26">
            <v>0</v>
          </cell>
          <cell r="AC26">
            <v>0</v>
          </cell>
          <cell r="AD26">
            <v>0</v>
          </cell>
        </row>
        <row r="28">
          <cell r="F28">
            <v>0</v>
          </cell>
          <cell r="I28">
            <v>3729</v>
          </cell>
          <cell r="J28">
            <v>644</v>
          </cell>
          <cell r="L28">
            <v>3011</v>
          </cell>
          <cell r="M28">
            <v>74</v>
          </cell>
          <cell r="O28">
            <v>0</v>
          </cell>
          <cell r="P28">
            <v>0</v>
          </cell>
          <cell r="S28">
            <v>0</v>
          </cell>
          <cell r="T28">
            <v>0</v>
          </cell>
          <cell r="AC28">
            <v>0</v>
          </cell>
          <cell r="AD28">
            <v>0</v>
          </cell>
        </row>
        <row r="29">
          <cell r="F29">
            <v>3490</v>
          </cell>
          <cell r="I29">
            <v>1299</v>
          </cell>
          <cell r="J29">
            <v>268</v>
          </cell>
          <cell r="L29">
            <v>115</v>
          </cell>
          <cell r="M29">
            <v>190</v>
          </cell>
          <cell r="O29">
            <v>0</v>
          </cell>
          <cell r="P29">
            <v>169</v>
          </cell>
          <cell r="S29">
            <v>258</v>
          </cell>
          <cell r="T29">
            <v>299</v>
          </cell>
          <cell r="AC29">
            <v>294</v>
          </cell>
          <cell r="AD29">
            <v>2</v>
          </cell>
        </row>
        <row r="30">
          <cell r="F30">
            <v>0</v>
          </cell>
          <cell r="I30">
            <v>2203</v>
          </cell>
          <cell r="J30">
            <v>1450</v>
          </cell>
          <cell r="L30">
            <v>753</v>
          </cell>
          <cell r="M30">
            <v>0</v>
          </cell>
          <cell r="O30">
            <v>0</v>
          </cell>
          <cell r="P30">
            <v>0</v>
          </cell>
          <cell r="S30">
            <v>0</v>
          </cell>
          <cell r="T30">
            <v>0</v>
          </cell>
          <cell r="AC30">
            <v>0</v>
          </cell>
          <cell r="AD30">
            <v>0</v>
          </cell>
        </row>
        <row r="31">
          <cell r="F31">
            <v>0</v>
          </cell>
          <cell r="I31">
            <v>1589</v>
          </cell>
          <cell r="J31">
            <v>1589</v>
          </cell>
          <cell r="L31">
            <v>0</v>
          </cell>
          <cell r="M31">
            <v>0</v>
          </cell>
          <cell r="O31">
            <v>0</v>
          </cell>
          <cell r="P31">
            <v>0</v>
          </cell>
          <cell r="S31">
            <v>0</v>
          </cell>
          <cell r="T31">
            <v>0</v>
          </cell>
          <cell r="AC31">
            <v>0</v>
          </cell>
          <cell r="AD31">
            <v>0</v>
          </cell>
        </row>
        <row r="32">
          <cell r="F32">
            <v>0</v>
          </cell>
          <cell r="I32">
            <v>1517</v>
          </cell>
          <cell r="J32">
            <v>1517</v>
          </cell>
          <cell r="L32">
            <v>0</v>
          </cell>
          <cell r="M32">
            <v>0</v>
          </cell>
          <cell r="O32">
            <v>0</v>
          </cell>
          <cell r="P32">
            <v>0</v>
          </cell>
          <cell r="S32">
            <v>0</v>
          </cell>
          <cell r="T32">
            <v>0</v>
          </cell>
          <cell r="AC32">
            <v>0</v>
          </cell>
          <cell r="AD32">
            <v>0</v>
          </cell>
        </row>
        <row r="33">
          <cell r="F33">
            <v>642</v>
          </cell>
          <cell r="I33">
            <v>3122</v>
          </cell>
          <cell r="J33">
            <v>315</v>
          </cell>
          <cell r="L33">
            <v>2123</v>
          </cell>
          <cell r="M33">
            <v>630</v>
          </cell>
          <cell r="O33">
            <v>0</v>
          </cell>
          <cell r="P33">
            <v>0</v>
          </cell>
          <cell r="S33">
            <v>46</v>
          </cell>
          <cell r="T33">
            <v>8</v>
          </cell>
          <cell r="AC33">
            <v>642</v>
          </cell>
          <cell r="AD33">
            <v>1374</v>
          </cell>
        </row>
        <row r="34">
          <cell r="F34">
            <v>1503</v>
          </cell>
          <cell r="I34">
            <v>341</v>
          </cell>
          <cell r="J34">
            <v>34</v>
          </cell>
          <cell r="L34">
            <v>92</v>
          </cell>
          <cell r="O34">
            <v>0</v>
          </cell>
          <cell r="P34">
            <v>99</v>
          </cell>
          <cell r="S34">
            <v>114</v>
          </cell>
          <cell r="AC34">
            <v>0</v>
          </cell>
          <cell r="AD34">
            <v>0</v>
          </cell>
        </row>
        <row r="35">
          <cell r="F35">
            <v>0</v>
          </cell>
          <cell r="I35">
            <v>418</v>
          </cell>
          <cell r="J35">
            <v>88</v>
          </cell>
          <cell r="L35">
            <v>0</v>
          </cell>
          <cell r="M35">
            <v>0</v>
          </cell>
          <cell r="O35">
            <v>0</v>
          </cell>
          <cell r="P35">
            <v>0</v>
          </cell>
          <cell r="S35">
            <v>0</v>
          </cell>
          <cell r="T35">
            <v>330</v>
          </cell>
          <cell r="AC35">
            <v>0</v>
          </cell>
          <cell r="AD35">
            <v>0</v>
          </cell>
        </row>
        <row r="36">
          <cell r="F36">
            <v>14</v>
          </cell>
          <cell r="I36">
            <v>3054</v>
          </cell>
          <cell r="J36">
            <v>3</v>
          </cell>
          <cell r="L36">
            <v>35</v>
          </cell>
          <cell r="M36">
            <v>3009</v>
          </cell>
          <cell r="O36">
            <v>0</v>
          </cell>
          <cell r="T36">
            <v>0</v>
          </cell>
          <cell r="AC36">
            <v>0</v>
          </cell>
          <cell r="AD36">
            <v>0</v>
          </cell>
          <cell r="AM36">
            <v>0</v>
          </cell>
          <cell r="AN36">
            <v>0</v>
          </cell>
        </row>
        <row r="37">
          <cell r="F37">
            <v>0</v>
          </cell>
          <cell r="I37">
            <v>5063</v>
          </cell>
          <cell r="J37">
            <v>67</v>
          </cell>
          <cell r="L37">
            <v>3482</v>
          </cell>
          <cell r="M37">
            <v>1514</v>
          </cell>
          <cell r="O37">
            <v>0</v>
          </cell>
          <cell r="P37">
            <v>0</v>
          </cell>
          <cell r="S37">
            <v>0</v>
          </cell>
          <cell r="T37">
            <v>0</v>
          </cell>
          <cell r="AC37">
            <v>0</v>
          </cell>
          <cell r="AD37">
            <v>0</v>
          </cell>
        </row>
        <row r="38">
          <cell r="F38">
            <v>119</v>
          </cell>
          <cell r="I38">
            <v>1771</v>
          </cell>
          <cell r="J38">
            <v>399</v>
          </cell>
          <cell r="L38">
            <v>1226</v>
          </cell>
          <cell r="M38">
            <v>123</v>
          </cell>
          <cell r="O38">
            <v>0</v>
          </cell>
          <cell r="P38">
            <v>0</v>
          </cell>
          <cell r="S38">
            <v>21</v>
          </cell>
          <cell r="T38">
            <v>2</v>
          </cell>
          <cell r="AC38">
            <v>1</v>
          </cell>
          <cell r="AD38">
            <v>8</v>
          </cell>
        </row>
        <row r="39">
          <cell r="F39">
            <v>0</v>
          </cell>
          <cell r="I39">
            <v>238</v>
          </cell>
          <cell r="J39">
            <v>238</v>
          </cell>
          <cell r="L39">
            <v>0</v>
          </cell>
          <cell r="M39">
            <v>0</v>
          </cell>
          <cell r="O39">
            <v>0</v>
          </cell>
          <cell r="P39">
            <v>0</v>
          </cell>
          <cell r="S39">
            <v>0</v>
          </cell>
          <cell r="T39">
            <v>0</v>
          </cell>
          <cell r="AC39">
            <v>0</v>
          </cell>
          <cell r="AD39">
            <v>0</v>
          </cell>
        </row>
        <row r="40">
          <cell r="F40">
            <v>0</v>
          </cell>
          <cell r="I40">
            <v>4044</v>
          </cell>
          <cell r="J40">
            <v>27</v>
          </cell>
          <cell r="L40">
            <v>3595</v>
          </cell>
          <cell r="M40">
            <v>422</v>
          </cell>
          <cell r="O40">
            <v>0</v>
          </cell>
          <cell r="P40">
            <v>0</v>
          </cell>
          <cell r="S40">
            <v>0</v>
          </cell>
          <cell r="T40">
            <v>0</v>
          </cell>
          <cell r="AC40">
            <v>0</v>
          </cell>
          <cell r="AD40">
            <v>0</v>
          </cell>
        </row>
        <row r="41">
          <cell r="F41">
            <v>0</v>
          </cell>
          <cell r="I41">
            <v>1183</v>
          </cell>
          <cell r="J41">
            <v>1183</v>
          </cell>
          <cell r="L41">
            <v>0</v>
          </cell>
          <cell r="M41">
            <v>0</v>
          </cell>
          <cell r="O41">
            <v>0</v>
          </cell>
          <cell r="P41">
            <v>0</v>
          </cell>
          <cell r="S41">
            <v>0</v>
          </cell>
          <cell r="T41">
            <v>0</v>
          </cell>
          <cell r="AC41">
            <v>0</v>
          </cell>
          <cell r="AD41">
            <v>0</v>
          </cell>
        </row>
        <row r="42">
          <cell r="F42">
            <v>2148</v>
          </cell>
          <cell r="I42">
            <v>4533</v>
          </cell>
          <cell r="J42">
            <v>1413</v>
          </cell>
          <cell r="L42">
            <v>1249</v>
          </cell>
          <cell r="M42">
            <v>255</v>
          </cell>
          <cell r="O42">
            <v>0</v>
          </cell>
          <cell r="P42">
            <v>580</v>
          </cell>
          <cell r="S42">
            <v>731</v>
          </cell>
          <cell r="T42">
            <v>305</v>
          </cell>
          <cell r="AC42">
            <v>103</v>
          </cell>
          <cell r="AD42">
            <v>20</v>
          </cell>
        </row>
        <row r="43">
          <cell r="F43">
            <v>0</v>
          </cell>
          <cell r="I43">
            <v>432</v>
          </cell>
          <cell r="J43">
            <v>432</v>
          </cell>
          <cell r="L43">
            <v>0</v>
          </cell>
          <cell r="M43">
            <v>0</v>
          </cell>
          <cell r="O43">
            <v>0</v>
          </cell>
          <cell r="P43">
            <v>0</v>
          </cell>
          <cell r="S43">
            <v>0</v>
          </cell>
          <cell r="T43">
            <v>0</v>
          </cell>
          <cell r="AC43">
            <v>0</v>
          </cell>
          <cell r="AD43">
            <v>0</v>
          </cell>
        </row>
        <row r="44">
          <cell r="F44">
            <v>0</v>
          </cell>
          <cell r="I44">
            <v>0</v>
          </cell>
          <cell r="J44">
            <v>0</v>
          </cell>
          <cell r="L44">
            <v>0</v>
          </cell>
          <cell r="M44">
            <v>0</v>
          </cell>
          <cell r="O44">
            <v>0</v>
          </cell>
          <cell r="P44">
            <v>0</v>
          </cell>
          <cell r="S44">
            <v>0</v>
          </cell>
          <cell r="T44">
            <v>0</v>
          </cell>
          <cell r="AC44">
            <v>0</v>
          </cell>
          <cell r="AD44">
            <v>0</v>
          </cell>
        </row>
        <row r="45">
          <cell r="F45">
            <v>0</v>
          </cell>
          <cell r="I45">
            <v>2383</v>
          </cell>
          <cell r="J45">
            <v>2383</v>
          </cell>
          <cell r="L45">
            <v>0</v>
          </cell>
          <cell r="M45">
            <v>0</v>
          </cell>
          <cell r="O45">
            <v>0</v>
          </cell>
          <cell r="P45">
            <v>0</v>
          </cell>
          <cell r="S45">
            <v>0</v>
          </cell>
          <cell r="T45">
            <v>0</v>
          </cell>
          <cell r="AC45">
            <v>0</v>
          </cell>
          <cell r="AD45">
            <v>0</v>
          </cell>
        </row>
        <row r="46">
          <cell r="F46">
            <v>2129</v>
          </cell>
          <cell r="I46">
            <v>761</v>
          </cell>
          <cell r="J46">
            <v>5</v>
          </cell>
          <cell r="L46">
            <v>30</v>
          </cell>
          <cell r="M46">
            <v>0</v>
          </cell>
          <cell r="O46">
            <v>0</v>
          </cell>
          <cell r="P46">
            <v>605</v>
          </cell>
          <cell r="S46">
            <v>121</v>
          </cell>
          <cell r="T46">
            <v>0</v>
          </cell>
          <cell r="AC46">
            <v>0</v>
          </cell>
          <cell r="AD46">
            <v>0</v>
          </cell>
        </row>
        <row r="47">
          <cell r="F47">
            <v>0</v>
          </cell>
          <cell r="I47">
            <v>184</v>
          </cell>
          <cell r="J47">
            <v>0</v>
          </cell>
          <cell r="L47">
            <v>0</v>
          </cell>
          <cell r="M47">
            <v>0</v>
          </cell>
          <cell r="O47">
            <v>0</v>
          </cell>
          <cell r="P47">
            <v>0</v>
          </cell>
          <cell r="S47">
            <v>0</v>
          </cell>
          <cell r="T47">
            <v>184</v>
          </cell>
          <cell r="AC47">
            <v>0</v>
          </cell>
          <cell r="AD47">
            <v>0</v>
          </cell>
        </row>
        <row r="48">
          <cell r="AO48">
            <v>8</v>
          </cell>
        </row>
      </sheetData>
      <sheetData sheetId="2">
        <row r="9">
          <cell r="B9">
            <v>13708</v>
          </cell>
          <cell r="C9">
            <v>542</v>
          </cell>
          <cell r="D9">
            <v>11614.375</v>
          </cell>
          <cell r="E9">
            <v>2047.125</v>
          </cell>
          <cell r="F9">
            <v>9567.25</v>
          </cell>
          <cell r="H9">
            <v>214.375</v>
          </cell>
          <cell r="I9">
            <v>214.375</v>
          </cell>
          <cell r="K9">
            <v>90.25</v>
          </cell>
          <cell r="L9">
            <v>264.375</v>
          </cell>
        </row>
        <row r="10">
          <cell r="D10">
            <v>5625.75</v>
          </cell>
        </row>
        <row r="11">
          <cell r="B11">
            <v>500</v>
          </cell>
          <cell r="C11">
            <v>0</v>
          </cell>
        </row>
        <row r="12">
          <cell r="B12">
            <v>450</v>
          </cell>
          <cell r="C12">
            <v>54</v>
          </cell>
        </row>
        <row r="13">
          <cell r="B13">
            <v>36</v>
          </cell>
          <cell r="C13">
            <v>0</v>
          </cell>
        </row>
        <row r="14">
          <cell r="B14">
            <v>40</v>
          </cell>
          <cell r="C14">
            <v>0</v>
          </cell>
        </row>
        <row r="15">
          <cell r="B15">
            <v>68</v>
          </cell>
          <cell r="C15">
            <v>0</v>
          </cell>
        </row>
        <row r="16">
          <cell r="B16">
            <v>108</v>
          </cell>
          <cell r="C16">
            <v>0</v>
          </cell>
        </row>
        <row r="17">
          <cell r="B17">
            <v>705</v>
          </cell>
          <cell r="C17">
            <v>10</v>
          </cell>
        </row>
        <row r="18">
          <cell r="B18">
            <v>404</v>
          </cell>
          <cell r="C18">
            <v>2</v>
          </cell>
        </row>
        <row r="19">
          <cell r="B19">
            <v>292</v>
          </cell>
          <cell r="C19">
            <v>4</v>
          </cell>
        </row>
        <row r="20">
          <cell r="B20">
            <v>1414</v>
          </cell>
          <cell r="C20">
            <v>12</v>
          </cell>
        </row>
        <row r="21">
          <cell r="B21">
            <v>516</v>
          </cell>
          <cell r="C21">
            <v>61</v>
          </cell>
        </row>
        <row r="22">
          <cell r="B22">
            <v>320</v>
          </cell>
          <cell r="C22">
            <v>80</v>
          </cell>
        </row>
        <row r="23">
          <cell r="B23">
            <v>296</v>
          </cell>
          <cell r="C23">
            <v>9</v>
          </cell>
        </row>
        <row r="24">
          <cell r="B24">
            <v>516</v>
          </cell>
          <cell r="C24">
            <v>2</v>
          </cell>
        </row>
        <row r="25">
          <cell r="B25">
            <v>529</v>
          </cell>
          <cell r="C25">
            <v>16</v>
          </cell>
        </row>
        <row r="26">
          <cell r="B26">
            <v>476</v>
          </cell>
          <cell r="C26">
            <v>42</v>
          </cell>
        </row>
        <row r="27">
          <cell r="B27">
            <v>26</v>
          </cell>
          <cell r="C27">
            <v>0</v>
          </cell>
        </row>
        <row r="28">
          <cell r="D28">
            <v>5988.625</v>
          </cell>
        </row>
        <row r="29">
          <cell r="B29">
            <v>534</v>
          </cell>
          <cell r="C29">
            <v>21</v>
          </cell>
        </row>
        <row r="30">
          <cell r="B30">
            <v>676</v>
          </cell>
          <cell r="C30">
            <v>3</v>
          </cell>
        </row>
        <row r="31">
          <cell r="B31">
            <v>280</v>
          </cell>
          <cell r="C31">
            <v>0</v>
          </cell>
        </row>
        <row r="32">
          <cell r="B32">
            <v>224</v>
          </cell>
          <cell r="C32">
            <v>2</v>
          </cell>
        </row>
        <row r="33">
          <cell r="B33">
            <v>192</v>
          </cell>
          <cell r="C33">
            <v>0</v>
          </cell>
        </row>
        <row r="34">
          <cell r="B34">
            <v>528</v>
          </cell>
          <cell r="C34">
            <v>12</v>
          </cell>
        </row>
        <row r="35">
          <cell r="B35">
            <v>246</v>
          </cell>
          <cell r="C35">
            <v>2</v>
          </cell>
        </row>
        <row r="36">
          <cell r="B36">
            <v>56</v>
          </cell>
          <cell r="C36">
            <v>0</v>
          </cell>
        </row>
        <row r="37">
          <cell r="B37">
            <v>420</v>
          </cell>
          <cell r="C37">
            <v>2</v>
          </cell>
        </row>
        <row r="38">
          <cell r="B38">
            <v>831</v>
          </cell>
          <cell r="C38">
            <v>142</v>
          </cell>
        </row>
        <row r="39">
          <cell r="B39">
            <v>486</v>
          </cell>
          <cell r="C39">
            <v>2</v>
          </cell>
        </row>
        <row r="40">
          <cell r="B40">
            <v>50</v>
          </cell>
          <cell r="C40">
            <v>0</v>
          </cell>
        </row>
        <row r="41">
          <cell r="B41">
            <v>546</v>
          </cell>
          <cell r="C41">
            <v>14</v>
          </cell>
        </row>
        <row r="42">
          <cell r="B42">
            <v>152</v>
          </cell>
          <cell r="C42">
            <v>0</v>
          </cell>
        </row>
        <row r="43">
          <cell r="B43">
            <v>908</v>
          </cell>
          <cell r="C43">
            <v>0</v>
          </cell>
        </row>
        <row r="44">
          <cell r="B44">
            <v>75</v>
          </cell>
          <cell r="C44">
            <v>0</v>
          </cell>
        </row>
        <row r="45">
          <cell r="B45">
            <v>0</v>
          </cell>
          <cell r="C45">
            <v>0</v>
          </cell>
        </row>
        <row r="46">
          <cell r="B46">
            <v>400</v>
          </cell>
          <cell r="C46">
            <v>50</v>
          </cell>
        </row>
        <row r="47">
          <cell r="B47">
            <v>384</v>
          </cell>
          <cell r="C47">
            <v>0</v>
          </cell>
        </row>
        <row r="48">
          <cell r="B48">
            <v>24</v>
          </cell>
          <cell r="C48">
            <v>0</v>
          </cell>
        </row>
      </sheetData>
      <sheetData sheetId="3"/>
      <sheetData sheetId="4"/>
      <sheetData sheetId="5">
        <row r="11">
          <cell r="P11" t="str">
            <v>SUM</v>
          </cell>
          <cell r="Q11" t="str">
            <v>SENT</v>
          </cell>
        </row>
        <row r="12">
          <cell r="P12">
            <v>2047.125</v>
          </cell>
          <cell r="Q12">
            <v>9567.25</v>
          </cell>
        </row>
        <row r="15">
          <cell r="P15" t="str">
            <v>SUM</v>
          </cell>
          <cell r="Q15" t="str">
            <v>SENT</v>
          </cell>
        </row>
        <row r="16">
          <cell r="P16">
            <v>90.25</v>
          </cell>
          <cell r="Q16">
            <v>264.375</v>
          </cell>
        </row>
        <row r="19">
          <cell r="P19" t="str">
            <v>SUM</v>
          </cell>
          <cell r="Q19" t="str">
            <v>SENT</v>
          </cell>
        </row>
        <row r="20">
          <cell r="P20">
            <v>214.375</v>
          </cell>
          <cell r="Q20">
            <v>214.375</v>
          </cell>
        </row>
        <row r="23">
          <cell r="P23" t="str">
            <v>ESTE</v>
          </cell>
          <cell r="Q23" t="str">
            <v>OESTE</v>
          </cell>
        </row>
        <row r="24">
          <cell r="P24">
            <v>5625.75</v>
          </cell>
          <cell r="Q24">
            <v>5988.625</v>
          </cell>
        </row>
        <row r="27">
          <cell r="P27" t="str">
            <v>OCUPADA</v>
          </cell>
          <cell r="Q27" t="str">
            <v>NO OCUPADA</v>
          </cell>
        </row>
        <row r="28">
          <cell r="P28">
            <v>11614.375</v>
          </cell>
          <cell r="Q28">
            <v>1551.625</v>
          </cell>
        </row>
        <row r="31">
          <cell r="P31" t="str">
            <v>HABITABLES</v>
          </cell>
          <cell r="Q31" t="str">
            <v>NO HABITABLES</v>
          </cell>
        </row>
        <row r="32">
          <cell r="P32">
            <v>13166</v>
          </cell>
          <cell r="Q32">
            <v>542</v>
          </cell>
        </row>
      </sheetData>
      <sheetData sheetId="6">
        <row r="9">
          <cell r="G9">
            <v>3610.25</v>
          </cell>
          <cell r="I9">
            <v>3238.125</v>
          </cell>
          <cell r="K9">
            <v>1943.375</v>
          </cell>
          <cell r="M9">
            <v>0</v>
          </cell>
          <cell r="O9">
            <v>241.75</v>
          </cell>
          <cell r="Q9">
            <v>237.75</v>
          </cell>
          <cell r="S9">
            <v>291.875</v>
          </cell>
        </row>
        <row r="10">
          <cell r="G10">
            <v>2103.375</v>
          </cell>
          <cell r="I10">
            <v>1274.25</v>
          </cell>
          <cell r="K10">
            <v>1166.25</v>
          </cell>
          <cell r="M10">
            <v>0</v>
          </cell>
          <cell r="O10">
            <v>60.125</v>
          </cell>
          <cell r="Q10">
            <v>76.375</v>
          </cell>
          <cell r="S10">
            <v>150.875</v>
          </cell>
        </row>
        <row r="28">
          <cell r="G28">
            <v>1506.875</v>
          </cell>
          <cell r="I28">
            <v>1963.875</v>
          </cell>
          <cell r="K28">
            <v>777.125</v>
          </cell>
          <cell r="M28">
            <v>0</v>
          </cell>
          <cell r="O28">
            <v>181.625</v>
          </cell>
          <cell r="Q28">
            <v>161.375</v>
          </cell>
          <cell r="S28">
            <v>141</v>
          </cell>
        </row>
      </sheetData>
      <sheetData sheetId="7">
        <row r="5">
          <cell r="N5" t="str">
            <v>PENDIENTE LIQUIDACIÓN</v>
          </cell>
          <cell r="O5">
            <v>241.75</v>
          </cell>
        </row>
        <row r="6">
          <cell r="N6" t="str">
            <v>CON LIQUIDACIÓN</v>
          </cell>
          <cell r="O6">
            <v>237.75</v>
          </cell>
        </row>
        <row r="7">
          <cell r="N7" t="str">
            <v>SIN SENTENCIA</v>
          </cell>
          <cell r="O7">
            <v>0</v>
          </cell>
        </row>
        <row r="8">
          <cell r="N8" t="str">
            <v>PENSIÓN ALIMENTARIA</v>
          </cell>
          <cell r="O8">
            <v>291.875</v>
          </cell>
        </row>
        <row r="9">
          <cell r="N9" t="str">
            <v>MAXIMA</v>
          </cell>
          <cell r="O9">
            <v>1943.375</v>
          </cell>
        </row>
        <row r="10">
          <cell r="N10" t="str">
            <v>MINIMA</v>
          </cell>
          <cell r="O10">
            <v>3610.25</v>
          </cell>
        </row>
        <row r="11">
          <cell r="N11" t="str">
            <v>MEDIANA</v>
          </cell>
          <cell r="O11">
            <v>3238.125</v>
          </cell>
        </row>
        <row r="15">
          <cell r="N15" t="str">
            <v>PENDIENTE LIQUIDACIÓN</v>
          </cell>
          <cell r="O15">
            <v>60.125</v>
          </cell>
        </row>
        <row r="16">
          <cell r="N16" t="str">
            <v>CON LIQUIDACIÓN</v>
          </cell>
          <cell r="O16">
            <v>76.375</v>
          </cell>
        </row>
        <row r="17">
          <cell r="N17" t="str">
            <v>SIN SENTENCIA</v>
          </cell>
          <cell r="O17">
            <v>0</v>
          </cell>
        </row>
        <row r="18">
          <cell r="N18" t="str">
            <v>PENSIÓN ALIMENTARIA</v>
          </cell>
          <cell r="O18">
            <v>150.875</v>
          </cell>
        </row>
        <row r="19">
          <cell r="N19" t="str">
            <v>MAXIMA</v>
          </cell>
          <cell r="O19">
            <v>1166.25</v>
          </cell>
        </row>
        <row r="20">
          <cell r="N20" t="str">
            <v>MINIMA</v>
          </cell>
          <cell r="O20">
            <v>2103.375</v>
          </cell>
        </row>
        <row r="21">
          <cell r="N21" t="str">
            <v>MEDIANA</v>
          </cell>
          <cell r="O21">
            <v>1274.25</v>
          </cell>
        </row>
        <row r="25">
          <cell r="N25" t="str">
            <v>PENDIENTE LIQUIDACIÓN</v>
          </cell>
          <cell r="O25">
            <v>181.625</v>
          </cell>
        </row>
        <row r="26">
          <cell r="N26" t="str">
            <v>CON LIQUIDACIÓN</v>
          </cell>
          <cell r="O26">
            <v>161.375</v>
          </cell>
        </row>
        <row r="27">
          <cell r="N27" t="str">
            <v>SIN SENTENCIA</v>
          </cell>
          <cell r="O27">
            <v>0</v>
          </cell>
        </row>
        <row r="28">
          <cell r="N28" t="str">
            <v>PENSIÓN ALIMENTARIA</v>
          </cell>
          <cell r="O28">
            <v>141</v>
          </cell>
        </row>
        <row r="29">
          <cell r="N29" t="str">
            <v>MAXIMA</v>
          </cell>
          <cell r="O29">
            <v>777.125</v>
          </cell>
        </row>
        <row r="30">
          <cell r="N30" t="str">
            <v>MINIMA</v>
          </cell>
          <cell r="O30">
            <v>1506.875</v>
          </cell>
        </row>
        <row r="31">
          <cell r="N31" t="str">
            <v>MEDIANA</v>
          </cell>
          <cell r="O31">
            <v>1963.875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0</v>
          </cell>
        </row>
        <row r="9">
          <cell r="P9" t="str">
            <v>OCT</v>
          </cell>
          <cell r="Q9">
            <v>0</v>
          </cell>
        </row>
        <row r="10">
          <cell r="P10" t="str">
            <v>NOV.</v>
          </cell>
          <cell r="Q10">
            <v>0</v>
          </cell>
        </row>
        <row r="11">
          <cell r="P11" t="str">
            <v>DIC.</v>
          </cell>
          <cell r="Q11">
            <v>0</v>
          </cell>
        </row>
        <row r="12">
          <cell r="P12" t="str">
            <v>ENE.</v>
          </cell>
          <cell r="Q12">
            <v>0</v>
          </cell>
        </row>
        <row r="13">
          <cell r="P13" t="str">
            <v xml:space="preserve">FEB. </v>
          </cell>
          <cell r="Q13">
            <v>0</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90" customWidth="1"/>
    <col min="2" max="2" width="47.7109375" style="290" customWidth="1"/>
    <col min="3" max="16384" width="9.140625" style="289"/>
  </cols>
  <sheetData>
    <row r="1" spans="1:2" ht="16.5" customHeight="1">
      <c r="A1" s="287" t="s">
        <v>286</v>
      </c>
      <c r="B1" s="288"/>
    </row>
    <row r="2" spans="1:2" ht="13.5" thickBot="1"/>
    <row r="3" spans="1:2" ht="26.25" thickTop="1">
      <c r="A3" s="291" t="s">
        <v>287</v>
      </c>
      <c r="B3" s="292" t="s">
        <v>288</v>
      </c>
    </row>
    <row r="4" spans="1:2">
      <c r="A4" s="293"/>
      <c r="B4" s="294"/>
    </row>
    <row r="5" spans="1:2" ht="27.75">
      <c r="A5" s="293" t="s">
        <v>289</v>
      </c>
      <c r="B5" s="294" t="s">
        <v>290</v>
      </c>
    </row>
    <row r="6" spans="1:2">
      <c r="A6" s="293"/>
      <c r="B6" s="294"/>
    </row>
    <row r="7" spans="1:2" ht="38.25">
      <c r="A7" s="293" t="s">
        <v>291</v>
      </c>
      <c r="B7" s="294" t="s">
        <v>292</v>
      </c>
    </row>
    <row r="8" spans="1:2">
      <c r="A8" s="293"/>
      <c r="B8" s="294"/>
    </row>
    <row r="9" spans="1:2" ht="38.25">
      <c r="A9" s="293" t="s">
        <v>293</v>
      </c>
      <c r="B9" s="294" t="s">
        <v>294</v>
      </c>
    </row>
    <row r="10" spans="1:2">
      <c r="A10" s="293"/>
      <c r="B10" s="294"/>
    </row>
    <row r="11" spans="1:2" ht="38.25">
      <c r="A11" s="293" t="s">
        <v>295</v>
      </c>
      <c r="B11" s="294" t="s">
        <v>296</v>
      </c>
    </row>
    <row r="12" spans="1:2">
      <c r="A12" s="293"/>
      <c r="B12" s="294"/>
    </row>
    <row r="13" spans="1:2" ht="51">
      <c r="A13" s="293" t="s">
        <v>297</v>
      </c>
      <c r="B13" s="294" t="s">
        <v>298</v>
      </c>
    </row>
    <row r="14" spans="1:2">
      <c r="A14" s="293"/>
      <c r="B14" s="294"/>
    </row>
    <row r="15" spans="1:2" ht="51">
      <c r="A15" s="293" t="s">
        <v>299</v>
      </c>
      <c r="B15" s="294" t="s">
        <v>300</v>
      </c>
    </row>
    <row r="16" spans="1:2">
      <c r="A16" s="293"/>
      <c r="B16" s="294"/>
    </row>
    <row r="17" spans="1:2" ht="25.5">
      <c r="A17" s="293" t="s">
        <v>301</v>
      </c>
      <c r="B17" s="294" t="s">
        <v>302</v>
      </c>
    </row>
    <row r="18" spans="1:2">
      <c r="A18" s="293"/>
      <c r="B18" s="294"/>
    </row>
    <row r="19" spans="1:2" ht="38.25">
      <c r="A19" s="295" t="s">
        <v>303</v>
      </c>
      <c r="B19" s="294" t="s">
        <v>304</v>
      </c>
    </row>
    <row r="20" spans="1:2">
      <c r="A20" s="293"/>
      <c r="B20" s="294"/>
    </row>
    <row r="21" spans="1:2" ht="38.25">
      <c r="A21" s="293" t="s">
        <v>305</v>
      </c>
      <c r="B21" s="294" t="s">
        <v>306</v>
      </c>
    </row>
    <row r="22" spans="1:2">
      <c r="A22" s="293"/>
      <c r="B22" s="294"/>
    </row>
    <row r="23" spans="1:2" ht="78" customHeight="1">
      <c r="A23" s="293" t="s">
        <v>307</v>
      </c>
      <c r="B23" s="294" t="s">
        <v>308</v>
      </c>
    </row>
    <row r="24" spans="1:2">
      <c r="A24" s="293"/>
      <c r="B24" s="294"/>
    </row>
    <row r="25" spans="1:2" ht="102">
      <c r="A25" s="293" t="s">
        <v>309</v>
      </c>
      <c r="B25" s="294" t="s">
        <v>310</v>
      </c>
    </row>
    <row r="26" spans="1:2" ht="20.25" customHeight="1">
      <c r="A26" s="293"/>
      <c r="B26" s="294"/>
    </row>
    <row r="27" spans="1:2" ht="89.25">
      <c r="A27" s="293" t="s">
        <v>311</v>
      </c>
      <c r="B27" s="294" t="s">
        <v>312</v>
      </c>
    </row>
    <row r="28" spans="1:2" ht="20.25" customHeight="1">
      <c r="A28" s="293"/>
      <c r="B28" s="294"/>
    </row>
    <row r="29" spans="1:2" ht="20.25" customHeight="1" thickBot="1">
      <c r="A29" s="296" t="s">
        <v>313</v>
      </c>
      <c r="B29" s="297" t="s">
        <v>314</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84" customWidth="1"/>
    <col min="2" max="2" width="21.28515625" style="286" customWidth="1"/>
    <col min="3" max="3" width="7.28515625" style="286" customWidth="1"/>
    <col min="4" max="4" width="41.85546875" style="286" customWidth="1"/>
    <col min="5" max="16384" width="9.140625" style="267"/>
  </cols>
  <sheetData>
    <row r="1" spans="1:4">
      <c r="A1" s="265"/>
      <c r="B1" s="266"/>
      <c r="C1" s="266"/>
      <c r="D1" s="266"/>
    </row>
    <row r="2" spans="1:4">
      <c r="A2" s="356" t="s">
        <v>252</v>
      </c>
      <c r="B2" s="268" t="s">
        <v>253</v>
      </c>
      <c r="C2" s="356" t="s">
        <v>254</v>
      </c>
      <c r="D2" s="269" t="s">
        <v>255</v>
      </c>
    </row>
    <row r="3" spans="1:4">
      <c r="A3" s="357"/>
      <c r="B3" s="270" t="s">
        <v>256</v>
      </c>
      <c r="C3" s="357"/>
      <c r="D3" s="271" t="s">
        <v>257</v>
      </c>
    </row>
    <row r="4" spans="1:4">
      <c r="A4" s="357"/>
      <c r="B4" s="298"/>
      <c r="C4" s="358"/>
      <c r="D4" s="272"/>
    </row>
    <row r="5" spans="1:4">
      <c r="A5" s="273" t="s">
        <v>258</v>
      </c>
      <c r="B5" s="359" t="s">
        <v>259</v>
      </c>
      <c r="C5" s="359"/>
      <c r="D5" s="360"/>
    </row>
    <row r="6" spans="1:4">
      <c r="A6" s="273" t="s">
        <v>260</v>
      </c>
      <c r="B6" s="359" t="s">
        <v>261</v>
      </c>
      <c r="C6" s="359"/>
      <c r="D6" s="360"/>
    </row>
    <row r="7" spans="1:4">
      <c r="A7" s="273" t="s">
        <v>262</v>
      </c>
      <c r="B7" s="270" t="s">
        <v>263</v>
      </c>
      <c r="C7" s="274" t="s">
        <v>264</v>
      </c>
      <c r="D7" s="274" t="s">
        <v>263</v>
      </c>
    </row>
    <row r="8" spans="1:4">
      <c r="A8" s="273" t="s">
        <v>265</v>
      </c>
      <c r="B8" s="359" t="s">
        <v>266</v>
      </c>
      <c r="C8" s="359"/>
      <c r="D8" s="360"/>
    </row>
    <row r="9" spans="1:4">
      <c r="A9" s="273"/>
      <c r="B9" s="266"/>
      <c r="C9" s="266"/>
      <c r="D9" s="275"/>
    </row>
    <row r="10" spans="1:4">
      <c r="A10" s="273" t="s">
        <v>267</v>
      </c>
      <c r="B10" s="266" t="s">
        <v>324</v>
      </c>
      <c r="C10" s="266"/>
      <c r="D10" s="275"/>
    </row>
    <row r="11" spans="1:4" ht="24">
      <c r="A11" s="273" t="s">
        <v>268</v>
      </c>
      <c r="B11" s="299" t="s">
        <v>325</v>
      </c>
      <c r="C11" s="270"/>
      <c r="D11" s="276"/>
    </row>
    <row r="12" spans="1:4">
      <c r="A12" s="273" t="s">
        <v>269</v>
      </c>
      <c r="B12" s="361" t="s">
        <v>338</v>
      </c>
      <c r="C12" s="352"/>
      <c r="D12" s="353"/>
    </row>
    <row r="13" spans="1:4">
      <c r="A13" s="273" t="s">
        <v>270</v>
      </c>
      <c r="B13" s="266" t="s">
        <v>271</v>
      </c>
      <c r="C13" s="266"/>
      <c r="D13" s="275"/>
    </row>
    <row r="14" spans="1:4">
      <c r="A14" s="273"/>
      <c r="B14" s="266"/>
      <c r="C14" s="266"/>
      <c r="D14" s="275"/>
    </row>
    <row r="15" spans="1:4" ht="24">
      <c r="A15" s="273" t="s">
        <v>272</v>
      </c>
      <c r="B15" s="266" t="s">
        <v>273</v>
      </c>
      <c r="C15" s="275" t="s">
        <v>274</v>
      </c>
      <c r="D15" s="275"/>
    </row>
    <row r="16" spans="1:4">
      <c r="A16" s="273"/>
      <c r="B16" s="266" t="s">
        <v>275</v>
      </c>
      <c r="C16" s="266"/>
      <c r="D16" s="275"/>
    </row>
    <row r="17" spans="1:4">
      <c r="A17" s="273"/>
      <c r="B17" s="277" t="s">
        <v>276</v>
      </c>
      <c r="C17" s="266"/>
      <c r="D17" s="275"/>
    </row>
    <row r="18" spans="1:4">
      <c r="A18" s="273"/>
      <c r="B18" s="266" t="s">
        <v>277</v>
      </c>
      <c r="C18" s="278"/>
      <c r="D18" s="279"/>
    </row>
    <row r="19" spans="1:4">
      <c r="A19" s="273"/>
      <c r="B19" s="277" t="s">
        <v>278</v>
      </c>
      <c r="C19" s="266"/>
      <c r="D19" s="275"/>
    </row>
    <row r="20" spans="1:4">
      <c r="A20" s="273"/>
      <c r="B20" s="349" t="s">
        <v>279</v>
      </c>
      <c r="C20" s="350"/>
      <c r="D20" s="351"/>
    </row>
    <row r="21" spans="1:4">
      <c r="A21" s="273"/>
      <c r="B21" s="349"/>
      <c r="C21" s="350"/>
      <c r="D21" s="351"/>
    </row>
    <row r="22" spans="1:4">
      <c r="A22" s="273"/>
      <c r="B22" s="280"/>
      <c r="C22" s="280"/>
      <c r="D22" s="281"/>
    </row>
    <row r="23" spans="1:4">
      <c r="A23" s="282"/>
      <c r="B23" s="266" t="s">
        <v>280</v>
      </c>
      <c r="C23" s="266"/>
      <c r="D23" s="275"/>
    </row>
    <row r="24" spans="1:4">
      <c r="A24" s="282"/>
      <c r="B24" s="266" t="s">
        <v>281</v>
      </c>
      <c r="C24" s="266"/>
      <c r="D24" s="275"/>
    </row>
    <row r="25" spans="1:4">
      <c r="A25" s="273"/>
      <c r="B25" s="266"/>
      <c r="C25" s="266"/>
      <c r="D25" s="275"/>
    </row>
    <row r="26" spans="1:4">
      <c r="A26" s="273" t="s">
        <v>282</v>
      </c>
      <c r="B26" s="352" t="s">
        <v>283</v>
      </c>
      <c r="C26" s="352"/>
      <c r="D26" s="353"/>
    </row>
    <row r="27" spans="1:4" ht="99" customHeight="1">
      <c r="A27" s="282"/>
      <c r="B27" s="352"/>
      <c r="C27" s="352"/>
      <c r="D27" s="353"/>
    </row>
    <row r="28" spans="1:4">
      <c r="A28" s="273" t="s">
        <v>284</v>
      </c>
      <c r="B28" s="352" t="s">
        <v>285</v>
      </c>
      <c r="C28" s="352"/>
      <c r="D28" s="353"/>
    </row>
    <row r="29" spans="1:4" ht="117.75" customHeight="1">
      <c r="A29" s="283"/>
      <c r="B29" s="354"/>
      <c r="C29" s="354"/>
      <c r="D29" s="355"/>
    </row>
    <row r="30" spans="1:4">
      <c r="B30" s="285"/>
      <c r="C30" s="285"/>
      <c r="D30" s="285"/>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4"/>
  <sheetViews>
    <sheetView tabSelected="1" zoomScale="110" zoomScaleNormal="110" workbookViewId="0"/>
  </sheetViews>
  <sheetFormatPr defaultRowHeight="15"/>
  <cols>
    <col min="1" max="1" width="36.710937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41" t="s">
        <v>329</v>
      </c>
      <c r="B4" s="3"/>
      <c r="C4" s="3"/>
      <c r="D4" s="3"/>
      <c r="E4" s="3"/>
      <c r="F4" s="3"/>
      <c r="G4" s="3"/>
      <c r="H4" s="3"/>
      <c r="I4" s="3"/>
      <c r="J4" s="3"/>
      <c r="K4" s="3"/>
      <c r="L4" s="3"/>
    </row>
    <row r="5" spans="1:14" ht="7.5" customHeight="1" thickBot="1">
      <c r="A5" s="4" t="s">
        <v>227</v>
      </c>
      <c r="B5" s="5"/>
      <c r="C5" s="5"/>
      <c r="D5" s="5"/>
      <c r="E5" s="5"/>
      <c r="F5" s="5"/>
      <c r="G5" s="5"/>
      <c r="H5" s="5"/>
      <c r="I5" s="5"/>
      <c r="J5" s="5"/>
      <c r="K5" s="5"/>
      <c r="L5" s="5"/>
    </row>
    <row r="6" spans="1:14">
      <c r="A6" s="309" t="s">
        <v>2</v>
      </c>
      <c r="B6" s="362" t="s">
        <v>3</v>
      </c>
      <c r="C6" s="362" t="s">
        <v>4</v>
      </c>
      <c r="D6" s="362" t="s">
        <v>5</v>
      </c>
      <c r="E6" s="362" t="s">
        <v>6</v>
      </c>
      <c r="F6" s="362" t="s">
        <v>7</v>
      </c>
      <c r="G6" s="365" t="s">
        <v>8</v>
      </c>
      <c r="H6" s="365"/>
      <c r="I6" s="365"/>
      <c r="J6" s="365" t="s">
        <v>9</v>
      </c>
      <c r="K6" s="365"/>
      <c r="L6" s="366"/>
    </row>
    <row r="7" spans="1:14" ht="13.5" customHeight="1">
      <c r="A7" s="310"/>
      <c r="B7" s="363"/>
      <c r="C7" s="363"/>
      <c r="D7" s="363"/>
      <c r="E7" s="363"/>
      <c r="F7" s="363"/>
      <c r="G7" s="367" t="s">
        <v>10</v>
      </c>
      <c r="H7" s="367" t="s">
        <v>6</v>
      </c>
      <c r="I7" s="367" t="s">
        <v>7</v>
      </c>
      <c r="J7" s="367" t="s">
        <v>10</v>
      </c>
      <c r="K7" s="367" t="s">
        <v>6</v>
      </c>
      <c r="L7" s="369" t="s">
        <v>7</v>
      </c>
    </row>
    <row r="8" spans="1:14" ht="8.25" customHeight="1" thickBot="1">
      <c r="A8" s="311"/>
      <c r="B8" s="364"/>
      <c r="C8" s="364"/>
      <c r="D8" s="364"/>
      <c r="E8" s="364"/>
      <c r="F8" s="364"/>
      <c r="G8" s="368"/>
      <c r="H8" s="368"/>
      <c r="I8" s="368"/>
      <c r="J8" s="368"/>
      <c r="K8" s="368"/>
      <c r="L8" s="370"/>
    </row>
    <row r="9" spans="1:14" ht="18.75" customHeight="1" thickBot="1">
      <c r="A9" s="312" t="s">
        <v>11</v>
      </c>
      <c r="B9" s="313">
        <f>SUM(B10,B28)</f>
        <v>13708</v>
      </c>
      <c r="C9" s="313">
        <f>SUM(C10,C28)</f>
        <v>542</v>
      </c>
      <c r="D9" s="313">
        <f>SUM(D10,D28)</f>
        <v>11614.375</v>
      </c>
      <c r="E9" s="313">
        <f t="shared" ref="E9:K9" si="0">SUM(E10,E28)</f>
        <v>2047.125</v>
      </c>
      <c r="F9" s="313">
        <f t="shared" si="0"/>
        <v>9567.25</v>
      </c>
      <c r="G9" s="313">
        <f t="shared" si="0"/>
        <v>428.75</v>
      </c>
      <c r="H9" s="313">
        <f t="shared" si="0"/>
        <v>214.375</v>
      </c>
      <c r="I9" s="313">
        <f t="shared" si="0"/>
        <v>214.375</v>
      </c>
      <c r="J9" s="313">
        <f t="shared" si="0"/>
        <v>354.625</v>
      </c>
      <c r="K9" s="313">
        <f t="shared" si="0"/>
        <v>90.25</v>
      </c>
      <c r="L9" s="314">
        <f>SUM(L10,L28)</f>
        <v>264.375</v>
      </c>
    </row>
    <row r="10" spans="1:14" ht="17.25" customHeight="1" thickBot="1">
      <c r="A10" s="315" t="s">
        <v>12</v>
      </c>
      <c r="B10" s="316">
        <f>SUM(B11:B27)</f>
        <v>6696</v>
      </c>
      <c r="C10" s="316">
        <f>SUM(C11:C27)</f>
        <v>292</v>
      </c>
      <c r="D10" s="316">
        <f>SUM(D11:D27)</f>
        <v>5625.75</v>
      </c>
      <c r="E10" s="316">
        <f>SUM(E11:E27)</f>
        <v>791.5</v>
      </c>
      <c r="F10" s="316">
        <f t="shared" ref="F10:K10" si="1">SUM(F11:F27)</f>
        <v>4834.25</v>
      </c>
      <c r="G10" s="316">
        <f t="shared" si="1"/>
        <v>123.25</v>
      </c>
      <c r="H10" s="316">
        <f t="shared" si="1"/>
        <v>84.375</v>
      </c>
      <c r="I10" s="316">
        <f t="shared" si="1"/>
        <v>38.875</v>
      </c>
      <c r="J10" s="316">
        <f t="shared" si="1"/>
        <v>354.625</v>
      </c>
      <c r="K10" s="316">
        <f t="shared" si="1"/>
        <v>90.25</v>
      </c>
      <c r="L10" s="317">
        <f>SUM(L11:L27)</f>
        <v>264.375</v>
      </c>
    </row>
    <row r="11" spans="1:14" ht="15.75" customHeight="1">
      <c r="A11" s="219" t="s">
        <v>13</v>
      </c>
      <c r="B11" s="233">
        <f>SUM('[1]INFORME POR DIA'!C1414)</f>
        <v>500</v>
      </c>
      <c r="C11" s="233">
        <f>SUM('[1]INFORME POR DIA'!D1570)</f>
        <v>0</v>
      </c>
      <c r="D11" s="233">
        <f>SUM(E11:F11)</f>
        <v>447.125</v>
      </c>
      <c r="E11" s="233">
        <f>[1]RESUMEN!F10/[1]RESUMEN!$AO$48</f>
        <v>0</v>
      </c>
      <c r="F11" s="233">
        <f>[1]RESUMEN!I10/[1]RESUMEN!$AO$48</f>
        <v>447.125</v>
      </c>
      <c r="G11" s="233">
        <f>SUM(H11:I11)</f>
        <v>0</v>
      </c>
      <c r="H11" s="233">
        <f>[1]RESUMEN!AC10/[1]RESUMEN!$AO$48</f>
        <v>0</v>
      </c>
      <c r="I11" s="233">
        <f>[1]RESUMEN!AD10/[1]RESUMEN!$AO$48</f>
        <v>0</v>
      </c>
      <c r="J11" s="233">
        <f>SUM(K11:L11)</f>
        <v>0</v>
      </c>
      <c r="K11" s="233">
        <v>0</v>
      </c>
      <c r="L11" s="318">
        <v>0</v>
      </c>
    </row>
    <row r="12" spans="1:14" ht="15.75" customHeight="1">
      <c r="A12" s="220" t="s">
        <v>202</v>
      </c>
      <c r="B12" s="233">
        <f>SUM('[1]INFORME POR DIA'!C1415)</f>
        <v>450</v>
      </c>
      <c r="C12" s="233">
        <f>SUM('[1]INFORME POR DIA'!D1571)</f>
        <v>54</v>
      </c>
      <c r="D12" s="233">
        <f t="shared" ref="D12:D27" si="2">SUM(E12:F12)</f>
        <v>249.375</v>
      </c>
      <c r="E12" s="345" t="s">
        <v>198</v>
      </c>
      <c r="F12" s="233">
        <f>[1]RESUMEN!I11/[1]RESUMEN!$AO$48</f>
        <v>249.375</v>
      </c>
      <c r="G12" s="233">
        <f t="shared" ref="G12:G29" si="3">SUM(H12:I12)</f>
        <v>0</v>
      </c>
      <c r="H12" s="233">
        <f>[1]RESUMEN!AC11/[1]RESUMEN!$AO$48</f>
        <v>0</v>
      </c>
      <c r="I12" s="233">
        <f>[1]RESUMEN!AD11/[1]RESUMEN!$AO$48</f>
        <v>0</v>
      </c>
      <c r="J12" s="233">
        <f t="shared" ref="J12:J29" si="4">SUM(K12:L12)</f>
        <v>0</v>
      </c>
      <c r="K12" s="233">
        <v>0</v>
      </c>
      <c r="L12" s="318">
        <v>0</v>
      </c>
    </row>
    <row r="13" spans="1:14" ht="15.75" customHeight="1">
      <c r="A13" s="220" t="s">
        <v>203</v>
      </c>
      <c r="B13" s="233">
        <f>SUM('[1]INFORME POR DIA'!C1416)</f>
        <v>36</v>
      </c>
      <c r="C13" s="233">
        <f>SUM('[1]INFORME POR DIA'!D1572)</f>
        <v>0</v>
      </c>
      <c r="D13" s="233">
        <f t="shared" si="2"/>
        <v>32.5</v>
      </c>
      <c r="E13" s="233">
        <f>[1]RESUMEN!F12/[1]RESUMEN!$AO$48</f>
        <v>0</v>
      </c>
      <c r="F13" s="233">
        <f>[1]RESUMEN!I12/[1]RESUMEN!$AO$48</f>
        <v>32.5</v>
      </c>
      <c r="G13" s="233">
        <f t="shared" si="3"/>
        <v>0</v>
      </c>
      <c r="H13" s="233">
        <f>[1]RESUMEN!AC12/[1]RESUMEN!$AO$48</f>
        <v>0</v>
      </c>
      <c r="I13" s="233">
        <f>[1]RESUMEN!AD12/[1]RESUMEN!$AO$48</f>
        <v>0</v>
      </c>
      <c r="J13" s="233">
        <f t="shared" si="4"/>
        <v>0</v>
      </c>
      <c r="K13" s="233">
        <v>0</v>
      </c>
      <c r="L13" s="318">
        <v>0</v>
      </c>
    </row>
    <row r="14" spans="1:14" ht="15.75" customHeight="1">
      <c r="A14" s="220" t="s">
        <v>204</v>
      </c>
      <c r="B14" s="233">
        <f>SUM('[1]INFORME POR DIA'!C1417)</f>
        <v>40</v>
      </c>
      <c r="C14" s="233">
        <f>SUM('[1]INFORME POR DIA'!D1573)</f>
        <v>0</v>
      </c>
      <c r="D14" s="233">
        <f t="shared" si="2"/>
        <v>23.375</v>
      </c>
      <c r="E14" s="233">
        <f>[1]RESUMEN!F13/[1]RESUMEN!$AO$48</f>
        <v>0</v>
      </c>
      <c r="F14" s="233">
        <f>[1]RESUMEN!I13/[1]RESUMEN!$AO$48</f>
        <v>23.375</v>
      </c>
      <c r="G14" s="233">
        <f t="shared" si="3"/>
        <v>0</v>
      </c>
      <c r="H14" s="233">
        <f>[1]RESUMEN!AC13/[1]RESUMEN!$AO$48</f>
        <v>0</v>
      </c>
      <c r="I14" s="233">
        <f>[1]RESUMEN!AD13/[1]RESUMEN!$AO$48</f>
        <v>0</v>
      </c>
      <c r="J14" s="233">
        <f t="shared" si="4"/>
        <v>23.375</v>
      </c>
      <c r="K14" s="319">
        <f>[1]RESUMEN!AM13/[1]RESUMEN!$AO$48</f>
        <v>0</v>
      </c>
      <c r="L14" s="320">
        <f>[1]RESUMEN!AN13/[1]RESUMEN!$AO$48</f>
        <v>23.375</v>
      </c>
      <c r="N14" s="27"/>
    </row>
    <row r="15" spans="1:14" ht="15.75" customHeight="1">
      <c r="A15" s="220" t="s">
        <v>205</v>
      </c>
      <c r="B15" s="233">
        <f>SUM('[1]INFORME POR DIA'!C1418)</f>
        <v>68</v>
      </c>
      <c r="C15" s="233">
        <f>SUM('[1]INFORME POR DIA'!D1574)</f>
        <v>0</v>
      </c>
      <c r="D15" s="233">
        <f t="shared" si="2"/>
        <v>43.25</v>
      </c>
      <c r="E15" s="233">
        <f>[1]RESUMEN!F14/[1]RESUMEN!$AO$48</f>
        <v>0</v>
      </c>
      <c r="F15" s="233">
        <f>[1]RESUMEN!I14/[1]RESUMEN!$AO$48</f>
        <v>43.25</v>
      </c>
      <c r="G15" s="233">
        <f t="shared" si="3"/>
        <v>0</v>
      </c>
      <c r="H15" s="233">
        <f>[1]RESUMEN!AC14/[1]RESUMEN!$AO$48</f>
        <v>0</v>
      </c>
      <c r="I15" s="233">
        <f>[1]RESUMEN!AD14/[1]RESUMEN!$AO$48</f>
        <v>0</v>
      </c>
      <c r="J15" s="233">
        <f t="shared" si="4"/>
        <v>0</v>
      </c>
      <c r="K15" s="233">
        <v>0</v>
      </c>
      <c r="L15" s="318">
        <v>0</v>
      </c>
    </row>
    <row r="16" spans="1:14" ht="15.75" customHeight="1">
      <c r="A16" s="220" t="s">
        <v>206</v>
      </c>
      <c r="B16" s="233">
        <f>SUM('[1]INFORME POR DIA'!C1419)</f>
        <v>108</v>
      </c>
      <c r="C16" s="233">
        <f>SUM('[1]INFORME POR DIA'!D1575)</f>
        <v>0</v>
      </c>
      <c r="D16" s="233">
        <f t="shared" si="2"/>
        <v>41.75</v>
      </c>
      <c r="E16" s="233">
        <f>[1]RESUMEN!F15/[1]RESUMEN!$AO$48</f>
        <v>29.875</v>
      </c>
      <c r="F16" s="233">
        <f>[1]RESUMEN!I15/[1]RESUMEN!$AO$48</f>
        <v>11.875</v>
      </c>
      <c r="G16" s="233">
        <f t="shared" si="3"/>
        <v>3.25</v>
      </c>
      <c r="H16" s="233">
        <f>[1]RESUMEN!AC15/[1]RESUMEN!$AO$48</f>
        <v>3</v>
      </c>
      <c r="I16" s="233">
        <f>[1]RESUMEN!AD15/[1]RESUMEN!$AO$48</f>
        <v>0.25</v>
      </c>
      <c r="J16" s="233">
        <f t="shared" si="4"/>
        <v>7.375</v>
      </c>
      <c r="K16" s="319">
        <f>[1]RESUMEN!AM15/[1]RESUMEN!$AO$48</f>
        <v>6.5</v>
      </c>
      <c r="L16" s="320">
        <f>[1]RESUMEN!AN15/[1]RESUMEN!$AO$48</f>
        <v>0.875</v>
      </c>
    </row>
    <row r="17" spans="1:12" ht="15.75" customHeight="1">
      <c r="A17" s="220" t="s">
        <v>221</v>
      </c>
      <c r="B17" s="233">
        <f>SUM('[1]INFORME POR DIA'!C1420)</f>
        <v>705</v>
      </c>
      <c r="C17" s="233">
        <f>SUM('[1]INFORME POR DIA'!D1576)</f>
        <v>10</v>
      </c>
      <c r="D17" s="233">
        <f t="shared" si="2"/>
        <v>672.125</v>
      </c>
      <c r="E17" s="233">
        <f>[1]RESUMEN!F16/[1]RESUMEN!$AO$48</f>
        <v>479.625</v>
      </c>
      <c r="F17" s="233">
        <f>[1]RESUMEN!I16/[1]RESUMEN!$AO$48</f>
        <v>192.5</v>
      </c>
      <c r="G17" s="233">
        <f t="shared" si="3"/>
        <v>80.625</v>
      </c>
      <c r="H17" s="233">
        <f>[1]RESUMEN!AC16/[1]RESUMEN!$AO$48</f>
        <v>72.875</v>
      </c>
      <c r="I17" s="233">
        <f>[1]RESUMEN!AD16/[1]RESUMEN!$AO$48</f>
        <v>7.75</v>
      </c>
      <c r="J17" s="233">
        <f t="shared" si="4"/>
        <v>0</v>
      </c>
      <c r="K17" s="233">
        <v>0</v>
      </c>
      <c r="L17" s="318">
        <v>0</v>
      </c>
    </row>
    <row r="18" spans="1:12" ht="15.75" customHeight="1">
      <c r="A18" s="220" t="s">
        <v>315</v>
      </c>
      <c r="B18" s="233">
        <f>SUM('[1]INFORME POR DIA'!C1421)</f>
        <v>404</v>
      </c>
      <c r="C18" s="233">
        <f>SUM('[1]INFORME POR DIA'!D1577)</f>
        <v>2</v>
      </c>
      <c r="D18" s="233">
        <f t="shared" si="2"/>
        <v>309.5</v>
      </c>
      <c r="E18" s="233">
        <f>[1]RESUMEN!F17/[1]RESUMEN!$AO$48</f>
        <v>12.125</v>
      </c>
      <c r="F18" s="233">
        <f>[1]RESUMEN!I17/[1]RESUMEN!$AO$48</f>
        <v>297.375</v>
      </c>
      <c r="G18" s="233">
        <f t="shared" si="3"/>
        <v>1.875</v>
      </c>
      <c r="H18" s="233">
        <f>[1]RESUMEN!AC17/[1]RESUMEN!$AO$48</f>
        <v>1</v>
      </c>
      <c r="I18" s="233">
        <f>[1]RESUMEN!AD17/[1]RESUMEN!$AO$48</f>
        <v>0.875</v>
      </c>
      <c r="J18" s="233">
        <f t="shared" si="4"/>
        <v>0</v>
      </c>
      <c r="K18" s="233">
        <v>0</v>
      </c>
      <c r="L18" s="318">
        <v>0</v>
      </c>
    </row>
    <row r="19" spans="1:12" ht="15.75" customHeight="1">
      <c r="A19" s="220" t="s">
        <v>222</v>
      </c>
      <c r="B19" s="233">
        <f>SUM('[1]INFORME POR DIA'!C1422)</f>
        <v>292</v>
      </c>
      <c r="C19" s="233">
        <f>SUM('[1]INFORME POR DIA'!D1578)</f>
        <v>4</v>
      </c>
      <c r="D19" s="233">
        <f t="shared" si="2"/>
        <v>283.25</v>
      </c>
      <c r="E19" s="233">
        <f>[1]RESUMEN!F18/[1]RESUMEN!$AO$48</f>
        <v>0</v>
      </c>
      <c r="F19" s="233">
        <f>[1]RESUMEN!I18/[1]RESUMEN!$AO$48</f>
        <v>283.25</v>
      </c>
      <c r="G19" s="233">
        <f t="shared" si="3"/>
        <v>0</v>
      </c>
      <c r="H19" s="233">
        <f>[1]RESUMEN!AC18/[1]RESUMEN!$AO$48</f>
        <v>0</v>
      </c>
      <c r="I19" s="233">
        <f>[1]RESUMEN!AD18/[1]RESUMEN!$AO$48</f>
        <v>0</v>
      </c>
      <c r="J19" s="233">
        <f t="shared" si="4"/>
        <v>0</v>
      </c>
      <c r="K19" s="233">
        <v>0</v>
      </c>
      <c r="L19" s="318">
        <v>0</v>
      </c>
    </row>
    <row r="20" spans="1:12" ht="15.75" customHeight="1">
      <c r="A20" s="220" t="s">
        <v>207</v>
      </c>
      <c r="B20" s="233">
        <f>SUM('[1]INFORME POR DIA'!C1423)</f>
        <v>1414</v>
      </c>
      <c r="C20" s="233">
        <f>SUM('[1]INFORME POR DIA'!D1579)</f>
        <v>12</v>
      </c>
      <c r="D20" s="233">
        <f t="shared" si="2"/>
        <v>1252.5</v>
      </c>
      <c r="E20" s="233">
        <f>[1]RESUMEN!F19/[1]RESUMEN!$AO$48</f>
        <v>186.125</v>
      </c>
      <c r="F20" s="233">
        <f>[1]RESUMEN!I19/[1]RESUMEN!$AO$48</f>
        <v>1066.375</v>
      </c>
      <c r="G20" s="233">
        <f t="shared" si="3"/>
        <v>25.625</v>
      </c>
      <c r="H20" s="233">
        <f>[1]RESUMEN!AC19/[1]RESUMEN!$AO$48</f>
        <v>0</v>
      </c>
      <c r="I20" s="233">
        <f>[1]RESUMEN!AD19/[1]RESUMEN!$AO$48</f>
        <v>25.625</v>
      </c>
      <c r="J20" s="345" t="s">
        <v>226</v>
      </c>
      <c r="K20" s="233">
        <v>0</v>
      </c>
      <c r="L20" s="318">
        <v>0</v>
      </c>
    </row>
    <row r="21" spans="1:12" ht="15.75" customHeight="1">
      <c r="A21" s="221" t="s">
        <v>14</v>
      </c>
      <c r="B21" s="233">
        <f>SUM('[1]INFORME POR DIA'!C1424)</f>
        <v>516</v>
      </c>
      <c r="C21" s="233">
        <f>SUM('[1]INFORME POR DIA'!D1580)</f>
        <v>61</v>
      </c>
      <c r="D21" s="233">
        <f t="shared" si="2"/>
        <v>438.5</v>
      </c>
      <c r="E21" s="233">
        <f>[1]RESUMEN!F20/[1]RESUMEN!$AO$48</f>
        <v>0</v>
      </c>
      <c r="F21" s="233">
        <f>[1]RESUMEN!I20/[1]RESUMEN!$AO$48</f>
        <v>438.5</v>
      </c>
      <c r="G21" s="233">
        <f t="shared" si="3"/>
        <v>0</v>
      </c>
      <c r="H21" s="233">
        <f>[1]RESUMEN!AC20/[1]RESUMEN!$AO$48</f>
        <v>0</v>
      </c>
      <c r="I21" s="233">
        <f>[1]RESUMEN!AD20/[1]RESUMEN!$AO$48</f>
        <v>0</v>
      </c>
      <c r="J21" s="233">
        <f t="shared" si="4"/>
        <v>0</v>
      </c>
      <c r="K21" s="233">
        <v>0</v>
      </c>
      <c r="L21" s="318">
        <v>0</v>
      </c>
    </row>
    <row r="22" spans="1:12" ht="15.75" customHeight="1">
      <c r="A22" s="221" t="s">
        <v>15</v>
      </c>
      <c r="B22" s="233">
        <f>SUM('[1]INFORME POR DIA'!C1425)</f>
        <v>320</v>
      </c>
      <c r="C22" s="233">
        <f>SUM('[1]INFORME POR DIA'!D1581)</f>
        <v>80</v>
      </c>
      <c r="D22" s="233">
        <f t="shared" si="2"/>
        <v>234.625</v>
      </c>
      <c r="E22" s="233">
        <f>[1]RESUMEN!F21/[1]RESUMEN!$AO$48</f>
        <v>0</v>
      </c>
      <c r="F22" s="233">
        <f>[1]RESUMEN!I21/[1]RESUMEN!$AO$48</f>
        <v>234.625</v>
      </c>
      <c r="G22" s="233">
        <f t="shared" si="3"/>
        <v>0</v>
      </c>
      <c r="H22" s="233">
        <f>[1]RESUMEN!AC21/[1]RESUMEN!$AO$48</f>
        <v>0</v>
      </c>
      <c r="I22" s="233">
        <f>[1]RESUMEN!AD21/[1]RESUMEN!$AO$48</f>
        <v>0</v>
      </c>
      <c r="J22" s="233">
        <f t="shared" si="4"/>
        <v>0</v>
      </c>
      <c r="K22" s="233">
        <v>0</v>
      </c>
      <c r="L22" s="318">
        <v>0</v>
      </c>
    </row>
    <row r="23" spans="1:12" ht="15.75" customHeight="1">
      <c r="A23" s="221" t="s">
        <v>16</v>
      </c>
      <c r="B23" s="233">
        <f>SUM('[1]INFORME POR DIA'!C1426)</f>
        <v>296</v>
      </c>
      <c r="C23" s="233">
        <f>SUM('[1]INFORME POR DIA'!D1582)</f>
        <v>9</v>
      </c>
      <c r="D23" s="233">
        <f t="shared" si="2"/>
        <v>280.75</v>
      </c>
      <c r="E23" s="233">
        <f>[1]RESUMEN!F22/[1]RESUMEN!$AO$48</f>
        <v>0</v>
      </c>
      <c r="F23" s="233">
        <f>[1]RESUMEN!I22/[1]RESUMEN!$AO$48</f>
        <v>280.75</v>
      </c>
      <c r="G23" s="233">
        <f t="shared" si="3"/>
        <v>0</v>
      </c>
      <c r="H23" s="233">
        <f>[1]RESUMEN!AC22/[1]RESUMEN!$AO$48</f>
        <v>0</v>
      </c>
      <c r="I23" s="233">
        <f>[1]RESUMEN!AD22/[1]RESUMEN!$AO$48</f>
        <v>0</v>
      </c>
      <c r="J23" s="233">
        <f t="shared" si="4"/>
        <v>0</v>
      </c>
      <c r="K23" s="233">
        <v>0</v>
      </c>
      <c r="L23" s="318">
        <v>0</v>
      </c>
    </row>
    <row r="24" spans="1:12" ht="15.75" customHeight="1">
      <c r="A24" s="222" t="s">
        <v>17</v>
      </c>
      <c r="B24" s="233">
        <f>SUM('[1]INFORME POR DIA'!C1427)</f>
        <v>516</v>
      </c>
      <c r="C24" s="233">
        <f>SUM('[1]INFORME POR DIA'!D1583)</f>
        <v>2</v>
      </c>
      <c r="D24" s="233">
        <f t="shared" si="2"/>
        <v>492.25</v>
      </c>
      <c r="E24" s="233">
        <f>[1]RESUMEN!F23/[1]RESUMEN!$AO$48</f>
        <v>0</v>
      </c>
      <c r="F24" s="233">
        <f>[1]RESUMEN!I23/[1]RESUMEN!$AO$48</f>
        <v>492.25</v>
      </c>
      <c r="G24" s="233">
        <f t="shared" si="3"/>
        <v>0</v>
      </c>
      <c r="H24" s="233">
        <f>[1]RESUMEN!AC23/[1]RESUMEN!$AO$48</f>
        <v>0</v>
      </c>
      <c r="I24" s="233">
        <f>[1]RESUMEN!AD23/[1]RESUMEN!$AO$48</f>
        <v>0</v>
      </c>
      <c r="J24" s="233">
        <f t="shared" si="4"/>
        <v>0</v>
      </c>
      <c r="K24" s="233">
        <v>0</v>
      </c>
      <c r="L24" s="318">
        <v>0</v>
      </c>
    </row>
    <row r="25" spans="1:12" ht="15.75" customHeight="1">
      <c r="A25" s="321" t="s">
        <v>319</v>
      </c>
      <c r="B25" s="233">
        <f>SUM('[1]INFORME POR DIA'!C1428)</f>
        <v>529</v>
      </c>
      <c r="C25" s="233">
        <f>SUM('[1]INFORME POR DIA'!D1584)</f>
        <v>16</v>
      </c>
      <c r="D25" s="233">
        <f t="shared" si="2"/>
        <v>490</v>
      </c>
      <c r="E25" s="233">
        <f>[1]RESUMEN!F24/[1]RESUMEN!$AO$48</f>
        <v>0</v>
      </c>
      <c r="F25" s="233">
        <f>[1]RESUMEN!I24/[1]RESUMEN!$AO$48</f>
        <v>490</v>
      </c>
      <c r="G25" s="233">
        <f t="shared" si="3"/>
        <v>0</v>
      </c>
      <c r="H25" s="233">
        <f>[1]RESUMEN!AC24/[1]RESUMEN!$AO$48</f>
        <v>0</v>
      </c>
      <c r="I25" s="233">
        <f>[1]RESUMEN!AD24/[1]RESUMEN!$AO$48</f>
        <v>0</v>
      </c>
      <c r="J25" s="233">
        <f t="shared" si="4"/>
        <v>0</v>
      </c>
      <c r="K25" s="233">
        <v>0</v>
      </c>
      <c r="L25" s="318">
        <v>0</v>
      </c>
    </row>
    <row r="26" spans="1:12" ht="15.75" customHeight="1">
      <c r="A26" s="322" t="s">
        <v>208</v>
      </c>
      <c r="B26" s="233">
        <f>SUM('[1]INFORME POR DIA'!C1429)</f>
        <v>476</v>
      </c>
      <c r="C26" s="233">
        <f>SUM('[1]INFORME POR DIA'!D1585)</f>
        <v>42</v>
      </c>
      <c r="D26" s="233">
        <f t="shared" si="2"/>
        <v>323.875</v>
      </c>
      <c r="E26" s="233">
        <f>[1]RESUMEN!F25/[1]RESUMEN!$AO$48</f>
        <v>83.75</v>
      </c>
      <c r="F26" s="233">
        <f>[1]RESUMEN!I25/[1]RESUMEN!$AO$48</f>
        <v>240.125</v>
      </c>
      <c r="G26" s="233">
        <f>SUM(H26:I26)</f>
        <v>11.875</v>
      </c>
      <c r="H26" s="233">
        <f>[1]RESUMEN!AC25/[1]RESUMEN!$AO$48</f>
        <v>7.5</v>
      </c>
      <c r="I26" s="233">
        <f>[1]RESUMEN!AD25/[1]RESUMEN!$AO$48</f>
        <v>4.375</v>
      </c>
      <c r="J26" s="233">
        <f>SUM(K26:L26)</f>
        <v>323.875</v>
      </c>
      <c r="K26" s="319">
        <f>[1]RESUMEN!AM25/[1]RESUMEN!$AO$48</f>
        <v>83.75</v>
      </c>
      <c r="L26" s="320">
        <f>[1]RESUMEN!AN25/[1]RESUMEN!$AO$48</f>
        <v>240.125</v>
      </c>
    </row>
    <row r="27" spans="1:12" ht="15.75" customHeight="1" thickBot="1">
      <c r="A27" s="220" t="s">
        <v>316</v>
      </c>
      <c r="B27" s="233">
        <f>SUM('[1]INFORME POR DIA'!C1430)</f>
        <v>26</v>
      </c>
      <c r="C27" s="233">
        <f>SUM('[1]INFORME POR DIA'!D1586)</f>
        <v>0</v>
      </c>
      <c r="D27" s="233">
        <f t="shared" si="2"/>
        <v>11</v>
      </c>
      <c r="E27" s="233">
        <f>[1]RESUMEN!F26/[1]RESUMEN!$AO$48</f>
        <v>0</v>
      </c>
      <c r="F27" s="233">
        <f>[1]RESUMEN!I26/[1]RESUMEN!$AO$48</f>
        <v>11</v>
      </c>
      <c r="G27" s="233">
        <f>SUM(H27:I27)</f>
        <v>0</v>
      </c>
      <c r="H27" s="233">
        <f>[1]RESUMEN!AC26/[1]RESUMEN!$AO$48</f>
        <v>0</v>
      </c>
      <c r="I27" s="233">
        <f>[1]RESUMEN!AD26/[1]RESUMEN!$AO$48</f>
        <v>0</v>
      </c>
      <c r="J27" s="233">
        <f>SUM(K27:L27)</f>
        <v>0</v>
      </c>
      <c r="K27" s="319">
        <f>[1]RESUMEN!AM26/[1]RESUMEN!$AO$48</f>
        <v>0</v>
      </c>
      <c r="L27" s="320">
        <f>[1]RESUMEN!AN26/[1]RESUMEN!$AO$48</f>
        <v>0</v>
      </c>
    </row>
    <row r="28" spans="1:12" ht="17.25" customHeight="1" thickBot="1">
      <c r="A28" s="315" t="s">
        <v>18</v>
      </c>
      <c r="B28" s="316">
        <f>SUM(B29:B48)</f>
        <v>7012</v>
      </c>
      <c r="C28" s="316">
        <f t="shared" ref="C28:L28" si="5">SUM(C29:C48)</f>
        <v>250</v>
      </c>
      <c r="D28" s="316">
        <f>SUM(D29:D48)</f>
        <v>5988.625</v>
      </c>
      <c r="E28" s="316">
        <f>SUM(E29:E48)</f>
        <v>1255.625</v>
      </c>
      <c r="F28" s="316">
        <f t="shared" si="5"/>
        <v>4733</v>
      </c>
      <c r="G28" s="316">
        <f t="shared" si="5"/>
        <v>305.5</v>
      </c>
      <c r="H28" s="316">
        <f t="shared" si="5"/>
        <v>130</v>
      </c>
      <c r="I28" s="316">
        <f t="shared" si="5"/>
        <v>175.5</v>
      </c>
      <c r="J28" s="316">
        <f>SUM(J29:J48)</f>
        <v>0</v>
      </c>
      <c r="K28" s="316">
        <f t="shared" si="5"/>
        <v>0</v>
      </c>
      <c r="L28" s="317">
        <f t="shared" si="5"/>
        <v>0</v>
      </c>
    </row>
    <row r="29" spans="1:12" ht="15.75" customHeight="1">
      <c r="A29" s="221" t="s">
        <v>19</v>
      </c>
      <c r="B29" s="233">
        <f>SUM('[1]INFORME POR DIA'!C1432)</f>
        <v>534</v>
      </c>
      <c r="C29" s="233">
        <f>SUM('[1]INFORME POR DIA'!D1588)</f>
        <v>21</v>
      </c>
      <c r="D29" s="233">
        <f>SUM(E29:F29)</f>
        <v>466.125</v>
      </c>
      <c r="E29" s="233">
        <f>[1]RESUMEN!F28/[1]RESUMEN!$AO$48</f>
        <v>0</v>
      </c>
      <c r="F29" s="233">
        <f>[1]RESUMEN!I28/[1]RESUMEN!$AO$48</f>
        <v>466.125</v>
      </c>
      <c r="G29" s="233">
        <f t="shared" si="3"/>
        <v>0</v>
      </c>
      <c r="H29" s="233">
        <f>[1]RESUMEN!AC28/[1]RESUMEN!$AO$48</f>
        <v>0</v>
      </c>
      <c r="I29" s="233">
        <f>[1]RESUMEN!AD28/[1]RESUMEN!$AO$48</f>
        <v>0</v>
      </c>
      <c r="J29" s="233">
        <f t="shared" si="4"/>
        <v>0</v>
      </c>
      <c r="K29" s="233">
        <v>0</v>
      </c>
      <c r="L29" s="318">
        <v>0</v>
      </c>
    </row>
    <row r="30" spans="1:12" ht="15.75" customHeight="1">
      <c r="A30" s="221" t="s">
        <v>20</v>
      </c>
      <c r="B30" s="233">
        <f>SUM('[1]INFORME POR DIA'!C1433)</f>
        <v>676</v>
      </c>
      <c r="C30" s="233">
        <f>SUM('[1]INFORME POR DIA'!D1589)</f>
        <v>3</v>
      </c>
      <c r="D30" s="233">
        <f t="shared" ref="D30:D48" si="6">SUM(E30:F30)</f>
        <v>598.625</v>
      </c>
      <c r="E30" s="233">
        <f>[1]RESUMEN!F29/[1]RESUMEN!$AO$48</f>
        <v>436.25</v>
      </c>
      <c r="F30" s="233">
        <f>[1]RESUMEN!I29/[1]RESUMEN!$AO$48</f>
        <v>162.375</v>
      </c>
      <c r="G30" s="233">
        <f>SUM(H30:I30)</f>
        <v>37</v>
      </c>
      <c r="H30" s="233">
        <f>[1]RESUMEN!AC29/[1]RESUMEN!$AO$48</f>
        <v>36.75</v>
      </c>
      <c r="I30" s="233">
        <f>[1]RESUMEN!AD29/[1]RESUMEN!$AO$48</f>
        <v>0.25</v>
      </c>
      <c r="J30" s="233">
        <f>SUM(K30:L30)</f>
        <v>0</v>
      </c>
      <c r="K30" s="233">
        <v>0</v>
      </c>
      <c r="L30" s="318">
        <v>0</v>
      </c>
    </row>
    <row r="31" spans="1:12" ht="15.75" customHeight="1">
      <c r="A31" s="221" t="s">
        <v>21</v>
      </c>
      <c r="B31" s="233">
        <f>SUM('[1]INFORME POR DIA'!C1434)</f>
        <v>280</v>
      </c>
      <c r="C31" s="233">
        <f>SUM('[1]INFORME POR DIA'!D1590)</f>
        <v>0</v>
      </c>
      <c r="D31" s="233">
        <f t="shared" si="6"/>
        <v>275.375</v>
      </c>
      <c r="E31" s="233">
        <f>[1]RESUMEN!F30/[1]RESUMEN!$AO$48</f>
        <v>0</v>
      </c>
      <c r="F31" s="233">
        <f>[1]RESUMEN!I30/[1]RESUMEN!$AO$48</f>
        <v>275.375</v>
      </c>
      <c r="G31" s="233">
        <f t="shared" ref="G31:G48" si="7">SUM(H31:I31)</f>
        <v>0</v>
      </c>
      <c r="H31" s="233">
        <f>[1]RESUMEN!AC30/[1]RESUMEN!$AO$48</f>
        <v>0</v>
      </c>
      <c r="I31" s="233">
        <f>[1]RESUMEN!AD30/[1]RESUMEN!$AO$48</f>
        <v>0</v>
      </c>
      <c r="J31" s="233">
        <f t="shared" ref="J31:J48" si="8">SUM(K31:L31)</f>
        <v>0</v>
      </c>
      <c r="K31" s="233">
        <v>0</v>
      </c>
      <c r="L31" s="318">
        <v>0</v>
      </c>
    </row>
    <row r="32" spans="1:12" ht="15.75" customHeight="1">
      <c r="A32" s="221" t="s">
        <v>22</v>
      </c>
      <c r="B32" s="233">
        <f>SUM('[1]INFORME POR DIA'!C1435)</f>
        <v>224</v>
      </c>
      <c r="C32" s="233">
        <f>SUM('[1]INFORME POR DIA'!D1591)</f>
        <v>2</v>
      </c>
      <c r="D32" s="233">
        <f t="shared" si="6"/>
        <v>198.625</v>
      </c>
      <c r="E32" s="233">
        <f>[1]RESUMEN!F31/[1]RESUMEN!$AO$48</f>
        <v>0</v>
      </c>
      <c r="F32" s="233">
        <f>[1]RESUMEN!I31/[1]RESUMEN!$AO$48</f>
        <v>198.625</v>
      </c>
      <c r="G32" s="233">
        <f t="shared" si="7"/>
        <v>0</v>
      </c>
      <c r="H32" s="233">
        <f>[1]RESUMEN!AC31/[1]RESUMEN!$AO$48</f>
        <v>0</v>
      </c>
      <c r="I32" s="233">
        <f>[1]RESUMEN!AD31/[1]RESUMEN!$AO$48</f>
        <v>0</v>
      </c>
      <c r="J32" s="233">
        <f t="shared" si="8"/>
        <v>0</v>
      </c>
      <c r="K32" s="233">
        <v>0</v>
      </c>
      <c r="L32" s="318">
        <v>0</v>
      </c>
    </row>
    <row r="33" spans="1:12" ht="15.75" customHeight="1">
      <c r="A33" s="220" t="s">
        <v>209</v>
      </c>
      <c r="B33" s="233">
        <f>SUM('[1]INFORME POR DIA'!C1436)</f>
        <v>192</v>
      </c>
      <c r="C33" s="233">
        <f>SUM('[1]INFORME POR DIA'!D1592)</f>
        <v>0</v>
      </c>
      <c r="D33" s="233">
        <f t="shared" si="6"/>
        <v>189.625</v>
      </c>
      <c r="E33" s="233">
        <f>[1]RESUMEN!F32/[1]RESUMEN!$AO$48</f>
        <v>0</v>
      </c>
      <c r="F33" s="233">
        <f>[1]RESUMEN!I32/[1]RESUMEN!$AO$48</f>
        <v>189.625</v>
      </c>
      <c r="G33" s="233">
        <f t="shared" si="7"/>
        <v>0</v>
      </c>
      <c r="H33" s="233">
        <f>[1]RESUMEN!AC32/[1]RESUMEN!$AO$48</f>
        <v>0</v>
      </c>
      <c r="I33" s="233">
        <f>[1]RESUMEN!AD32/[1]RESUMEN!$AO$48</f>
        <v>0</v>
      </c>
      <c r="J33" s="233">
        <f t="shared" si="8"/>
        <v>0</v>
      </c>
      <c r="K33" s="233">
        <v>0</v>
      </c>
      <c r="L33" s="318">
        <v>0</v>
      </c>
    </row>
    <row r="34" spans="1:12" ht="15.75" customHeight="1">
      <c r="A34" s="220" t="s">
        <v>330</v>
      </c>
      <c r="B34" s="233">
        <f>SUM('[1]INFORME POR DIA'!C1437)</f>
        <v>528</v>
      </c>
      <c r="C34" s="233">
        <f>SUM('[1]INFORME POR DIA'!D1593)</f>
        <v>12</v>
      </c>
      <c r="D34" s="233">
        <f t="shared" si="6"/>
        <v>470.5</v>
      </c>
      <c r="E34" s="233">
        <f>[1]RESUMEN!F33/[1]RESUMEN!$AO$48</f>
        <v>80.25</v>
      </c>
      <c r="F34" s="233">
        <f>[1]RESUMEN!I33/[1]RESUMEN!$AO$48</f>
        <v>390.25</v>
      </c>
      <c r="G34" s="233">
        <f t="shared" si="7"/>
        <v>252</v>
      </c>
      <c r="H34" s="233">
        <f>[1]RESUMEN!AC33/[1]RESUMEN!$AO$48</f>
        <v>80.25</v>
      </c>
      <c r="I34" s="233">
        <f>[1]RESUMEN!AD33/[1]RESUMEN!$AO$48</f>
        <v>171.75</v>
      </c>
      <c r="J34" s="233">
        <f t="shared" si="8"/>
        <v>0</v>
      </c>
      <c r="K34" s="233">
        <v>0</v>
      </c>
      <c r="L34" s="318">
        <v>0</v>
      </c>
    </row>
    <row r="35" spans="1:12" ht="15.75" customHeight="1">
      <c r="A35" s="221" t="s">
        <v>23</v>
      </c>
      <c r="B35" s="233">
        <f>SUM('[1]INFORME POR DIA'!C1438)</f>
        <v>246</v>
      </c>
      <c r="C35" s="233">
        <f>SUM('[1]INFORME POR DIA'!D1594)</f>
        <v>2</v>
      </c>
      <c r="D35" s="233">
        <f t="shared" si="6"/>
        <v>230.5</v>
      </c>
      <c r="E35" s="233">
        <f>[1]RESUMEN!F34/[1]RESUMEN!$AO$48</f>
        <v>187.875</v>
      </c>
      <c r="F35" s="233">
        <f>[1]RESUMEN!I34/[1]RESUMEN!$AO$48</f>
        <v>42.625</v>
      </c>
      <c r="G35" s="233">
        <f t="shared" si="7"/>
        <v>0</v>
      </c>
      <c r="H35" s="233">
        <f>[1]RESUMEN!AC34/[1]RESUMEN!$AO$48</f>
        <v>0</v>
      </c>
      <c r="I35" s="233">
        <f>[1]RESUMEN!AD34/[1]RESUMEN!$AO$48</f>
        <v>0</v>
      </c>
      <c r="J35" s="233">
        <f t="shared" si="8"/>
        <v>0</v>
      </c>
      <c r="K35" s="233">
        <v>0</v>
      </c>
      <c r="L35" s="318">
        <v>0</v>
      </c>
    </row>
    <row r="36" spans="1:12" ht="15.75" customHeight="1">
      <c r="A36" s="223" t="s">
        <v>24</v>
      </c>
      <c r="B36" s="233">
        <f>SUM('[1]INFORME POR DIA'!C1439)</f>
        <v>56</v>
      </c>
      <c r="C36" s="233">
        <f>SUM('[1]INFORME POR DIA'!D1595)</f>
        <v>0</v>
      </c>
      <c r="D36" s="233">
        <f t="shared" si="6"/>
        <v>52.25</v>
      </c>
      <c r="E36" s="233">
        <f>[1]RESUMEN!F35/[1]RESUMEN!$AO$48</f>
        <v>0</v>
      </c>
      <c r="F36" s="233">
        <f>[1]RESUMEN!I35/[1]RESUMEN!$AO$48</f>
        <v>52.25</v>
      </c>
      <c r="G36" s="233">
        <f t="shared" si="7"/>
        <v>0</v>
      </c>
      <c r="H36" s="233">
        <f>[1]RESUMEN!AC35/[1]RESUMEN!$AO$48</f>
        <v>0</v>
      </c>
      <c r="I36" s="233">
        <f>[1]RESUMEN!AD35/[1]RESUMEN!$AO$48</f>
        <v>0</v>
      </c>
      <c r="J36" s="233">
        <f t="shared" si="8"/>
        <v>0</v>
      </c>
      <c r="K36" s="233">
        <v>0</v>
      </c>
      <c r="L36" s="318">
        <v>0</v>
      </c>
    </row>
    <row r="37" spans="1:12" ht="15.75" customHeight="1">
      <c r="A37" s="220" t="s">
        <v>210</v>
      </c>
      <c r="B37" s="233">
        <f>SUM('[1]INFORME POR DIA'!C1440)</f>
        <v>420</v>
      </c>
      <c r="C37" s="233">
        <f>SUM('[1]INFORME POR DIA'!D1596)</f>
        <v>2</v>
      </c>
      <c r="D37" s="233">
        <f t="shared" si="6"/>
        <v>383.5</v>
      </c>
      <c r="E37" s="233">
        <f>[1]RESUMEN!F36/[1]RESUMEN!$AO$48</f>
        <v>1.75</v>
      </c>
      <c r="F37" s="233">
        <f>[1]RESUMEN!I36/[1]RESUMEN!$AO$48</f>
        <v>381.75</v>
      </c>
      <c r="G37" s="233">
        <f t="shared" si="7"/>
        <v>0</v>
      </c>
      <c r="H37" s="233">
        <f>[1]RESUMEN!AC36/[1]RESUMEN!$AO$48</f>
        <v>0</v>
      </c>
      <c r="I37" s="233">
        <f>[1]RESUMEN!AD36/[1]RESUMEN!$AO$48</f>
        <v>0</v>
      </c>
      <c r="J37" s="233">
        <f t="shared" si="8"/>
        <v>0</v>
      </c>
      <c r="K37" s="319">
        <f>[1]RESUMEN!AM36/[1]RESUMEN!$AO$48</f>
        <v>0</v>
      </c>
      <c r="L37" s="320">
        <f>[1]RESUMEN!AN36/[1]RESUMEN!$AO$48</f>
        <v>0</v>
      </c>
    </row>
    <row r="38" spans="1:12" ht="15.75" customHeight="1">
      <c r="A38" s="220" t="s">
        <v>211</v>
      </c>
      <c r="B38" s="233">
        <f>SUM('[1]INFORME POR DIA'!C1441)</f>
        <v>831</v>
      </c>
      <c r="C38" s="233">
        <f>SUM('[1]INFORME POR DIA'!D1597)</f>
        <v>142</v>
      </c>
      <c r="D38" s="233">
        <f t="shared" si="6"/>
        <v>632.875</v>
      </c>
      <c r="E38" s="233">
        <f>[1]RESUMEN!F37/[1]RESUMEN!$AO$48</f>
        <v>0</v>
      </c>
      <c r="F38" s="233">
        <f>[1]RESUMEN!I37/[1]RESUMEN!$AO$48</f>
        <v>632.875</v>
      </c>
      <c r="G38" s="233">
        <f t="shared" si="7"/>
        <v>0</v>
      </c>
      <c r="H38" s="233">
        <f>[1]RESUMEN!AC37/[1]RESUMEN!$AO$48</f>
        <v>0</v>
      </c>
      <c r="I38" s="233">
        <f>[1]RESUMEN!AD37/[1]RESUMEN!$AO$48</f>
        <v>0</v>
      </c>
      <c r="J38" s="233">
        <f t="shared" si="8"/>
        <v>0</v>
      </c>
      <c r="K38" s="233">
        <v>0</v>
      </c>
      <c r="L38" s="318">
        <v>0</v>
      </c>
    </row>
    <row r="39" spans="1:12" ht="15.75" customHeight="1">
      <c r="A39" s="220" t="s">
        <v>320</v>
      </c>
      <c r="B39" s="233">
        <f>SUM('[1]INFORME POR DIA'!C1442)</f>
        <v>486</v>
      </c>
      <c r="C39" s="233">
        <f>SUM('[1]INFORME POR DIA'!D1598)</f>
        <v>2</v>
      </c>
      <c r="D39" s="233">
        <f t="shared" si="6"/>
        <v>236.25</v>
      </c>
      <c r="E39" s="233">
        <f>[1]RESUMEN!F38/[1]RESUMEN!$AO$48</f>
        <v>14.875</v>
      </c>
      <c r="F39" s="233">
        <f>[1]RESUMEN!I38/[1]RESUMEN!$AO$48</f>
        <v>221.375</v>
      </c>
      <c r="G39" s="233">
        <f t="shared" si="7"/>
        <v>1.125</v>
      </c>
      <c r="H39" s="233">
        <f>[1]RESUMEN!AC38/[1]RESUMEN!$AO$48</f>
        <v>0.125</v>
      </c>
      <c r="I39" s="233">
        <f>[1]RESUMEN!AD38/[1]RESUMEN!$AO$48</f>
        <v>1</v>
      </c>
      <c r="J39" s="233">
        <f t="shared" si="8"/>
        <v>0</v>
      </c>
      <c r="K39" s="233">
        <v>0</v>
      </c>
      <c r="L39" s="318">
        <v>0</v>
      </c>
    </row>
    <row r="40" spans="1:12" ht="15.75" customHeight="1">
      <c r="A40" s="221" t="s">
        <v>25</v>
      </c>
      <c r="B40" s="233">
        <f>SUM('[1]INFORME POR DIA'!C1443)</f>
        <v>50</v>
      </c>
      <c r="C40" s="233">
        <f>SUM('[1]INFORME POR DIA'!D1599)</f>
        <v>0</v>
      </c>
      <c r="D40" s="233">
        <f t="shared" si="6"/>
        <v>29.75</v>
      </c>
      <c r="E40" s="233">
        <f>[1]RESUMEN!F39/[1]RESUMEN!$AO$48</f>
        <v>0</v>
      </c>
      <c r="F40" s="233">
        <f>[1]RESUMEN!I39/[1]RESUMEN!$AO$48</f>
        <v>29.75</v>
      </c>
      <c r="G40" s="233">
        <f t="shared" si="7"/>
        <v>0</v>
      </c>
      <c r="H40" s="233">
        <f>[1]RESUMEN!AC39/[1]RESUMEN!$AO$48</f>
        <v>0</v>
      </c>
      <c r="I40" s="233">
        <f>[1]RESUMEN!AD39/[1]RESUMEN!$AO$48</f>
        <v>0</v>
      </c>
      <c r="J40" s="233">
        <f t="shared" si="8"/>
        <v>0</v>
      </c>
      <c r="K40" s="233">
        <v>0</v>
      </c>
      <c r="L40" s="318">
        <v>0</v>
      </c>
    </row>
    <row r="41" spans="1:12" ht="15.75" customHeight="1">
      <c r="A41" s="220" t="s">
        <v>213</v>
      </c>
      <c r="B41" s="233">
        <f>SUM('[1]INFORME POR DIA'!C1444)</f>
        <v>546</v>
      </c>
      <c r="C41" s="233">
        <f>SUM('[1]INFORME POR DIA'!D1600)</f>
        <v>14</v>
      </c>
      <c r="D41" s="233">
        <f t="shared" si="6"/>
        <v>505.5</v>
      </c>
      <c r="E41" s="233">
        <f>[1]RESUMEN!F40/[1]RESUMEN!$AO$48</f>
        <v>0</v>
      </c>
      <c r="F41" s="233">
        <f>[1]RESUMEN!I40/[1]RESUMEN!$AO$48</f>
        <v>505.5</v>
      </c>
      <c r="G41" s="233">
        <f t="shared" si="7"/>
        <v>0</v>
      </c>
      <c r="H41" s="233">
        <f>[1]RESUMEN!AC40/[1]RESUMEN!$AO$48</f>
        <v>0</v>
      </c>
      <c r="I41" s="233">
        <f>[1]RESUMEN!AD40/[1]RESUMEN!$AO$48</f>
        <v>0</v>
      </c>
      <c r="J41" s="233">
        <f t="shared" si="8"/>
        <v>0</v>
      </c>
      <c r="K41" s="233">
        <v>0</v>
      </c>
      <c r="L41" s="318">
        <v>0</v>
      </c>
    </row>
    <row r="42" spans="1:12" ht="15.75" customHeight="1">
      <c r="A42" s="221" t="s">
        <v>26</v>
      </c>
      <c r="B42" s="233">
        <f>SUM('[1]INFORME POR DIA'!C1445)</f>
        <v>152</v>
      </c>
      <c r="C42" s="233">
        <f>SUM('[1]INFORME POR DIA'!D1601)</f>
        <v>0</v>
      </c>
      <c r="D42" s="233">
        <f t="shared" si="6"/>
        <v>147.875</v>
      </c>
      <c r="E42" s="233">
        <f>[1]RESUMEN!F41/[1]RESUMEN!$AO$48</f>
        <v>0</v>
      </c>
      <c r="F42" s="233">
        <f>[1]RESUMEN!I41/[1]RESUMEN!$AO$48</f>
        <v>147.875</v>
      </c>
      <c r="G42" s="233">
        <f t="shared" si="7"/>
        <v>0</v>
      </c>
      <c r="H42" s="233">
        <f>[1]RESUMEN!AC41/[1]RESUMEN!$AO$48</f>
        <v>0</v>
      </c>
      <c r="I42" s="233">
        <f>[1]RESUMEN!AD41/[1]RESUMEN!$AO$48</f>
        <v>0</v>
      </c>
      <c r="J42" s="233">
        <f t="shared" si="8"/>
        <v>0</v>
      </c>
      <c r="K42" s="233">
        <v>0</v>
      </c>
      <c r="L42" s="318">
        <v>0</v>
      </c>
    </row>
    <row r="43" spans="1:12" ht="15.75" customHeight="1">
      <c r="A43" s="220" t="s">
        <v>214</v>
      </c>
      <c r="B43" s="233">
        <f>SUM('[1]INFORME POR DIA'!C1446)</f>
        <v>908</v>
      </c>
      <c r="C43" s="233">
        <f>SUM('[1]INFORME POR DIA'!D1602)</f>
        <v>0</v>
      </c>
      <c r="D43" s="233">
        <f t="shared" si="6"/>
        <v>835.125</v>
      </c>
      <c r="E43" s="233">
        <f>[1]RESUMEN!F42/[1]RESUMEN!$AO$48</f>
        <v>268.5</v>
      </c>
      <c r="F43" s="233">
        <f>[1]RESUMEN!I42/[1]RESUMEN!$AO$48</f>
        <v>566.625</v>
      </c>
      <c r="G43" s="233">
        <f t="shared" si="7"/>
        <v>15.375</v>
      </c>
      <c r="H43" s="233">
        <f>[1]RESUMEN!AC42/[1]RESUMEN!$AO$48</f>
        <v>12.875</v>
      </c>
      <c r="I43" s="233">
        <f>[1]RESUMEN!AD42/[1]RESUMEN!$AO$48</f>
        <v>2.5</v>
      </c>
      <c r="J43" s="233">
        <f t="shared" si="8"/>
        <v>0</v>
      </c>
      <c r="K43" s="233">
        <v>0</v>
      </c>
      <c r="L43" s="318">
        <v>0</v>
      </c>
    </row>
    <row r="44" spans="1:12" ht="15.75" customHeight="1">
      <c r="A44" s="220" t="s">
        <v>215</v>
      </c>
      <c r="B44" s="233">
        <f>SUM('[1]INFORME POR DIA'!C1447)</f>
        <v>75</v>
      </c>
      <c r="C44" s="233">
        <f>SUM('[1]INFORME POR DIA'!D1603)</f>
        <v>0</v>
      </c>
      <c r="D44" s="233">
        <f t="shared" si="6"/>
        <v>54</v>
      </c>
      <c r="E44" s="233">
        <f>[1]RESUMEN!F43/[1]RESUMEN!$AO$48</f>
        <v>0</v>
      </c>
      <c r="F44" s="233">
        <f>[1]RESUMEN!I43/[1]RESUMEN!$AO$48</f>
        <v>54</v>
      </c>
      <c r="G44" s="233">
        <f t="shared" si="7"/>
        <v>0</v>
      </c>
      <c r="H44" s="233">
        <f>[1]RESUMEN!AC43/[1]RESUMEN!$AO$48</f>
        <v>0</v>
      </c>
      <c r="I44" s="233">
        <f>[1]RESUMEN!AD43/[1]RESUMEN!$AO$48</f>
        <v>0</v>
      </c>
      <c r="J44" s="233">
        <f t="shared" si="8"/>
        <v>0</v>
      </c>
      <c r="K44" s="233">
        <v>0</v>
      </c>
      <c r="L44" s="318">
        <v>0</v>
      </c>
    </row>
    <row r="45" spans="1:12" ht="15.75" customHeight="1">
      <c r="A45" s="220" t="s">
        <v>224</v>
      </c>
      <c r="B45" s="233">
        <f>SUM('[1]INFORME POR DIA'!C1448)</f>
        <v>0</v>
      </c>
      <c r="C45" s="233">
        <f>SUM('[1]INFORME POR DIA'!D1604)</f>
        <v>0</v>
      </c>
      <c r="D45" s="233">
        <f t="shared" si="6"/>
        <v>0</v>
      </c>
      <c r="E45" s="233">
        <f>[1]RESUMEN!F44/[1]RESUMEN!$AO$48</f>
        <v>0</v>
      </c>
      <c r="F45" s="233">
        <f>[1]RESUMEN!I44/[1]RESUMEN!$AO$48</f>
        <v>0</v>
      </c>
      <c r="G45" s="233">
        <f t="shared" si="7"/>
        <v>0</v>
      </c>
      <c r="H45" s="233">
        <f>[1]RESUMEN!AC44/[1]RESUMEN!$AO$48</f>
        <v>0</v>
      </c>
      <c r="I45" s="233">
        <f>[1]RESUMEN!AD44/[1]RESUMEN!$AO$48</f>
        <v>0</v>
      </c>
      <c r="J45" s="233">
        <f t="shared" si="8"/>
        <v>0</v>
      </c>
      <c r="K45" s="233">
        <v>0</v>
      </c>
      <c r="L45" s="318">
        <v>0</v>
      </c>
    </row>
    <row r="46" spans="1:12" ht="15.75" customHeight="1">
      <c r="A46" s="221" t="s">
        <v>27</v>
      </c>
      <c r="B46" s="233">
        <f>SUM('[1]INFORME POR DIA'!C1449)</f>
        <v>400</v>
      </c>
      <c r="C46" s="233">
        <f>SUM('[1]INFORME POR DIA'!D1605)</f>
        <v>50</v>
      </c>
      <c r="D46" s="233">
        <f t="shared" si="6"/>
        <v>297.875</v>
      </c>
      <c r="E46" s="233">
        <f>[1]RESUMEN!F45/[1]RESUMEN!$AO$48</f>
        <v>0</v>
      </c>
      <c r="F46" s="233">
        <f>[1]RESUMEN!I45/[1]RESUMEN!$AO$48</f>
        <v>297.875</v>
      </c>
      <c r="G46" s="233">
        <f t="shared" si="7"/>
        <v>0</v>
      </c>
      <c r="H46" s="233">
        <f>[1]RESUMEN!AC45/[1]RESUMEN!$AO$48</f>
        <v>0</v>
      </c>
      <c r="I46" s="233">
        <f>[1]RESUMEN!AD45/[1]RESUMEN!$AO$48</f>
        <v>0</v>
      </c>
      <c r="J46" s="233">
        <f t="shared" si="8"/>
        <v>0</v>
      </c>
      <c r="K46" s="233">
        <v>0</v>
      </c>
      <c r="L46" s="318">
        <v>0</v>
      </c>
    </row>
    <row r="47" spans="1:12" ht="15.75" customHeight="1">
      <c r="A47" s="221" t="s">
        <v>28</v>
      </c>
      <c r="B47" s="233">
        <f>SUM('[1]INFORME POR DIA'!C1450)</f>
        <v>384</v>
      </c>
      <c r="C47" s="233">
        <f>SUM('[1]INFORME POR DIA'!D1606)</f>
        <v>0</v>
      </c>
      <c r="D47" s="233">
        <f t="shared" si="6"/>
        <v>361.25</v>
      </c>
      <c r="E47" s="233">
        <f>[1]RESUMEN!F46/[1]RESUMEN!$AO$48</f>
        <v>266.125</v>
      </c>
      <c r="F47" s="233">
        <f>[1]RESUMEN!I46/[1]RESUMEN!$AO$48</f>
        <v>95.125</v>
      </c>
      <c r="G47" s="233">
        <f t="shared" si="7"/>
        <v>0</v>
      </c>
      <c r="H47" s="233">
        <f>[1]RESUMEN!AC46/[1]RESUMEN!$AO$48</f>
        <v>0</v>
      </c>
      <c r="I47" s="233">
        <f>[1]RESUMEN!AD46/[1]RESUMEN!$AO$48</f>
        <v>0</v>
      </c>
      <c r="J47" s="233">
        <f t="shared" si="8"/>
        <v>0</v>
      </c>
      <c r="K47" s="233">
        <v>0</v>
      </c>
      <c r="L47" s="318">
        <v>0</v>
      </c>
    </row>
    <row r="48" spans="1:12" ht="15.75" customHeight="1" thickBot="1">
      <c r="A48" s="323" t="s">
        <v>216</v>
      </c>
      <c r="B48" s="324">
        <f>SUM('[1]INFORME POR DIA'!C1451)</f>
        <v>24</v>
      </c>
      <c r="C48" s="324">
        <f>SUM('[1]INFORME POR DIA'!D1607)</f>
        <v>0</v>
      </c>
      <c r="D48" s="325">
        <f t="shared" si="6"/>
        <v>23</v>
      </c>
      <c r="E48" s="324">
        <f>[1]RESUMEN!F47/[1]RESUMEN!$AO$48</f>
        <v>0</v>
      </c>
      <c r="F48" s="325">
        <f>[1]RESUMEN!I47/[1]RESUMEN!$AO$48</f>
        <v>23</v>
      </c>
      <c r="G48" s="325">
        <f t="shared" si="7"/>
        <v>0</v>
      </c>
      <c r="H48" s="325">
        <f>[1]RESUMEN!AC47/[1]RESUMEN!$AO$48</f>
        <v>0</v>
      </c>
      <c r="I48" s="324">
        <f>[1]RESUMEN!AD47/[1]RESUMEN!$AO$48</f>
        <v>0</v>
      </c>
      <c r="J48" s="324">
        <f t="shared" si="8"/>
        <v>0</v>
      </c>
      <c r="K48" s="324">
        <v>0</v>
      </c>
      <c r="L48" s="326">
        <v>0</v>
      </c>
    </row>
    <row r="49" spans="1:12" ht="11.25" customHeight="1">
      <c r="A49" s="371" t="s">
        <v>217</v>
      </c>
      <c r="B49" s="371"/>
      <c r="C49" s="371"/>
      <c r="D49" s="327" t="s">
        <v>331</v>
      </c>
      <c r="E49" s="327"/>
      <c r="F49" s="327"/>
    </row>
    <row r="50" spans="1:12" ht="11.25" customHeight="1">
      <c r="A50" s="371" t="s">
        <v>29</v>
      </c>
      <c r="B50" s="371"/>
      <c r="C50" s="371"/>
      <c r="D50" s="371"/>
      <c r="E50" s="371"/>
      <c r="F50" s="371"/>
    </row>
    <row r="51" spans="1:12" s="6" customFormat="1" ht="11.25" customHeight="1">
      <c r="A51" s="328" t="s">
        <v>225</v>
      </c>
      <c r="B51" s="329"/>
      <c r="D51" s="330" t="s">
        <v>321</v>
      </c>
      <c r="E51" s="330"/>
      <c r="F51" s="330"/>
    </row>
    <row r="52" spans="1:12" ht="11.25" customHeight="1">
      <c r="A52" s="331" t="s">
        <v>322</v>
      </c>
      <c r="B52" s="327"/>
      <c r="C52" s="327"/>
      <c r="D52" s="327"/>
      <c r="E52" s="327"/>
      <c r="F52" s="327"/>
    </row>
    <row r="53" spans="1:12" ht="11.25" customHeight="1">
      <c r="A53" s="328" t="s">
        <v>323</v>
      </c>
      <c r="B53" s="327"/>
      <c r="C53" s="327"/>
      <c r="D53" s="327"/>
      <c r="E53" s="327"/>
      <c r="F53" s="327"/>
    </row>
    <row r="54" spans="1:12" ht="17.25" customHeight="1">
      <c r="A54" s="7" t="s">
        <v>332</v>
      </c>
    </row>
    <row r="55" spans="1:12" ht="17.25" customHeight="1" thickBot="1">
      <c r="A55" s="7"/>
    </row>
    <row r="56" spans="1:12">
      <c r="A56" s="332" t="s">
        <v>2</v>
      </c>
      <c r="B56" s="362" t="s">
        <v>3</v>
      </c>
      <c r="C56" s="362" t="s">
        <v>4</v>
      </c>
      <c r="D56" s="362" t="s">
        <v>5</v>
      </c>
      <c r="E56" s="362" t="s">
        <v>6</v>
      </c>
      <c r="F56" s="362" t="s">
        <v>7</v>
      </c>
      <c r="G56" s="365" t="s">
        <v>8</v>
      </c>
      <c r="H56" s="365"/>
      <c r="I56" s="365"/>
      <c r="J56" s="365" t="s">
        <v>9</v>
      </c>
      <c r="K56" s="365"/>
      <c r="L56" s="366"/>
    </row>
    <row r="57" spans="1:12">
      <c r="A57" s="333"/>
      <c r="B57" s="363"/>
      <c r="C57" s="363"/>
      <c r="D57" s="363"/>
      <c r="E57" s="363"/>
      <c r="F57" s="363"/>
      <c r="G57" s="367" t="s">
        <v>10</v>
      </c>
      <c r="H57" s="367" t="s">
        <v>6</v>
      </c>
      <c r="I57" s="367" t="s">
        <v>7</v>
      </c>
      <c r="J57" s="367" t="s">
        <v>10</v>
      </c>
      <c r="K57" s="367" t="s">
        <v>6</v>
      </c>
      <c r="L57" s="369" t="s">
        <v>7</v>
      </c>
    </row>
    <row r="58" spans="1:12" ht="15.75" thickBot="1">
      <c r="A58" s="334"/>
      <c r="B58" s="364"/>
      <c r="C58" s="364"/>
      <c r="D58" s="364"/>
      <c r="E58" s="364"/>
      <c r="F58" s="364"/>
      <c r="G58" s="368"/>
      <c r="H58" s="368"/>
      <c r="I58" s="368"/>
      <c r="J58" s="368"/>
      <c r="K58" s="368"/>
      <c r="L58" s="370"/>
    </row>
    <row r="59" spans="1:12" ht="18" customHeight="1" thickBot="1">
      <c r="A59" s="312" t="s">
        <v>11</v>
      </c>
      <c r="B59" s="313">
        <f t="shared" ref="B59:L59" si="9">SUM(B60,B78)</f>
        <v>13708</v>
      </c>
      <c r="C59" s="313">
        <f t="shared" si="9"/>
        <v>535</v>
      </c>
      <c r="D59" s="313">
        <f t="shared" si="9"/>
        <v>11602</v>
      </c>
      <c r="E59" s="313">
        <f t="shared" si="9"/>
        <v>2035</v>
      </c>
      <c r="F59" s="313">
        <f t="shared" si="9"/>
        <v>9567</v>
      </c>
      <c r="G59" s="313">
        <f t="shared" si="9"/>
        <v>420</v>
      </c>
      <c r="H59" s="313">
        <f t="shared" si="9"/>
        <v>201</v>
      </c>
      <c r="I59" s="313">
        <f t="shared" si="9"/>
        <v>219</v>
      </c>
      <c r="J59" s="313">
        <f t="shared" si="9"/>
        <v>355</v>
      </c>
      <c r="K59" s="313">
        <f t="shared" si="9"/>
        <v>93</v>
      </c>
      <c r="L59" s="314">
        <f t="shared" si="9"/>
        <v>262</v>
      </c>
    </row>
    <row r="60" spans="1:12" ht="18.75" customHeight="1" thickBot="1">
      <c r="A60" s="315" t="s">
        <v>12</v>
      </c>
      <c r="B60" s="316">
        <f>SUM(B61:B77)</f>
        <v>6696</v>
      </c>
      <c r="C60" s="316">
        <f t="shared" ref="C60:L60" si="10">SUM(C61:C77)</f>
        <v>301</v>
      </c>
      <c r="D60" s="316">
        <f t="shared" si="10"/>
        <v>5613</v>
      </c>
      <c r="E60" s="316">
        <f t="shared" si="10"/>
        <v>774</v>
      </c>
      <c r="F60" s="316">
        <f t="shared" si="10"/>
        <v>4839</v>
      </c>
      <c r="G60" s="316">
        <f t="shared" si="10"/>
        <v>116</v>
      </c>
      <c r="H60" s="316">
        <f t="shared" si="10"/>
        <v>79</v>
      </c>
      <c r="I60" s="316">
        <f t="shared" si="10"/>
        <v>37</v>
      </c>
      <c r="J60" s="316">
        <f t="shared" si="10"/>
        <v>355</v>
      </c>
      <c r="K60" s="316">
        <f t="shared" si="10"/>
        <v>93</v>
      </c>
      <c r="L60" s="317">
        <f t="shared" si="10"/>
        <v>262</v>
      </c>
    </row>
    <row r="61" spans="1:12" ht="15.75" customHeight="1">
      <c r="A61" s="219" t="s">
        <v>13</v>
      </c>
      <c r="B61" s="233">
        <f>SUM('[1]INFORME POR DIA'!C218)</f>
        <v>500</v>
      </c>
      <c r="C61" s="233">
        <f>SUM('[1]INFORME POR DIA'!D218)</f>
        <v>0</v>
      </c>
      <c r="D61" s="233">
        <f t="shared" ref="D61:D75" si="11">SUM(E61:F61)</f>
        <v>448</v>
      </c>
      <c r="E61" s="233">
        <f>SUM('[1]INFORME POR DIA'!F218)</f>
        <v>0</v>
      </c>
      <c r="F61" s="233">
        <f>SUM('[1]INFORME POR DIA'!I218)</f>
        <v>448</v>
      </c>
      <c r="G61" s="233">
        <f t="shared" ref="G61:G75" si="12">SUM(H61:I61)</f>
        <v>0</v>
      </c>
      <c r="H61" s="233">
        <f>SUM('[1]INFORME POR DIA'!AC218)</f>
        <v>0</v>
      </c>
      <c r="I61" s="233">
        <f>SUM('[1]INFORME POR DIA'!AD218)</f>
        <v>0</v>
      </c>
      <c r="J61" s="233">
        <f t="shared" ref="J61:J75" si="13">SUM(K61:L61)</f>
        <v>0</v>
      </c>
      <c r="K61" s="233">
        <f>SUM('[1]INFORME POR DIA'!AM218)</f>
        <v>0</v>
      </c>
      <c r="L61" s="346">
        <f>SUM('[1]INFORME POR DIA'!AN218)</f>
        <v>0</v>
      </c>
    </row>
    <row r="62" spans="1:12" ht="15.75" customHeight="1">
      <c r="A62" s="220" t="s">
        <v>202</v>
      </c>
      <c r="B62" s="233">
        <f>SUM('[1]INFORME POR DIA'!C219)</f>
        <v>450</v>
      </c>
      <c r="C62" s="233">
        <f>SUM('[1]INFORME POR DIA'!D219)</f>
        <v>54</v>
      </c>
      <c r="D62" s="233">
        <f t="shared" si="11"/>
        <v>261</v>
      </c>
      <c r="E62" s="233">
        <f>SUM('[1]INFORME POR DIA'!F219)</f>
        <v>0</v>
      </c>
      <c r="F62" s="233">
        <f>SUM('[1]INFORME POR DIA'!I219)</f>
        <v>261</v>
      </c>
      <c r="G62" s="233">
        <f t="shared" si="12"/>
        <v>0</v>
      </c>
      <c r="H62" s="233">
        <f>SUM('[1]INFORME POR DIA'!AC219)</f>
        <v>0</v>
      </c>
      <c r="I62" s="233">
        <f>SUM('[1]INFORME POR DIA'!AD219)</f>
        <v>0</v>
      </c>
      <c r="J62" s="233">
        <f t="shared" si="13"/>
        <v>0</v>
      </c>
      <c r="K62" s="233">
        <f>SUM('[1]INFORME POR DIA'!AM219)</f>
        <v>0</v>
      </c>
      <c r="L62" s="320">
        <f>SUM('[1]INFORME POR DIA'!AN219)</f>
        <v>0</v>
      </c>
    </row>
    <row r="63" spans="1:12" ht="15.75" customHeight="1">
      <c r="A63" s="220" t="s">
        <v>203</v>
      </c>
      <c r="B63" s="233">
        <f>SUM('[1]INFORME POR DIA'!C220)</f>
        <v>36</v>
      </c>
      <c r="C63" s="233">
        <f>SUM('[1]INFORME POR DIA'!D220)</f>
        <v>0</v>
      </c>
      <c r="D63" s="233">
        <f t="shared" si="11"/>
        <v>34</v>
      </c>
      <c r="E63" s="233">
        <f>SUM('[1]INFORME POR DIA'!F220)</f>
        <v>0</v>
      </c>
      <c r="F63" s="233">
        <f>SUM('[1]INFORME POR DIA'!I220)</f>
        <v>34</v>
      </c>
      <c r="G63" s="233">
        <f t="shared" si="12"/>
        <v>0</v>
      </c>
      <c r="H63" s="233">
        <f>SUM('[1]INFORME POR DIA'!AC220)</f>
        <v>0</v>
      </c>
      <c r="I63" s="233">
        <f>SUM('[1]INFORME POR DIA'!AD220)</f>
        <v>0</v>
      </c>
      <c r="J63" s="233">
        <f t="shared" si="13"/>
        <v>0</v>
      </c>
      <c r="K63" s="233">
        <f>SUM('[1]INFORME POR DIA'!AM220)</f>
        <v>0</v>
      </c>
      <c r="L63" s="320">
        <f>SUM('[1]INFORME POR DIA'!AN220)</f>
        <v>0</v>
      </c>
    </row>
    <row r="64" spans="1:12" ht="15.75" customHeight="1">
      <c r="A64" s="220" t="s">
        <v>204</v>
      </c>
      <c r="B64" s="233">
        <f>SUM('[1]INFORME POR DIA'!C221)</f>
        <v>40</v>
      </c>
      <c r="C64" s="233">
        <f>SUM('[1]INFORME POR DIA'!D221)</f>
        <v>0</v>
      </c>
      <c r="D64" s="233">
        <f t="shared" si="11"/>
        <v>25</v>
      </c>
      <c r="E64" s="233">
        <f>SUM('[1]INFORME POR DIA'!F221)</f>
        <v>0</v>
      </c>
      <c r="F64" s="233">
        <f>SUM('[1]INFORME POR DIA'!I221)</f>
        <v>25</v>
      </c>
      <c r="G64" s="233">
        <f t="shared" si="12"/>
        <v>0</v>
      </c>
      <c r="H64" s="233">
        <f>SUM('[1]INFORME POR DIA'!AC221)</f>
        <v>0</v>
      </c>
      <c r="I64" s="233">
        <f>SUM('[1]INFORME POR DIA'!AD221)</f>
        <v>0</v>
      </c>
      <c r="J64" s="233">
        <f t="shared" si="13"/>
        <v>25</v>
      </c>
      <c r="K64" s="233">
        <f>SUM('[1]INFORME POR DIA'!AM221)</f>
        <v>0</v>
      </c>
      <c r="L64" s="320">
        <f>SUM('[1]INFORME POR DIA'!AN221)</f>
        <v>25</v>
      </c>
    </row>
    <row r="65" spans="1:12" ht="15.75" customHeight="1">
      <c r="A65" s="220" t="s">
        <v>205</v>
      </c>
      <c r="B65" s="233">
        <f>SUM('[1]INFORME POR DIA'!C222)</f>
        <v>68</v>
      </c>
      <c r="C65" s="233">
        <f>SUM('[1]INFORME POR DIA'!D222)</f>
        <v>0</v>
      </c>
      <c r="D65" s="233">
        <f t="shared" si="11"/>
        <v>45</v>
      </c>
      <c r="E65" s="233">
        <f>SUM('[1]INFORME POR DIA'!F222)</f>
        <v>0</v>
      </c>
      <c r="F65" s="233">
        <f>SUM('[1]INFORME POR DIA'!I222)</f>
        <v>45</v>
      </c>
      <c r="G65" s="233">
        <f t="shared" si="12"/>
        <v>0</v>
      </c>
      <c r="H65" s="233">
        <f>SUM('[1]INFORME POR DIA'!AC222)</f>
        <v>0</v>
      </c>
      <c r="I65" s="233">
        <f>SUM('[1]INFORME POR DIA'!AD222)</f>
        <v>0</v>
      </c>
      <c r="J65" s="233">
        <f t="shared" si="13"/>
        <v>0</v>
      </c>
      <c r="K65" s="233">
        <f>SUM('[1]INFORME POR DIA'!AM222)</f>
        <v>0</v>
      </c>
      <c r="L65" s="320">
        <f>SUM('[1]INFORME POR DIA'!AN222)</f>
        <v>0</v>
      </c>
    </row>
    <row r="66" spans="1:12" ht="15.75" customHeight="1">
      <c r="A66" s="220" t="s">
        <v>206</v>
      </c>
      <c r="B66" s="233">
        <f>SUM('[1]INFORME POR DIA'!C223)</f>
        <v>108</v>
      </c>
      <c r="C66" s="233">
        <f>SUM('[1]INFORME POR DIA'!D223)</f>
        <v>0</v>
      </c>
      <c r="D66" s="233">
        <f t="shared" si="11"/>
        <v>33</v>
      </c>
      <c r="E66" s="233">
        <f>SUM('[1]INFORME POR DIA'!F223)</f>
        <v>26</v>
      </c>
      <c r="F66" s="233">
        <f>SUM('[1]INFORME POR DIA'!I223)</f>
        <v>7</v>
      </c>
      <c r="G66" s="233">
        <f t="shared" si="12"/>
        <v>0</v>
      </c>
      <c r="H66" s="233">
        <f>SUM('[1]INFORME POR DIA'!AC223)</f>
        <v>0</v>
      </c>
      <c r="I66" s="233">
        <f>SUM('[1]INFORME POR DIA'!AD223)</f>
        <v>0</v>
      </c>
      <c r="J66" s="233">
        <f t="shared" si="13"/>
        <v>7</v>
      </c>
      <c r="K66" s="233">
        <f>SUM('[1]INFORME POR DIA'!AM223)</f>
        <v>7</v>
      </c>
      <c r="L66" s="320">
        <f>SUM('[1]INFORME POR DIA'!AN223)</f>
        <v>0</v>
      </c>
    </row>
    <row r="67" spans="1:12" ht="15.75" customHeight="1">
      <c r="A67" s="220" t="s">
        <v>221</v>
      </c>
      <c r="B67" s="233">
        <f>SUM('[1]INFORME POR DIA'!C224)</f>
        <v>705</v>
      </c>
      <c r="C67" s="233">
        <f>SUM('[1]INFORME POR DIA'!D224)</f>
        <v>10</v>
      </c>
      <c r="D67" s="233">
        <f t="shared" si="11"/>
        <v>666</v>
      </c>
      <c r="E67" s="233">
        <f>SUM('[1]INFORME POR DIA'!F224)</f>
        <v>465</v>
      </c>
      <c r="F67" s="233">
        <f>SUM('[1]INFORME POR DIA'!I224)</f>
        <v>201</v>
      </c>
      <c r="G67" s="233">
        <f t="shared" si="12"/>
        <v>79</v>
      </c>
      <c r="H67" s="233">
        <f>SUM('[1]INFORME POR DIA'!AC224)</f>
        <v>71</v>
      </c>
      <c r="I67" s="233">
        <f>SUM('[1]INFORME POR DIA'!AD224)</f>
        <v>8</v>
      </c>
      <c r="J67" s="233">
        <f t="shared" si="13"/>
        <v>0</v>
      </c>
      <c r="K67" s="233">
        <f>SUM('[1]INFORME POR DIA'!AM224)</f>
        <v>0</v>
      </c>
      <c r="L67" s="320">
        <f>SUM('[1]INFORME POR DIA'!AN224)</f>
        <v>0</v>
      </c>
    </row>
    <row r="68" spans="1:12" ht="15.75" customHeight="1">
      <c r="A68" s="220" t="s">
        <v>317</v>
      </c>
      <c r="B68" s="233">
        <f>SUM('[1]INFORME POR DIA'!C225)</f>
        <v>404</v>
      </c>
      <c r="C68" s="233">
        <f>SUM('[1]INFORME POR DIA'!D225)</f>
        <v>2</v>
      </c>
      <c r="D68" s="233">
        <f t="shared" si="11"/>
        <v>308</v>
      </c>
      <c r="E68" s="233">
        <f>SUM('[1]INFORME POR DIA'!F225)</f>
        <v>12</v>
      </c>
      <c r="F68" s="233">
        <f>SUM('[1]INFORME POR DIA'!I225)</f>
        <v>296</v>
      </c>
      <c r="G68" s="233">
        <f t="shared" si="12"/>
        <v>2</v>
      </c>
      <c r="H68" s="233">
        <f>SUM('[1]INFORME POR DIA'!AC225)</f>
        <v>1</v>
      </c>
      <c r="I68" s="233">
        <f>SUM('[1]INFORME POR DIA'!AD225)</f>
        <v>1</v>
      </c>
      <c r="J68" s="233">
        <f t="shared" si="13"/>
        <v>0</v>
      </c>
      <c r="K68" s="233">
        <f>SUM('[1]INFORME POR DIA'!AM225)</f>
        <v>0</v>
      </c>
      <c r="L68" s="320">
        <f>SUM('[1]INFORME POR DIA'!AN225)</f>
        <v>0</v>
      </c>
    </row>
    <row r="69" spans="1:12" ht="15.75" customHeight="1">
      <c r="A69" s="220" t="s">
        <v>222</v>
      </c>
      <c r="B69" s="233">
        <f>SUM('[1]INFORME POR DIA'!C226)</f>
        <v>292</v>
      </c>
      <c r="C69" s="233">
        <f>SUM('[1]INFORME POR DIA'!D226)</f>
        <v>3</v>
      </c>
      <c r="D69" s="233">
        <f t="shared" si="11"/>
        <v>281</v>
      </c>
      <c r="E69" s="233">
        <f>SUM('[1]INFORME POR DIA'!F226)</f>
        <v>0</v>
      </c>
      <c r="F69" s="233">
        <f>SUM('[1]INFORME POR DIA'!I226)</f>
        <v>281</v>
      </c>
      <c r="G69" s="233">
        <f t="shared" si="12"/>
        <v>0</v>
      </c>
      <c r="H69" s="233">
        <f>SUM('[1]INFORME POR DIA'!AC226)</f>
        <v>0</v>
      </c>
      <c r="I69" s="233">
        <f>SUM('[1]INFORME POR DIA'!AD226)</f>
        <v>0</v>
      </c>
      <c r="J69" s="233">
        <f t="shared" si="13"/>
        <v>0</v>
      </c>
      <c r="K69" s="233">
        <f>SUM('[1]INFORME POR DIA'!AM226)</f>
        <v>0</v>
      </c>
      <c r="L69" s="320">
        <f>SUM('[1]INFORME POR DIA'!AN226)</f>
        <v>0</v>
      </c>
    </row>
    <row r="70" spans="1:12" ht="15.75" customHeight="1">
      <c r="A70" s="220" t="s">
        <v>207</v>
      </c>
      <c r="B70" s="233">
        <f>SUM('[1]INFORME POR DIA'!C227)</f>
        <v>1414</v>
      </c>
      <c r="C70" s="233">
        <f>SUM('[1]INFORME POR DIA'!D227)</f>
        <v>12</v>
      </c>
      <c r="D70" s="233">
        <f t="shared" si="11"/>
        <v>1244</v>
      </c>
      <c r="E70" s="233">
        <f>SUM('[1]INFORME POR DIA'!F227)</f>
        <v>185</v>
      </c>
      <c r="F70" s="233">
        <f>SUM('[1]INFORME POR DIA'!I227)</f>
        <v>1059</v>
      </c>
      <c r="G70" s="233">
        <f t="shared" si="12"/>
        <v>23</v>
      </c>
      <c r="H70" s="233">
        <f>SUM('[1]INFORME POR DIA'!AC227)</f>
        <v>0</v>
      </c>
      <c r="I70" s="233">
        <f>SUM('[1]INFORME POR DIA'!AD227)</f>
        <v>23</v>
      </c>
      <c r="J70" s="233">
        <f t="shared" si="13"/>
        <v>0</v>
      </c>
      <c r="K70" s="233">
        <f>SUM('[1]INFORME POR DIA'!AM227)</f>
        <v>0</v>
      </c>
      <c r="L70" s="320">
        <f>SUM('[1]INFORME POR DIA'!AN227)</f>
        <v>0</v>
      </c>
    </row>
    <row r="71" spans="1:12" ht="15.75" customHeight="1">
      <c r="A71" s="221" t="s">
        <v>14</v>
      </c>
      <c r="B71" s="233">
        <f>SUM('[1]INFORME POR DIA'!C228)</f>
        <v>516</v>
      </c>
      <c r="C71" s="233">
        <f>SUM('[1]INFORME POR DIA'!D228)</f>
        <v>61</v>
      </c>
      <c r="D71" s="233">
        <f t="shared" si="11"/>
        <v>438</v>
      </c>
      <c r="E71" s="233">
        <f>SUM('[1]INFORME POR DIA'!F228)</f>
        <v>0</v>
      </c>
      <c r="F71" s="233">
        <f>SUM('[1]INFORME POR DIA'!I228)</f>
        <v>438</v>
      </c>
      <c r="G71" s="233">
        <f t="shared" si="12"/>
        <v>0</v>
      </c>
      <c r="H71" s="233">
        <f>SUM('[1]INFORME POR DIA'!AC228)</f>
        <v>0</v>
      </c>
      <c r="I71" s="233">
        <f>SUM('[1]INFORME POR DIA'!AD228)</f>
        <v>0</v>
      </c>
      <c r="J71" s="233">
        <f t="shared" si="13"/>
        <v>0</v>
      </c>
      <c r="K71" s="233">
        <f>SUM('[1]INFORME POR DIA'!AM228)</f>
        <v>0</v>
      </c>
      <c r="L71" s="320">
        <f>SUM('[1]INFORME POR DIA'!AN228)</f>
        <v>0</v>
      </c>
    </row>
    <row r="72" spans="1:12" ht="15.75" customHeight="1">
      <c r="A72" s="221" t="s">
        <v>15</v>
      </c>
      <c r="B72" s="233">
        <f>SUM('[1]INFORME POR DIA'!C229)</f>
        <v>320</v>
      </c>
      <c r="C72" s="233">
        <f>SUM('[1]INFORME POR DIA'!D229)</f>
        <v>81</v>
      </c>
      <c r="D72" s="233">
        <f t="shared" si="11"/>
        <v>235</v>
      </c>
      <c r="E72" s="233">
        <f>SUM('[1]INFORME POR DIA'!F229)</f>
        <v>0</v>
      </c>
      <c r="F72" s="233">
        <f>SUM('[1]INFORME POR DIA'!I229)</f>
        <v>235</v>
      </c>
      <c r="G72" s="233">
        <f t="shared" si="12"/>
        <v>0</v>
      </c>
      <c r="H72" s="233">
        <f>SUM('[1]INFORME POR DIA'!AC229)</f>
        <v>0</v>
      </c>
      <c r="I72" s="233">
        <f>SUM('[1]INFORME POR DIA'!AD229)</f>
        <v>0</v>
      </c>
      <c r="J72" s="233">
        <f t="shared" si="13"/>
        <v>0</v>
      </c>
      <c r="K72" s="233">
        <f>SUM('[1]INFORME POR DIA'!AM229)</f>
        <v>0</v>
      </c>
      <c r="L72" s="320">
        <f>SUM('[1]INFORME POR DIA'!AN229)</f>
        <v>0</v>
      </c>
    </row>
    <row r="73" spans="1:12" ht="15.75" customHeight="1">
      <c r="A73" s="221" t="s">
        <v>16</v>
      </c>
      <c r="B73" s="233">
        <f>SUM('[1]INFORME POR DIA'!C230)</f>
        <v>296</v>
      </c>
      <c r="C73" s="233">
        <f>SUM('[1]INFORME POR DIA'!D230)</f>
        <v>10</v>
      </c>
      <c r="D73" s="233">
        <f t="shared" si="11"/>
        <v>279</v>
      </c>
      <c r="E73" s="233">
        <f>SUM('[1]INFORME POR DIA'!F230)</f>
        <v>0</v>
      </c>
      <c r="F73" s="233">
        <f>SUM('[1]INFORME POR DIA'!I230)</f>
        <v>279</v>
      </c>
      <c r="G73" s="233">
        <f t="shared" si="12"/>
        <v>0</v>
      </c>
      <c r="H73" s="233">
        <f>SUM('[1]INFORME POR DIA'!AC230)</f>
        <v>0</v>
      </c>
      <c r="I73" s="233">
        <f>SUM('[1]INFORME POR DIA'!AD230)</f>
        <v>0</v>
      </c>
      <c r="J73" s="233">
        <f t="shared" si="13"/>
        <v>0</v>
      </c>
      <c r="K73" s="233">
        <f>SUM('[1]INFORME POR DIA'!AM230)</f>
        <v>0</v>
      </c>
      <c r="L73" s="320">
        <f>SUM('[1]INFORME POR DIA'!AN230)</f>
        <v>0</v>
      </c>
    </row>
    <row r="74" spans="1:12" ht="15.75" customHeight="1">
      <c r="A74" s="222" t="s">
        <v>17</v>
      </c>
      <c r="B74" s="233">
        <f>SUM('[1]INFORME POR DIA'!C231)</f>
        <v>516</v>
      </c>
      <c r="C74" s="233">
        <f>SUM('[1]INFORME POR DIA'!D231)</f>
        <v>3</v>
      </c>
      <c r="D74" s="233">
        <f t="shared" si="11"/>
        <v>490</v>
      </c>
      <c r="E74" s="233">
        <f>SUM('[1]INFORME POR DIA'!F231)</f>
        <v>0</v>
      </c>
      <c r="F74" s="233">
        <f>SUM('[1]INFORME POR DIA'!I231)</f>
        <v>490</v>
      </c>
      <c r="G74" s="233">
        <f t="shared" si="12"/>
        <v>0</v>
      </c>
      <c r="H74" s="233">
        <f>SUM('[1]INFORME POR DIA'!AC231)</f>
        <v>0</v>
      </c>
      <c r="I74" s="233">
        <f>SUM('[1]INFORME POR DIA'!AD231)</f>
        <v>0</v>
      </c>
      <c r="J74" s="233">
        <f t="shared" si="13"/>
        <v>0</v>
      </c>
      <c r="K74" s="233">
        <f>SUM('[1]INFORME POR DIA'!AM231)</f>
        <v>0</v>
      </c>
      <c r="L74" s="320">
        <f>SUM('[1]INFORME POR DIA'!AN231)</f>
        <v>0</v>
      </c>
    </row>
    <row r="75" spans="1:12" ht="15.75" customHeight="1">
      <c r="A75" s="321" t="s">
        <v>333</v>
      </c>
      <c r="B75" s="233">
        <f>SUM('[1]INFORME POR DIA'!C232)</f>
        <v>529</v>
      </c>
      <c r="C75" s="233">
        <f>SUM('[1]INFORME POR DIA'!D232)</f>
        <v>11</v>
      </c>
      <c r="D75" s="233">
        <f t="shared" si="11"/>
        <v>492</v>
      </c>
      <c r="E75" s="233">
        <f>SUM('[1]INFORME POR DIA'!F232)</f>
        <v>0</v>
      </c>
      <c r="F75" s="233">
        <f>SUM('[1]INFORME POR DIA'!I232)</f>
        <v>492</v>
      </c>
      <c r="G75" s="233">
        <f t="shared" si="12"/>
        <v>0</v>
      </c>
      <c r="H75" s="233">
        <f>SUM('[1]INFORME POR DIA'!AC232)</f>
        <v>0</v>
      </c>
      <c r="I75" s="233">
        <f>SUM('[1]INFORME POR DIA'!AD232)</f>
        <v>0</v>
      </c>
      <c r="J75" s="233">
        <f t="shared" si="13"/>
        <v>0</v>
      </c>
      <c r="K75" s="233">
        <f>SUM('[1]INFORME POR DIA'!AM232)</f>
        <v>0</v>
      </c>
      <c r="L75" s="320">
        <f>SUM('[1]INFORME POR DIA'!AN232)</f>
        <v>0</v>
      </c>
    </row>
    <row r="76" spans="1:12" ht="15.75" customHeight="1">
      <c r="A76" s="322" t="s">
        <v>208</v>
      </c>
      <c r="B76" s="233">
        <f>SUM('[1]INFORME POR DIA'!C233)</f>
        <v>476</v>
      </c>
      <c r="C76" s="233">
        <f>SUM('[1]INFORME POR DIA'!D233)</f>
        <v>54</v>
      </c>
      <c r="D76" s="233">
        <f>SUM(E76:F76)</f>
        <v>323</v>
      </c>
      <c r="E76" s="233">
        <f>SUM('[1]INFORME POR DIA'!F233)</f>
        <v>86</v>
      </c>
      <c r="F76" s="233">
        <f>SUM('[1]INFORME POR DIA'!I233)</f>
        <v>237</v>
      </c>
      <c r="G76" s="233">
        <f>SUM(H76:I76)</f>
        <v>12</v>
      </c>
      <c r="H76" s="233">
        <f>SUM('[1]INFORME POR DIA'!AC233)</f>
        <v>7</v>
      </c>
      <c r="I76" s="233">
        <f>SUM('[1]INFORME POR DIA'!AD233)</f>
        <v>5</v>
      </c>
      <c r="J76" s="233">
        <f>SUM(K76:L76)</f>
        <v>323</v>
      </c>
      <c r="K76" s="233">
        <f>SUM('[1]INFORME POR DIA'!AM233)</f>
        <v>86</v>
      </c>
      <c r="L76" s="320">
        <f>SUM('[1]INFORME POR DIA'!AN233)</f>
        <v>237</v>
      </c>
    </row>
    <row r="77" spans="1:12" ht="15.75" customHeight="1" thickBot="1">
      <c r="A77" s="220" t="s">
        <v>316</v>
      </c>
      <c r="B77" s="233">
        <f>SUM('[1]INFORME POR DIA'!C234)</f>
        <v>26</v>
      </c>
      <c r="C77" s="233">
        <f>SUM('[1]INFORME POR DIA'!D234)</f>
        <v>0</v>
      </c>
      <c r="D77" s="233">
        <f>SUM(E77:F77)</f>
        <v>11</v>
      </c>
      <c r="E77" s="233">
        <f>SUM('[1]INFORME POR DIA'!F234)</f>
        <v>0</v>
      </c>
      <c r="F77" s="233">
        <f>SUM('[1]INFORME POR DIA'!I234)</f>
        <v>11</v>
      </c>
      <c r="G77" s="233">
        <f>SUM(H77:I77)</f>
        <v>0</v>
      </c>
      <c r="H77" s="233">
        <f>SUM('[1]INFORME POR DIA'!AC234)</f>
        <v>0</v>
      </c>
      <c r="I77" s="233">
        <f>SUM('[1]INFORME POR DIA'!AD234)</f>
        <v>0</v>
      </c>
      <c r="J77" s="233">
        <f>SUM(K77:L77)</f>
        <v>0</v>
      </c>
      <c r="K77" s="233">
        <f>SUM('[1]INFORME POR DIA'!AM234)</f>
        <v>0</v>
      </c>
      <c r="L77" s="347">
        <f>SUM('[1]INFORME POR DIA'!AN234)</f>
        <v>0</v>
      </c>
    </row>
    <row r="78" spans="1:12" ht="18" customHeight="1" thickBot="1">
      <c r="A78" s="315" t="s">
        <v>18</v>
      </c>
      <c r="B78" s="316">
        <f>SUM(B79:B98)</f>
        <v>7012</v>
      </c>
      <c r="C78" s="316">
        <f t="shared" ref="C78:L78" si="14">SUM(C79:C98)</f>
        <v>234</v>
      </c>
      <c r="D78" s="316">
        <f t="shared" si="14"/>
        <v>5989</v>
      </c>
      <c r="E78" s="316">
        <f t="shared" si="14"/>
        <v>1261</v>
      </c>
      <c r="F78" s="316">
        <f t="shared" si="14"/>
        <v>4728</v>
      </c>
      <c r="G78" s="316">
        <f t="shared" si="14"/>
        <v>304</v>
      </c>
      <c r="H78" s="316">
        <f t="shared" si="14"/>
        <v>122</v>
      </c>
      <c r="I78" s="316">
        <f t="shared" si="14"/>
        <v>182</v>
      </c>
      <c r="J78" s="316">
        <f t="shared" si="14"/>
        <v>0</v>
      </c>
      <c r="K78" s="316">
        <f t="shared" si="14"/>
        <v>0</v>
      </c>
      <c r="L78" s="317">
        <f t="shared" si="14"/>
        <v>0</v>
      </c>
    </row>
    <row r="79" spans="1:12" ht="15.75" customHeight="1">
      <c r="A79" s="221" t="s">
        <v>19</v>
      </c>
      <c r="B79" s="233">
        <f>SUM('[1]INFORME POR DIA'!C236)</f>
        <v>534</v>
      </c>
      <c r="C79" s="233">
        <f>SUM('[1]INFORME POR DIA'!D236)</f>
        <v>13</v>
      </c>
      <c r="D79" s="233">
        <f t="shared" ref="D79:D98" si="15">SUM(E79:F79)</f>
        <v>468</v>
      </c>
      <c r="E79" s="233">
        <f>SUM('[1]INFORME POR DIA'!F236)</f>
        <v>0</v>
      </c>
      <c r="F79" s="233">
        <f>SUM('[1]INFORME POR DIA'!I236)</f>
        <v>468</v>
      </c>
      <c r="G79" s="233">
        <f t="shared" ref="G79:G98" si="16">SUM(H79:I79)</f>
        <v>0</v>
      </c>
      <c r="H79" s="233">
        <f>SUM('[1]INFORME POR DIA'!AC236)</f>
        <v>0</v>
      </c>
      <c r="I79" s="233">
        <f>SUM('[1]INFORME POR DIA'!AD236)</f>
        <v>0</v>
      </c>
      <c r="J79" s="233">
        <f t="shared" ref="J79:J98" si="17">SUM(K79:L79)</f>
        <v>0</v>
      </c>
      <c r="K79" s="233">
        <f>SUM('[1]INFORME POR DIA'!AM28)</f>
        <v>0</v>
      </c>
      <c r="L79" s="318">
        <f>SUM('[1]INFORME POR DIA'!AN28)</f>
        <v>0</v>
      </c>
    </row>
    <row r="80" spans="1:12" ht="15.75" customHeight="1">
      <c r="A80" s="221" t="s">
        <v>20</v>
      </c>
      <c r="B80" s="233">
        <f>SUM('[1]INFORME POR DIA'!C237)</f>
        <v>676</v>
      </c>
      <c r="C80" s="233">
        <f>SUM('[1]INFORME POR DIA'!D237)</f>
        <v>12</v>
      </c>
      <c r="D80" s="233">
        <f t="shared" si="15"/>
        <v>580</v>
      </c>
      <c r="E80" s="233">
        <f>SUM('[1]INFORME POR DIA'!F237)</f>
        <v>426</v>
      </c>
      <c r="F80" s="233">
        <f>SUM('[1]INFORME POR DIA'!I237)</f>
        <v>154</v>
      </c>
      <c r="G80" s="233">
        <f t="shared" si="16"/>
        <v>29</v>
      </c>
      <c r="H80" s="233">
        <f>SUM('[1]INFORME POR DIA'!AC237)</f>
        <v>29</v>
      </c>
      <c r="I80" s="233">
        <f>SUM('[1]INFORME POR DIA'!AD237)</f>
        <v>0</v>
      </c>
      <c r="J80" s="233">
        <f t="shared" si="17"/>
        <v>0</v>
      </c>
      <c r="K80" s="233">
        <f>SUM('[1]INFORME POR DIA'!AM237)</f>
        <v>0</v>
      </c>
      <c r="L80" s="320">
        <f>SUM('[1]INFORME POR DIA'!AN237)</f>
        <v>0</v>
      </c>
    </row>
    <row r="81" spans="1:12" ht="15.75" customHeight="1">
      <c r="A81" s="221" t="s">
        <v>21</v>
      </c>
      <c r="B81" s="233">
        <f>SUM('[1]INFORME POR DIA'!C238)</f>
        <v>280</v>
      </c>
      <c r="C81" s="233">
        <f>SUM('[1]INFORME POR DIA'!D238)</f>
        <v>0</v>
      </c>
      <c r="D81" s="233">
        <f t="shared" si="15"/>
        <v>277</v>
      </c>
      <c r="E81" s="233">
        <f>SUM('[1]INFORME POR DIA'!F238)</f>
        <v>0</v>
      </c>
      <c r="F81" s="233">
        <f>SUM('[1]INFORME POR DIA'!I238)</f>
        <v>277</v>
      </c>
      <c r="G81" s="233">
        <f t="shared" si="16"/>
        <v>0</v>
      </c>
      <c r="H81" s="233">
        <f>SUM('[1]INFORME POR DIA'!AC238)</f>
        <v>0</v>
      </c>
      <c r="I81" s="233">
        <f>SUM('[1]INFORME POR DIA'!AD238)</f>
        <v>0</v>
      </c>
      <c r="J81" s="233">
        <f t="shared" si="17"/>
        <v>0</v>
      </c>
      <c r="K81" s="233">
        <f>SUM('[1]INFORME POR DIA'!AM238)</f>
        <v>0</v>
      </c>
      <c r="L81" s="320">
        <f>SUM('[1]INFORME POR DIA'!AN238)</f>
        <v>0</v>
      </c>
    </row>
    <row r="82" spans="1:12" ht="15.75" customHeight="1">
      <c r="A82" s="221" t="s">
        <v>22</v>
      </c>
      <c r="B82" s="233">
        <f>SUM('[1]INFORME POR DIA'!C239)</f>
        <v>224</v>
      </c>
      <c r="C82" s="233">
        <f>SUM('[1]INFORME POR DIA'!D239)</f>
        <v>2</v>
      </c>
      <c r="D82" s="233">
        <f t="shared" si="15"/>
        <v>201</v>
      </c>
      <c r="E82" s="233">
        <f>SUM('[1]INFORME POR DIA'!F239)</f>
        <v>0</v>
      </c>
      <c r="F82" s="233">
        <f>SUM('[1]INFORME POR DIA'!I239)</f>
        <v>201</v>
      </c>
      <c r="G82" s="233">
        <f t="shared" si="16"/>
        <v>0</v>
      </c>
      <c r="H82" s="233">
        <f>SUM('[1]INFORME POR DIA'!AC239)</f>
        <v>0</v>
      </c>
      <c r="I82" s="233">
        <f>SUM('[1]INFORME POR DIA'!AD239)</f>
        <v>0</v>
      </c>
      <c r="J82" s="233">
        <f t="shared" si="17"/>
        <v>0</v>
      </c>
      <c r="K82" s="233">
        <f>SUM('[1]INFORME POR DIA'!AM239)</f>
        <v>0</v>
      </c>
      <c r="L82" s="320">
        <f>SUM('[1]INFORME POR DIA'!AN239)</f>
        <v>0</v>
      </c>
    </row>
    <row r="83" spans="1:12" ht="15.75" customHeight="1">
      <c r="A83" s="220" t="s">
        <v>209</v>
      </c>
      <c r="B83" s="233">
        <f>SUM('[1]INFORME POR DIA'!C240)</f>
        <v>192</v>
      </c>
      <c r="C83" s="233">
        <f>SUM('[1]INFORME POR DIA'!D240)</f>
        <v>0</v>
      </c>
      <c r="D83" s="233">
        <f t="shared" si="15"/>
        <v>190</v>
      </c>
      <c r="E83" s="233">
        <f>SUM('[1]INFORME POR DIA'!F240)</f>
        <v>0</v>
      </c>
      <c r="F83" s="233">
        <f>SUM('[1]INFORME POR DIA'!I240)</f>
        <v>190</v>
      </c>
      <c r="G83" s="233">
        <f t="shared" si="16"/>
        <v>0</v>
      </c>
      <c r="H83" s="233">
        <f>SUM('[1]INFORME POR DIA'!AC240)</f>
        <v>0</v>
      </c>
      <c r="I83" s="233">
        <f>SUM('[1]INFORME POR DIA'!AD240)</f>
        <v>0</v>
      </c>
      <c r="J83" s="233">
        <f t="shared" si="17"/>
        <v>0</v>
      </c>
      <c r="K83" s="233">
        <f>SUM('[1]INFORME POR DIA'!AM240)</f>
        <v>0</v>
      </c>
      <c r="L83" s="320">
        <f>SUM('[1]INFORME POR DIA'!AN240)</f>
        <v>0</v>
      </c>
    </row>
    <row r="84" spans="1:12" ht="15.75" customHeight="1">
      <c r="A84" s="220" t="s">
        <v>223</v>
      </c>
      <c r="B84" s="233">
        <f>SUM('[1]INFORME POR DIA'!C241)</f>
        <v>528</v>
      </c>
      <c r="C84" s="233">
        <f>SUM('[1]INFORME POR DIA'!D241)</f>
        <v>11</v>
      </c>
      <c r="D84" s="233">
        <f t="shared" si="15"/>
        <v>477</v>
      </c>
      <c r="E84" s="233">
        <f>SUM('[1]INFORME POR DIA'!F241)</f>
        <v>82</v>
      </c>
      <c r="F84" s="233">
        <f>SUM('[1]INFORME POR DIA'!I241)</f>
        <v>395</v>
      </c>
      <c r="G84" s="233">
        <f t="shared" si="16"/>
        <v>259</v>
      </c>
      <c r="H84" s="233">
        <f>SUM('[1]INFORME POR DIA'!AC241)</f>
        <v>82</v>
      </c>
      <c r="I84" s="233">
        <f>SUM('[1]INFORME POR DIA'!AD241)</f>
        <v>177</v>
      </c>
      <c r="J84" s="233">
        <f t="shared" si="17"/>
        <v>0</v>
      </c>
      <c r="K84" s="233">
        <f>SUM('[1]INFORME POR DIA'!AM241)</f>
        <v>0</v>
      </c>
      <c r="L84" s="320">
        <f>SUM('[1]INFORME POR DIA'!AN241)</f>
        <v>0</v>
      </c>
    </row>
    <row r="85" spans="1:12" ht="15.75" customHeight="1">
      <c r="A85" s="221" t="s">
        <v>23</v>
      </c>
      <c r="B85" s="233">
        <f>SUM('[1]INFORME POR DIA'!C242)</f>
        <v>246</v>
      </c>
      <c r="C85" s="233">
        <f>SUM('[1]INFORME POR DIA'!D242)</f>
        <v>0</v>
      </c>
      <c r="D85" s="233">
        <f t="shared" si="15"/>
        <v>230</v>
      </c>
      <c r="E85" s="233">
        <f>SUM('[1]INFORME POR DIA'!F242)</f>
        <v>192</v>
      </c>
      <c r="F85" s="233">
        <f>SUM('[1]INFORME POR DIA'!I242)</f>
        <v>38</v>
      </c>
      <c r="G85" s="233">
        <f t="shared" si="16"/>
        <v>0</v>
      </c>
      <c r="H85" s="233">
        <f>SUM('[1]INFORME POR DIA'!AC242)</f>
        <v>0</v>
      </c>
      <c r="I85" s="233">
        <f>SUM('[1]INFORME POR DIA'!AD242)</f>
        <v>0</v>
      </c>
      <c r="J85" s="233">
        <f t="shared" si="17"/>
        <v>0</v>
      </c>
      <c r="K85" s="233">
        <f>SUM('[1]INFORME POR DIA'!AM242)</f>
        <v>0</v>
      </c>
      <c r="L85" s="320">
        <f>SUM('[1]INFORME POR DIA'!AN242)</f>
        <v>0</v>
      </c>
    </row>
    <row r="86" spans="1:12" ht="15.75" customHeight="1">
      <c r="A86" s="223" t="s">
        <v>24</v>
      </c>
      <c r="B86" s="233">
        <f>SUM('[1]INFORME POR DIA'!C243)</f>
        <v>56</v>
      </c>
      <c r="C86" s="233">
        <f>SUM('[1]INFORME POR DIA'!D243)</f>
        <v>0</v>
      </c>
      <c r="D86" s="233">
        <f t="shared" si="15"/>
        <v>54</v>
      </c>
      <c r="E86" s="233">
        <f>SUM('[1]INFORME POR DIA'!F243)</f>
        <v>0</v>
      </c>
      <c r="F86" s="233">
        <f>SUM('[1]INFORME POR DIA'!I243)</f>
        <v>54</v>
      </c>
      <c r="G86" s="233">
        <f t="shared" si="16"/>
        <v>0</v>
      </c>
      <c r="H86" s="233">
        <f>SUM('[1]INFORME POR DIA'!AC243)</f>
        <v>0</v>
      </c>
      <c r="I86" s="233">
        <f>SUM('[1]INFORME POR DIA'!AD243)</f>
        <v>0</v>
      </c>
      <c r="J86" s="233">
        <f t="shared" si="17"/>
        <v>0</v>
      </c>
      <c r="K86" s="233">
        <f>SUM('[1]INFORME POR DIA'!AM243)</f>
        <v>0</v>
      </c>
      <c r="L86" s="320">
        <f>SUM('[1]INFORME POR DIA'!AN243)</f>
        <v>0</v>
      </c>
    </row>
    <row r="87" spans="1:12" ht="15.75" customHeight="1">
      <c r="A87" s="220" t="s">
        <v>210</v>
      </c>
      <c r="B87" s="233">
        <f>SUM('[1]INFORME POR DIA'!C244)</f>
        <v>420</v>
      </c>
      <c r="C87" s="233">
        <f>SUM('[1]INFORME POR DIA'!D244)</f>
        <v>2</v>
      </c>
      <c r="D87" s="233">
        <f t="shared" si="15"/>
        <v>384</v>
      </c>
      <c r="E87" s="233">
        <f>SUM('[1]INFORME POR DIA'!F244)</f>
        <v>2</v>
      </c>
      <c r="F87" s="233">
        <f>SUM('[1]INFORME POR DIA'!I244)</f>
        <v>382</v>
      </c>
      <c r="G87" s="233">
        <f t="shared" si="16"/>
        <v>0</v>
      </c>
      <c r="H87" s="233">
        <f>SUM('[1]INFORME POR DIA'!AC244)</f>
        <v>0</v>
      </c>
      <c r="I87" s="233">
        <f>SUM('[1]INFORME POR DIA'!AD244)</f>
        <v>0</v>
      </c>
      <c r="J87" s="233">
        <f t="shared" si="17"/>
        <v>0</v>
      </c>
      <c r="K87" s="233">
        <f>SUM('[1]INFORME POR DIA'!AM244)</f>
        <v>0</v>
      </c>
      <c r="L87" s="320">
        <f>SUM('[1]INFORME POR DIA'!AN244)</f>
        <v>0</v>
      </c>
    </row>
    <row r="88" spans="1:12" ht="15.75" customHeight="1">
      <c r="A88" s="220" t="s">
        <v>211</v>
      </c>
      <c r="B88" s="233">
        <f>SUM('[1]INFORME POR DIA'!C245)</f>
        <v>831</v>
      </c>
      <c r="C88" s="233">
        <f>SUM('[1]INFORME POR DIA'!D245)</f>
        <v>142</v>
      </c>
      <c r="D88" s="233">
        <f t="shared" si="15"/>
        <v>630</v>
      </c>
      <c r="E88" s="233">
        <f>SUM('[1]INFORME POR DIA'!F245)</f>
        <v>0</v>
      </c>
      <c r="F88" s="233">
        <f>SUM('[1]INFORME POR DIA'!I245)</f>
        <v>630</v>
      </c>
      <c r="G88" s="233">
        <f t="shared" si="16"/>
        <v>0</v>
      </c>
      <c r="H88" s="233">
        <f>SUM('[1]INFORME POR DIA'!AC245)</f>
        <v>0</v>
      </c>
      <c r="I88" s="233">
        <f>SUM('[1]INFORME POR DIA'!AD245)</f>
        <v>0</v>
      </c>
      <c r="J88" s="233">
        <f t="shared" si="17"/>
        <v>0</v>
      </c>
      <c r="K88" s="233">
        <f>SUM('[1]INFORME POR DIA'!AM245)</f>
        <v>0</v>
      </c>
      <c r="L88" s="320">
        <f>SUM('[1]INFORME POR DIA'!AN245)</f>
        <v>0</v>
      </c>
    </row>
    <row r="89" spans="1:12" ht="15.75" customHeight="1">
      <c r="A89" s="220" t="s">
        <v>212</v>
      </c>
      <c r="B89" s="233">
        <f>SUM('[1]INFORME POR DIA'!C246)</f>
        <v>486</v>
      </c>
      <c r="C89" s="233">
        <f>SUM('[1]INFORME POR DIA'!D246)</f>
        <v>2</v>
      </c>
      <c r="D89" s="233">
        <f t="shared" si="15"/>
        <v>236</v>
      </c>
      <c r="E89" s="233">
        <f>SUM('[1]INFORME POR DIA'!F246)</f>
        <v>14</v>
      </c>
      <c r="F89" s="233">
        <f>SUM('[1]INFORME POR DIA'!I246)</f>
        <v>222</v>
      </c>
      <c r="G89" s="233">
        <f t="shared" si="16"/>
        <v>1</v>
      </c>
      <c r="H89" s="233">
        <f>SUM('[1]INFORME POR DIA'!AC246)</f>
        <v>0</v>
      </c>
      <c r="I89" s="233">
        <f>SUM('[1]INFORME POR DIA'!AD246)</f>
        <v>1</v>
      </c>
      <c r="J89" s="233">
        <f t="shared" si="17"/>
        <v>0</v>
      </c>
      <c r="K89" s="233">
        <f>SUM('[1]INFORME POR DIA'!AM246)</f>
        <v>0</v>
      </c>
      <c r="L89" s="320">
        <f>SUM('[1]INFORME POR DIA'!AN246)</f>
        <v>0</v>
      </c>
    </row>
    <row r="90" spans="1:12" ht="15.75" customHeight="1">
      <c r="A90" s="221" t="s">
        <v>25</v>
      </c>
      <c r="B90" s="233">
        <f>SUM('[1]INFORME POR DIA'!C247)</f>
        <v>50</v>
      </c>
      <c r="C90" s="233">
        <f>SUM('[1]INFORME POR DIA'!D247)</f>
        <v>0</v>
      </c>
      <c r="D90" s="233">
        <f t="shared" si="15"/>
        <v>28</v>
      </c>
      <c r="E90" s="233">
        <f>SUM('[1]INFORME POR DIA'!F247)</f>
        <v>0</v>
      </c>
      <c r="F90" s="233">
        <f>SUM('[1]INFORME POR DIA'!I247)</f>
        <v>28</v>
      </c>
      <c r="G90" s="233">
        <f t="shared" si="16"/>
        <v>0</v>
      </c>
      <c r="H90" s="233">
        <f>SUM('[1]INFORME POR DIA'!AC247)</f>
        <v>0</v>
      </c>
      <c r="I90" s="233">
        <f>SUM('[1]INFORME POR DIA'!AD247)</f>
        <v>0</v>
      </c>
      <c r="J90" s="233">
        <f t="shared" si="17"/>
        <v>0</v>
      </c>
      <c r="K90" s="233">
        <f>SUM('[1]INFORME POR DIA'!AM247)</f>
        <v>0</v>
      </c>
      <c r="L90" s="320">
        <f>SUM('[1]INFORME POR DIA'!AN247)</f>
        <v>0</v>
      </c>
    </row>
    <row r="91" spans="1:12" ht="15.75" customHeight="1">
      <c r="A91" s="220" t="s">
        <v>213</v>
      </c>
      <c r="B91" s="233">
        <f>SUM('[1]INFORME POR DIA'!C248)</f>
        <v>546</v>
      </c>
      <c r="C91" s="233">
        <f>SUM('[1]INFORME POR DIA'!D248)</f>
        <v>0</v>
      </c>
      <c r="D91" s="233">
        <f t="shared" si="15"/>
        <v>499</v>
      </c>
      <c r="E91" s="233">
        <f>SUM('[1]INFORME POR DIA'!F248)</f>
        <v>0</v>
      </c>
      <c r="F91" s="233">
        <f>SUM('[1]INFORME POR DIA'!I248)</f>
        <v>499</v>
      </c>
      <c r="G91" s="233">
        <f t="shared" si="16"/>
        <v>0</v>
      </c>
      <c r="H91" s="233">
        <f>SUM('[1]INFORME POR DIA'!AC248)</f>
        <v>0</v>
      </c>
      <c r="I91" s="233">
        <f>SUM('[1]INFORME POR DIA'!AD248)</f>
        <v>0</v>
      </c>
      <c r="J91" s="233">
        <f t="shared" si="17"/>
        <v>0</v>
      </c>
      <c r="K91" s="233">
        <f>SUM('[1]INFORME POR DIA'!AM248)</f>
        <v>0</v>
      </c>
      <c r="L91" s="320">
        <f>SUM('[1]INFORME POR DIA'!AN248)</f>
        <v>0</v>
      </c>
    </row>
    <row r="92" spans="1:12" ht="15.75" customHeight="1">
      <c r="A92" s="221" t="s">
        <v>26</v>
      </c>
      <c r="B92" s="233">
        <f>SUM('[1]INFORME POR DIA'!C249)</f>
        <v>152</v>
      </c>
      <c r="C92" s="233">
        <f>SUM('[1]INFORME POR DIA'!D249)</f>
        <v>0</v>
      </c>
      <c r="D92" s="233">
        <f t="shared" si="15"/>
        <v>150</v>
      </c>
      <c r="E92" s="233">
        <f>SUM('[1]INFORME POR DIA'!F249)</f>
        <v>0</v>
      </c>
      <c r="F92" s="233">
        <f>SUM('[1]INFORME POR DIA'!I249)</f>
        <v>150</v>
      </c>
      <c r="G92" s="233">
        <f t="shared" si="16"/>
        <v>0</v>
      </c>
      <c r="H92" s="233">
        <f>SUM('[1]INFORME POR DIA'!AC249)</f>
        <v>0</v>
      </c>
      <c r="I92" s="233">
        <f>SUM('[1]INFORME POR DIA'!AD249)</f>
        <v>0</v>
      </c>
      <c r="J92" s="233">
        <f t="shared" si="17"/>
        <v>0</v>
      </c>
      <c r="K92" s="233">
        <f>SUM('[1]INFORME POR DIA'!AM249)</f>
        <v>0</v>
      </c>
      <c r="L92" s="320">
        <f>SUM('[1]INFORME POR DIA'!AN249)</f>
        <v>0</v>
      </c>
    </row>
    <row r="93" spans="1:12" ht="15.75" customHeight="1">
      <c r="A93" s="220" t="s">
        <v>214</v>
      </c>
      <c r="B93" s="233">
        <f>SUM('[1]INFORME POR DIA'!C250)</f>
        <v>908</v>
      </c>
      <c r="C93" s="233">
        <f>SUM('[1]INFORME POR DIA'!D250)</f>
        <v>0</v>
      </c>
      <c r="D93" s="233">
        <f t="shared" si="15"/>
        <v>836</v>
      </c>
      <c r="E93" s="233">
        <f>SUM('[1]INFORME POR DIA'!F250)</f>
        <v>265</v>
      </c>
      <c r="F93" s="233">
        <f>SUM('[1]INFORME POR DIA'!I250)</f>
        <v>571</v>
      </c>
      <c r="G93" s="233">
        <f t="shared" si="16"/>
        <v>15</v>
      </c>
      <c r="H93" s="233">
        <f>SUM('[1]INFORME POR DIA'!AC250)</f>
        <v>11</v>
      </c>
      <c r="I93" s="233">
        <f>SUM('[1]INFORME POR DIA'!AD250)</f>
        <v>4</v>
      </c>
      <c r="J93" s="233">
        <f t="shared" si="17"/>
        <v>0</v>
      </c>
      <c r="K93" s="233">
        <f>SUM('[1]INFORME POR DIA'!AM250)</f>
        <v>0</v>
      </c>
      <c r="L93" s="320">
        <f>SUM('[1]INFORME POR DIA'!AN250)</f>
        <v>0</v>
      </c>
    </row>
    <row r="94" spans="1:12" ht="15.75" customHeight="1">
      <c r="A94" s="220" t="s">
        <v>215</v>
      </c>
      <c r="B94" s="233">
        <f>SUM('[1]INFORME POR DIA'!C251)</f>
        <v>75</v>
      </c>
      <c r="C94" s="233">
        <f>SUM('[1]INFORME POR DIA'!D251)</f>
        <v>0</v>
      </c>
      <c r="D94" s="233">
        <f t="shared" si="15"/>
        <v>55</v>
      </c>
      <c r="E94" s="233">
        <f>SUM('[1]INFORME POR DIA'!F251)</f>
        <v>0</v>
      </c>
      <c r="F94" s="233">
        <f>SUM('[1]INFORME POR DIA'!I251)</f>
        <v>55</v>
      </c>
      <c r="G94" s="233">
        <f t="shared" si="16"/>
        <v>0</v>
      </c>
      <c r="H94" s="233">
        <f>SUM('[1]INFORME POR DIA'!AC251)</f>
        <v>0</v>
      </c>
      <c r="I94" s="233">
        <f>SUM('[1]INFORME POR DIA'!AD251)</f>
        <v>0</v>
      </c>
      <c r="J94" s="233">
        <f t="shared" si="17"/>
        <v>0</v>
      </c>
      <c r="K94" s="233">
        <f>SUM('[1]INFORME POR DIA'!AM251)</f>
        <v>0</v>
      </c>
      <c r="L94" s="320">
        <f>SUM('[1]INFORME POR DIA'!AN251)</f>
        <v>0</v>
      </c>
    </row>
    <row r="95" spans="1:12" ht="15.75" customHeight="1">
      <c r="A95" s="220" t="s">
        <v>224</v>
      </c>
      <c r="B95" s="233">
        <f>SUM('[1]INFORME POR DIA'!C252)</f>
        <v>0</v>
      </c>
      <c r="C95" s="233">
        <f>SUM('[1]INFORME POR DIA'!D252)</f>
        <v>0</v>
      </c>
      <c r="D95" s="233">
        <f t="shared" si="15"/>
        <v>0</v>
      </c>
      <c r="E95" s="233">
        <f>SUM('[1]INFORME POR DIA'!F252)</f>
        <v>0</v>
      </c>
      <c r="F95" s="233">
        <f>SUM('[1]INFORME POR DIA'!I252)</f>
        <v>0</v>
      </c>
      <c r="G95" s="233">
        <f t="shared" si="16"/>
        <v>0</v>
      </c>
      <c r="H95" s="233">
        <f>SUM('[1]INFORME POR DIA'!AC252)</f>
        <v>0</v>
      </c>
      <c r="I95" s="233">
        <f>SUM('[1]INFORME POR DIA'!AD252)</f>
        <v>0</v>
      </c>
      <c r="J95" s="233">
        <f t="shared" si="17"/>
        <v>0</v>
      </c>
      <c r="K95" s="233">
        <f>SUM('[1]INFORME POR DIA'!AM252)</f>
        <v>0</v>
      </c>
      <c r="L95" s="320">
        <f>SUM('[1]INFORME POR DIA'!AN252)</f>
        <v>0</v>
      </c>
    </row>
    <row r="96" spans="1:12" ht="15.75" customHeight="1">
      <c r="A96" s="221" t="s">
        <v>27</v>
      </c>
      <c r="B96" s="233">
        <f>SUM('[1]INFORME POR DIA'!C253)</f>
        <v>400</v>
      </c>
      <c r="C96" s="233">
        <f>SUM('[1]INFORME POR DIA'!D253)</f>
        <v>50</v>
      </c>
      <c r="D96" s="233">
        <f t="shared" si="15"/>
        <v>308</v>
      </c>
      <c r="E96" s="233">
        <f>SUM('[1]INFORME POR DIA'!F253)</f>
        <v>0</v>
      </c>
      <c r="F96" s="233">
        <f>SUM('[1]INFORME POR DIA'!I253)</f>
        <v>308</v>
      </c>
      <c r="G96" s="233">
        <f t="shared" si="16"/>
        <v>0</v>
      </c>
      <c r="H96" s="233">
        <f>SUM('[1]INFORME POR DIA'!AC253)</f>
        <v>0</v>
      </c>
      <c r="I96" s="233">
        <f>SUM('[1]INFORME POR DIA'!AD253)</f>
        <v>0</v>
      </c>
      <c r="J96" s="233">
        <f t="shared" si="17"/>
        <v>0</v>
      </c>
      <c r="K96" s="233">
        <f>SUM('[1]INFORME POR DIA'!AM253)</f>
        <v>0</v>
      </c>
      <c r="L96" s="320">
        <f>SUM('[1]INFORME POR DIA'!AN253)</f>
        <v>0</v>
      </c>
    </row>
    <row r="97" spans="1:14" ht="15.75" customHeight="1">
      <c r="A97" s="221" t="s">
        <v>28</v>
      </c>
      <c r="B97" s="233">
        <f>SUM('[1]INFORME POR DIA'!C254)</f>
        <v>384</v>
      </c>
      <c r="C97" s="233">
        <f>SUM('[1]INFORME POR DIA'!D254)</f>
        <v>0</v>
      </c>
      <c r="D97" s="233">
        <f t="shared" si="15"/>
        <v>363</v>
      </c>
      <c r="E97" s="233">
        <f>SUM('[1]INFORME POR DIA'!F254)</f>
        <v>280</v>
      </c>
      <c r="F97" s="233">
        <f>SUM('[1]INFORME POR DIA'!I254)</f>
        <v>83</v>
      </c>
      <c r="G97" s="233">
        <f t="shared" si="16"/>
        <v>0</v>
      </c>
      <c r="H97" s="233">
        <f>SUM('[1]INFORME POR DIA'!AC254)</f>
        <v>0</v>
      </c>
      <c r="I97" s="233">
        <f>SUM('[1]INFORME POR DIA'!AD254)</f>
        <v>0</v>
      </c>
      <c r="J97" s="233">
        <f t="shared" si="17"/>
        <v>0</v>
      </c>
      <c r="K97" s="233">
        <f>SUM('[1]INFORME POR DIA'!AM254)</f>
        <v>0</v>
      </c>
      <c r="L97" s="320">
        <f>SUM('[1]INFORME POR DIA'!AN254)</f>
        <v>0</v>
      </c>
    </row>
    <row r="98" spans="1:14" ht="15.75" customHeight="1" thickBot="1">
      <c r="A98" s="323" t="s">
        <v>216</v>
      </c>
      <c r="B98" s="325">
        <f>SUM('[1]INFORME POR DIA'!C255)</f>
        <v>24</v>
      </c>
      <c r="C98" s="325">
        <f>SUM('[1]INFORME POR DIA'!D255)</f>
        <v>0</v>
      </c>
      <c r="D98" s="325">
        <f t="shared" si="15"/>
        <v>23</v>
      </c>
      <c r="E98" s="325">
        <f>SUM('[1]INFORME POR DIA'!F255)</f>
        <v>0</v>
      </c>
      <c r="F98" s="325">
        <f>SUM('[1]INFORME POR DIA'!I255)</f>
        <v>23</v>
      </c>
      <c r="G98" s="325">
        <f t="shared" si="16"/>
        <v>0</v>
      </c>
      <c r="H98" s="325">
        <f>SUM('[1]INFORME POR DIA'!AC255)</f>
        <v>0</v>
      </c>
      <c r="I98" s="325">
        <f>SUM('[1]INFORME POR DIA'!AD255)</f>
        <v>0</v>
      </c>
      <c r="J98" s="325">
        <f t="shared" si="17"/>
        <v>0</v>
      </c>
      <c r="K98" s="325">
        <f>SUM('[1]INFORME POR DIA'!AM255)</f>
        <v>0</v>
      </c>
      <c r="L98" s="326">
        <f>SUM('[1]INFORME POR DIA'!AN255)</f>
        <v>0</v>
      </c>
    </row>
    <row r="99" spans="1:14">
      <c r="A99" s="246"/>
      <c r="B99" s="246"/>
      <c r="C99" s="246"/>
      <c r="D99" s="8"/>
      <c r="E99" s="8"/>
      <c r="F99" s="8"/>
    </row>
    <row r="100" spans="1:14">
      <c r="A100" s="246" t="s">
        <v>29</v>
      </c>
      <c r="B100" s="246"/>
      <c r="C100" s="246"/>
      <c r="D100" s="246"/>
      <c r="E100" s="246"/>
      <c r="F100" s="246"/>
    </row>
    <row r="101" spans="1:14">
      <c r="A101" s="242" t="s">
        <v>228</v>
      </c>
      <c r="B101" s="246"/>
      <c r="C101" s="246"/>
      <c r="D101" s="8"/>
      <c r="E101" s="8"/>
      <c r="F101" s="8"/>
    </row>
    <row r="102" spans="1:14">
      <c r="B102" s="6"/>
      <c r="C102" s="6"/>
      <c r="D102" s="6"/>
      <c r="E102" s="6"/>
      <c r="F102" s="6"/>
    </row>
    <row r="103" spans="1:14">
      <c r="A103" s="242"/>
      <c r="B103" s="6"/>
      <c r="C103" s="6"/>
      <c r="D103" s="6"/>
      <c r="E103" s="6"/>
      <c r="F103" s="6"/>
    </row>
    <row r="104" spans="1:14">
      <c r="A104" s="242"/>
      <c r="B104" s="6"/>
      <c r="C104" s="6"/>
      <c r="D104" s="6"/>
      <c r="E104" s="6"/>
      <c r="F104" s="6"/>
    </row>
    <row r="105" spans="1:14" ht="18.75" customHeight="1"/>
    <row r="106" spans="1:14" ht="20.25" customHeight="1">
      <c r="A106" s="7" t="s">
        <v>334</v>
      </c>
    </row>
    <row r="107" spans="1:14" ht="15.75" thickBot="1">
      <c r="A107" s="7"/>
    </row>
    <row r="108" spans="1:14">
      <c r="A108" s="332" t="s">
        <v>2</v>
      </c>
      <c r="B108" s="362" t="s">
        <v>3</v>
      </c>
      <c r="C108" s="362" t="s">
        <v>4</v>
      </c>
      <c r="D108" s="362" t="s">
        <v>5</v>
      </c>
      <c r="E108" s="362" t="s">
        <v>6</v>
      </c>
      <c r="F108" s="362" t="s">
        <v>7</v>
      </c>
      <c r="G108" s="365" t="s">
        <v>8</v>
      </c>
      <c r="H108" s="365"/>
      <c r="I108" s="365"/>
      <c r="J108" s="365" t="s">
        <v>9</v>
      </c>
      <c r="K108" s="365"/>
      <c r="L108" s="366"/>
    </row>
    <row r="109" spans="1:14">
      <c r="A109" s="333"/>
      <c r="B109" s="363"/>
      <c r="C109" s="363"/>
      <c r="D109" s="363"/>
      <c r="E109" s="363"/>
      <c r="F109" s="363"/>
      <c r="G109" s="367" t="s">
        <v>10</v>
      </c>
      <c r="H109" s="367" t="s">
        <v>6</v>
      </c>
      <c r="I109" s="367" t="s">
        <v>7</v>
      </c>
      <c r="J109" s="367" t="s">
        <v>10</v>
      </c>
      <c r="K109" s="367" t="s">
        <v>6</v>
      </c>
      <c r="L109" s="369" t="s">
        <v>7</v>
      </c>
    </row>
    <row r="110" spans="1:14" ht="15.75" thickBot="1">
      <c r="A110" s="334"/>
      <c r="B110" s="364"/>
      <c r="C110" s="364"/>
      <c r="D110" s="364"/>
      <c r="E110" s="364"/>
      <c r="F110" s="364"/>
      <c r="G110" s="368"/>
      <c r="H110" s="368"/>
      <c r="I110" s="368"/>
      <c r="J110" s="368"/>
      <c r="K110" s="368"/>
      <c r="L110" s="370"/>
    </row>
    <row r="111" spans="1:14" ht="18.75" customHeight="1" thickBot="1">
      <c r="A111" s="312" t="s">
        <v>11</v>
      </c>
      <c r="B111" s="313">
        <f t="shared" ref="B111:L111" si="18">SUM(B112,B130)</f>
        <v>13708</v>
      </c>
      <c r="C111" s="313">
        <f t="shared" si="18"/>
        <v>542</v>
      </c>
      <c r="D111" s="313">
        <f t="shared" si="18"/>
        <v>11620</v>
      </c>
      <c r="E111" s="313">
        <f t="shared" si="18"/>
        <v>2093</v>
      </c>
      <c r="F111" s="313">
        <f t="shared" si="18"/>
        <v>9527</v>
      </c>
      <c r="G111" s="313">
        <f t="shared" si="18"/>
        <v>444</v>
      </c>
      <c r="H111" s="313">
        <f t="shared" si="18"/>
        <v>228</v>
      </c>
      <c r="I111" s="313">
        <f t="shared" si="18"/>
        <v>216</v>
      </c>
      <c r="J111" s="313">
        <f t="shared" si="18"/>
        <v>358</v>
      </c>
      <c r="K111" s="313">
        <f t="shared" si="18"/>
        <v>93</v>
      </c>
      <c r="L111" s="314">
        <f t="shared" si="18"/>
        <v>265</v>
      </c>
      <c r="N111" s="27"/>
    </row>
    <row r="112" spans="1:14" ht="18.75" customHeight="1" thickBot="1">
      <c r="A112" s="315" t="s">
        <v>12</v>
      </c>
      <c r="B112" s="316">
        <f>SUM(B113:B129)</f>
        <v>6696</v>
      </c>
      <c r="C112" s="316">
        <f>SUM(C113:C129)</f>
        <v>292</v>
      </c>
      <c r="D112" s="316">
        <f>SUM(D113:D129)</f>
        <v>5628</v>
      </c>
      <c r="E112" s="316">
        <f>SUM(E113:E129)</f>
        <v>837</v>
      </c>
      <c r="F112" s="316">
        <f>SUM(F113:F129)</f>
        <v>4791</v>
      </c>
      <c r="G112" s="316">
        <f t="shared" ref="G112:L112" si="19">SUM(G113:G129)</f>
        <v>132</v>
      </c>
      <c r="H112" s="316">
        <f t="shared" si="19"/>
        <v>87</v>
      </c>
      <c r="I112" s="316">
        <f t="shared" si="19"/>
        <v>45</v>
      </c>
      <c r="J112" s="316">
        <f t="shared" si="19"/>
        <v>358</v>
      </c>
      <c r="K112" s="316">
        <f t="shared" si="19"/>
        <v>93</v>
      </c>
      <c r="L112" s="317">
        <f t="shared" si="19"/>
        <v>265</v>
      </c>
    </row>
    <row r="113" spans="1:12" ht="15.75" customHeight="1">
      <c r="A113" s="219" t="s">
        <v>13</v>
      </c>
      <c r="B113" s="233">
        <f>SUM('[1]INFORME POR DIA'!C1570)</f>
        <v>500</v>
      </c>
      <c r="C113" s="233">
        <f>SUM('[1]INFORME POR DIA'!D1570)</f>
        <v>0</v>
      </c>
      <c r="D113" s="233">
        <f t="shared" ref="D113:D127" si="20">SUM(E113:F113)</f>
        <v>441</v>
      </c>
      <c r="E113" s="233">
        <f>SUM('[1]INFORME POR DIA'!F1570)</f>
        <v>0</v>
      </c>
      <c r="F113" s="233">
        <f>SUM('[1]INFORME POR DIA'!I1570)</f>
        <v>441</v>
      </c>
      <c r="G113" s="233">
        <f t="shared" ref="G113:G127" si="21">SUM(H113:I113)</f>
        <v>0</v>
      </c>
      <c r="H113" s="233">
        <f>SUM('[1]INFORME POR DIA'!AC1570)</f>
        <v>0</v>
      </c>
      <c r="I113" s="233">
        <f>SUM('[1]INFORME POR DIA'!AD1570)</f>
        <v>0</v>
      </c>
      <c r="J113" s="233">
        <f t="shared" ref="J113:J127" si="22">SUM(K113:L113)</f>
        <v>0</v>
      </c>
      <c r="K113" s="233">
        <f>SUM('[1]INFORME POR DIA'!AM1570)</f>
        <v>0</v>
      </c>
      <c r="L113" s="318">
        <f>SUM('[1]INFORME POR DIA'!AN1570)</f>
        <v>0</v>
      </c>
    </row>
    <row r="114" spans="1:12" ht="15.75" customHeight="1">
      <c r="A114" s="220" t="s">
        <v>202</v>
      </c>
      <c r="B114" s="233">
        <f>SUM('[1]INFORME POR DIA'!C1571)</f>
        <v>450</v>
      </c>
      <c r="C114" s="233">
        <f>SUM('[1]INFORME POR DIA'!D1571)</f>
        <v>54</v>
      </c>
      <c r="D114" s="233">
        <f t="shared" si="20"/>
        <v>241</v>
      </c>
      <c r="E114" s="233">
        <f>SUM('[1]INFORME POR DIA'!F1571)</f>
        <v>0</v>
      </c>
      <c r="F114" s="233">
        <f>SUM('[1]INFORME POR DIA'!I1571)</f>
        <v>241</v>
      </c>
      <c r="G114" s="233">
        <f t="shared" si="21"/>
        <v>0</v>
      </c>
      <c r="H114" s="233">
        <f>SUM('[1]INFORME POR DIA'!AC1571)</f>
        <v>0</v>
      </c>
      <c r="I114" s="233">
        <f>SUM('[1]INFORME POR DIA'!AD1571)</f>
        <v>0</v>
      </c>
      <c r="J114" s="233">
        <f t="shared" si="22"/>
        <v>0</v>
      </c>
      <c r="K114" s="233">
        <f>SUM('[1]INFORME POR DIA'!AM1571)</f>
        <v>0</v>
      </c>
      <c r="L114" s="318">
        <f>SUM('[1]INFORME POR DIA'!AN1571)</f>
        <v>0</v>
      </c>
    </row>
    <row r="115" spans="1:12" ht="15.75" customHeight="1">
      <c r="A115" s="220" t="s">
        <v>203</v>
      </c>
      <c r="B115" s="233">
        <f>SUM('[1]INFORME POR DIA'!C1572)</f>
        <v>36</v>
      </c>
      <c r="C115" s="233">
        <f>SUM('[1]INFORME POR DIA'!D1572)</f>
        <v>0</v>
      </c>
      <c r="D115" s="233">
        <f t="shared" si="20"/>
        <v>32</v>
      </c>
      <c r="E115" s="233">
        <f>SUM('[1]INFORME POR DIA'!F1572)</f>
        <v>0</v>
      </c>
      <c r="F115" s="233">
        <f>SUM('[1]INFORME POR DIA'!I1572)</f>
        <v>32</v>
      </c>
      <c r="G115" s="233">
        <f t="shared" si="21"/>
        <v>0</v>
      </c>
      <c r="H115" s="233">
        <f>SUM('[1]INFORME POR DIA'!AC1572)</f>
        <v>0</v>
      </c>
      <c r="I115" s="233">
        <f>SUM('[1]INFORME POR DIA'!AD1572)</f>
        <v>0</v>
      </c>
      <c r="J115" s="233">
        <f t="shared" si="22"/>
        <v>0</v>
      </c>
      <c r="K115" s="233">
        <f>SUM('[1]INFORME POR DIA'!AM1572)</f>
        <v>0</v>
      </c>
      <c r="L115" s="318">
        <f>SUM('[1]INFORME POR DIA'!AN1572)</f>
        <v>0</v>
      </c>
    </row>
    <row r="116" spans="1:12" ht="15.75" customHeight="1">
      <c r="A116" s="220" t="s">
        <v>204</v>
      </c>
      <c r="B116" s="233">
        <f>SUM('[1]INFORME POR DIA'!C1573)</f>
        <v>40</v>
      </c>
      <c r="C116" s="233">
        <f>SUM('[1]INFORME POR DIA'!D1573)</f>
        <v>0</v>
      </c>
      <c r="D116" s="233">
        <f t="shared" si="20"/>
        <v>21</v>
      </c>
      <c r="E116" s="233">
        <f>SUM('[1]INFORME POR DIA'!F1573)</f>
        <v>0</v>
      </c>
      <c r="F116" s="233">
        <f>SUM('[1]INFORME POR DIA'!I1573)</f>
        <v>21</v>
      </c>
      <c r="G116" s="233">
        <f t="shared" si="21"/>
        <v>0</v>
      </c>
      <c r="H116" s="233">
        <f>SUM('[1]INFORME POR DIA'!AC1573)</f>
        <v>0</v>
      </c>
      <c r="I116" s="233">
        <f>SUM('[1]INFORME POR DIA'!AD1573)</f>
        <v>0</v>
      </c>
      <c r="J116" s="233">
        <f t="shared" si="22"/>
        <v>21</v>
      </c>
      <c r="K116" s="233">
        <f>SUM('[1]INFORME POR DIA'!AM1573)</f>
        <v>0</v>
      </c>
      <c r="L116" s="318">
        <f>SUM('[1]INFORME POR DIA'!AN1573)</f>
        <v>21</v>
      </c>
    </row>
    <row r="117" spans="1:12" ht="15.75" customHeight="1">
      <c r="A117" s="220" t="s">
        <v>205</v>
      </c>
      <c r="B117" s="233">
        <f>SUM('[1]INFORME POR DIA'!C1574)</f>
        <v>68</v>
      </c>
      <c r="C117" s="233">
        <f>SUM('[1]INFORME POR DIA'!D1574)</f>
        <v>0</v>
      </c>
      <c r="D117" s="233">
        <f t="shared" si="20"/>
        <v>49</v>
      </c>
      <c r="E117" s="233">
        <f>SUM('[1]INFORME POR DIA'!F1574)</f>
        <v>0</v>
      </c>
      <c r="F117" s="233">
        <f>SUM('[1]INFORME POR DIA'!I1574)</f>
        <v>49</v>
      </c>
      <c r="G117" s="233">
        <f t="shared" si="21"/>
        <v>0</v>
      </c>
      <c r="H117" s="233">
        <f>SUM('[1]INFORME POR DIA'!AC1574)</f>
        <v>0</v>
      </c>
      <c r="I117" s="233">
        <f>SUM('[1]INFORME POR DIA'!AD1574)</f>
        <v>0</v>
      </c>
      <c r="J117" s="233">
        <f t="shared" si="22"/>
        <v>0</v>
      </c>
      <c r="K117" s="233">
        <f>SUM('[1]INFORME POR DIA'!AM1574)</f>
        <v>0</v>
      </c>
      <c r="L117" s="318">
        <f>SUM('[1]INFORME POR DIA'!AN1574)</f>
        <v>0</v>
      </c>
    </row>
    <row r="118" spans="1:12" ht="15.75" customHeight="1">
      <c r="A118" s="220" t="s">
        <v>206</v>
      </c>
      <c r="B118" s="233">
        <f>SUM('[1]INFORME POR DIA'!C1575)</f>
        <v>108</v>
      </c>
      <c r="C118" s="233">
        <f>SUM('[1]INFORME POR DIA'!D1575)</f>
        <v>0</v>
      </c>
      <c r="D118" s="233">
        <f t="shared" si="20"/>
        <v>56</v>
      </c>
      <c r="E118" s="233">
        <f>SUM('[1]INFORME POR DIA'!F1575)</f>
        <v>37</v>
      </c>
      <c r="F118" s="233">
        <f>SUM('[1]INFORME POR DIA'!I1575)</f>
        <v>19</v>
      </c>
      <c r="G118" s="233">
        <f t="shared" si="21"/>
        <v>5</v>
      </c>
      <c r="H118" s="233">
        <f>SUM('[1]INFORME POR DIA'!AC1575)</f>
        <v>4</v>
      </c>
      <c r="I118" s="233">
        <f>SUM('[1]INFORME POR DIA'!AD1575)</f>
        <v>1</v>
      </c>
      <c r="J118" s="233">
        <f t="shared" si="22"/>
        <v>11</v>
      </c>
      <c r="K118" s="233">
        <f>SUM('[1]INFORME POR DIA'!AM1575)</f>
        <v>10</v>
      </c>
      <c r="L118" s="318">
        <f>SUM('[1]INFORME POR DIA'!AN1575)</f>
        <v>1</v>
      </c>
    </row>
    <row r="119" spans="1:12" ht="15.75" customHeight="1">
      <c r="A119" s="220" t="s">
        <v>221</v>
      </c>
      <c r="B119" s="233">
        <f>SUM('[1]INFORME POR DIA'!C1576)</f>
        <v>705</v>
      </c>
      <c r="C119" s="233">
        <f>SUM('[1]INFORME POR DIA'!D1576)</f>
        <v>10</v>
      </c>
      <c r="D119" s="233">
        <f t="shared" si="20"/>
        <v>656</v>
      </c>
      <c r="E119" s="233">
        <f>SUM('[1]INFORME POR DIA'!F1576)</f>
        <v>517</v>
      </c>
      <c r="F119" s="233">
        <f>SUM('[1]INFORME POR DIA'!I1576)</f>
        <v>139</v>
      </c>
      <c r="G119" s="233">
        <f t="shared" si="21"/>
        <v>83</v>
      </c>
      <c r="H119" s="233">
        <f>SUM('[1]INFORME POR DIA'!AC1576)</f>
        <v>73</v>
      </c>
      <c r="I119" s="233">
        <f>SUM('[1]INFORME POR DIA'!AD1576)</f>
        <v>10</v>
      </c>
      <c r="J119" s="233">
        <f t="shared" si="22"/>
        <v>0</v>
      </c>
      <c r="K119" s="233">
        <f>SUM('[1]INFORME POR DIA'!AM1576)</f>
        <v>0</v>
      </c>
      <c r="L119" s="318">
        <f>SUM('[1]INFORME POR DIA'!AN1576)</f>
        <v>0</v>
      </c>
    </row>
    <row r="120" spans="1:12" ht="15.75" customHeight="1">
      <c r="A120" s="220" t="s">
        <v>315</v>
      </c>
      <c r="B120" s="233">
        <f>SUM('[1]INFORME POR DIA'!C1577)</f>
        <v>404</v>
      </c>
      <c r="C120" s="233">
        <f>SUM('[1]INFORME POR DIA'!D1577)</f>
        <v>2</v>
      </c>
      <c r="D120" s="233">
        <f t="shared" si="20"/>
        <v>341</v>
      </c>
      <c r="E120" s="233">
        <f>SUM('[1]INFORME POR DIA'!F1577)</f>
        <v>14</v>
      </c>
      <c r="F120" s="233">
        <f>SUM('[1]INFORME POR DIA'!I1577)</f>
        <v>327</v>
      </c>
      <c r="G120" s="233">
        <f t="shared" si="21"/>
        <v>2</v>
      </c>
      <c r="H120" s="233">
        <f>SUM('[1]INFORME POR DIA'!AC1577)</f>
        <v>1</v>
      </c>
      <c r="I120" s="233">
        <f>SUM('[1]INFORME POR DIA'!AD1577)</f>
        <v>1</v>
      </c>
      <c r="J120" s="233">
        <f t="shared" si="22"/>
        <v>0</v>
      </c>
      <c r="K120" s="233">
        <f>SUM('[1]INFORME POR DIA'!AM1577)</f>
        <v>0</v>
      </c>
      <c r="L120" s="318">
        <f>SUM('[1]INFORME POR DIA'!AN1577)</f>
        <v>0</v>
      </c>
    </row>
    <row r="121" spans="1:12" ht="15.75" customHeight="1">
      <c r="A121" s="220" t="s">
        <v>222</v>
      </c>
      <c r="B121" s="233">
        <f>SUM('[1]INFORME POR DIA'!C1578)</f>
        <v>292</v>
      </c>
      <c r="C121" s="233">
        <f>SUM('[1]INFORME POR DIA'!D1578)</f>
        <v>4</v>
      </c>
      <c r="D121" s="233">
        <f t="shared" si="20"/>
        <v>283</v>
      </c>
      <c r="E121" s="233">
        <f>SUM('[1]INFORME POR DIA'!F1578)</f>
        <v>0</v>
      </c>
      <c r="F121" s="233">
        <f>SUM('[1]INFORME POR DIA'!I1578)</f>
        <v>283</v>
      </c>
      <c r="G121" s="233">
        <f t="shared" si="21"/>
        <v>0</v>
      </c>
      <c r="H121" s="233">
        <f>SUM('[1]INFORME POR DIA'!AC1578)</f>
        <v>0</v>
      </c>
      <c r="I121" s="233">
        <f>SUM('[1]INFORME POR DIA'!AD1578)</f>
        <v>0</v>
      </c>
      <c r="J121" s="233">
        <f t="shared" si="22"/>
        <v>0</v>
      </c>
      <c r="K121" s="233">
        <f>SUM('[1]INFORME POR DIA'!AM1578)</f>
        <v>0</v>
      </c>
      <c r="L121" s="318">
        <f>SUM('[1]INFORME POR DIA'!AN1578)</f>
        <v>0</v>
      </c>
    </row>
    <row r="122" spans="1:12" ht="15.75" customHeight="1">
      <c r="A122" s="220" t="s">
        <v>207</v>
      </c>
      <c r="B122" s="233">
        <f>SUM('[1]INFORME POR DIA'!C1579)</f>
        <v>1414</v>
      </c>
      <c r="C122" s="233">
        <f>SUM('[1]INFORME POR DIA'!D1579)</f>
        <v>12</v>
      </c>
      <c r="D122" s="233">
        <f t="shared" si="20"/>
        <v>1237</v>
      </c>
      <c r="E122" s="233">
        <f>SUM('[1]INFORME POR DIA'!F1579)</f>
        <v>186</v>
      </c>
      <c r="F122" s="233">
        <f>SUM('[1]INFORME POR DIA'!I1579)</f>
        <v>1051</v>
      </c>
      <c r="G122" s="233">
        <f t="shared" si="21"/>
        <v>29</v>
      </c>
      <c r="H122" s="233">
        <f>SUM('[1]INFORME POR DIA'!AC1579)</f>
        <v>0</v>
      </c>
      <c r="I122" s="233">
        <f>SUM('[1]INFORME POR DIA'!AD1579)</f>
        <v>29</v>
      </c>
      <c r="J122" s="233">
        <f t="shared" si="22"/>
        <v>0</v>
      </c>
      <c r="K122" s="233">
        <f>SUM('[1]INFORME POR DIA'!AM1579)</f>
        <v>0</v>
      </c>
      <c r="L122" s="318">
        <f>SUM('[1]INFORME POR DIA'!AN1579)</f>
        <v>0</v>
      </c>
    </row>
    <row r="123" spans="1:12" ht="15.75" customHeight="1">
      <c r="A123" s="221" t="s">
        <v>14</v>
      </c>
      <c r="B123" s="233">
        <f>SUM('[1]INFORME POR DIA'!C1580)</f>
        <v>516</v>
      </c>
      <c r="C123" s="233">
        <f>SUM('[1]INFORME POR DIA'!D1580)</f>
        <v>61</v>
      </c>
      <c r="D123" s="233">
        <f t="shared" si="20"/>
        <v>442</v>
      </c>
      <c r="E123" s="233">
        <f>SUM('[1]INFORME POR DIA'!F1580)</f>
        <v>0</v>
      </c>
      <c r="F123" s="233">
        <f>SUM('[1]INFORME POR DIA'!I1580)</f>
        <v>442</v>
      </c>
      <c r="G123" s="233">
        <f t="shared" si="21"/>
        <v>0</v>
      </c>
      <c r="H123" s="233">
        <f>SUM('[1]INFORME POR DIA'!AC1580)</f>
        <v>0</v>
      </c>
      <c r="I123" s="233">
        <f>SUM('[1]INFORME POR DIA'!AD1580)</f>
        <v>0</v>
      </c>
      <c r="J123" s="233">
        <f t="shared" si="22"/>
        <v>0</v>
      </c>
      <c r="K123" s="233">
        <f>SUM('[1]INFORME POR DIA'!AM1580)</f>
        <v>0</v>
      </c>
      <c r="L123" s="318">
        <f>SUM('[1]INFORME POR DIA'!AN1580)</f>
        <v>0</v>
      </c>
    </row>
    <row r="124" spans="1:12" ht="15.75" customHeight="1">
      <c r="A124" s="221" t="s">
        <v>15</v>
      </c>
      <c r="B124" s="233">
        <f>SUM('[1]INFORME POR DIA'!C1581)</f>
        <v>320</v>
      </c>
      <c r="C124" s="233">
        <f>SUM('[1]INFORME POR DIA'!D1581)</f>
        <v>80</v>
      </c>
      <c r="D124" s="233">
        <f t="shared" si="20"/>
        <v>231</v>
      </c>
      <c r="E124" s="233">
        <f>SUM('[1]INFORME POR DIA'!F1581)</f>
        <v>0</v>
      </c>
      <c r="F124" s="233">
        <f>SUM('[1]INFORME POR DIA'!I1581)</f>
        <v>231</v>
      </c>
      <c r="G124" s="233">
        <f t="shared" si="21"/>
        <v>0</v>
      </c>
      <c r="H124" s="233">
        <f>SUM('[1]INFORME POR DIA'!AC1581)</f>
        <v>0</v>
      </c>
      <c r="I124" s="233">
        <f>SUM('[1]INFORME POR DIA'!AD1581)</f>
        <v>0</v>
      </c>
      <c r="J124" s="233">
        <f t="shared" si="22"/>
        <v>0</v>
      </c>
      <c r="K124" s="233">
        <f>SUM('[1]INFORME POR DIA'!AM1581)</f>
        <v>0</v>
      </c>
      <c r="L124" s="318">
        <f>SUM('[1]INFORME POR DIA'!AN1581)</f>
        <v>0</v>
      </c>
    </row>
    <row r="125" spans="1:12" ht="15.75" customHeight="1">
      <c r="A125" s="221" t="s">
        <v>16</v>
      </c>
      <c r="B125" s="233">
        <f>SUM('[1]INFORME POR DIA'!C1582)</f>
        <v>296</v>
      </c>
      <c r="C125" s="233">
        <f>SUM('[1]INFORME POR DIA'!D1582)</f>
        <v>9</v>
      </c>
      <c r="D125" s="233">
        <f t="shared" si="20"/>
        <v>280</v>
      </c>
      <c r="E125" s="233">
        <f>SUM('[1]INFORME POR DIA'!F1582)</f>
        <v>0</v>
      </c>
      <c r="F125" s="233">
        <f>SUM('[1]INFORME POR DIA'!I1582)</f>
        <v>280</v>
      </c>
      <c r="G125" s="233">
        <f t="shared" si="21"/>
        <v>0</v>
      </c>
      <c r="H125" s="233">
        <f>SUM('[1]INFORME POR DIA'!AC1582)</f>
        <v>0</v>
      </c>
      <c r="I125" s="233">
        <f>SUM('[1]INFORME POR DIA'!AD1582)</f>
        <v>0</v>
      </c>
      <c r="J125" s="233">
        <f t="shared" si="22"/>
        <v>0</v>
      </c>
      <c r="K125" s="233">
        <f>SUM('[1]INFORME POR DIA'!AM1582)</f>
        <v>0</v>
      </c>
      <c r="L125" s="318">
        <f>SUM('[1]INFORME POR DIA'!AN1582)</f>
        <v>0</v>
      </c>
    </row>
    <row r="126" spans="1:12" ht="15.75" customHeight="1">
      <c r="A126" s="222" t="s">
        <v>17</v>
      </c>
      <c r="B126" s="233">
        <f>SUM('[1]INFORME POR DIA'!C1583)</f>
        <v>516</v>
      </c>
      <c r="C126" s="233">
        <f>SUM('[1]INFORME POR DIA'!D1583)</f>
        <v>2</v>
      </c>
      <c r="D126" s="236">
        <f t="shared" si="20"/>
        <v>495</v>
      </c>
      <c r="E126" s="233">
        <f>SUM('[1]INFORME POR DIA'!F1583)</f>
        <v>0</v>
      </c>
      <c r="F126" s="233">
        <f>SUM('[1]INFORME POR DIA'!I1583)</f>
        <v>495</v>
      </c>
      <c r="G126" s="236">
        <f t="shared" si="21"/>
        <v>0</v>
      </c>
      <c r="H126" s="233">
        <f>SUM('[1]INFORME POR DIA'!AC1583)</f>
        <v>0</v>
      </c>
      <c r="I126" s="233">
        <f>SUM('[1]INFORME POR DIA'!AD1583)</f>
        <v>0</v>
      </c>
      <c r="J126" s="236">
        <f t="shared" si="22"/>
        <v>0</v>
      </c>
      <c r="K126" s="233">
        <f>SUM('[1]INFORME POR DIA'!AM1583)</f>
        <v>0</v>
      </c>
      <c r="L126" s="318">
        <f>SUM('[1]INFORME POR DIA'!AN1583)</f>
        <v>0</v>
      </c>
    </row>
    <row r="127" spans="1:12" ht="15.75" customHeight="1">
      <c r="A127" s="321" t="s">
        <v>319</v>
      </c>
      <c r="B127" s="233">
        <f>SUM('[1]INFORME POR DIA'!C1584)</f>
        <v>529</v>
      </c>
      <c r="C127" s="233">
        <f>SUM('[1]INFORME POR DIA'!D1584)</f>
        <v>16</v>
      </c>
      <c r="D127" s="335">
        <f t="shared" si="20"/>
        <v>486</v>
      </c>
      <c r="E127" s="233">
        <f>SUM('[1]INFORME POR DIA'!F1584)</f>
        <v>0</v>
      </c>
      <c r="F127" s="233">
        <f>SUM('[1]INFORME POR DIA'!I1584)</f>
        <v>486</v>
      </c>
      <c r="G127" s="335">
        <f t="shared" si="21"/>
        <v>0</v>
      </c>
      <c r="H127" s="233">
        <f>SUM('[1]INFORME POR DIA'!AC1584)</f>
        <v>0</v>
      </c>
      <c r="I127" s="233">
        <f>SUM('[1]INFORME POR DIA'!AD1584)</f>
        <v>0</v>
      </c>
      <c r="J127" s="335">
        <f t="shared" si="22"/>
        <v>0</v>
      </c>
      <c r="K127" s="233">
        <f>SUM('[1]INFORME POR DIA'!AM1584)</f>
        <v>0</v>
      </c>
      <c r="L127" s="318">
        <f>SUM('[1]INFORME POR DIA'!AN1584)</f>
        <v>0</v>
      </c>
    </row>
    <row r="128" spans="1:12" ht="15.75" customHeight="1">
      <c r="A128" s="322" t="s">
        <v>208</v>
      </c>
      <c r="B128" s="233">
        <f>SUM('[1]INFORME POR DIA'!C1585)</f>
        <v>476</v>
      </c>
      <c r="C128" s="233">
        <f>SUM('[1]INFORME POR DIA'!D1585)</f>
        <v>42</v>
      </c>
      <c r="D128" s="335">
        <f>SUM(E128:F128)</f>
        <v>326</v>
      </c>
      <c r="E128" s="233">
        <f>SUM('[1]INFORME POR DIA'!F1585)</f>
        <v>83</v>
      </c>
      <c r="F128" s="233">
        <f>SUM('[1]INFORME POR DIA'!I1585)</f>
        <v>243</v>
      </c>
      <c r="G128" s="335">
        <f>SUM(H128:I128)</f>
        <v>13</v>
      </c>
      <c r="H128" s="233">
        <f>SUM('[1]INFORME POR DIA'!AC1585)</f>
        <v>9</v>
      </c>
      <c r="I128" s="233">
        <f>SUM('[1]INFORME POR DIA'!AD1585)</f>
        <v>4</v>
      </c>
      <c r="J128" s="335">
        <f>SUM(K128:L128)</f>
        <v>326</v>
      </c>
      <c r="K128" s="233">
        <f>SUM('[1]INFORME POR DIA'!AM1585)</f>
        <v>83</v>
      </c>
      <c r="L128" s="318">
        <f>SUM('[1]INFORME POR DIA'!AN1585)</f>
        <v>243</v>
      </c>
    </row>
    <row r="129" spans="1:12" ht="15.75" customHeight="1" thickBot="1">
      <c r="A129" s="220" t="s">
        <v>316</v>
      </c>
      <c r="B129" s="233">
        <f>SUM('[1]INFORME POR DIA'!C1586)</f>
        <v>26</v>
      </c>
      <c r="C129" s="233">
        <f>SUM('[1]INFORME POR DIA'!D1586)</f>
        <v>0</v>
      </c>
      <c r="D129" s="233">
        <f>SUM(E129:F129)</f>
        <v>11</v>
      </c>
      <c r="E129" s="233">
        <f>SUM('[1]INFORME POR DIA'!F1586)</f>
        <v>0</v>
      </c>
      <c r="F129" s="233">
        <f>SUM('[1]INFORME POR DIA'!I1586)</f>
        <v>11</v>
      </c>
      <c r="G129" s="233">
        <f>SUM(H129:I129)</f>
        <v>0</v>
      </c>
      <c r="H129" s="233">
        <f>SUM('[1]INFORME POR DIA'!AC1586)</f>
        <v>0</v>
      </c>
      <c r="I129" s="233">
        <f>SUM('[1]INFORME POR DIA'!AD1586)</f>
        <v>0</v>
      </c>
      <c r="J129" s="233">
        <f>SUM(K129:L129)</f>
        <v>0</v>
      </c>
      <c r="K129" s="233">
        <f>SUM('[1]INFORME POR DIA'!AM1586)</f>
        <v>0</v>
      </c>
      <c r="L129" s="318">
        <f>SUM('[1]INFORME POR DIA'!AN1586)</f>
        <v>0</v>
      </c>
    </row>
    <row r="130" spans="1:12" ht="18" customHeight="1" thickBot="1">
      <c r="A130" s="315" t="s">
        <v>18</v>
      </c>
      <c r="B130" s="336">
        <f>SUM(B131:B150)</f>
        <v>7012</v>
      </c>
      <c r="C130" s="336">
        <f t="shared" ref="C130:L130" si="23">SUM(C131:C150)</f>
        <v>250</v>
      </c>
      <c r="D130" s="336">
        <f t="shared" si="23"/>
        <v>5992</v>
      </c>
      <c r="E130" s="336">
        <f t="shared" si="23"/>
        <v>1256</v>
      </c>
      <c r="F130" s="336">
        <f t="shared" si="23"/>
        <v>4736</v>
      </c>
      <c r="G130" s="336">
        <f t="shared" si="23"/>
        <v>312</v>
      </c>
      <c r="H130" s="336">
        <f t="shared" si="23"/>
        <v>141</v>
      </c>
      <c r="I130" s="336">
        <f t="shared" si="23"/>
        <v>171</v>
      </c>
      <c r="J130" s="336">
        <f>SUM(J131:J150)</f>
        <v>0</v>
      </c>
      <c r="K130" s="336">
        <f t="shared" si="23"/>
        <v>0</v>
      </c>
      <c r="L130" s="337">
        <f t="shared" si="23"/>
        <v>0</v>
      </c>
    </row>
    <row r="131" spans="1:12" ht="15.75" customHeight="1">
      <c r="A131" s="221" t="s">
        <v>19</v>
      </c>
      <c r="B131" s="233">
        <f>SUM('[1]INFORME POR DIA'!C1588)</f>
        <v>534</v>
      </c>
      <c r="C131" s="233">
        <f>SUM('[1]INFORME POR DIA'!D1588)</f>
        <v>21</v>
      </c>
      <c r="D131" s="233">
        <f t="shared" ref="D131:D149" si="24">SUM(E131:F131)</f>
        <v>468</v>
      </c>
      <c r="E131" s="233">
        <f>SUM('[1]INFORME POR DIA'!F1588)</f>
        <v>0</v>
      </c>
      <c r="F131" s="233">
        <f>SUM('[1]INFORME POR DIA'!I1588)</f>
        <v>468</v>
      </c>
      <c r="G131" s="233">
        <f t="shared" ref="G131:G149" si="25">SUM(H131:I131)</f>
        <v>0</v>
      </c>
      <c r="H131" s="233">
        <f>SUM('[1]INFORME POR DIA'!AC1588)</f>
        <v>0</v>
      </c>
      <c r="I131" s="233">
        <f>SUM('[1]INFORME POR DIA'!AD1588)</f>
        <v>0</v>
      </c>
      <c r="J131" s="233">
        <f t="shared" ref="J131:J137" si="26">SUM(K131:L131)</f>
        <v>0</v>
      </c>
      <c r="K131" s="233">
        <f>SUM('[1]INFORME POR DIA'!AM1588)</f>
        <v>0</v>
      </c>
      <c r="L131" s="318">
        <f>SUM('[1]INFORME POR DIA'!AN1588)</f>
        <v>0</v>
      </c>
    </row>
    <row r="132" spans="1:12" ht="15.75" customHeight="1">
      <c r="A132" s="221" t="s">
        <v>20</v>
      </c>
      <c r="B132" s="233">
        <f>SUM('[1]INFORME POR DIA'!C1589)</f>
        <v>676</v>
      </c>
      <c r="C132" s="233">
        <f>SUM('[1]INFORME POR DIA'!D1589)</f>
        <v>3</v>
      </c>
      <c r="D132" s="233">
        <f t="shared" si="24"/>
        <v>628</v>
      </c>
      <c r="E132" s="233">
        <f>SUM('[1]INFORME POR DIA'!F1589)</f>
        <v>455</v>
      </c>
      <c r="F132" s="233">
        <f>SUM('[1]INFORME POR DIA'!I1589)</f>
        <v>173</v>
      </c>
      <c r="G132" s="233">
        <f t="shared" si="25"/>
        <v>45</v>
      </c>
      <c r="H132" s="233">
        <f>SUM('[1]INFORME POR DIA'!AC1589)</f>
        <v>44</v>
      </c>
      <c r="I132" s="233">
        <f>SUM('[1]INFORME POR DIA'!AD1589)</f>
        <v>1</v>
      </c>
      <c r="J132" s="233">
        <f t="shared" si="26"/>
        <v>0</v>
      </c>
      <c r="K132" s="233">
        <f>SUM('[1]INFORME POR DIA'!AM1589)</f>
        <v>0</v>
      </c>
      <c r="L132" s="318">
        <f>SUM('[1]INFORME POR DIA'!AN1589)</f>
        <v>0</v>
      </c>
    </row>
    <row r="133" spans="1:12" ht="15.75" customHeight="1">
      <c r="A133" s="221" t="s">
        <v>21</v>
      </c>
      <c r="B133" s="233">
        <f>SUM('[1]INFORME POR DIA'!C1590)</f>
        <v>280</v>
      </c>
      <c r="C133" s="233">
        <f>SUM('[1]INFORME POR DIA'!D1590)</f>
        <v>0</v>
      </c>
      <c r="D133" s="233">
        <f t="shared" si="24"/>
        <v>272</v>
      </c>
      <c r="E133" s="233">
        <f>SUM('[1]INFORME POR DIA'!F1590)</f>
        <v>0</v>
      </c>
      <c r="F133" s="233">
        <f>SUM('[1]INFORME POR DIA'!I1590)</f>
        <v>272</v>
      </c>
      <c r="G133" s="233">
        <f t="shared" si="25"/>
        <v>0</v>
      </c>
      <c r="H133" s="233">
        <f>SUM('[1]INFORME POR DIA'!AC1590)</f>
        <v>0</v>
      </c>
      <c r="I133" s="233">
        <f>SUM('[1]INFORME POR DIA'!AD1590)</f>
        <v>0</v>
      </c>
      <c r="J133" s="233">
        <f t="shared" si="26"/>
        <v>0</v>
      </c>
      <c r="K133" s="233">
        <f>SUM('[1]INFORME POR DIA'!AM1590)</f>
        <v>0</v>
      </c>
      <c r="L133" s="318">
        <f>SUM('[1]INFORME POR DIA'!AN1590)</f>
        <v>0</v>
      </c>
    </row>
    <row r="134" spans="1:12" ht="15.75" customHeight="1">
      <c r="A134" s="221" t="s">
        <v>22</v>
      </c>
      <c r="B134" s="233">
        <f>SUM('[1]INFORME POR DIA'!C1591)</f>
        <v>224</v>
      </c>
      <c r="C134" s="233">
        <f>SUM('[1]INFORME POR DIA'!D1591)</f>
        <v>2</v>
      </c>
      <c r="D134" s="233">
        <f t="shared" si="24"/>
        <v>196</v>
      </c>
      <c r="E134" s="233">
        <f>SUM('[1]INFORME POR DIA'!F1591)</f>
        <v>0</v>
      </c>
      <c r="F134" s="233">
        <f>SUM('[1]INFORME POR DIA'!I1591)</f>
        <v>196</v>
      </c>
      <c r="G134" s="233">
        <f t="shared" si="25"/>
        <v>0</v>
      </c>
      <c r="H134" s="233">
        <f>SUM('[1]INFORME POR DIA'!AC1591)</f>
        <v>0</v>
      </c>
      <c r="I134" s="233">
        <f>SUM('[1]INFORME POR DIA'!AD1591)</f>
        <v>0</v>
      </c>
      <c r="J134" s="233">
        <f t="shared" si="26"/>
        <v>0</v>
      </c>
      <c r="K134" s="233">
        <f>SUM('[1]INFORME POR DIA'!AM1591)</f>
        <v>0</v>
      </c>
      <c r="L134" s="318">
        <f>SUM('[1]INFORME POR DIA'!AN1591)</f>
        <v>0</v>
      </c>
    </row>
    <row r="135" spans="1:12" ht="15.75" customHeight="1">
      <c r="A135" s="220" t="s">
        <v>209</v>
      </c>
      <c r="B135" s="233">
        <f>SUM('[1]INFORME POR DIA'!C1592)</f>
        <v>192</v>
      </c>
      <c r="C135" s="233">
        <f>SUM('[1]INFORME POR DIA'!D1592)</f>
        <v>0</v>
      </c>
      <c r="D135" s="233">
        <f t="shared" si="24"/>
        <v>190</v>
      </c>
      <c r="E135" s="233">
        <f>SUM('[1]INFORME POR DIA'!F1592)</f>
        <v>0</v>
      </c>
      <c r="F135" s="233">
        <f>SUM('[1]INFORME POR DIA'!I1592)</f>
        <v>190</v>
      </c>
      <c r="G135" s="233">
        <f t="shared" si="25"/>
        <v>0</v>
      </c>
      <c r="H135" s="233">
        <f>SUM('[1]INFORME POR DIA'!AC1592)</f>
        <v>0</v>
      </c>
      <c r="I135" s="233">
        <f>SUM('[1]INFORME POR DIA'!AD1592)</f>
        <v>0</v>
      </c>
      <c r="J135" s="233">
        <f t="shared" si="26"/>
        <v>0</v>
      </c>
      <c r="K135" s="233">
        <f>SUM('[1]INFORME POR DIA'!AM1592)</f>
        <v>0</v>
      </c>
      <c r="L135" s="318">
        <f>SUM('[1]INFORME POR DIA'!AN1592)</f>
        <v>0</v>
      </c>
    </row>
    <row r="136" spans="1:12" ht="15.75" customHeight="1">
      <c r="A136" s="220" t="s">
        <v>223</v>
      </c>
      <c r="B136" s="233">
        <f>SUM('[1]INFORME POR DIA'!C1593)</f>
        <v>528</v>
      </c>
      <c r="C136" s="233">
        <f>SUM('[1]INFORME POR DIA'!D1593)</f>
        <v>12</v>
      </c>
      <c r="D136" s="233">
        <f t="shared" si="24"/>
        <v>468</v>
      </c>
      <c r="E136" s="233">
        <f>SUM('[1]INFORME POR DIA'!F1593)</f>
        <v>78</v>
      </c>
      <c r="F136" s="233">
        <f>SUM('[1]INFORME POR DIA'!I1593)</f>
        <v>390</v>
      </c>
      <c r="G136" s="233">
        <f t="shared" si="25"/>
        <v>246</v>
      </c>
      <c r="H136" s="233">
        <f>SUM('[1]INFORME POR DIA'!AC1593)</f>
        <v>78</v>
      </c>
      <c r="I136" s="233">
        <f>SUM('[1]INFORME POR DIA'!AD1593)</f>
        <v>168</v>
      </c>
      <c r="J136" s="233">
        <f t="shared" si="26"/>
        <v>0</v>
      </c>
      <c r="K136" s="233">
        <f>SUM('[1]INFORME POR DIA'!AM1593)</f>
        <v>0</v>
      </c>
      <c r="L136" s="318">
        <f>SUM('[1]INFORME POR DIA'!AN1593)</f>
        <v>0</v>
      </c>
    </row>
    <row r="137" spans="1:12" ht="15.75" customHeight="1">
      <c r="A137" s="221" t="s">
        <v>23</v>
      </c>
      <c r="B137" s="233">
        <f>SUM('[1]INFORME POR DIA'!C1594)</f>
        <v>246</v>
      </c>
      <c r="C137" s="233">
        <f>SUM('[1]INFORME POR DIA'!D1594)</f>
        <v>2</v>
      </c>
      <c r="D137" s="233">
        <f t="shared" si="24"/>
        <v>231</v>
      </c>
      <c r="E137" s="233">
        <f>SUM('[1]INFORME POR DIA'!F1594)</f>
        <v>187</v>
      </c>
      <c r="F137" s="233">
        <f>SUM('[1]INFORME POR DIA'!I1594)</f>
        <v>44</v>
      </c>
      <c r="G137" s="233">
        <f t="shared" si="25"/>
        <v>0</v>
      </c>
      <c r="H137" s="233">
        <f>SUM('[1]INFORME POR DIA'!AC1594)</f>
        <v>0</v>
      </c>
      <c r="I137" s="233">
        <f>SUM('[1]INFORME POR DIA'!AD1594)</f>
        <v>0</v>
      </c>
      <c r="J137" s="233">
        <f t="shared" si="26"/>
        <v>0</v>
      </c>
      <c r="K137" s="233">
        <f>SUM('[1]INFORME POR DIA'!AM1594)</f>
        <v>0</v>
      </c>
      <c r="L137" s="318">
        <f>SUM('[1]INFORME POR DIA'!AN1594)</f>
        <v>0</v>
      </c>
    </row>
    <row r="138" spans="1:12" ht="15.75" customHeight="1">
      <c r="A138" s="223" t="s">
        <v>24</v>
      </c>
      <c r="B138" s="233">
        <f>SUM('[1]INFORME POR DIA'!C1595)</f>
        <v>56</v>
      </c>
      <c r="C138" s="233">
        <f>SUM('[1]INFORME POR DIA'!D1595)</f>
        <v>0</v>
      </c>
      <c r="D138" s="233">
        <f>SUM(E138:F138)</f>
        <v>50</v>
      </c>
      <c r="E138" s="233">
        <f>SUM('[1]INFORME POR DIA'!F1595)</f>
        <v>0</v>
      </c>
      <c r="F138" s="233">
        <f>SUM('[1]INFORME POR DIA'!I1595)</f>
        <v>50</v>
      </c>
      <c r="G138" s="233">
        <f t="shared" si="25"/>
        <v>0</v>
      </c>
      <c r="H138" s="233">
        <f>SUM('[1]INFORME POR DIA'!AC1595)</f>
        <v>0</v>
      </c>
      <c r="I138" s="233">
        <f>SUM('[1]INFORME POR DIA'!AD1595)</f>
        <v>0</v>
      </c>
      <c r="J138" s="233">
        <f>SUM(K138:L138)</f>
        <v>0</v>
      </c>
      <c r="K138" s="233">
        <f>SUM('[1]INFORME POR DIA'!AM1595)</f>
        <v>0</v>
      </c>
      <c r="L138" s="318">
        <f>SUM('[1]INFORME POR DIA'!AN1595)</f>
        <v>0</v>
      </c>
    </row>
    <row r="139" spans="1:12" ht="15.75" customHeight="1">
      <c r="A139" s="220" t="s">
        <v>210</v>
      </c>
      <c r="B139" s="233">
        <f>SUM('[1]INFORME POR DIA'!C1596)</f>
        <v>420</v>
      </c>
      <c r="C139" s="233">
        <f>SUM('[1]INFORME POR DIA'!D1596)</f>
        <v>2</v>
      </c>
      <c r="D139" s="233">
        <f t="shared" si="24"/>
        <v>386</v>
      </c>
      <c r="E139" s="233">
        <f>SUM('[1]INFORME POR DIA'!F1596)</f>
        <v>2</v>
      </c>
      <c r="F139" s="233">
        <f>SUM('[1]INFORME POR DIA'!I1596)</f>
        <v>384</v>
      </c>
      <c r="G139" s="233">
        <f t="shared" si="25"/>
        <v>0</v>
      </c>
      <c r="H139" s="233">
        <f>SUM('[1]INFORME POR DIA'!AC1596)</f>
        <v>0</v>
      </c>
      <c r="I139" s="233">
        <f>SUM('[1]INFORME POR DIA'!AD1596)</f>
        <v>0</v>
      </c>
      <c r="J139" s="233">
        <f t="shared" ref="J139:J149" si="27">SUM(K139:L139)</f>
        <v>0</v>
      </c>
      <c r="K139" s="233">
        <f>SUM('[1]INFORME POR DIA'!AM1596)</f>
        <v>0</v>
      </c>
      <c r="L139" s="318">
        <f>SUM('[1]INFORME POR DIA'!AN1596)</f>
        <v>0</v>
      </c>
    </row>
    <row r="140" spans="1:12" ht="15.75" customHeight="1">
      <c r="A140" s="220" t="s">
        <v>211</v>
      </c>
      <c r="B140" s="233">
        <f>SUM('[1]INFORME POR DIA'!C1597)</f>
        <v>831</v>
      </c>
      <c r="C140" s="233">
        <f>SUM('[1]INFORME POR DIA'!D1597)</f>
        <v>142</v>
      </c>
      <c r="D140" s="233">
        <f t="shared" si="24"/>
        <v>638</v>
      </c>
      <c r="E140" s="233">
        <f>SUM('[1]INFORME POR DIA'!F1597)</f>
        <v>0</v>
      </c>
      <c r="F140" s="233">
        <f>SUM('[1]INFORME POR DIA'!I1597)</f>
        <v>638</v>
      </c>
      <c r="G140" s="233">
        <f t="shared" si="25"/>
        <v>0</v>
      </c>
      <c r="H140" s="233">
        <f>SUM('[1]INFORME POR DIA'!AC1597)</f>
        <v>0</v>
      </c>
      <c r="I140" s="233">
        <f>SUM('[1]INFORME POR DIA'!AD1597)</f>
        <v>0</v>
      </c>
      <c r="J140" s="233">
        <f t="shared" si="27"/>
        <v>0</v>
      </c>
      <c r="K140" s="233">
        <f>SUM('[1]INFORME POR DIA'!AM1597)</f>
        <v>0</v>
      </c>
      <c r="L140" s="318">
        <f>SUM('[1]INFORME POR DIA'!AN1597)</f>
        <v>0</v>
      </c>
    </row>
    <row r="141" spans="1:12" ht="15.75" customHeight="1">
      <c r="A141" s="220" t="s">
        <v>212</v>
      </c>
      <c r="B141" s="233">
        <f>SUM('[1]INFORME POR DIA'!C1598)</f>
        <v>486</v>
      </c>
      <c r="C141" s="233">
        <f>SUM('[1]INFORME POR DIA'!D1598)</f>
        <v>2</v>
      </c>
      <c r="D141" s="233">
        <f t="shared" si="24"/>
        <v>234</v>
      </c>
      <c r="E141" s="233">
        <f>SUM('[1]INFORME POR DIA'!F1598)</f>
        <v>9</v>
      </c>
      <c r="F141" s="233">
        <f>SUM('[1]INFORME POR DIA'!I1598)</f>
        <v>225</v>
      </c>
      <c r="G141" s="233">
        <f t="shared" si="25"/>
        <v>1</v>
      </c>
      <c r="H141" s="233">
        <f>SUM('[1]INFORME POR DIA'!AC1598)</f>
        <v>0</v>
      </c>
      <c r="I141" s="233">
        <f>SUM('[1]INFORME POR DIA'!AD1598)</f>
        <v>1</v>
      </c>
      <c r="J141" s="233">
        <f t="shared" si="27"/>
        <v>0</v>
      </c>
      <c r="K141" s="233">
        <f>SUM('[1]INFORME POR DIA'!AM1598)</f>
        <v>0</v>
      </c>
      <c r="L141" s="318">
        <f>SUM('[1]INFORME POR DIA'!AN1598)</f>
        <v>0</v>
      </c>
    </row>
    <row r="142" spans="1:12" ht="15.75" customHeight="1">
      <c r="A142" s="221" t="s">
        <v>25</v>
      </c>
      <c r="B142" s="233">
        <f>SUM('[1]INFORME POR DIA'!C1599)</f>
        <v>50</v>
      </c>
      <c r="C142" s="233">
        <f>SUM('[1]INFORME POR DIA'!D1599)</f>
        <v>0</v>
      </c>
      <c r="D142" s="233">
        <f t="shared" si="24"/>
        <v>32</v>
      </c>
      <c r="E142" s="233">
        <f>SUM('[1]INFORME POR DIA'!F1599)</f>
        <v>0</v>
      </c>
      <c r="F142" s="233">
        <f>SUM('[1]INFORME POR DIA'!I1599)</f>
        <v>32</v>
      </c>
      <c r="G142" s="233">
        <f t="shared" si="25"/>
        <v>0</v>
      </c>
      <c r="H142" s="233">
        <f>SUM('[1]INFORME POR DIA'!AC1599)</f>
        <v>0</v>
      </c>
      <c r="I142" s="233">
        <f>SUM('[1]INFORME POR DIA'!AD1599)</f>
        <v>0</v>
      </c>
      <c r="J142" s="233">
        <f t="shared" si="27"/>
        <v>0</v>
      </c>
      <c r="K142" s="233">
        <f>SUM('[1]INFORME POR DIA'!AM1599)</f>
        <v>0</v>
      </c>
      <c r="L142" s="318">
        <f>SUM('[1]INFORME POR DIA'!AN1599)</f>
        <v>0</v>
      </c>
    </row>
    <row r="143" spans="1:12" ht="15.75" customHeight="1">
      <c r="A143" s="220" t="s">
        <v>213</v>
      </c>
      <c r="B143" s="233">
        <f>SUM('[1]INFORME POR DIA'!C1600)</f>
        <v>546</v>
      </c>
      <c r="C143" s="233">
        <f>SUM('[1]INFORME POR DIA'!D1600)</f>
        <v>14</v>
      </c>
      <c r="D143" s="233">
        <f t="shared" si="24"/>
        <v>518</v>
      </c>
      <c r="E143" s="233">
        <f>SUM('[1]INFORME POR DIA'!F1600)</f>
        <v>0</v>
      </c>
      <c r="F143" s="233">
        <f>SUM('[1]INFORME POR DIA'!I1600)</f>
        <v>518</v>
      </c>
      <c r="G143" s="233">
        <f t="shared" si="25"/>
        <v>0</v>
      </c>
      <c r="H143" s="233">
        <f>SUM('[1]INFORME POR DIA'!AC1600)</f>
        <v>0</v>
      </c>
      <c r="I143" s="233">
        <f>SUM('[1]INFORME POR DIA'!AD1600)</f>
        <v>0</v>
      </c>
      <c r="J143" s="233">
        <f t="shared" si="27"/>
        <v>0</v>
      </c>
      <c r="K143" s="233">
        <f>SUM('[1]INFORME POR DIA'!AM1600)</f>
        <v>0</v>
      </c>
      <c r="L143" s="318">
        <f>SUM('[1]INFORME POR DIA'!AN1600)</f>
        <v>0</v>
      </c>
    </row>
    <row r="144" spans="1:12" ht="15.75" customHeight="1">
      <c r="A144" s="221" t="s">
        <v>26</v>
      </c>
      <c r="B144" s="233">
        <f>SUM('[1]INFORME POR DIA'!C1601)</f>
        <v>152</v>
      </c>
      <c r="C144" s="233">
        <f>SUM('[1]INFORME POR DIA'!D1601)</f>
        <v>0</v>
      </c>
      <c r="D144" s="233">
        <f t="shared" si="24"/>
        <v>143</v>
      </c>
      <c r="E144" s="233">
        <f>SUM('[1]INFORME POR DIA'!F1601)</f>
        <v>0</v>
      </c>
      <c r="F144" s="233">
        <f>SUM('[1]INFORME POR DIA'!I1601)</f>
        <v>143</v>
      </c>
      <c r="G144" s="233">
        <f t="shared" si="25"/>
        <v>0</v>
      </c>
      <c r="H144" s="233">
        <f>SUM('[1]INFORME POR DIA'!AC1601)</f>
        <v>0</v>
      </c>
      <c r="I144" s="233">
        <f>SUM('[1]INFORME POR DIA'!AD1601)</f>
        <v>0</v>
      </c>
      <c r="J144" s="233">
        <f t="shared" si="27"/>
        <v>0</v>
      </c>
      <c r="K144" s="233">
        <f>SUM('[1]INFORME POR DIA'!AM1601)</f>
        <v>0</v>
      </c>
      <c r="L144" s="318">
        <f>SUM('[1]INFORME POR DIA'!AN1601)</f>
        <v>0</v>
      </c>
    </row>
    <row r="145" spans="1:12" ht="15.75" customHeight="1">
      <c r="A145" s="220" t="s">
        <v>214</v>
      </c>
      <c r="B145" s="233">
        <f>SUM('[1]INFORME POR DIA'!C1602)</f>
        <v>908</v>
      </c>
      <c r="C145" s="233">
        <f>SUM('[1]INFORME POR DIA'!D1602)</f>
        <v>0</v>
      </c>
      <c r="D145" s="233">
        <f t="shared" si="24"/>
        <v>821</v>
      </c>
      <c r="E145" s="233">
        <f>SUM('[1]INFORME POR DIA'!F1602)</f>
        <v>274</v>
      </c>
      <c r="F145" s="233">
        <f>SUM('[1]INFORME POR DIA'!I1602)</f>
        <v>547</v>
      </c>
      <c r="G145" s="233">
        <f t="shared" si="25"/>
        <v>20</v>
      </c>
      <c r="H145" s="233">
        <f>SUM('[1]INFORME POR DIA'!AC1602)</f>
        <v>19</v>
      </c>
      <c r="I145" s="233">
        <f>SUM('[1]INFORME POR DIA'!AD1602)</f>
        <v>1</v>
      </c>
      <c r="J145" s="233">
        <f t="shared" si="27"/>
        <v>0</v>
      </c>
      <c r="K145" s="233">
        <f>SUM('[1]INFORME POR DIA'!AM1602)</f>
        <v>0</v>
      </c>
      <c r="L145" s="318">
        <f>SUM('[1]INFORME POR DIA'!AN1602)</f>
        <v>0</v>
      </c>
    </row>
    <row r="146" spans="1:12" ht="15.75" customHeight="1">
      <c r="A146" s="220" t="s">
        <v>215</v>
      </c>
      <c r="B146" s="233">
        <f>SUM('[1]INFORME POR DIA'!C1603)</f>
        <v>75</v>
      </c>
      <c r="C146" s="233">
        <f>SUM('[1]INFORME POR DIA'!D1603)</f>
        <v>0</v>
      </c>
      <c r="D146" s="233">
        <f t="shared" si="24"/>
        <v>51</v>
      </c>
      <c r="E146" s="233">
        <f>SUM('[1]INFORME POR DIA'!F1603)</f>
        <v>0</v>
      </c>
      <c r="F146" s="233">
        <f>SUM('[1]INFORME POR DIA'!I1603)</f>
        <v>51</v>
      </c>
      <c r="G146" s="233">
        <f t="shared" si="25"/>
        <v>0</v>
      </c>
      <c r="H146" s="233">
        <f>SUM('[1]INFORME POR DIA'!AC1603)</f>
        <v>0</v>
      </c>
      <c r="I146" s="233">
        <f>SUM('[1]INFORME POR DIA'!AD1603)</f>
        <v>0</v>
      </c>
      <c r="J146" s="233">
        <f t="shared" si="27"/>
        <v>0</v>
      </c>
      <c r="K146" s="233">
        <f>SUM('[1]INFORME POR DIA'!AM1603)</f>
        <v>0</v>
      </c>
      <c r="L146" s="318">
        <f>SUM('[1]INFORME POR DIA'!AN1603)</f>
        <v>0</v>
      </c>
    </row>
    <row r="147" spans="1:12" ht="15.75" customHeight="1">
      <c r="A147" s="220" t="s">
        <v>224</v>
      </c>
      <c r="B147" s="233">
        <f>SUM('[1]INFORME POR DIA'!C1604)</f>
        <v>0</v>
      </c>
      <c r="C147" s="233">
        <f>SUM('[1]INFORME POR DIA'!D1604)</f>
        <v>0</v>
      </c>
      <c r="D147" s="233">
        <f t="shared" si="24"/>
        <v>0</v>
      </c>
      <c r="E147" s="233">
        <f>SUM('[1]INFORME POR DIA'!F1604)</f>
        <v>0</v>
      </c>
      <c r="F147" s="233">
        <f>SUM('[1]INFORME POR DIA'!I1604)</f>
        <v>0</v>
      </c>
      <c r="G147" s="233">
        <f t="shared" si="25"/>
        <v>0</v>
      </c>
      <c r="H147" s="233">
        <f>SUM('[1]INFORME POR DIA'!AC1604)</f>
        <v>0</v>
      </c>
      <c r="I147" s="233">
        <f>SUM('[1]INFORME POR DIA'!AD1604)</f>
        <v>0</v>
      </c>
      <c r="J147" s="233">
        <f t="shared" si="27"/>
        <v>0</v>
      </c>
      <c r="K147" s="233">
        <f>SUM('[1]INFORME POR DIA'!AM1604)</f>
        <v>0</v>
      </c>
      <c r="L147" s="318">
        <f>SUM('[1]INFORME POR DIA'!AN1604)</f>
        <v>0</v>
      </c>
    </row>
    <row r="148" spans="1:12" ht="15.75" customHeight="1">
      <c r="A148" s="221" t="s">
        <v>27</v>
      </c>
      <c r="B148" s="233">
        <f>SUM('[1]INFORME POR DIA'!C1605)</f>
        <v>400</v>
      </c>
      <c r="C148" s="233">
        <f>SUM('[1]INFORME POR DIA'!D1605)</f>
        <v>50</v>
      </c>
      <c r="D148" s="233">
        <f t="shared" si="24"/>
        <v>287</v>
      </c>
      <c r="E148" s="233">
        <f>SUM('[1]INFORME POR DIA'!F1605)</f>
        <v>0</v>
      </c>
      <c r="F148" s="233">
        <f>SUM('[1]INFORME POR DIA'!I1605)</f>
        <v>287</v>
      </c>
      <c r="G148" s="233">
        <f t="shared" si="25"/>
        <v>0</v>
      </c>
      <c r="H148" s="233">
        <f>SUM('[1]INFORME POR DIA'!AC1605)</f>
        <v>0</v>
      </c>
      <c r="I148" s="233">
        <f>SUM('[1]INFORME POR DIA'!AD1605)</f>
        <v>0</v>
      </c>
      <c r="J148" s="233">
        <f t="shared" si="27"/>
        <v>0</v>
      </c>
      <c r="K148" s="233">
        <f>SUM('[1]INFORME POR DIA'!AM1605)</f>
        <v>0</v>
      </c>
      <c r="L148" s="318">
        <f>SUM('[1]INFORME POR DIA'!AN1605)</f>
        <v>0</v>
      </c>
    </row>
    <row r="149" spans="1:12" ht="15.75" customHeight="1">
      <c r="A149" s="221" t="s">
        <v>28</v>
      </c>
      <c r="B149" s="233">
        <f>SUM('[1]INFORME POR DIA'!C1606)</f>
        <v>384</v>
      </c>
      <c r="C149" s="233">
        <f>SUM('[1]INFORME POR DIA'!D1606)</f>
        <v>0</v>
      </c>
      <c r="D149" s="233">
        <f t="shared" si="24"/>
        <v>356</v>
      </c>
      <c r="E149" s="233">
        <f>SUM('[1]INFORME POR DIA'!F1606)</f>
        <v>251</v>
      </c>
      <c r="F149" s="233">
        <f>SUM('[1]INFORME POR DIA'!I1606)</f>
        <v>105</v>
      </c>
      <c r="G149" s="233">
        <f t="shared" si="25"/>
        <v>0</v>
      </c>
      <c r="H149" s="233">
        <f>SUM('[1]INFORME POR DIA'!AC1606)</f>
        <v>0</v>
      </c>
      <c r="I149" s="233">
        <f>SUM('[1]INFORME POR DIA'!AD1606)</f>
        <v>0</v>
      </c>
      <c r="J149" s="233">
        <f t="shared" si="27"/>
        <v>0</v>
      </c>
      <c r="K149" s="233">
        <f>SUM('[1]INFORME POR DIA'!AM1606)</f>
        <v>0</v>
      </c>
      <c r="L149" s="318">
        <f>SUM('[1]INFORME POR DIA'!AN1606)</f>
        <v>0</v>
      </c>
    </row>
    <row r="150" spans="1:12" ht="15.75" customHeight="1" thickBot="1">
      <c r="A150" s="323" t="s">
        <v>216</v>
      </c>
      <c r="B150" s="324">
        <f>SUM('[1]INFORME POR DIA'!C1607)</f>
        <v>24</v>
      </c>
      <c r="C150" s="324">
        <f>SUM('[1]INFORME POR DIA'!D1607)</f>
        <v>0</v>
      </c>
      <c r="D150" s="324">
        <f>SUM(E150:F150)</f>
        <v>23</v>
      </c>
      <c r="E150" s="324">
        <f>SUM('[1]INFORME POR DIA'!F1607)</f>
        <v>0</v>
      </c>
      <c r="F150" s="324">
        <f>SUM('[1]INFORME POR DIA'!I1607)</f>
        <v>23</v>
      </c>
      <c r="G150" s="324">
        <f>SUM(H150:I150)</f>
        <v>0</v>
      </c>
      <c r="H150" s="324">
        <f>SUM('[1]INFORME POR DIA'!AC1607)</f>
        <v>0</v>
      </c>
      <c r="I150" s="324">
        <f>SUM('[1]INFORME POR DIA'!AD1607)</f>
        <v>0</v>
      </c>
      <c r="J150" s="324">
        <f>SUM(K150:L150)</f>
        <v>0</v>
      </c>
      <c r="K150" s="324">
        <f>SUM('[1]INFORME POR DIA'!AM1607)</f>
        <v>0</v>
      </c>
      <c r="L150" s="326">
        <f>SUM('[1]INFORME POR DIA'!AN1607)</f>
        <v>0</v>
      </c>
    </row>
    <row r="151" spans="1:12" s="6" customFormat="1">
      <c r="A151" s="246"/>
      <c r="B151" s="8"/>
      <c r="C151" s="8"/>
      <c r="D151" s="8"/>
      <c r="E151" s="8"/>
      <c r="F151" s="8"/>
    </row>
    <row r="152" spans="1:12" s="6" customFormat="1">
      <c r="A152" s="246" t="s">
        <v>29</v>
      </c>
      <c r="B152" s="246"/>
      <c r="C152" s="246"/>
      <c r="D152" s="246"/>
      <c r="E152" s="246"/>
      <c r="F152" s="246"/>
    </row>
    <row r="153" spans="1:12" s="6" customFormat="1">
      <c r="A153" s="242" t="s">
        <v>225</v>
      </c>
      <c r="B153" s="246"/>
      <c r="C153" s="246"/>
      <c r="D153" s="8"/>
      <c r="E153" s="8"/>
      <c r="F153" s="8"/>
    </row>
    <row r="154" spans="1:12" s="6" customFormat="1"/>
  </sheetData>
  <mergeCells count="41">
    <mergeCell ref="L109:L110"/>
    <mergeCell ref="G109:G110"/>
    <mergeCell ref="H109:H110"/>
    <mergeCell ref="I109:I110"/>
    <mergeCell ref="J109:J110"/>
    <mergeCell ref="K109:K110"/>
    <mergeCell ref="G108:I108"/>
    <mergeCell ref="J108:L108"/>
    <mergeCell ref="G56:I56"/>
    <mergeCell ref="J56:L56"/>
    <mergeCell ref="G57:G58"/>
    <mergeCell ref="H57:H58"/>
    <mergeCell ref="I57:I58"/>
    <mergeCell ref="J57:J58"/>
    <mergeCell ref="K57:K58"/>
    <mergeCell ref="L57:L58"/>
    <mergeCell ref="A49:C49"/>
    <mergeCell ref="A50:F50"/>
    <mergeCell ref="B56:B58"/>
    <mergeCell ref="C56:C58"/>
    <mergeCell ref="D56:D58"/>
    <mergeCell ref="E56:E58"/>
    <mergeCell ref="F56:F58"/>
    <mergeCell ref="B108:B110"/>
    <mergeCell ref="C108:C110"/>
    <mergeCell ref="D108:D110"/>
    <mergeCell ref="E108:E110"/>
    <mergeCell ref="F108:F110"/>
    <mergeCell ref="J6:L6"/>
    <mergeCell ref="G7:G8"/>
    <mergeCell ref="H7:H8"/>
    <mergeCell ref="I7:I8"/>
    <mergeCell ref="J7:J8"/>
    <mergeCell ref="K7:K8"/>
    <mergeCell ref="L7:L8"/>
    <mergeCell ref="G6:I6"/>
    <mergeCell ref="B6:B8"/>
    <mergeCell ref="C6:C8"/>
    <mergeCell ref="D6:D8"/>
    <mergeCell ref="E6:E8"/>
    <mergeCell ref="F6:F8"/>
  </mergeCells>
  <printOptions horizontalCentered="1" verticalCentered="1"/>
  <pageMargins left="0.25" right="0.25" top="0.48" bottom="0.78"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activeCell="H24" sqref="H24"/>
    </sheetView>
  </sheetViews>
  <sheetFormatPr defaultRowHeight="15"/>
  <cols>
    <col min="16" max="16" width="14" customWidth="1"/>
    <col min="17" max="17" width="12.7109375" bestFit="1" customWidth="1"/>
  </cols>
  <sheetData>
    <row r="2" spans="1:18" ht="15.75">
      <c r="A2" s="372" t="s">
        <v>42</v>
      </c>
      <c r="B2" s="372"/>
      <c r="C2" s="372"/>
      <c r="D2" s="372"/>
      <c r="E2" s="372"/>
      <c r="F2" s="372"/>
      <c r="G2" s="372"/>
      <c r="H2" s="372"/>
      <c r="I2" s="372"/>
      <c r="J2" s="372"/>
      <c r="K2" s="372"/>
      <c r="L2" s="372"/>
      <c r="M2" s="372"/>
      <c r="N2" s="372"/>
      <c r="O2" s="372"/>
    </row>
    <row r="3" spans="1:18">
      <c r="A3" s="29" t="s">
        <v>335</v>
      </c>
      <c r="B3" s="29"/>
      <c r="C3" s="29"/>
      <c r="D3" s="29"/>
      <c r="E3" s="29"/>
      <c r="F3" s="29"/>
      <c r="G3" s="29"/>
      <c r="H3" s="29"/>
      <c r="I3" s="29"/>
      <c r="J3" s="29"/>
      <c r="K3" s="29"/>
      <c r="L3" s="29"/>
      <c r="M3" s="29"/>
      <c r="N3" s="29"/>
      <c r="O3" s="29"/>
    </row>
    <row r="10" spans="1:18">
      <c r="P10" t="s">
        <v>10</v>
      </c>
    </row>
    <row r="11" spans="1:18">
      <c r="P11" t="s">
        <v>230</v>
      </c>
      <c r="Q11" t="s">
        <v>231</v>
      </c>
    </row>
    <row r="12" spans="1:18">
      <c r="P12" s="27">
        <f>[1]PROMEDIO!E9</f>
        <v>2047.125</v>
      </c>
      <c r="Q12" s="27">
        <f>[1]PROMEDIO!F9</f>
        <v>9567.25</v>
      </c>
      <c r="R12" s="27">
        <f>SUM(P12:Q12)</f>
        <v>11614.375</v>
      </c>
    </row>
    <row r="14" spans="1:18">
      <c r="P14" t="s">
        <v>9</v>
      </c>
    </row>
    <row r="15" spans="1:18">
      <c r="P15" t="s">
        <v>230</v>
      </c>
      <c r="Q15" t="s">
        <v>231</v>
      </c>
    </row>
    <row r="16" spans="1:18">
      <c r="P16" s="27">
        <f>[1]PROMEDIO!K9</f>
        <v>90.25</v>
      </c>
      <c r="Q16" s="27">
        <f>[1]PROMEDIO!L9</f>
        <v>264.375</v>
      </c>
      <c r="R16" s="27">
        <f>SUM(P16:Q16)</f>
        <v>354.625</v>
      </c>
    </row>
    <row r="18" spans="16:18">
      <c r="P18" t="s">
        <v>8</v>
      </c>
    </row>
    <row r="19" spans="16:18">
      <c r="P19" t="s">
        <v>230</v>
      </c>
      <c r="Q19" t="s">
        <v>231</v>
      </c>
    </row>
    <row r="20" spans="16:18">
      <c r="P20" s="27">
        <f>[1]PROMEDIO!H9</f>
        <v>214.375</v>
      </c>
      <c r="Q20" s="27">
        <f>[1]PROMEDIO!I9</f>
        <v>214.375</v>
      </c>
      <c r="R20" s="27">
        <f>SUM(P20:Q20)</f>
        <v>428.75</v>
      </c>
    </row>
    <row r="22" spans="16:18">
      <c r="P22" t="s">
        <v>232</v>
      </c>
    </row>
    <row r="23" spans="16:18">
      <c r="P23" t="s">
        <v>233</v>
      </c>
      <c r="Q23" t="s">
        <v>234</v>
      </c>
    </row>
    <row r="24" spans="16:18">
      <c r="P24" s="27">
        <f>[1]PROMEDIO!D10</f>
        <v>5625.75</v>
      </c>
      <c r="Q24" s="27">
        <f>[1]PROMEDIO!D28</f>
        <v>5988.625</v>
      </c>
    </row>
    <row r="26" spans="16:18">
      <c r="P26" t="s">
        <v>235</v>
      </c>
    </row>
    <row r="27" spans="16:18">
      <c r="P27" t="s">
        <v>236</v>
      </c>
      <c r="Q27" t="s">
        <v>237</v>
      </c>
    </row>
    <row r="28" spans="16:18">
      <c r="P28" s="27">
        <f>[1]PROMEDIO!D9</f>
        <v>11614.375</v>
      </c>
      <c r="Q28" s="27">
        <f>([1]PROMEDIO!B9-[1]PROMEDIO!C9)-[1]PROMEDIO!D9</f>
        <v>1551.625</v>
      </c>
    </row>
    <row r="30" spans="16:18">
      <c r="P30" t="s">
        <v>238</v>
      </c>
    </row>
    <row r="31" spans="16:18">
      <c r="P31" t="s">
        <v>239</v>
      </c>
      <c r="Q31" t="s">
        <v>240</v>
      </c>
    </row>
    <row r="32" spans="16:18">
      <c r="P32" s="27">
        <f>[1]PROMEDIO!B9-[1]PROMEDIO!C9</f>
        <v>13166</v>
      </c>
      <c r="Q32" s="27">
        <f>[1]PROMEDIO!C9</f>
        <v>542</v>
      </c>
      <c r="R32" s="2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topLeftCell="A28" workbookViewId="0">
      <selection activeCell="G41" sqref="G41"/>
    </sheetView>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30" t="s">
        <v>183</v>
      </c>
      <c r="B1" s="30"/>
      <c r="C1" s="30"/>
      <c r="D1" s="30"/>
      <c r="E1" s="30"/>
      <c r="F1" s="30"/>
      <c r="G1" s="30"/>
      <c r="H1" s="30"/>
      <c r="I1" s="30"/>
      <c r="J1" s="30"/>
      <c r="K1" s="30"/>
      <c r="L1" s="30"/>
      <c r="M1" s="30"/>
      <c r="N1" s="30"/>
      <c r="O1" s="31"/>
    </row>
    <row r="2" spans="1:28" ht="15" customHeight="1" thickBot="1">
      <c r="A2" s="30" t="s">
        <v>336</v>
      </c>
      <c r="B2" s="30"/>
      <c r="C2" s="30"/>
      <c r="D2" s="30"/>
      <c r="E2" s="30"/>
      <c r="F2" s="30"/>
      <c r="G2" s="30"/>
      <c r="H2" s="30"/>
      <c r="I2" s="30"/>
      <c r="J2" s="30"/>
      <c r="K2" s="30"/>
      <c r="L2" s="30"/>
      <c r="M2" s="30"/>
      <c r="N2" s="30"/>
      <c r="O2" s="31"/>
    </row>
    <row r="3" spans="1:28" ht="22.5" customHeight="1" thickBot="1">
      <c r="A3" s="103" t="s">
        <v>174</v>
      </c>
      <c r="B3" s="104" t="s">
        <v>10</v>
      </c>
      <c r="C3" s="105" t="s">
        <v>50</v>
      </c>
      <c r="D3" s="105" t="s">
        <v>51</v>
      </c>
      <c r="E3" s="106" t="s">
        <v>52</v>
      </c>
      <c r="F3" s="106" t="s">
        <v>53</v>
      </c>
      <c r="G3" s="106" t="s">
        <v>54</v>
      </c>
      <c r="H3" s="106" t="s">
        <v>55</v>
      </c>
      <c r="I3" s="106" t="s">
        <v>56</v>
      </c>
      <c r="J3" s="105" t="s">
        <v>57</v>
      </c>
      <c r="K3" s="105" t="s">
        <v>58</v>
      </c>
      <c r="L3" s="105" t="s">
        <v>59</v>
      </c>
      <c r="M3" s="105" t="s">
        <v>60</v>
      </c>
      <c r="N3" s="107" t="s">
        <v>61</v>
      </c>
    </row>
    <row r="4" spans="1:28" ht="15.75" customHeight="1" thickTop="1" thickBot="1">
      <c r="A4" s="108" t="s">
        <v>64</v>
      </c>
      <c r="B4" s="109">
        <f t="shared" ref="B4:N4" si="0">SUM(B5,B23)</f>
        <v>0</v>
      </c>
      <c r="C4" s="110">
        <f t="shared" si="0"/>
        <v>0</v>
      </c>
      <c r="D4" s="111">
        <f t="shared" si="0"/>
        <v>0</v>
      </c>
      <c r="E4" s="111">
        <f t="shared" si="0"/>
        <v>0</v>
      </c>
      <c r="F4" s="111">
        <f t="shared" si="0"/>
        <v>0</v>
      </c>
      <c r="G4" s="111">
        <f t="shared" si="0"/>
        <v>0</v>
      </c>
      <c r="H4" s="111">
        <f t="shared" si="0"/>
        <v>0</v>
      </c>
      <c r="I4" s="111">
        <f t="shared" si="0"/>
        <v>0</v>
      </c>
      <c r="J4" s="111">
        <f t="shared" si="0"/>
        <v>0</v>
      </c>
      <c r="K4" s="111">
        <f t="shared" si="0"/>
        <v>0</v>
      </c>
      <c r="L4" s="111">
        <f t="shared" si="0"/>
        <v>0</v>
      </c>
      <c r="M4" s="111">
        <f t="shared" si="0"/>
        <v>0</v>
      </c>
      <c r="N4" s="112">
        <f t="shared" si="0"/>
        <v>0</v>
      </c>
      <c r="O4" s="113">
        <f>SUM(C4:N4)</f>
        <v>0</v>
      </c>
      <c r="S4" s="113"/>
      <c r="T4" s="113"/>
      <c r="U4" s="113"/>
      <c r="V4" s="113"/>
      <c r="W4" s="113"/>
      <c r="X4" s="113"/>
      <c r="Y4" s="113"/>
      <c r="Z4" s="113"/>
      <c r="AA4" s="113"/>
      <c r="AB4" s="113"/>
    </row>
    <row r="5" spans="1:28" ht="15" customHeight="1" thickTop="1" thickBot="1">
      <c r="A5" s="114" t="s">
        <v>173</v>
      </c>
      <c r="B5" s="115">
        <f t="shared" ref="B5:N5" si="1">SUM(B6:B22)</f>
        <v>0</v>
      </c>
      <c r="C5" s="116">
        <f t="shared" si="1"/>
        <v>0</v>
      </c>
      <c r="D5" s="116">
        <f t="shared" si="1"/>
        <v>0</v>
      </c>
      <c r="E5" s="116">
        <f t="shared" si="1"/>
        <v>0</v>
      </c>
      <c r="F5" s="116">
        <f t="shared" si="1"/>
        <v>0</v>
      </c>
      <c r="G5" s="116">
        <f t="shared" si="1"/>
        <v>0</v>
      </c>
      <c r="H5" s="116">
        <f t="shared" si="1"/>
        <v>0</v>
      </c>
      <c r="I5" s="116">
        <f t="shared" si="1"/>
        <v>0</v>
      </c>
      <c r="J5" s="116">
        <f t="shared" si="1"/>
        <v>0</v>
      </c>
      <c r="K5" s="116">
        <f t="shared" si="1"/>
        <v>0</v>
      </c>
      <c r="L5" s="116">
        <f t="shared" si="1"/>
        <v>0</v>
      </c>
      <c r="M5" s="116">
        <f t="shared" si="1"/>
        <v>0</v>
      </c>
      <c r="N5" s="117">
        <f t="shared" si="1"/>
        <v>0</v>
      </c>
      <c r="O5" s="113">
        <f>SUM(C5:N5)</f>
        <v>0</v>
      </c>
      <c r="Q5" s="118" t="s">
        <v>184</v>
      </c>
      <c r="S5" s="119"/>
      <c r="T5" s="119"/>
      <c r="U5" s="119"/>
      <c r="V5" s="119"/>
      <c r="W5" s="119"/>
      <c r="X5" s="119"/>
      <c r="Y5" s="119"/>
      <c r="Z5" s="119"/>
      <c r="AA5" s="119"/>
    </row>
    <row r="6" spans="1:28" ht="15.75" customHeight="1" thickBot="1">
      <c r="A6" s="120" t="s">
        <v>185</v>
      </c>
      <c r="B6" s="121">
        <f t="shared" ref="B6:B22" si="2">SUM(C6,D6,E6,F6,G6,H6,I6,J6,K6,L6,M6,N6)</f>
        <v>0</v>
      </c>
      <c r="C6" s="122"/>
      <c r="D6" s="122"/>
      <c r="E6" s="122"/>
      <c r="F6" s="122"/>
      <c r="G6" s="123"/>
      <c r="H6" s="123"/>
      <c r="I6" s="123"/>
      <c r="J6" s="123"/>
      <c r="K6" s="123"/>
      <c r="L6" s="123"/>
      <c r="M6" s="123"/>
      <c r="N6" s="124"/>
      <c r="P6" s="118" t="s">
        <v>50</v>
      </c>
      <c r="Q6" s="113">
        <f>SUM(C4)</f>
        <v>0</v>
      </c>
    </row>
    <row r="7" spans="1:28" ht="15.75" customHeight="1" thickBot="1">
      <c r="A7" s="120" t="s">
        <v>186</v>
      </c>
      <c r="B7" s="121">
        <f t="shared" si="2"/>
        <v>0</v>
      </c>
      <c r="C7" s="125"/>
      <c r="D7" s="125"/>
      <c r="E7" s="125"/>
      <c r="F7" s="125"/>
      <c r="G7" s="125"/>
      <c r="H7" s="125"/>
      <c r="I7" s="125"/>
      <c r="J7" s="125"/>
      <c r="K7" s="125"/>
      <c r="L7" s="126"/>
      <c r="M7" s="126"/>
      <c r="N7" s="127"/>
      <c r="P7" s="128" t="s">
        <v>51</v>
      </c>
      <c r="Q7" s="129">
        <f>SUM(D4)</f>
        <v>0</v>
      </c>
    </row>
    <row r="8" spans="1:28" ht="15.75" customHeight="1" thickTop="1" thickBot="1">
      <c r="A8" s="120" t="s">
        <v>175</v>
      </c>
      <c r="B8" s="121">
        <f t="shared" si="2"/>
        <v>0</v>
      </c>
      <c r="C8" s="122"/>
      <c r="D8" s="130"/>
      <c r="E8" s="130"/>
      <c r="F8" s="131"/>
      <c r="G8" s="131"/>
      <c r="H8" s="131"/>
      <c r="I8" s="131"/>
      <c r="J8" s="131"/>
      <c r="K8" s="131"/>
      <c r="L8" s="132"/>
      <c r="M8" s="132"/>
      <c r="N8" s="133"/>
      <c r="P8" s="134" t="s">
        <v>52</v>
      </c>
      <c r="Q8" s="135">
        <f>SUM(E4)</f>
        <v>0</v>
      </c>
    </row>
    <row r="9" spans="1:28" ht="15.75" customHeight="1" thickTop="1" thickBot="1">
      <c r="A9" s="136" t="s">
        <v>176</v>
      </c>
      <c r="B9" s="121">
        <f t="shared" si="2"/>
        <v>0</v>
      </c>
      <c r="C9" s="122"/>
      <c r="D9" s="130"/>
      <c r="E9" s="130"/>
      <c r="F9" s="137"/>
      <c r="G9" s="137"/>
      <c r="H9" s="137"/>
      <c r="I9" s="137"/>
      <c r="J9" s="137"/>
      <c r="K9" s="137"/>
      <c r="L9" s="138"/>
      <c r="M9" s="138"/>
      <c r="N9" s="139"/>
      <c r="P9" s="134" t="s">
        <v>187</v>
      </c>
      <c r="Q9" s="113">
        <f>SUM(F4)</f>
        <v>0</v>
      </c>
    </row>
    <row r="10" spans="1:28" ht="15.75" customHeight="1" thickTop="1" thickBot="1">
      <c r="A10" s="141" t="s">
        <v>70</v>
      </c>
      <c r="B10" s="121">
        <f t="shared" si="2"/>
        <v>0</v>
      </c>
      <c r="C10" s="122"/>
      <c r="D10" s="130"/>
      <c r="E10" s="130"/>
      <c r="F10" s="122"/>
      <c r="G10" s="122"/>
      <c r="H10" s="122"/>
      <c r="I10" s="122"/>
      <c r="J10" s="122"/>
      <c r="K10" s="122"/>
      <c r="L10" s="123"/>
      <c r="M10" s="123"/>
      <c r="N10" s="124"/>
      <c r="P10" s="140" t="s">
        <v>54</v>
      </c>
      <c r="Q10" s="113">
        <f>SUM(G4)</f>
        <v>0</v>
      </c>
    </row>
    <row r="11" spans="1:28" ht="15.75" customHeight="1">
      <c r="A11" s="142" t="s">
        <v>71</v>
      </c>
      <c r="B11" s="121">
        <f t="shared" si="2"/>
        <v>0</v>
      </c>
      <c r="C11" s="122"/>
      <c r="D11" s="130"/>
      <c r="E11" s="130"/>
      <c r="F11" s="122"/>
      <c r="G11" s="122"/>
      <c r="H11" s="122"/>
      <c r="I11" s="122"/>
      <c r="J11" s="122"/>
      <c r="K11" s="122"/>
      <c r="L11" s="123"/>
      <c r="M11" s="123"/>
      <c r="N11" s="124"/>
      <c r="P11" s="140" t="s">
        <v>55</v>
      </c>
      <c r="Q11" s="113">
        <f>SUM(H4)</f>
        <v>0</v>
      </c>
    </row>
    <row r="12" spans="1:28" ht="15.75" customHeight="1" thickBot="1">
      <c r="A12" s="144" t="s">
        <v>177</v>
      </c>
      <c r="B12" s="121">
        <f t="shared" si="2"/>
        <v>0</v>
      </c>
      <c r="C12" s="145"/>
      <c r="D12" s="146"/>
      <c r="E12" s="146"/>
      <c r="F12" s="147"/>
      <c r="G12" s="338"/>
      <c r="H12" s="146"/>
      <c r="I12" s="146"/>
      <c r="J12" s="146"/>
      <c r="K12" s="147"/>
      <c r="L12" s="148"/>
      <c r="M12" s="149"/>
      <c r="N12" s="150"/>
      <c r="P12" s="143" t="s">
        <v>56</v>
      </c>
      <c r="Q12" s="113">
        <f>SUM(I4)</f>
        <v>0</v>
      </c>
    </row>
    <row r="13" spans="1:28" ht="15.75" customHeight="1" thickBot="1">
      <c r="A13" s="152" t="s">
        <v>318</v>
      </c>
      <c r="B13" s="121">
        <f t="shared" si="2"/>
        <v>0</v>
      </c>
      <c r="C13" s="122"/>
      <c r="D13" s="130"/>
      <c r="E13" s="130"/>
      <c r="F13" s="131"/>
      <c r="G13" s="130"/>
      <c r="H13" s="130"/>
      <c r="I13" s="130"/>
      <c r="J13" s="130"/>
      <c r="K13" s="131"/>
      <c r="L13" s="132"/>
      <c r="M13" s="132"/>
      <c r="N13" s="133"/>
      <c r="P13" s="151" t="s">
        <v>57</v>
      </c>
      <c r="Q13" s="113">
        <f>SUM(J4)</f>
        <v>0</v>
      </c>
    </row>
    <row r="14" spans="1:28" s="153" customFormat="1" ht="15.75" customHeight="1" thickBot="1">
      <c r="A14" s="155" t="s">
        <v>178</v>
      </c>
      <c r="B14" s="121">
        <f t="shared" si="2"/>
        <v>0</v>
      </c>
      <c r="C14" s="122"/>
      <c r="D14" s="130"/>
      <c r="E14" s="130"/>
      <c r="F14" s="156"/>
      <c r="G14" s="240"/>
      <c r="H14" s="130"/>
      <c r="I14" s="130"/>
      <c r="J14" s="130"/>
      <c r="K14" s="156"/>
      <c r="L14" s="157"/>
      <c r="M14" s="157"/>
      <c r="N14" s="158"/>
      <c r="P14" s="154" t="s">
        <v>58</v>
      </c>
      <c r="Q14" s="113">
        <f>SUM(K4)</f>
        <v>0</v>
      </c>
      <c r="R14"/>
    </row>
    <row r="15" spans="1:28" ht="15.75" customHeight="1" thickBot="1">
      <c r="A15" s="155" t="s">
        <v>188</v>
      </c>
      <c r="B15" s="121">
        <f t="shared" si="2"/>
        <v>0</v>
      </c>
      <c r="C15" s="125"/>
      <c r="D15" s="125"/>
      <c r="E15" s="125"/>
      <c r="F15" s="125"/>
      <c r="G15" s="159"/>
      <c r="H15" s="130"/>
      <c r="I15" s="130"/>
      <c r="J15" s="130"/>
      <c r="K15" s="125"/>
      <c r="L15" s="126"/>
      <c r="M15" s="126"/>
      <c r="N15" s="160"/>
      <c r="P15" s="154" t="s">
        <v>59</v>
      </c>
      <c r="Q15" s="113">
        <f>SUM(L4)</f>
        <v>0</v>
      </c>
    </row>
    <row r="16" spans="1:28" ht="15.75" customHeight="1">
      <c r="A16" s="161" t="s">
        <v>189</v>
      </c>
      <c r="B16" s="121">
        <f t="shared" si="2"/>
        <v>0</v>
      </c>
      <c r="C16" s="162"/>
      <c r="D16" s="163"/>
      <c r="E16" s="163"/>
      <c r="F16" s="163"/>
      <c r="G16" s="164"/>
      <c r="H16" s="164"/>
      <c r="I16" s="164"/>
      <c r="J16" s="164"/>
      <c r="K16" s="164"/>
      <c r="L16" s="164"/>
      <c r="M16" s="164"/>
      <c r="N16" s="165"/>
      <c r="P16" s="154" t="s">
        <v>60</v>
      </c>
      <c r="Q16" s="113">
        <f>SUM(M4)</f>
        <v>0</v>
      </c>
    </row>
    <row r="17" spans="1:18" ht="15.75" customHeight="1">
      <c r="A17" s="155" t="s">
        <v>190</v>
      </c>
      <c r="B17" s="121">
        <f t="shared" si="2"/>
        <v>0</v>
      </c>
      <c r="C17" s="122"/>
      <c r="D17" s="122"/>
      <c r="E17" s="122"/>
      <c r="F17" s="122"/>
      <c r="G17" s="167"/>
      <c r="H17" s="167"/>
      <c r="I17" s="167"/>
      <c r="J17" s="167"/>
      <c r="K17" s="123"/>
      <c r="L17" s="123"/>
      <c r="M17" s="123"/>
      <c r="N17" s="124"/>
      <c r="P17" s="166" t="s">
        <v>61</v>
      </c>
      <c r="Q17" s="113">
        <f>SUM(N4)</f>
        <v>0</v>
      </c>
    </row>
    <row r="18" spans="1:18" ht="15.75" customHeight="1">
      <c r="A18" s="155" t="s">
        <v>77</v>
      </c>
      <c r="B18" s="121">
        <f t="shared" si="2"/>
        <v>0</v>
      </c>
      <c r="C18" s="168"/>
      <c r="D18" s="169"/>
      <c r="E18" s="169"/>
      <c r="F18" s="169"/>
      <c r="G18" s="170"/>
      <c r="H18" s="170"/>
      <c r="I18" s="170"/>
      <c r="J18" s="170"/>
      <c r="K18" s="170"/>
      <c r="L18" s="170"/>
      <c r="M18" s="170"/>
      <c r="N18" s="171"/>
      <c r="Q18" s="113">
        <f>SUM(Q6:Q17)</f>
        <v>0</v>
      </c>
    </row>
    <row r="19" spans="1:18" ht="15.75" customHeight="1">
      <c r="A19" s="155" t="s">
        <v>79</v>
      </c>
      <c r="B19" s="121">
        <f t="shared" si="2"/>
        <v>0</v>
      </c>
      <c r="C19" s="168"/>
      <c r="D19" s="169"/>
      <c r="E19" s="169"/>
      <c r="F19" s="169"/>
      <c r="G19" s="170" t="s">
        <v>48</v>
      </c>
      <c r="H19" s="170"/>
      <c r="I19" s="170"/>
      <c r="J19" s="170"/>
      <c r="K19" s="170"/>
      <c r="L19" s="170"/>
      <c r="M19" s="170"/>
      <c r="N19" s="171"/>
    </row>
    <row r="20" spans="1:18" ht="15.75" customHeight="1">
      <c r="A20" s="161" t="s">
        <v>78</v>
      </c>
      <c r="B20" s="121">
        <f t="shared" si="2"/>
        <v>0</v>
      </c>
      <c r="C20" s="162"/>
      <c r="D20" s="163"/>
      <c r="E20" s="163"/>
      <c r="F20" s="163"/>
      <c r="G20" s="164"/>
      <c r="H20" s="164"/>
      <c r="I20" s="164"/>
      <c r="J20" s="164"/>
      <c r="K20" s="164"/>
      <c r="L20" s="164"/>
      <c r="M20" s="164"/>
      <c r="N20" s="165"/>
    </row>
    <row r="21" spans="1:18" ht="15.75" customHeight="1">
      <c r="A21" s="155" t="s">
        <v>182</v>
      </c>
      <c r="B21" s="121">
        <f t="shared" si="2"/>
        <v>0</v>
      </c>
      <c r="C21" s="131"/>
      <c r="D21" s="172"/>
      <c r="E21" s="172"/>
      <c r="F21" s="172"/>
      <c r="G21" s="173"/>
      <c r="H21" s="173"/>
      <c r="I21" s="173"/>
      <c r="J21" s="173"/>
      <c r="K21" s="173"/>
      <c r="L21" s="173"/>
      <c r="M21" s="173"/>
      <c r="N21" s="174"/>
    </row>
    <row r="22" spans="1:18" ht="15" customHeight="1" thickBot="1">
      <c r="A22" s="306" t="s">
        <v>326</v>
      </c>
      <c r="B22" s="121">
        <f t="shared" si="2"/>
        <v>0</v>
      </c>
      <c r="C22" s="131"/>
      <c r="D22" s="131"/>
      <c r="E22" s="131"/>
      <c r="F22" s="131"/>
      <c r="G22" s="132"/>
      <c r="H22" s="132"/>
      <c r="I22" s="132"/>
      <c r="J22" s="132"/>
      <c r="K22" s="132"/>
      <c r="L22" s="132"/>
      <c r="M22" s="132"/>
      <c r="N22" s="133"/>
    </row>
    <row r="23" spans="1:18" ht="15" customHeight="1" thickBot="1">
      <c r="A23" s="175" t="s">
        <v>45</v>
      </c>
      <c r="B23" s="176">
        <f t="shared" ref="B23:N23" si="3">SUM(B24:B41)</f>
        <v>0</v>
      </c>
      <c r="C23" s="177">
        <f t="shared" si="3"/>
        <v>0</v>
      </c>
      <c r="D23" s="178">
        <f t="shared" si="3"/>
        <v>0</v>
      </c>
      <c r="E23" s="178">
        <f t="shared" si="3"/>
        <v>0</v>
      </c>
      <c r="F23" s="178">
        <f t="shared" si="3"/>
        <v>0</v>
      </c>
      <c r="G23" s="179">
        <f t="shared" si="3"/>
        <v>0</v>
      </c>
      <c r="H23" s="179">
        <f t="shared" si="3"/>
        <v>0</v>
      </c>
      <c r="I23" s="179">
        <f t="shared" si="3"/>
        <v>0</v>
      </c>
      <c r="J23" s="179">
        <f t="shared" si="3"/>
        <v>0</v>
      </c>
      <c r="K23" s="179">
        <f t="shared" si="3"/>
        <v>0</v>
      </c>
      <c r="L23" s="179">
        <f t="shared" si="3"/>
        <v>0</v>
      </c>
      <c r="M23" s="179">
        <f t="shared" si="3"/>
        <v>0</v>
      </c>
      <c r="N23" s="180">
        <f t="shared" si="3"/>
        <v>0</v>
      </c>
    </row>
    <row r="24" spans="1:18" ht="12.75" customHeight="1">
      <c r="A24" s="152" t="s">
        <v>179</v>
      </c>
      <c r="B24" s="121">
        <f t="shared" ref="B24:B41" si="4">SUM(C24,D24,E24,F24,G24,H24,I24,J24,K24,L24,M24,N24)</f>
        <v>0</v>
      </c>
      <c r="C24" s="131" t="s">
        <v>226</v>
      </c>
      <c r="D24" s="131"/>
      <c r="E24" s="131"/>
      <c r="F24" s="131"/>
      <c r="G24" s="132"/>
      <c r="H24" s="132"/>
      <c r="I24" s="132"/>
      <c r="J24" s="132"/>
      <c r="K24" s="132"/>
      <c r="L24" s="132"/>
      <c r="M24" s="132"/>
      <c r="N24" s="133"/>
      <c r="O24" s="113">
        <f>SUM(C23:N23)</f>
        <v>0</v>
      </c>
      <c r="Q24" s="181"/>
    </row>
    <row r="25" spans="1:18" ht="15" customHeight="1">
      <c r="A25" s="155" t="s">
        <v>197</v>
      </c>
      <c r="B25" s="121">
        <f t="shared" si="4"/>
        <v>0</v>
      </c>
      <c r="C25" s="182"/>
      <c r="D25" s="122"/>
      <c r="E25" s="122"/>
      <c r="F25" s="122"/>
      <c r="G25" s="123"/>
      <c r="H25" s="123"/>
      <c r="I25" s="123"/>
      <c r="J25" s="123"/>
      <c r="K25" s="123"/>
      <c r="L25" s="123"/>
      <c r="M25" s="123"/>
      <c r="N25" s="124"/>
    </row>
    <row r="26" spans="1:18" ht="15" customHeight="1">
      <c r="A26" s="155" t="s">
        <v>85</v>
      </c>
      <c r="B26" s="121">
        <f t="shared" si="4"/>
        <v>0</v>
      </c>
      <c r="C26" s="131"/>
      <c r="D26" s="131"/>
      <c r="E26" s="131"/>
      <c r="F26" s="131"/>
      <c r="G26" s="132"/>
      <c r="H26" s="132"/>
      <c r="I26" s="132"/>
      <c r="J26" s="132"/>
      <c r="K26" s="132"/>
      <c r="L26" s="132"/>
      <c r="M26" s="132"/>
      <c r="N26" s="133"/>
    </row>
    <row r="27" spans="1:18" ht="15" customHeight="1">
      <c r="A27" s="155" t="s">
        <v>191</v>
      </c>
      <c r="B27" s="121">
        <f t="shared" si="4"/>
        <v>0</v>
      </c>
      <c r="C27" s="122"/>
      <c r="D27" s="122"/>
      <c r="E27" s="122"/>
      <c r="F27" s="122"/>
      <c r="G27" s="123"/>
      <c r="H27" s="123"/>
      <c r="I27" s="123"/>
      <c r="J27" s="123"/>
      <c r="K27" s="123"/>
      <c r="L27" s="123"/>
      <c r="M27" s="123"/>
      <c r="N27" s="124"/>
    </row>
    <row r="28" spans="1:18" ht="15" customHeight="1">
      <c r="A28" s="155" t="s">
        <v>192</v>
      </c>
      <c r="B28" s="121">
        <f t="shared" si="4"/>
        <v>0</v>
      </c>
      <c r="C28" s="122"/>
      <c r="D28" s="122"/>
      <c r="E28" s="122"/>
      <c r="F28" s="122"/>
      <c r="G28" s="123"/>
      <c r="H28" s="123"/>
      <c r="I28" s="123"/>
      <c r="J28" s="123"/>
      <c r="K28" s="123"/>
      <c r="L28" s="123"/>
      <c r="M28" s="123"/>
      <c r="N28" s="124"/>
    </row>
    <row r="29" spans="1:18" ht="15" customHeight="1">
      <c r="A29" s="155" t="s">
        <v>81</v>
      </c>
      <c r="B29" s="121">
        <f t="shared" si="4"/>
        <v>0</v>
      </c>
      <c r="C29" s="156"/>
      <c r="D29" s="156"/>
      <c r="E29" s="156"/>
      <c r="F29" s="156"/>
      <c r="G29" s="157"/>
      <c r="H29" s="157"/>
      <c r="I29" s="157"/>
      <c r="J29" s="157"/>
      <c r="K29" s="157"/>
      <c r="L29" s="157"/>
      <c r="M29" s="157"/>
      <c r="N29" s="158"/>
    </row>
    <row r="30" spans="1:18" ht="15" customHeight="1">
      <c r="A30" s="155" t="s">
        <v>193</v>
      </c>
      <c r="B30" s="121">
        <f t="shared" si="4"/>
        <v>0</v>
      </c>
      <c r="C30" s="183"/>
      <c r="D30" s="184"/>
      <c r="E30" s="184"/>
      <c r="F30" s="184"/>
      <c r="G30" s="102"/>
      <c r="H30" s="102"/>
      <c r="I30" s="102"/>
      <c r="J30" s="102"/>
      <c r="K30" s="102"/>
      <c r="L30" s="102"/>
      <c r="M30" s="102"/>
      <c r="N30" s="185"/>
    </row>
    <row r="31" spans="1:18" ht="15" customHeight="1">
      <c r="A31" s="155" t="s">
        <v>180</v>
      </c>
      <c r="B31" s="121">
        <f t="shared" si="4"/>
        <v>0</v>
      </c>
      <c r="C31" s="183"/>
      <c r="D31" s="183"/>
      <c r="E31" s="183"/>
      <c r="F31" s="183"/>
      <c r="G31" s="186"/>
      <c r="H31" s="186"/>
      <c r="I31" s="186"/>
      <c r="J31" s="186"/>
      <c r="K31" s="186"/>
      <c r="L31" s="186"/>
      <c r="M31" s="186"/>
      <c r="N31" s="187"/>
      <c r="R31" s="28"/>
    </row>
    <row r="32" spans="1:18" ht="15" customHeight="1">
      <c r="A32" s="188" t="s">
        <v>194</v>
      </c>
      <c r="B32" s="121">
        <f t="shared" si="4"/>
        <v>0</v>
      </c>
      <c r="C32" s="162"/>
      <c r="D32" s="163"/>
      <c r="E32" s="163"/>
      <c r="F32" s="163"/>
      <c r="G32" s="164"/>
      <c r="H32" s="164"/>
      <c r="I32" s="164"/>
      <c r="J32" s="164"/>
      <c r="K32" s="164"/>
      <c r="L32" s="164"/>
      <c r="M32" s="164"/>
      <c r="N32" s="165"/>
    </row>
    <row r="33" spans="1:27" ht="15" customHeight="1">
      <c r="A33" s="152" t="s">
        <v>90</v>
      </c>
      <c r="B33" s="121">
        <f t="shared" si="4"/>
        <v>0</v>
      </c>
      <c r="C33" s="189"/>
      <c r="D33" s="190"/>
      <c r="E33" s="190"/>
      <c r="F33" s="190"/>
      <c r="G33" s="191"/>
      <c r="H33" s="191"/>
      <c r="I33" s="191"/>
      <c r="J33" s="191"/>
      <c r="K33" s="191"/>
      <c r="L33" s="191"/>
      <c r="M33" s="191"/>
      <c r="N33" s="192"/>
    </row>
    <row r="34" spans="1:27" ht="15" customHeight="1">
      <c r="A34" s="155" t="s">
        <v>91</v>
      </c>
      <c r="B34" s="121">
        <f t="shared" si="4"/>
        <v>0</v>
      </c>
      <c r="C34" s="122"/>
      <c r="D34" s="122"/>
      <c r="E34" s="122"/>
      <c r="F34" s="122"/>
      <c r="G34" s="123"/>
      <c r="H34" s="123"/>
      <c r="I34" s="123"/>
      <c r="J34" s="123"/>
      <c r="K34" s="123"/>
      <c r="L34" s="123"/>
      <c r="M34" s="123"/>
      <c r="N34" s="124"/>
    </row>
    <row r="35" spans="1:27" ht="15" customHeight="1">
      <c r="A35" s="155" t="s">
        <v>92</v>
      </c>
      <c r="B35" s="121">
        <f t="shared" si="4"/>
        <v>0</v>
      </c>
      <c r="C35" s="194"/>
      <c r="D35" s="195"/>
      <c r="E35" s="195"/>
      <c r="F35" s="195"/>
      <c r="G35" s="196"/>
      <c r="H35" s="196"/>
      <c r="I35" s="196"/>
      <c r="J35" s="196"/>
      <c r="K35" s="196"/>
      <c r="L35" s="196"/>
      <c r="M35" s="196"/>
      <c r="N35" s="197"/>
      <c r="O35" s="87"/>
      <c r="Q35" s="87"/>
      <c r="R35" s="87"/>
      <c r="S35" s="193"/>
      <c r="T35" s="87"/>
      <c r="U35" s="87"/>
      <c r="V35" s="87"/>
      <c r="W35" s="87"/>
      <c r="X35" s="87"/>
      <c r="Y35" s="87"/>
      <c r="Z35" s="87"/>
      <c r="AA35" s="87"/>
    </row>
    <row r="36" spans="1:27" ht="15" customHeight="1">
      <c r="A36" s="155" t="s">
        <v>195</v>
      </c>
      <c r="B36" s="121">
        <f t="shared" si="4"/>
        <v>0</v>
      </c>
      <c r="C36" s="162"/>
      <c r="D36" s="163"/>
      <c r="E36" s="163"/>
      <c r="F36" s="163"/>
      <c r="G36" s="164"/>
      <c r="H36" s="164"/>
      <c r="I36" s="164"/>
      <c r="J36" s="164"/>
      <c r="K36" s="164"/>
      <c r="L36" s="164"/>
      <c r="M36" s="164"/>
      <c r="N36" s="165"/>
    </row>
    <row r="37" spans="1:27" ht="15" customHeight="1">
      <c r="A37" s="155" t="s">
        <v>94</v>
      </c>
      <c r="B37" s="121">
        <f t="shared" si="4"/>
        <v>0</v>
      </c>
      <c r="C37" s="122"/>
      <c r="D37" s="122"/>
      <c r="E37" s="122"/>
      <c r="F37" s="122"/>
      <c r="G37" s="123"/>
      <c r="H37" s="123"/>
      <c r="I37" s="123"/>
      <c r="J37" s="123"/>
      <c r="K37" s="123"/>
      <c r="L37" s="123"/>
      <c r="M37" s="123"/>
      <c r="N37" s="124"/>
      <c r="O37" s="87"/>
      <c r="P37" s="87"/>
      <c r="Q37" s="87"/>
      <c r="R37" s="87"/>
      <c r="S37" s="87"/>
      <c r="T37" s="87"/>
      <c r="U37" s="87"/>
      <c r="V37" s="87"/>
      <c r="W37" s="87"/>
      <c r="X37" s="87"/>
      <c r="Y37" s="87"/>
      <c r="Z37" s="87"/>
      <c r="AA37" s="87"/>
    </row>
    <row r="38" spans="1:27" ht="15" customHeight="1">
      <c r="A38" s="155" t="s">
        <v>95</v>
      </c>
      <c r="B38" s="121">
        <f t="shared" si="4"/>
        <v>0</v>
      </c>
      <c r="C38" s="122"/>
      <c r="D38" s="122"/>
      <c r="E38" s="122"/>
      <c r="F38" s="122"/>
      <c r="G38" s="123"/>
      <c r="H38" s="123"/>
      <c r="I38" s="123"/>
      <c r="J38" s="123"/>
      <c r="K38" s="123"/>
      <c r="L38" s="123"/>
      <c r="M38" s="123"/>
      <c r="N38" s="124"/>
    </row>
    <row r="39" spans="1:27" ht="15" customHeight="1">
      <c r="A39" s="198" t="s">
        <v>172</v>
      </c>
      <c r="B39" s="121">
        <f t="shared" si="4"/>
        <v>0</v>
      </c>
      <c r="C39" s="122"/>
      <c r="D39" s="122"/>
      <c r="E39" s="122"/>
      <c r="F39" s="122"/>
      <c r="G39" s="123"/>
      <c r="H39" s="123"/>
      <c r="I39" s="123"/>
      <c r="J39" s="123"/>
      <c r="K39" s="123"/>
      <c r="L39" s="123"/>
      <c r="M39" s="123"/>
      <c r="N39" s="124"/>
    </row>
    <row r="40" spans="1:27" ht="15" customHeight="1">
      <c r="A40" s="155" t="s">
        <v>96</v>
      </c>
      <c r="B40" s="121">
        <f t="shared" si="4"/>
        <v>0</v>
      </c>
      <c r="C40" s="122"/>
      <c r="D40" s="122"/>
      <c r="E40" s="122"/>
      <c r="F40" s="122"/>
      <c r="G40" s="123"/>
      <c r="H40" s="123"/>
      <c r="I40" s="123"/>
      <c r="J40" s="123"/>
      <c r="K40" s="123"/>
      <c r="L40" s="123"/>
      <c r="M40" s="123"/>
      <c r="N40" s="124"/>
    </row>
    <row r="41" spans="1:27" ht="15" customHeight="1" thickBot="1">
      <c r="A41" s="199" t="s">
        <v>181</v>
      </c>
      <c r="B41" s="200">
        <f t="shared" si="4"/>
        <v>0</v>
      </c>
      <c r="C41" s="201"/>
      <c r="D41" s="202"/>
      <c r="E41" s="202"/>
      <c r="F41" s="202"/>
      <c r="G41" s="203"/>
      <c r="H41" s="203"/>
      <c r="I41" s="203"/>
      <c r="J41" s="203"/>
      <c r="K41" s="203"/>
      <c r="L41" s="203"/>
      <c r="M41" s="203"/>
      <c r="N41" s="204"/>
    </row>
    <row r="42" spans="1:27" ht="15" customHeight="1">
      <c r="H42" s="181" t="s">
        <v>198</v>
      </c>
    </row>
    <row r="43" spans="1:27">
      <c r="A43" s="32"/>
    </row>
    <row r="44" spans="1:27" ht="15.75" customHeight="1">
      <c r="A44" s="205"/>
    </row>
    <row r="45" spans="1:27" ht="9.75" customHeight="1">
      <c r="A45" s="206"/>
    </row>
    <row r="46" spans="1:27" ht="18" customHeight="1">
      <c r="A46" s="20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row r="2182" s="32" customFormat="1"/>
    <row r="2183" s="32" customFormat="1"/>
    <row r="2184" s="32" customFormat="1"/>
    <row r="2185" s="32" customFormat="1"/>
    <row r="2186" s="32" customFormat="1"/>
    <row r="2187" s="32" customFormat="1"/>
    <row r="2188" s="32" customFormat="1"/>
    <row r="2189" s="32" customFormat="1"/>
    <row r="2190" s="32" customFormat="1"/>
    <row r="2191" s="32" customFormat="1"/>
    <row r="2192" s="32" customFormat="1"/>
    <row r="2193" s="32" customFormat="1"/>
    <row r="2194" s="32" customFormat="1"/>
    <row r="2195" s="32" customFormat="1"/>
    <row r="2196" s="32" customFormat="1"/>
    <row r="2197" s="32" customFormat="1"/>
    <row r="2198" s="32" customFormat="1"/>
    <row r="2199" s="32" customFormat="1"/>
    <row r="2200" s="32" customFormat="1"/>
    <row r="2201" s="32" customFormat="1"/>
    <row r="2202" s="32" customFormat="1"/>
    <row r="2203" s="32" customFormat="1"/>
    <row r="2204" s="32" customFormat="1"/>
    <row r="2205" s="32" customFormat="1"/>
    <row r="2206" s="32" customFormat="1"/>
    <row r="2207" s="32" customFormat="1"/>
    <row r="2208" s="32" customFormat="1"/>
    <row r="2209" s="32" customFormat="1"/>
    <row r="2210" s="32" customFormat="1"/>
    <row r="2211" s="32" customFormat="1"/>
    <row r="2212" s="32" customFormat="1"/>
    <row r="2213" s="32" customFormat="1"/>
    <row r="2214" s="32" customFormat="1"/>
    <row r="2215" s="32" customFormat="1"/>
    <row r="2216" s="32" customFormat="1"/>
    <row r="2217" s="32" customFormat="1"/>
    <row r="2218" s="32" customFormat="1"/>
    <row r="2219" s="32" customFormat="1"/>
    <row r="2220" s="32" customFormat="1"/>
    <row r="2221" s="32" customFormat="1"/>
    <row r="2222" s="32" customFormat="1"/>
    <row r="2223" s="32" customFormat="1"/>
    <row r="2224" s="32" customFormat="1"/>
    <row r="2225" s="32" customFormat="1"/>
    <row r="2226" s="32" customFormat="1"/>
    <row r="2227" s="32" customFormat="1"/>
    <row r="2228" s="32" customFormat="1"/>
    <row r="2229" s="32" customFormat="1"/>
    <row r="2230" s="32" customFormat="1"/>
    <row r="2231" s="32" customFormat="1"/>
    <row r="2232" s="32" customFormat="1"/>
    <row r="2233" s="32" customFormat="1"/>
    <row r="2234" s="32" customFormat="1"/>
    <row r="2235" s="32" customFormat="1"/>
    <row r="2236" s="32" customFormat="1"/>
    <row r="2237" s="32" customFormat="1"/>
    <row r="2238" s="32" customFormat="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row r="2252" s="32" customFormat="1"/>
    <row r="2253" s="32" customFormat="1"/>
    <row r="2254" s="32" customFormat="1"/>
    <row r="2255" s="32" customFormat="1"/>
    <row r="2256" s="32" customFormat="1"/>
    <row r="2257" s="32" customFormat="1"/>
    <row r="2258" s="32" customFormat="1"/>
    <row r="2259" s="32" customFormat="1"/>
    <row r="2260" s="32" customFormat="1"/>
    <row r="2261" s="32" customFormat="1"/>
    <row r="2262" s="32" customFormat="1"/>
    <row r="2263" s="32" customFormat="1"/>
    <row r="2264" s="32" customFormat="1"/>
    <row r="2265" s="32" customFormat="1"/>
    <row r="2266" s="32" customFormat="1"/>
    <row r="2267" s="32" customFormat="1"/>
    <row r="2268" s="32" customFormat="1"/>
    <row r="2269" s="32" customFormat="1"/>
    <row r="2270" s="32" customFormat="1"/>
    <row r="2271" s="32" customFormat="1"/>
    <row r="2272" s="32" customFormat="1"/>
    <row r="2273" s="32" customFormat="1"/>
    <row r="2274" s="32" customFormat="1"/>
    <row r="2275" s="32" customFormat="1"/>
    <row r="2276" s="32" customFormat="1"/>
    <row r="2277" s="32" customFormat="1"/>
    <row r="2278" s="32" customFormat="1"/>
    <row r="2279" s="32" customFormat="1"/>
    <row r="2280" s="32" customFormat="1"/>
    <row r="2281" s="32" customFormat="1"/>
    <row r="2282" s="32" customFormat="1"/>
    <row r="2283" s="32" customFormat="1"/>
    <row r="2284" s="32" customFormat="1"/>
    <row r="2285" s="32" customFormat="1"/>
    <row r="2286" s="32" customFormat="1"/>
    <row r="2287" s="32" customFormat="1"/>
    <row r="2288" s="32" customFormat="1"/>
    <row r="2289" s="32" customFormat="1"/>
    <row r="2290" s="32" customFormat="1"/>
    <row r="2291" s="32" customFormat="1"/>
    <row r="2292" s="32" customFormat="1"/>
    <row r="2293" s="32" customFormat="1"/>
    <row r="2294" s="32" customFormat="1"/>
    <row r="2295" s="32" customFormat="1"/>
    <row r="2296" s="32" customFormat="1"/>
    <row r="2297" s="32" customFormat="1"/>
    <row r="2298" s="32" customFormat="1"/>
    <row r="2299" s="32" customFormat="1"/>
    <row r="2300" s="32" customFormat="1"/>
    <row r="2301" s="32" customFormat="1"/>
    <row r="2302" s="32" customFormat="1"/>
    <row r="2303" s="32" customFormat="1"/>
    <row r="2304" s="32" customFormat="1"/>
    <row r="2305" s="32" customFormat="1"/>
    <row r="2306" s="32" customFormat="1"/>
    <row r="2307" s="32" customFormat="1"/>
    <row r="2308" s="32" customFormat="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row r="2322" s="32" customFormat="1"/>
    <row r="2323" s="32" customFormat="1"/>
    <row r="2324" s="32" customFormat="1"/>
    <row r="2325" s="32" customFormat="1"/>
    <row r="2326" s="32" customFormat="1"/>
    <row r="2327" s="32" customFormat="1"/>
    <row r="2328" s="32" customFormat="1"/>
    <row r="2329" s="32" customFormat="1"/>
    <row r="2330" s="32" customFormat="1"/>
    <row r="2331" s="32" customFormat="1"/>
    <row r="2332" s="32" customFormat="1"/>
    <row r="2333" s="32" customFormat="1"/>
    <row r="2334" s="32" customFormat="1"/>
    <row r="2335" s="32" customFormat="1"/>
    <row r="2336" s="32" customFormat="1"/>
    <row r="2337" s="32" customFormat="1"/>
    <row r="2338" s="32" customFormat="1"/>
    <row r="2339" s="32" customFormat="1"/>
    <row r="2340" s="32" customFormat="1"/>
    <row r="2341" s="32" customFormat="1"/>
    <row r="2342" s="32" customFormat="1"/>
    <row r="2343" s="32" customFormat="1"/>
    <row r="2344" s="32" customFormat="1"/>
    <row r="2345" s="32" customFormat="1"/>
    <row r="2346" s="32" customFormat="1"/>
    <row r="2347" s="32" customFormat="1"/>
    <row r="2348" s="32" customFormat="1"/>
    <row r="2349" s="32" customFormat="1"/>
    <row r="2350" s="32" customFormat="1"/>
    <row r="2351" s="32" customFormat="1"/>
    <row r="2352" s="32" customFormat="1"/>
    <row r="2353" s="32" customFormat="1"/>
    <row r="2354" s="32" customFormat="1"/>
    <row r="2355" s="32" customFormat="1"/>
    <row r="2356" s="32" customFormat="1"/>
    <row r="2357" s="32" customFormat="1"/>
    <row r="2358" s="32" customFormat="1"/>
    <row r="2359" s="32" customFormat="1"/>
    <row r="2360" s="32" customFormat="1"/>
    <row r="2361" s="32" customFormat="1"/>
    <row r="2362" s="32" customFormat="1"/>
    <row r="2363" s="32" customFormat="1"/>
    <row r="2364" s="32" customFormat="1"/>
    <row r="2365" s="32" customFormat="1"/>
    <row r="2366" s="32" customFormat="1"/>
    <row r="2367" s="32" customFormat="1"/>
    <row r="2368" s="32" customFormat="1"/>
    <row r="2369" s="32" customFormat="1"/>
    <row r="2370" s="32" customFormat="1"/>
    <row r="2371" s="32" customFormat="1"/>
    <row r="2372" s="32" customFormat="1"/>
    <row r="2373" s="32" customFormat="1"/>
    <row r="2374" s="32" customFormat="1"/>
    <row r="2375" s="32" customFormat="1"/>
    <row r="2376" s="32" customFormat="1"/>
    <row r="2377" s="32" customFormat="1"/>
    <row r="2378" s="32" customFormat="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row r="2392" s="32" customFormat="1"/>
    <row r="2393" s="32" customFormat="1"/>
    <row r="2394" s="32" customFormat="1"/>
    <row r="2395" s="32" customFormat="1"/>
    <row r="2396" s="32" customFormat="1"/>
    <row r="2397" s="32" customFormat="1"/>
    <row r="2398" s="32" customFormat="1"/>
    <row r="2399" s="32" customFormat="1"/>
    <row r="2400" s="32" customFormat="1"/>
    <row r="2401" s="32" customFormat="1"/>
    <row r="2402" s="32" customFormat="1"/>
    <row r="2403" s="32" customFormat="1"/>
    <row r="2404" s="32" customFormat="1"/>
    <row r="2405" s="32" customFormat="1"/>
    <row r="2406" s="32" customFormat="1"/>
    <row r="2407" s="32" customFormat="1"/>
    <row r="2408" s="32" customFormat="1"/>
    <row r="2409" s="32" customFormat="1"/>
    <row r="2410" s="32" customFormat="1"/>
    <row r="2411" s="32" customFormat="1"/>
    <row r="2412" s="32" customFormat="1"/>
    <row r="2413" s="32" customFormat="1"/>
    <row r="2414" s="32" customFormat="1"/>
    <row r="2415" s="32" customFormat="1"/>
    <row r="2416" s="32" customFormat="1"/>
    <row r="2417" s="32" customFormat="1"/>
    <row r="2418" s="32" customFormat="1"/>
    <row r="2419" s="32" customFormat="1"/>
    <row r="2420" s="32" customFormat="1"/>
    <row r="2421" s="32" customFormat="1"/>
    <row r="2422" s="32" customFormat="1"/>
    <row r="2423" s="32" customFormat="1"/>
    <row r="2424" s="32" customFormat="1"/>
    <row r="2425" s="32" customFormat="1"/>
    <row r="2426" s="32" customFormat="1"/>
    <row r="2427" s="32" customFormat="1"/>
    <row r="2428" s="32" customFormat="1"/>
    <row r="2429" s="32" customFormat="1"/>
    <row r="2430" s="32" customFormat="1"/>
    <row r="2431" s="32" customFormat="1"/>
    <row r="2432" s="32" customFormat="1"/>
    <row r="2433" s="32" customFormat="1"/>
    <row r="2434" s="32" customFormat="1"/>
    <row r="2435" s="32" customFormat="1"/>
    <row r="2436" s="32" customFormat="1"/>
    <row r="2437" s="32" customFormat="1"/>
    <row r="2438" s="32" customFormat="1"/>
    <row r="2439" s="32" customFormat="1"/>
    <row r="2440" s="32" customFormat="1"/>
    <row r="2441" s="32" customFormat="1"/>
    <row r="2442" s="32" customFormat="1"/>
    <row r="2443" s="32" customFormat="1"/>
    <row r="2444" s="32" customFormat="1"/>
    <row r="2445" s="32" customFormat="1"/>
    <row r="2446" s="32" customFormat="1"/>
    <row r="2447" s="32" customFormat="1"/>
    <row r="2448" s="32" customFormat="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row r="2462" s="32" customFormat="1"/>
    <row r="2463" s="32" customFormat="1"/>
    <row r="2464" s="32" customFormat="1"/>
    <row r="2465" s="32" customFormat="1"/>
    <row r="2466" s="32" customFormat="1"/>
    <row r="2467" s="32" customFormat="1"/>
    <row r="2468" s="32" customFormat="1"/>
    <row r="2469" s="32" customFormat="1"/>
    <row r="2470" s="32" customFormat="1"/>
    <row r="2471" s="32" customFormat="1"/>
    <row r="2472" s="32" customFormat="1"/>
    <row r="2473" s="32" customFormat="1"/>
    <row r="2474" s="32" customFormat="1"/>
    <row r="2475" s="32" customFormat="1"/>
    <row r="2476" s="32" customFormat="1"/>
    <row r="2477" s="32" customFormat="1"/>
    <row r="2478" s="32" customFormat="1"/>
    <row r="2479" s="32" customFormat="1"/>
    <row r="2480" s="32" customFormat="1"/>
    <row r="2481" s="32" customFormat="1"/>
    <row r="2482" s="32" customFormat="1"/>
    <row r="2483" s="32" customFormat="1"/>
    <row r="2484" s="32" customFormat="1"/>
    <row r="2485" s="32" customFormat="1"/>
    <row r="2486" s="32" customFormat="1"/>
    <row r="2487" s="32" customFormat="1"/>
    <row r="2488" s="32" customFormat="1"/>
    <row r="2489" s="32" customFormat="1"/>
    <row r="2490" s="32" customFormat="1"/>
    <row r="2491" s="32" customFormat="1"/>
    <row r="2492" s="32" customFormat="1"/>
    <row r="2493" s="32" customFormat="1"/>
    <row r="2494" s="32" customFormat="1"/>
    <row r="2495" s="32" customFormat="1"/>
    <row r="2496" s="32" customFormat="1"/>
    <row r="2497" s="32" customFormat="1"/>
    <row r="2498" s="32" customFormat="1"/>
    <row r="2499" s="32" customFormat="1"/>
    <row r="2500" s="32" customFormat="1"/>
    <row r="2501" s="32" customFormat="1"/>
    <row r="2502" s="32" customFormat="1"/>
    <row r="2503" s="32" customFormat="1"/>
    <row r="2504" s="32" customFormat="1"/>
    <row r="2505" s="32" customFormat="1"/>
    <row r="2506" s="32" customFormat="1"/>
    <row r="2507" s="32" customFormat="1"/>
    <row r="2508" s="32" customFormat="1"/>
    <row r="2509" s="32" customFormat="1"/>
    <row r="2510" s="32" customFormat="1"/>
    <row r="2511" s="32" customFormat="1"/>
    <row r="2512" s="32" customFormat="1"/>
    <row r="2513" s="32" customFormat="1"/>
    <row r="2514" s="32" customFormat="1"/>
    <row r="2515" s="32" customFormat="1"/>
    <row r="2516" s="32" customFormat="1"/>
    <row r="2517" s="32" customFormat="1"/>
    <row r="2518" s="32" customFormat="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row r="2532" s="32" customFormat="1"/>
    <row r="2533" s="32" customFormat="1"/>
    <row r="2534" s="32" customFormat="1"/>
    <row r="2535" s="32" customFormat="1"/>
    <row r="2536" s="32" customFormat="1"/>
    <row r="2537" s="32" customFormat="1"/>
    <row r="2538" s="32" customFormat="1"/>
    <row r="2539" s="32" customFormat="1"/>
    <row r="2540" s="32" customFormat="1"/>
    <row r="2541" s="32" customFormat="1"/>
    <row r="2542" s="32" customFormat="1"/>
    <row r="2543" s="32" customFormat="1"/>
    <row r="2544" s="32" customFormat="1"/>
    <row r="2545" s="32" customFormat="1"/>
    <row r="2546" s="32" customFormat="1"/>
    <row r="2547" s="32" customFormat="1"/>
    <row r="2548" s="32" customFormat="1"/>
    <row r="2549" s="32" customFormat="1"/>
    <row r="2550" s="32" customFormat="1"/>
    <row r="2551" s="32" customFormat="1"/>
    <row r="2552" s="32" customFormat="1"/>
    <row r="2553" s="32" customFormat="1"/>
    <row r="2554" s="32" customFormat="1"/>
    <row r="2555" s="32" customFormat="1"/>
    <row r="2556" s="32" customFormat="1"/>
    <row r="2557" s="32" customFormat="1"/>
    <row r="2558" s="32" customFormat="1"/>
    <row r="2559" s="32" customFormat="1"/>
    <row r="2560" s="32" customFormat="1"/>
    <row r="2561" s="32" customFormat="1"/>
    <row r="2562" s="32" customFormat="1"/>
    <row r="2563" s="32" customFormat="1"/>
    <row r="2564" s="32" customFormat="1"/>
    <row r="2565" s="32" customFormat="1"/>
    <row r="2566" s="32" customFormat="1"/>
    <row r="2567" s="32" customFormat="1"/>
    <row r="2568" s="32" customFormat="1"/>
    <row r="2569" s="32" customFormat="1"/>
    <row r="2570" s="32" customFormat="1"/>
    <row r="2571" s="32" customFormat="1"/>
    <row r="2572" s="32" customFormat="1"/>
    <row r="2573" s="32" customFormat="1"/>
    <row r="2574" s="32" customFormat="1"/>
    <row r="2575" s="32" customFormat="1"/>
    <row r="2576" s="32" customFormat="1"/>
    <row r="2577" s="32" customFormat="1"/>
    <row r="2578" s="32" customFormat="1"/>
    <row r="2579" s="32" customFormat="1"/>
    <row r="2580" s="32" customFormat="1"/>
    <row r="2581" s="32" customFormat="1"/>
    <row r="2582" s="32" customFormat="1"/>
    <row r="2583" s="32" customFormat="1"/>
    <row r="2584" s="32" customFormat="1"/>
    <row r="2585" s="32" customFormat="1"/>
    <row r="2586" s="32" customFormat="1"/>
    <row r="2587" s="32" customFormat="1"/>
    <row r="2588" s="32" customFormat="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row r="2602" s="32" customFormat="1"/>
    <row r="2603" s="32" customFormat="1"/>
    <row r="2604" s="32" customFormat="1"/>
    <row r="2605" s="32" customFormat="1"/>
    <row r="2606" s="32" customFormat="1"/>
    <row r="2607" s="32" customFormat="1"/>
    <row r="2608" s="32" customFormat="1"/>
    <row r="2609" s="32" customFormat="1"/>
    <row r="2610" s="32" customFormat="1"/>
    <row r="2611" s="32" customFormat="1"/>
    <row r="2612" s="32" customFormat="1"/>
    <row r="2613" s="32" customFormat="1"/>
    <row r="2614" s="32" customFormat="1"/>
    <row r="2615" s="32" customFormat="1"/>
    <row r="2616" s="32" customFormat="1"/>
    <row r="2617" s="32" customFormat="1"/>
    <row r="2618" s="32" customFormat="1"/>
    <row r="2619" s="32" customFormat="1"/>
    <row r="2620" s="32" customFormat="1"/>
    <row r="2621" s="32" customFormat="1"/>
    <row r="2622" s="32" customFormat="1"/>
    <row r="2623" s="32" customFormat="1"/>
    <row r="2624" s="32" customFormat="1"/>
    <row r="2625" s="32" customFormat="1"/>
    <row r="2626" s="32" customFormat="1"/>
    <row r="2627" s="32" customFormat="1"/>
    <row r="2628" s="32" customFormat="1"/>
    <row r="2629" s="32" customFormat="1"/>
    <row r="2630" s="32" customFormat="1"/>
    <row r="2631" s="32" customFormat="1"/>
    <row r="2632" s="32" customFormat="1"/>
    <row r="2633" s="32" customFormat="1"/>
    <row r="2634" s="32" customFormat="1"/>
    <row r="2635" s="32" customFormat="1"/>
    <row r="2636" s="32" customFormat="1"/>
    <row r="2637" s="32" customFormat="1"/>
    <row r="2638" s="32" customFormat="1"/>
    <row r="2639" s="32" customFormat="1"/>
    <row r="2640" s="32" customFormat="1"/>
    <row r="2641" s="32" customFormat="1"/>
    <row r="2642" s="32" customFormat="1"/>
    <row r="2643" s="32" customFormat="1"/>
    <row r="2644" s="32" customFormat="1"/>
    <row r="2645" s="32" customFormat="1"/>
    <row r="2646" s="32" customFormat="1"/>
    <row r="2647" s="32" customFormat="1"/>
    <row r="2648" s="32" customFormat="1"/>
    <row r="2649" s="32" customFormat="1"/>
    <row r="2650" s="32" customFormat="1"/>
    <row r="2651" s="32" customFormat="1"/>
    <row r="2652" s="32" customFormat="1"/>
    <row r="2653" s="32" customFormat="1"/>
    <row r="2654" s="32" customFormat="1"/>
    <row r="2655" s="32" customFormat="1"/>
    <row r="2656" s="32" customFormat="1"/>
    <row r="2657" s="32" customFormat="1"/>
    <row r="2658" s="32" customFormat="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row r="2672" s="32" customFormat="1"/>
    <row r="2673" s="32" customFormat="1"/>
    <row r="2674" s="32" customFormat="1"/>
    <row r="2675" s="32" customFormat="1"/>
    <row r="2676" s="32" customFormat="1"/>
    <row r="2677" s="32" customFormat="1"/>
    <row r="2678" s="32" customFormat="1"/>
    <row r="2679" s="32" customFormat="1"/>
    <row r="2680" s="32" customFormat="1"/>
    <row r="2681" s="32" customFormat="1"/>
    <row r="2682" s="32" customFormat="1"/>
    <row r="2683" s="32" customFormat="1"/>
    <row r="2684" s="32" customFormat="1"/>
    <row r="2685" s="32" customFormat="1"/>
    <row r="2686" s="32" customFormat="1"/>
    <row r="2687" s="32" customFormat="1"/>
    <row r="2688" s="32" customFormat="1"/>
    <row r="2689" s="32" customFormat="1"/>
    <row r="2690" s="32" customFormat="1"/>
    <row r="2691" s="32" customFormat="1"/>
    <row r="2692" s="32" customFormat="1"/>
    <row r="2693" s="32" customFormat="1"/>
    <row r="2694" s="32" customFormat="1"/>
    <row r="2695" s="32" customFormat="1"/>
    <row r="2696" s="32" customFormat="1"/>
    <row r="2697" s="32" customFormat="1"/>
    <row r="2698" s="32" customFormat="1"/>
    <row r="2699" s="32" customFormat="1"/>
    <row r="2700" s="32" customFormat="1"/>
    <row r="2701" s="32" customFormat="1"/>
    <row r="2702" s="32" customFormat="1"/>
    <row r="2703" s="32" customFormat="1"/>
    <row r="2704" s="32" customFormat="1"/>
    <row r="2705" s="32" customFormat="1"/>
    <row r="2706" s="32" customFormat="1"/>
    <row r="2707" s="32" customFormat="1"/>
    <row r="2708" s="32" customFormat="1"/>
    <row r="2709" s="32" customFormat="1"/>
    <row r="2710" s="32" customFormat="1"/>
    <row r="2711" s="32" customFormat="1"/>
    <row r="2712" s="32" customFormat="1"/>
    <row r="2713" s="32" customFormat="1"/>
    <row r="2714" s="32" customFormat="1"/>
    <row r="2715" s="32" customFormat="1"/>
    <row r="2716" s="32" customFormat="1"/>
    <row r="2717" s="32" customFormat="1"/>
    <row r="2718" s="32" customFormat="1"/>
    <row r="2719" s="32" customFormat="1"/>
    <row r="2720" s="32" customFormat="1"/>
    <row r="2721" s="32" customFormat="1"/>
    <row r="2722" s="32" customFormat="1"/>
    <row r="2723" s="32" customFormat="1"/>
    <row r="2724" s="32" customFormat="1"/>
    <row r="2725" s="32" customFormat="1"/>
    <row r="2726" s="32" customFormat="1"/>
    <row r="2727" s="32" customFormat="1"/>
    <row r="2728" s="32" customFormat="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row r="2742" s="32" customFormat="1"/>
    <row r="2743" s="32" customFormat="1"/>
    <row r="2744" s="32" customFormat="1"/>
    <row r="2745" s="32" customFormat="1"/>
    <row r="2746" s="32" customFormat="1"/>
    <row r="2747" s="32" customFormat="1"/>
    <row r="2748" s="32" customFormat="1"/>
    <row r="2749" s="32" customFormat="1"/>
    <row r="2750" s="32" customFormat="1"/>
    <row r="2751" s="32" customFormat="1"/>
    <row r="2752" s="32" customFormat="1"/>
    <row r="2753" s="32" customFormat="1"/>
    <row r="2754" s="32" customFormat="1"/>
    <row r="2755" s="32" customFormat="1"/>
    <row r="2756" s="32" customFormat="1"/>
    <row r="2757" s="32" customFormat="1"/>
    <row r="2758" s="32" customFormat="1"/>
    <row r="2759" s="32" customFormat="1"/>
    <row r="2760" s="32" customFormat="1"/>
    <row r="2761" s="32" customFormat="1"/>
    <row r="2762" s="32" customFormat="1"/>
    <row r="2763" s="32" customFormat="1"/>
    <row r="2764" s="32" customFormat="1"/>
    <row r="2765" s="32" customFormat="1"/>
    <row r="2766" s="32" customFormat="1"/>
    <row r="2767" s="32" customFormat="1"/>
    <row r="2768" s="32" customFormat="1"/>
    <row r="2769" s="32" customFormat="1"/>
    <row r="2770" s="32" customFormat="1"/>
    <row r="2771" s="32" customFormat="1"/>
    <row r="2772" s="32" customFormat="1"/>
    <row r="2773" s="32" customFormat="1"/>
    <row r="2774" s="32" customFormat="1"/>
    <row r="2775" s="32" customFormat="1"/>
    <row r="2776" s="32" customFormat="1"/>
    <row r="2777" s="32" customFormat="1"/>
    <row r="2778" s="32" customFormat="1"/>
    <row r="2779" s="32" customFormat="1"/>
    <row r="2780" s="32" customFormat="1"/>
    <row r="2781" s="32" customFormat="1"/>
    <row r="2782" s="32" customFormat="1"/>
    <row r="2783" s="32" customFormat="1"/>
    <row r="2784" s="32" customFormat="1"/>
    <row r="2785" s="32" customFormat="1"/>
    <row r="2786" s="32" customFormat="1"/>
    <row r="2787" s="32" customFormat="1"/>
    <row r="2788" s="32" customFormat="1"/>
    <row r="2789" s="32" customFormat="1"/>
    <row r="2790" s="32" customFormat="1"/>
    <row r="2791" s="32" customFormat="1"/>
    <row r="2792" s="32" customFormat="1"/>
    <row r="2793" s="32" customFormat="1"/>
    <row r="2794" s="32" customFormat="1"/>
    <row r="2795" s="32" customFormat="1"/>
    <row r="2796" s="32" customFormat="1"/>
    <row r="2797" s="32" customFormat="1"/>
    <row r="2798" s="32" customFormat="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row r="2812" s="32" customFormat="1"/>
    <row r="2813" s="32" customFormat="1"/>
    <row r="2814" s="32" customFormat="1"/>
    <row r="2815" s="32" customFormat="1"/>
    <row r="2816" s="32" customFormat="1"/>
    <row r="2817" s="32" customFormat="1"/>
    <row r="2818" s="32" customFormat="1"/>
    <row r="2819" s="32" customFormat="1"/>
    <row r="2820" s="32" customFormat="1"/>
    <row r="2821" s="32" customFormat="1"/>
    <row r="2822" s="32" customFormat="1"/>
    <row r="2823" s="32" customFormat="1"/>
    <row r="2824" s="32" customFormat="1"/>
    <row r="2825" s="32" customFormat="1"/>
    <row r="2826" s="32" customFormat="1"/>
    <row r="2827" s="32" customFormat="1"/>
    <row r="2828" s="32" customFormat="1"/>
    <row r="2829" s="32" customFormat="1"/>
    <row r="2830" s="32" customFormat="1"/>
    <row r="2831" s="32" customFormat="1"/>
    <row r="2832" s="32" customFormat="1"/>
    <row r="2833" s="32" customFormat="1"/>
    <row r="2834" s="32" customFormat="1"/>
    <row r="2835" s="32" customFormat="1"/>
    <row r="2836" s="32" customFormat="1"/>
    <row r="2837" s="32" customFormat="1"/>
    <row r="2838" s="32" customFormat="1"/>
    <row r="2839" s="32" customFormat="1"/>
    <row r="2840" s="32" customFormat="1"/>
    <row r="2841" s="32" customFormat="1"/>
    <row r="2842" s="32" customFormat="1"/>
    <row r="2843" s="32" customFormat="1"/>
    <row r="2844" s="32" customFormat="1"/>
    <row r="2845" s="32" customFormat="1"/>
    <row r="2846" s="32" customFormat="1"/>
    <row r="2847" s="32" customFormat="1"/>
    <row r="2848" s="32" customFormat="1"/>
    <row r="2849" s="32" customFormat="1"/>
    <row r="2850" s="32" customFormat="1"/>
    <row r="2851" s="32" customFormat="1"/>
    <row r="2852" s="32" customFormat="1"/>
    <row r="2853" s="32" customFormat="1"/>
    <row r="2854" s="32" customFormat="1"/>
    <row r="2855" s="32" customFormat="1"/>
    <row r="2856" s="32" customFormat="1"/>
    <row r="2857" s="32" customFormat="1"/>
    <row r="2858" s="32" customFormat="1"/>
    <row r="2859" s="32" customFormat="1"/>
    <row r="2860" s="32" customFormat="1"/>
    <row r="2861" s="32" customFormat="1"/>
    <row r="2862" s="32" customFormat="1"/>
    <row r="2863" s="32" customFormat="1"/>
    <row r="2864" s="32" customFormat="1"/>
    <row r="2865" s="32" customFormat="1"/>
    <row r="2866" s="32" customFormat="1"/>
    <row r="2867" s="32" customFormat="1"/>
    <row r="2868" s="32" customFormat="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row r="2882" s="32" customFormat="1"/>
    <row r="2883" s="32" customFormat="1"/>
    <row r="2884" s="32" customFormat="1"/>
    <row r="2885" s="32" customFormat="1"/>
    <row r="2886" s="32" customFormat="1"/>
    <row r="2887" s="32" customFormat="1"/>
    <row r="2888" s="32" customFormat="1"/>
    <row r="2889" s="32" customFormat="1"/>
    <row r="2890" s="32" customFormat="1"/>
    <row r="2891" s="32" customFormat="1"/>
    <row r="2892" s="32" customFormat="1"/>
    <row r="2893" s="32" customFormat="1"/>
    <row r="2894" s="32" customFormat="1"/>
    <row r="2895" s="32" customFormat="1"/>
    <row r="2896" s="32" customFormat="1"/>
    <row r="2897" s="32" customFormat="1"/>
    <row r="2898" s="32" customFormat="1"/>
    <row r="2899" s="32" customFormat="1"/>
    <row r="2900" s="32" customFormat="1"/>
    <row r="2901" s="32" customFormat="1"/>
    <row r="2902" s="32" customFormat="1"/>
    <row r="2903" s="32" customFormat="1"/>
    <row r="2904" s="32" customFormat="1"/>
    <row r="2905" s="32" customFormat="1"/>
    <row r="2906" s="32" customFormat="1"/>
    <row r="2907" s="32" customFormat="1"/>
    <row r="2908" s="32" customFormat="1"/>
    <row r="2909" s="32" customFormat="1"/>
    <row r="2910" s="32" customFormat="1"/>
    <row r="2911" s="32" customFormat="1"/>
    <row r="2912" s="32" customFormat="1"/>
    <row r="2913" s="32" customFormat="1"/>
    <row r="2914" s="32" customFormat="1"/>
    <row r="2915" s="32" customFormat="1"/>
    <row r="2916" s="32" customFormat="1"/>
    <row r="2917" s="32" customFormat="1"/>
    <row r="2918" s="32" customFormat="1"/>
    <row r="2919" s="32" customFormat="1"/>
    <row r="2920" s="32" customFormat="1"/>
    <row r="2921" s="32" customFormat="1"/>
    <row r="2922" s="32" customFormat="1"/>
    <row r="2923" s="32" customFormat="1"/>
    <row r="2924" s="32" customFormat="1"/>
    <row r="2925" s="32" customFormat="1"/>
    <row r="2926" s="32" customFormat="1"/>
    <row r="2927" s="32" customFormat="1"/>
    <row r="2928" s="32" customFormat="1"/>
    <row r="2929" s="32" customFormat="1"/>
    <row r="2930" s="32" customFormat="1"/>
    <row r="2931" s="32" customFormat="1"/>
    <row r="2932" s="32" customFormat="1"/>
    <row r="2933" s="32" customFormat="1"/>
    <row r="2934" s="32" customFormat="1"/>
    <row r="2935" s="32" customFormat="1"/>
    <row r="2936" s="32" customFormat="1"/>
    <row r="2937" s="32" customFormat="1"/>
    <row r="2938" s="32" customFormat="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row r="2952" s="32" customFormat="1"/>
    <row r="2953" s="32" customFormat="1"/>
    <row r="2954" s="32" customFormat="1"/>
    <row r="2955" s="32" customFormat="1"/>
    <row r="2956" s="32" customFormat="1"/>
    <row r="2957" s="32" customFormat="1"/>
    <row r="2958" s="32" customFormat="1"/>
    <row r="2959" s="32" customFormat="1"/>
    <row r="2960" s="32" customFormat="1"/>
    <row r="2961" s="32" customFormat="1"/>
    <row r="2962" s="32" customFormat="1"/>
    <row r="2963" s="32" customFormat="1"/>
    <row r="2964" s="32" customFormat="1"/>
    <row r="2965" s="32" customFormat="1"/>
    <row r="2966" s="32" customFormat="1"/>
    <row r="2967" s="32" customFormat="1"/>
    <row r="2968" s="32" customFormat="1"/>
    <row r="2969" s="32" customFormat="1"/>
    <row r="2970" s="32" customFormat="1"/>
    <row r="2971" s="32" customFormat="1"/>
    <row r="2972" s="32" customFormat="1"/>
    <row r="2973" s="32" customFormat="1"/>
    <row r="2974" s="32" customFormat="1"/>
    <row r="2975" s="32" customFormat="1"/>
    <row r="2976" s="32" customFormat="1"/>
    <row r="2977" s="32" customFormat="1"/>
    <row r="2978" s="32" customFormat="1"/>
    <row r="2979" s="32" customFormat="1"/>
    <row r="2980" s="32" customFormat="1"/>
    <row r="2981" s="32" customFormat="1"/>
    <row r="2982" s="32" customFormat="1"/>
    <row r="2983" s="32" customFormat="1"/>
    <row r="2984" s="32" customFormat="1"/>
    <row r="2985" s="32" customFormat="1"/>
    <row r="2986" s="32" customFormat="1"/>
    <row r="2987" s="32" customFormat="1"/>
    <row r="2988" s="32" customFormat="1"/>
    <row r="2989" s="32" customFormat="1"/>
    <row r="2990" s="32" customFormat="1"/>
    <row r="2991" s="32" customFormat="1"/>
    <row r="2992" s="32" customFormat="1"/>
    <row r="2993" s="32" customFormat="1"/>
    <row r="2994" s="32" customFormat="1"/>
    <row r="2995" s="32" customFormat="1"/>
    <row r="2996" s="32" customFormat="1"/>
    <row r="2997" s="32" customFormat="1"/>
    <row r="2998" s="32" customFormat="1"/>
    <row r="2999" s="32" customFormat="1"/>
    <row r="3000" s="32" customFormat="1"/>
    <row r="3001" s="32" customFormat="1"/>
    <row r="3002" s="32" customFormat="1"/>
    <row r="3003" s="32" customFormat="1"/>
    <row r="3004" s="32" customFormat="1"/>
    <row r="3005" s="32" customFormat="1"/>
    <row r="3006" s="32" customFormat="1"/>
    <row r="3007" s="32" customFormat="1"/>
    <row r="3008" s="32" customFormat="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row r="3022" s="32" customFormat="1"/>
    <row r="3023" s="32" customFormat="1"/>
    <row r="3024" s="32" customFormat="1"/>
    <row r="3025" s="32" customFormat="1"/>
    <row r="3026" s="32" customFormat="1"/>
    <row r="3027" s="32" customFormat="1"/>
    <row r="3028" s="32" customFormat="1"/>
    <row r="3029" s="32" customFormat="1"/>
    <row r="3030" s="32" customFormat="1"/>
    <row r="3031" s="32" customFormat="1"/>
    <row r="3032" s="32" customFormat="1"/>
    <row r="3033" s="32" customFormat="1"/>
    <row r="3034" s="32" customFormat="1"/>
    <row r="3035" s="32" customFormat="1"/>
    <row r="3036" s="32" customFormat="1"/>
    <row r="3037" s="32" customFormat="1"/>
    <row r="3038" s="32" customFormat="1"/>
    <row r="3039" s="32" customFormat="1"/>
    <row r="3040" s="32" customFormat="1"/>
    <row r="3041" s="32" customFormat="1"/>
    <row r="3042" s="32" customFormat="1"/>
    <row r="3043" s="32" customFormat="1"/>
    <row r="3044" s="32" customFormat="1"/>
    <row r="3045" s="32" customFormat="1"/>
    <row r="3046" s="32" customFormat="1"/>
    <row r="3047" s="32" customFormat="1"/>
    <row r="3048" s="32" customFormat="1"/>
    <row r="3049" s="32" customFormat="1"/>
    <row r="3050" s="32" customFormat="1"/>
    <row r="3051" s="32" customFormat="1"/>
    <row r="3052" s="32" customFormat="1"/>
    <row r="3053" s="32" customFormat="1"/>
    <row r="3054" s="32" customFormat="1"/>
    <row r="3055" s="32" customFormat="1"/>
    <row r="3056" s="32" customFormat="1"/>
    <row r="3057" s="32" customFormat="1"/>
    <row r="3058" s="32" customFormat="1"/>
    <row r="3059" s="32" customFormat="1"/>
    <row r="3060" s="32" customFormat="1"/>
    <row r="3061" s="32" customFormat="1"/>
    <row r="3062" s="32" customFormat="1"/>
    <row r="3063" s="32" customFormat="1"/>
    <row r="3064" s="32" customFormat="1"/>
    <row r="3065" s="32" customFormat="1"/>
    <row r="3066" s="32" customFormat="1"/>
    <row r="3067" s="32" customFormat="1"/>
    <row r="3068" s="32" customFormat="1"/>
    <row r="3069" s="32" customFormat="1"/>
    <row r="3070" s="32" customFormat="1"/>
    <row r="3071" s="32" customFormat="1"/>
    <row r="3072" s="32" customFormat="1"/>
    <row r="3073" s="32" customFormat="1"/>
    <row r="3074" s="32" customFormat="1"/>
    <row r="3075" s="32" customFormat="1"/>
    <row r="3076" s="32" customFormat="1"/>
    <row r="3077" s="32" customFormat="1"/>
    <row r="3078" s="32" customFormat="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row r="3092" s="32" customFormat="1"/>
    <row r="3093" s="32" customFormat="1"/>
    <row r="3094" s="32" customFormat="1"/>
    <row r="3095" s="32" customFormat="1"/>
    <row r="3096" s="32" customFormat="1"/>
    <row r="3097" s="32" customFormat="1"/>
    <row r="3098" s="32" customFormat="1"/>
    <row r="3099" s="32" customFormat="1"/>
    <row r="3100" s="32" customFormat="1"/>
    <row r="3101" s="3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workbookViewId="0">
      <selection activeCell="E39" sqref="E39"/>
    </sheetView>
  </sheetViews>
  <sheetFormatPr defaultRowHeight="15"/>
  <cols>
    <col min="1" max="1" width="33" customWidth="1"/>
    <col min="2" max="2" width="7.7109375" customWidth="1"/>
    <col min="3" max="26" width="5.85546875" customWidth="1"/>
    <col min="28" max="62" width="9.140625" style="32"/>
  </cols>
  <sheetData>
    <row r="1" spans="1:40" ht="14.25" customHeight="1">
      <c r="A1" s="30" t="s">
        <v>46</v>
      </c>
      <c r="B1" s="30"/>
      <c r="C1" s="30"/>
      <c r="D1" s="30"/>
      <c r="E1" s="30"/>
      <c r="F1" s="30"/>
      <c r="G1" s="30"/>
      <c r="H1" s="30"/>
      <c r="I1" s="30"/>
      <c r="J1" s="30"/>
      <c r="K1" s="30"/>
      <c r="L1" s="30"/>
      <c r="M1" s="30"/>
      <c r="N1" s="30"/>
      <c r="O1" s="30"/>
      <c r="P1" s="30"/>
      <c r="Q1" s="30"/>
      <c r="R1" s="30"/>
      <c r="S1" s="30"/>
      <c r="T1" s="30"/>
      <c r="U1" s="30"/>
      <c r="V1" s="30"/>
      <c r="W1" s="30"/>
      <c r="X1" s="30"/>
      <c r="Y1" s="30"/>
      <c r="Z1" s="30"/>
      <c r="AA1" s="31" t="s">
        <v>47</v>
      </c>
    </row>
    <row r="2" spans="1:40" ht="12.75" customHeight="1">
      <c r="A2" s="30" t="s">
        <v>337</v>
      </c>
      <c r="B2" s="30"/>
      <c r="C2" s="30"/>
      <c r="D2" s="30"/>
      <c r="E2" s="30"/>
      <c r="F2" s="30"/>
      <c r="G2" s="30"/>
      <c r="H2" s="30"/>
      <c r="I2" s="30"/>
      <c r="J2" s="30"/>
      <c r="K2" s="30"/>
      <c r="L2" s="30"/>
      <c r="M2" s="30"/>
      <c r="N2" s="30"/>
      <c r="O2" s="30"/>
      <c r="P2" s="30"/>
      <c r="Q2" s="30"/>
      <c r="R2" s="30"/>
      <c r="S2" s="30"/>
      <c r="T2" s="30"/>
      <c r="U2" s="30"/>
      <c r="V2" s="30"/>
      <c r="W2" s="30"/>
      <c r="X2" s="30"/>
      <c r="Y2" s="30"/>
      <c r="Z2" s="30"/>
      <c r="AA2" s="31" t="s">
        <v>48</v>
      </c>
    </row>
    <row r="3" spans="1:40" ht="9" customHeight="1" thickBot="1">
      <c r="A3" s="33"/>
      <c r="B3" s="33"/>
      <c r="C3" s="34"/>
      <c r="D3" s="35"/>
      <c r="E3" s="35"/>
      <c r="F3" s="35"/>
      <c r="G3" s="35"/>
      <c r="H3" s="35"/>
      <c r="I3" s="35"/>
      <c r="J3" s="35"/>
      <c r="K3" s="35"/>
      <c r="L3" s="35"/>
      <c r="M3" s="35"/>
      <c r="N3" s="35"/>
      <c r="O3" s="35"/>
      <c r="P3" s="35"/>
      <c r="Q3" s="35"/>
      <c r="R3" s="35"/>
      <c r="S3" s="35"/>
      <c r="T3" s="36"/>
      <c r="U3" s="35"/>
      <c r="V3" s="35"/>
      <c r="W3" s="35"/>
      <c r="X3" s="35"/>
      <c r="Y3" s="35"/>
      <c r="Z3" s="35"/>
    </row>
    <row r="4" spans="1:40" ht="22.5" customHeight="1">
      <c r="A4" s="37" t="s">
        <v>49</v>
      </c>
      <c r="B4" s="38" t="s">
        <v>11</v>
      </c>
      <c r="C4" s="39" t="s">
        <v>50</v>
      </c>
      <c r="D4" s="39"/>
      <c r="E4" s="39" t="s">
        <v>51</v>
      </c>
      <c r="F4" s="39"/>
      <c r="G4" s="39" t="s">
        <v>52</v>
      </c>
      <c r="H4" s="39"/>
      <c r="I4" s="39" t="s">
        <v>53</v>
      </c>
      <c r="J4" s="39"/>
      <c r="K4" s="39" t="s">
        <v>54</v>
      </c>
      <c r="L4" s="39"/>
      <c r="M4" s="39" t="s">
        <v>55</v>
      </c>
      <c r="N4" s="39"/>
      <c r="O4" s="39" t="s">
        <v>56</v>
      </c>
      <c r="P4" s="39"/>
      <c r="Q4" s="39" t="s">
        <v>57</v>
      </c>
      <c r="R4" s="39"/>
      <c r="S4" s="39" t="s">
        <v>58</v>
      </c>
      <c r="T4" s="39"/>
      <c r="U4" s="39" t="s">
        <v>59</v>
      </c>
      <c r="V4" s="39"/>
      <c r="W4" s="39" t="s">
        <v>60</v>
      </c>
      <c r="X4" s="39"/>
      <c r="Y4" s="39" t="s">
        <v>61</v>
      </c>
      <c r="Z4" s="40"/>
      <c r="AB4" s="255"/>
      <c r="AC4" s="255"/>
      <c r="AD4" s="256"/>
      <c r="AE4" s="256"/>
      <c r="AF4" s="256"/>
      <c r="AG4" s="256"/>
      <c r="AH4" s="256"/>
      <c r="AI4" s="255"/>
      <c r="AJ4" s="255"/>
      <c r="AK4" s="255"/>
      <c r="AL4" s="255"/>
      <c r="AM4" s="256"/>
    </row>
    <row r="5" spans="1:40" ht="12.75" customHeight="1" thickBot="1">
      <c r="A5" s="41"/>
      <c r="B5" s="42"/>
      <c r="C5" s="43" t="s">
        <v>62</v>
      </c>
      <c r="D5" s="43" t="s">
        <v>63</v>
      </c>
      <c r="E5" s="43" t="s">
        <v>62</v>
      </c>
      <c r="F5" s="43" t="s">
        <v>63</v>
      </c>
      <c r="G5" s="43" t="s">
        <v>62</v>
      </c>
      <c r="H5" s="43" t="s">
        <v>63</v>
      </c>
      <c r="I5" s="43" t="s">
        <v>62</v>
      </c>
      <c r="J5" s="43" t="s">
        <v>63</v>
      </c>
      <c r="K5" s="43" t="s">
        <v>62</v>
      </c>
      <c r="L5" s="43" t="s">
        <v>63</v>
      </c>
      <c r="M5" s="43" t="s">
        <v>62</v>
      </c>
      <c r="N5" s="43" t="s">
        <v>63</v>
      </c>
      <c r="O5" s="43" t="s">
        <v>62</v>
      </c>
      <c r="P5" s="43" t="s">
        <v>63</v>
      </c>
      <c r="Q5" s="43" t="s">
        <v>62</v>
      </c>
      <c r="R5" s="43" t="s">
        <v>63</v>
      </c>
      <c r="S5" s="43" t="s">
        <v>62</v>
      </c>
      <c r="T5" s="43" t="s">
        <v>63</v>
      </c>
      <c r="U5" s="43" t="s">
        <v>62</v>
      </c>
      <c r="V5" s="43" t="s">
        <v>63</v>
      </c>
      <c r="W5" s="43" t="s">
        <v>62</v>
      </c>
      <c r="X5" s="43" t="s">
        <v>63</v>
      </c>
      <c r="Y5" s="44" t="s">
        <v>62</v>
      </c>
      <c r="Z5" s="45" t="s">
        <v>63</v>
      </c>
      <c r="AA5" s="46"/>
      <c r="AB5" s="257"/>
      <c r="AC5" s="255"/>
      <c r="AD5" s="256"/>
      <c r="AE5" s="256"/>
      <c r="AF5" s="256"/>
      <c r="AG5" s="256"/>
      <c r="AH5" s="256"/>
      <c r="AI5" s="255"/>
      <c r="AJ5" s="255"/>
      <c r="AK5" s="255"/>
      <c r="AL5" s="255"/>
      <c r="AM5" s="256"/>
    </row>
    <row r="6" spans="1:40" ht="12.75" customHeight="1" thickBot="1">
      <c r="A6" s="47" t="s">
        <v>64</v>
      </c>
      <c r="B6" s="48">
        <f>SUM(B7,B25)</f>
        <v>3</v>
      </c>
      <c r="C6" s="48">
        <f>SUM(C7,C25)</f>
        <v>3</v>
      </c>
      <c r="D6" s="48"/>
      <c r="E6" s="48">
        <f>SUM(E7,E25)</f>
        <v>0</v>
      </c>
      <c r="F6" s="48"/>
      <c r="G6" s="48">
        <f>SUM(G7,G25)</f>
        <v>0</v>
      </c>
      <c r="H6" s="48"/>
      <c r="I6" s="48">
        <f>SUM(I7,I25)</f>
        <v>0</v>
      </c>
      <c r="J6" s="48"/>
      <c r="K6" s="48">
        <f>SUM(K7,K25)</f>
        <v>0</v>
      </c>
      <c r="L6" s="48"/>
      <c r="M6" s="48">
        <f>SUM(M7,M25)</f>
        <v>0</v>
      </c>
      <c r="N6" s="48"/>
      <c r="O6" s="48">
        <f>SUM(O7,O25)</f>
        <v>0</v>
      </c>
      <c r="P6" s="48"/>
      <c r="Q6" s="48">
        <f>SUM(Q7,Q25)</f>
        <v>0</v>
      </c>
      <c r="R6" s="48"/>
      <c r="S6" s="48">
        <f>SUM(S7,S25)</f>
        <v>0</v>
      </c>
      <c r="T6" s="48"/>
      <c r="U6" s="48">
        <f>SUM(U7,U25)</f>
        <v>0</v>
      </c>
      <c r="V6" s="48"/>
      <c r="W6" s="48">
        <f>SUM(W7,W25)</f>
        <v>0</v>
      </c>
      <c r="X6" s="48"/>
      <c r="Y6" s="48">
        <f>SUM(Y7,Y25)</f>
        <v>0</v>
      </c>
      <c r="Z6" s="49"/>
      <c r="AA6" s="50">
        <f>SUM(C6:Z6)</f>
        <v>3</v>
      </c>
      <c r="AB6" s="258"/>
      <c r="AC6" s="258"/>
      <c r="AD6" s="258"/>
      <c r="AE6" s="259"/>
      <c r="AF6" s="259"/>
      <c r="AG6" s="259"/>
      <c r="AH6" s="259"/>
      <c r="AI6" s="259"/>
      <c r="AJ6" s="259"/>
      <c r="AK6" s="259"/>
      <c r="AL6" s="259"/>
      <c r="AM6" s="259"/>
      <c r="AN6" s="259"/>
    </row>
    <row r="7" spans="1:40" ht="12.75" customHeight="1" thickBot="1">
      <c r="A7" s="51" t="s">
        <v>65</v>
      </c>
      <c r="B7" s="52">
        <f>SUM(B8:B24)</f>
        <v>1</v>
      </c>
      <c r="C7" s="52">
        <f>SUM(C8:C24)</f>
        <v>1</v>
      </c>
      <c r="D7" s="52"/>
      <c r="E7" s="52">
        <f>SUM(E8:E24)</f>
        <v>0</v>
      </c>
      <c r="F7" s="52"/>
      <c r="G7" s="52">
        <f>SUM(G8:G24)</f>
        <v>0</v>
      </c>
      <c r="H7" s="52"/>
      <c r="I7" s="52">
        <f>SUM(I8:I24)</f>
        <v>0</v>
      </c>
      <c r="J7" s="52"/>
      <c r="K7" s="52">
        <f>SUM(K8:K24)</f>
        <v>0</v>
      </c>
      <c r="L7" s="52"/>
      <c r="M7" s="52">
        <f>SUM(M8:M24)</f>
        <v>0</v>
      </c>
      <c r="N7" s="52"/>
      <c r="O7" s="52">
        <f>SUM(O8:O24)</f>
        <v>0</v>
      </c>
      <c r="P7" s="52"/>
      <c r="Q7" s="52">
        <f>SUM(Q8:Q24)</f>
        <v>0</v>
      </c>
      <c r="R7" s="52"/>
      <c r="S7" s="52">
        <f>SUM(S8:S24)</f>
        <v>0</v>
      </c>
      <c r="T7" s="52"/>
      <c r="U7" s="52">
        <f>SUM(U8:U24)</f>
        <v>0</v>
      </c>
      <c r="V7" s="52"/>
      <c r="W7" s="52">
        <f>SUM(W8:W24)</f>
        <v>0</v>
      </c>
      <c r="X7" s="52"/>
      <c r="Y7" s="52">
        <f>SUM(Y8:Y24)</f>
        <v>0</v>
      </c>
      <c r="Z7" s="53"/>
      <c r="AA7" s="54">
        <f>SUM(C7:Z7)</f>
        <v>1</v>
      </c>
      <c r="AB7" s="260"/>
      <c r="AC7" s="260"/>
      <c r="AD7" s="260"/>
    </row>
    <row r="8" spans="1:40" ht="15.75" customHeight="1">
      <c r="A8" s="55" t="s">
        <v>66</v>
      </c>
      <c r="B8" s="56">
        <f t="shared" ref="B8:B24" si="0">SUM(C8:Z8)</f>
        <v>0</v>
      </c>
      <c r="C8" s="57"/>
      <c r="D8" s="57"/>
      <c r="E8" s="57"/>
      <c r="F8" s="57"/>
      <c r="G8" s="57"/>
      <c r="H8" s="57"/>
      <c r="I8" s="57"/>
      <c r="J8" s="57"/>
      <c r="K8" s="57"/>
      <c r="L8" s="57"/>
      <c r="M8" s="57"/>
      <c r="N8" s="57"/>
      <c r="O8" s="57"/>
      <c r="P8" s="57"/>
      <c r="Q8" s="57"/>
      <c r="R8" s="57"/>
      <c r="S8" s="57"/>
      <c r="T8" s="57"/>
      <c r="U8" s="57"/>
      <c r="V8" s="57"/>
      <c r="W8" s="57"/>
      <c r="X8" s="57"/>
      <c r="Y8" s="57"/>
      <c r="Z8" s="58"/>
      <c r="AA8" s="59"/>
      <c r="AB8" s="260"/>
      <c r="AC8" s="260"/>
      <c r="AD8" s="260"/>
    </row>
    <row r="9" spans="1:40" ht="15.75" customHeight="1">
      <c r="A9" s="55" t="s">
        <v>67</v>
      </c>
      <c r="B9" s="56">
        <f t="shared" si="0"/>
        <v>0</v>
      </c>
      <c r="C9" s="57"/>
      <c r="D9" s="57"/>
      <c r="E9" s="57"/>
      <c r="F9" s="57"/>
      <c r="G9" s="57"/>
      <c r="H9" s="57"/>
      <c r="I9" s="57"/>
      <c r="J9" s="57"/>
      <c r="K9" s="57"/>
      <c r="L9" s="57"/>
      <c r="M9" s="57"/>
      <c r="N9" s="57"/>
      <c r="O9" s="57"/>
      <c r="P9" s="57"/>
      <c r="Q9" s="57"/>
      <c r="R9" s="57"/>
      <c r="S9" s="57"/>
      <c r="T9" s="57"/>
      <c r="U9" s="57"/>
      <c r="V9" s="57"/>
      <c r="W9" s="57"/>
      <c r="X9" s="57"/>
      <c r="Y9" s="57"/>
      <c r="Z9" s="58"/>
      <c r="AA9" s="59"/>
      <c r="AB9" s="260"/>
      <c r="AC9" s="260"/>
      <c r="AD9" s="260"/>
    </row>
    <row r="10" spans="1:40" ht="15.75" customHeight="1">
      <c r="A10" s="209" t="s">
        <v>68</v>
      </c>
      <c r="B10" s="60">
        <f t="shared" si="0"/>
        <v>0</v>
      </c>
      <c r="C10" s="61"/>
      <c r="D10" s="61"/>
      <c r="E10" s="61"/>
      <c r="F10" s="61"/>
      <c r="G10" s="61"/>
      <c r="H10" s="61"/>
      <c r="I10" s="61"/>
      <c r="J10" s="61"/>
      <c r="K10" s="61"/>
      <c r="L10" s="61"/>
      <c r="M10" s="61"/>
      <c r="N10" s="61"/>
      <c r="O10" s="61"/>
      <c r="P10" s="62"/>
      <c r="Q10" s="62"/>
      <c r="R10" s="62"/>
      <c r="S10" s="62"/>
      <c r="T10" s="62"/>
      <c r="U10" s="61"/>
      <c r="V10" s="61"/>
      <c r="W10" s="61"/>
      <c r="X10" s="61"/>
      <c r="Y10" s="61"/>
      <c r="Z10" s="63"/>
    </row>
    <row r="11" spans="1:40" ht="15.75" customHeight="1">
      <c r="A11" s="208" t="s">
        <v>69</v>
      </c>
      <c r="B11" s="64">
        <f t="shared" si="0"/>
        <v>0</v>
      </c>
      <c r="C11" s="65"/>
      <c r="D11" s="65"/>
      <c r="E11" s="65"/>
      <c r="F11" s="65"/>
      <c r="G11" s="65"/>
      <c r="H11" s="65"/>
      <c r="I11" s="65"/>
      <c r="J11" s="65"/>
      <c r="K11" s="65"/>
      <c r="L11" s="65"/>
      <c r="M11" s="65"/>
      <c r="N11" s="65"/>
      <c r="O11" s="65"/>
      <c r="P11" s="65"/>
      <c r="Q11" s="65"/>
      <c r="R11" s="65"/>
      <c r="S11" s="65"/>
      <c r="T11" s="65"/>
      <c r="U11" s="65"/>
      <c r="V11" s="65"/>
      <c r="W11" s="65"/>
      <c r="X11" s="65"/>
      <c r="Y11" s="65"/>
      <c r="Z11" s="66"/>
    </row>
    <row r="12" spans="1:40" ht="15.75" customHeight="1">
      <c r="A12" s="208" t="s">
        <v>70</v>
      </c>
      <c r="B12" s="56">
        <f t="shared" si="0"/>
        <v>0</v>
      </c>
      <c r="C12" s="57"/>
      <c r="D12" s="57"/>
      <c r="E12" s="57"/>
      <c r="F12" s="57"/>
      <c r="G12" s="57"/>
      <c r="H12" s="57"/>
      <c r="I12" s="57"/>
      <c r="J12" s="57"/>
      <c r="K12" s="57"/>
      <c r="L12" s="57"/>
      <c r="M12" s="57"/>
      <c r="N12" s="57"/>
      <c r="O12" s="57"/>
      <c r="P12" s="57"/>
      <c r="Q12" s="57"/>
      <c r="R12" s="57"/>
      <c r="S12" s="57"/>
      <c r="T12" s="57"/>
      <c r="U12" s="57"/>
      <c r="V12" s="57"/>
      <c r="W12" s="57"/>
      <c r="X12" s="57"/>
      <c r="Y12" s="57"/>
      <c r="Z12" s="58"/>
      <c r="AA12" s="59"/>
      <c r="AB12" s="260"/>
      <c r="AC12" s="260"/>
      <c r="AD12" s="260"/>
    </row>
    <row r="13" spans="1:40" ht="15.75" customHeight="1">
      <c r="A13" s="209" t="s">
        <v>71</v>
      </c>
      <c r="B13" s="56">
        <f t="shared" si="0"/>
        <v>0</v>
      </c>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40" ht="15.75" customHeight="1">
      <c r="A14" s="210" t="s">
        <v>72</v>
      </c>
      <c r="B14" s="60">
        <f t="shared" si="0"/>
        <v>0</v>
      </c>
      <c r="C14" s="247"/>
      <c r="D14" s="247"/>
      <c r="E14" s="247"/>
      <c r="F14" s="247"/>
      <c r="G14" s="248"/>
      <c r="H14" s="61"/>
      <c r="I14" s="61"/>
      <c r="J14" s="61"/>
      <c r="K14" s="61"/>
      <c r="L14" s="61"/>
      <c r="M14" s="61"/>
      <c r="N14" s="61"/>
      <c r="O14" s="61"/>
      <c r="P14" s="61"/>
      <c r="Q14" s="61"/>
      <c r="R14" s="61"/>
      <c r="S14" s="61"/>
      <c r="T14" s="61"/>
      <c r="U14" s="61"/>
      <c r="V14" s="61"/>
      <c r="W14" s="61"/>
      <c r="X14" s="57"/>
      <c r="Y14" s="61"/>
      <c r="Z14" s="63"/>
      <c r="AA14" s="67"/>
    </row>
    <row r="15" spans="1:40" ht="15.75" customHeight="1">
      <c r="A15" s="341" t="s">
        <v>327</v>
      </c>
      <c r="B15" s="60">
        <f t="shared" si="0"/>
        <v>0</v>
      </c>
      <c r="C15" s="247"/>
      <c r="D15" s="247"/>
      <c r="E15" s="247"/>
      <c r="F15" s="247"/>
      <c r="G15" s="247"/>
      <c r="H15" s="61"/>
      <c r="I15" s="61"/>
      <c r="J15" s="61"/>
      <c r="K15" s="61"/>
      <c r="L15" s="61"/>
      <c r="M15" s="61"/>
      <c r="N15" s="61"/>
      <c r="O15" s="61"/>
      <c r="P15" s="61"/>
      <c r="Q15" s="61"/>
      <c r="R15" s="69"/>
      <c r="S15" s="61"/>
      <c r="T15" s="61"/>
      <c r="U15" s="61"/>
      <c r="V15" s="70"/>
      <c r="W15" s="61"/>
      <c r="X15" s="61"/>
      <c r="Y15" s="61"/>
      <c r="Z15" s="63"/>
    </row>
    <row r="16" spans="1:40" ht="15.75" customHeight="1">
      <c r="A16" s="209" t="s">
        <v>73</v>
      </c>
      <c r="B16" s="56">
        <f t="shared" si="0"/>
        <v>0</v>
      </c>
      <c r="C16" s="249"/>
      <c r="D16" s="249"/>
      <c r="E16" s="247"/>
      <c r="F16" s="248"/>
      <c r="G16" s="249"/>
      <c r="H16" s="62"/>
      <c r="I16" s="62"/>
      <c r="J16" s="62"/>
      <c r="K16" s="62"/>
      <c r="L16" s="62"/>
      <c r="M16" s="61"/>
      <c r="N16" s="62"/>
      <c r="O16" s="62"/>
      <c r="P16" s="62"/>
      <c r="Q16" s="62"/>
      <c r="R16" s="62"/>
      <c r="S16" s="62"/>
      <c r="T16" s="62"/>
      <c r="U16" s="65"/>
      <c r="V16" s="65"/>
      <c r="W16" s="65"/>
      <c r="X16" s="65"/>
      <c r="Y16" s="65"/>
      <c r="Z16" s="66"/>
      <c r="AA16" s="67"/>
    </row>
    <row r="17" spans="1:27" ht="15.75" customHeight="1">
      <c r="A17" s="209" t="s">
        <v>74</v>
      </c>
      <c r="B17" s="64">
        <f t="shared" si="0"/>
        <v>0</v>
      </c>
      <c r="C17" s="250"/>
      <c r="D17" s="248"/>
      <c r="E17" s="250"/>
      <c r="F17" s="342"/>
      <c r="G17" s="250"/>
      <c r="H17" s="57"/>
      <c r="I17" s="71"/>
      <c r="J17" s="71"/>
      <c r="K17" s="71"/>
      <c r="L17" s="57"/>
      <c r="M17" s="61"/>
      <c r="N17" s="57"/>
      <c r="O17" s="71"/>
      <c r="P17" s="65"/>
      <c r="Q17" s="65"/>
      <c r="R17" s="72"/>
      <c r="S17" s="65"/>
      <c r="T17" s="65"/>
      <c r="U17" s="71"/>
      <c r="V17" s="71"/>
      <c r="W17" s="71"/>
      <c r="X17" s="57"/>
      <c r="Y17" s="71"/>
      <c r="Z17" s="58"/>
    </row>
    <row r="18" spans="1:27" ht="15.75" customHeight="1">
      <c r="A18" s="343" t="s">
        <v>75</v>
      </c>
      <c r="B18" s="56">
        <f t="shared" si="0"/>
        <v>0</v>
      </c>
      <c r="C18" s="251"/>
      <c r="D18" s="251"/>
      <c r="E18" s="251"/>
      <c r="F18" s="251"/>
      <c r="G18" s="248"/>
      <c r="H18" s="73"/>
      <c r="I18" s="73"/>
      <c r="J18" s="73"/>
      <c r="K18" s="73"/>
      <c r="L18" s="73"/>
      <c r="M18" s="73"/>
      <c r="N18" s="73"/>
      <c r="O18" s="73"/>
      <c r="P18" s="73"/>
      <c r="Q18" s="73"/>
      <c r="R18" s="73"/>
      <c r="S18" s="73"/>
      <c r="T18" s="73"/>
      <c r="U18" s="251"/>
      <c r="V18" s="73"/>
      <c r="W18" s="73"/>
      <c r="X18" s="73"/>
      <c r="Y18" s="73"/>
      <c r="Z18" s="74"/>
    </row>
    <row r="19" spans="1:27" ht="15.75" customHeight="1">
      <c r="A19" s="209" t="s">
        <v>76</v>
      </c>
      <c r="B19" s="60">
        <f t="shared" si="0"/>
        <v>0</v>
      </c>
      <c r="C19" s="248"/>
      <c r="D19" s="248"/>
      <c r="E19" s="248"/>
      <c r="F19" s="248"/>
      <c r="G19" s="248"/>
      <c r="H19" s="57"/>
      <c r="I19" s="57"/>
      <c r="J19" s="57"/>
      <c r="K19" s="57"/>
      <c r="L19" s="57"/>
      <c r="M19" s="57"/>
      <c r="N19" s="57"/>
      <c r="O19" s="57"/>
      <c r="P19" s="57"/>
      <c r="Q19" s="57"/>
      <c r="R19" s="57"/>
      <c r="S19" s="57"/>
      <c r="T19" s="57"/>
      <c r="U19" s="57"/>
      <c r="V19" s="57"/>
      <c r="W19" s="57"/>
      <c r="X19" s="57"/>
      <c r="Y19" s="57"/>
      <c r="Z19" s="75"/>
    </row>
    <row r="20" spans="1:27" ht="15.75" customHeight="1">
      <c r="A20" s="209" t="s">
        <v>77</v>
      </c>
      <c r="B20" s="56">
        <f t="shared" si="0"/>
        <v>0</v>
      </c>
      <c r="C20" s="252"/>
      <c r="D20" s="252"/>
      <c r="E20" s="248"/>
      <c r="F20" s="248"/>
      <c r="G20" s="248"/>
      <c r="H20" s="57"/>
      <c r="I20" s="57"/>
      <c r="J20" s="57"/>
      <c r="K20" s="57"/>
      <c r="L20" s="57"/>
      <c r="M20" s="57"/>
      <c r="N20" s="57"/>
      <c r="O20" s="57"/>
      <c r="P20" s="57"/>
      <c r="Q20" s="57"/>
      <c r="R20" s="57"/>
      <c r="S20" s="57"/>
      <c r="T20" s="57"/>
      <c r="U20" s="76"/>
      <c r="V20" s="76"/>
      <c r="W20" s="76"/>
      <c r="X20" s="76"/>
      <c r="Y20" s="61"/>
      <c r="Z20" s="77"/>
    </row>
    <row r="21" spans="1:27" ht="15.75" customHeight="1">
      <c r="A21" s="209" t="s">
        <v>78</v>
      </c>
      <c r="B21" s="56">
        <f t="shared" si="0"/>
        <v>1</v>
      </c>
      <c r="C21" s="76">
        <v>1</v>
      </c>
      <c r="D21" s="76"/>
      <c r="E21" s="57"/>
      <c r="F21" s="57"/>
      <c r="G21" s="57"/>
      <c r="H21" s="57"/>
      <c r="I21" s="65"/>
      <c r="J21" s="65"/>
      <c r="K21" s="65"/>
      <c r="L21" s="65"/>
      <c r="M21" s="65"/>
      <c r="N21" s="65"/>
      <c r="O21" s="65"/>
      <c r="P21" s="57"/>
      <c r="Q21" s="57"/>
      <c r="R21" s="57"/>
      <c r="S21" s="57"/>
      <c r="T21" s="57"/>
      <c r="U21" s="76"/>
      <c r="V21" s="76"/>
      <c r="W21" s="76"/>
      <c r="X21" s="76"/>
      <c r="Y21" s="76"/>
      <c r="Z21" s="77"/>
    </row>
    <row r="22" spans="1:27" ht="15.75" customHeight="1">
      <c r="A22" s="209" t="s">
        <v>79</v>
      </c>
      <c r="B22" s="56">
        <f t="shared" si="0"/>
        <v>0</v>
      </c>
      <c r="C22" s="76"/>
      <c r="D22" s="76"/>
      <c r="E22" s="57"/>
      <c r="F22" s="57"/>
      <c r="G22" s="57"/>
      <c r="H22" s="57"/>
      <c r="I22" s="57"/>
      <c r="J22" s="57"/>
      <c r="K22" s="57"/>
      <c r="L22" s="57"/>
      <c r="M22" s="57"/>
      <c r="N22" s="57"/>
      <c r="O22" s="57"/>
      <c r="P22" s="57"/>
      <c r="Q22" s="57"/>
      <c r="R22" s="57"/>
      <c r="S22" s="57"/>
      <c r="T22" s="57"/>
      <c r="U22" s="76"/>
      <c r="V22" s="76"/>
      <c r="W22" s="76"/>
      <c r="X22" s="76"/>
      <c r="Y22" s="76"/>
      <c r="Z22" s="77"/>
    </row>
    <row r="23" spans="1:27" ht="15.75" customHeight="1">
      <c r="A23" s="209" t="s">
        <v>196</v>
      </c>
      <c r="B23" s="56">
        <f t="shared" si="0"/>
        <v>0</v>
      </c>
      <c r="C23" s="61"/>
      <c r="D23" s="61"/>
      <c r="E23" s="61"/>
      <c r="F23" s="61"/>
      <c r="G23" s="61"/>
      <c r="H23" s="61"/>
      <c r="I23" s="61"/>
      <c r="J23" s="61"/>
      <c r="K23" s="61"/>
      <c r="L23" s="61"/>
      <c r="M23" s="61"/>
      <c r="N23" s="61"/>
      <c r="O23" s="61"/>
      <c r="P23" s="61"/>
      <c r="Q23" s="61"/>
      <c r="R23" s="61"/>
      <c r="S23" s="61"/>
      <c r="T23" s="61"/>
      <c r="U23" s="61"/>
      <c r="V23" s="61"/>
      <c r="W23" s="61"/>
      <c r="X23" s="61"/>
      <c r="Y23" s="61"/>
      <c r="Z23" s="63"/>
    </row>
    <row r="24" spans="1:27" ht="15.75" thickBot="1">
      <c r="A24" s="344" t="s">
        <v>328</v>
      </c>
      <c r="B24" s="56">
        <f t="shared" si="0"/>
        <v>0</v>
      </c>
      <c r="C24" s="61"/>
      <c r="D24" s="61"/>
      <c r="E24" s="61"/>
      <c r="F24" s="61"/>
      <c r="G24" s="61"/>
      <c r="H24" s="61"/>
      <c r="I24" s="61"/>
      <c r="J24" s="61"/>
      <c r="K24" s="61"/>
      <c r="L24" s="61"/>
      <c r="M24" s="61"/>
      <c r="N24" s="61"/>
      <c r="O24" s="61"/>
      <c r="P24" s="61"/>
      <c r="Q24" s="61"/>
      <c r="R24" s="61"/>
      <c r="S24" s="61"/>
      <c r="T24" s="61"/>
      <c r="U24" s="61"/>
      <c r="V24" s="61"/>
      <c r="W24" s="61"/>
      <c r="X24" s="61"/>
      <c r="Y24" s="61"/>
      <c r="Z24" s="63"/>
    </row>
    <row r="25" spans="1:27" ht="15.75" customHeight="1" thickBot="1">
      <c r="A25" s="212" t="s">
        <v>80</v>
      </c>
      <c r="B25" s="52">
        <f t="shared" ref="B25:Q25" si="1">SUM(B26:B44)</f>
        <v>2</v>
      </c>
      <c r="C25" s="78">
        <f t="shared" si="1"/>
        <v>2</v>
      </c>
      <c r="D25" s="78">
        <f t="shared" si="1"/>
        <v>0</v>
      </c>
      <c r="E25" s="78">
        <f t="shared" si="1"/>
        <v>0</v>
      </c>
      <c r="F25" s="78">
        <f t="shared" si="1"/>
        <v>0</v>
      </c>
      <c r="G25" s="78">
        <f t="shared" si="1"/>
        <v>0</v>
      </c>
      <c r="H25" s="78">
        <f t="shared" si="1"/>
        <v>0</v>
      </c>
      <c r="I25" s="78">
        <f t="shared" si="1"/>
        <v>0</v>
      </c>
      <c r="J25" s="78">
        <f t="shared" si="1"/>
        <v>0</v>
      </c>
      <c r="K25" s="78">
        <f t="shared" si="1"/>
        <v>0</v>
      </c>
      <c r="L25" s="78">
        <f t="shared" si="1"/>
        <v>0</v>
      </c>
      <c r="M25" s="78">
        <f t="shared" si="1"/>
        <v>0</v>
      </c>
      <c r="N25" s="78">
        <f t="shared" si="1"/>
        <v>0</v>
      </c>
      <c r="O25" s="78">
        <f t="shared" si="1"/>
        <v>0</v>
      </c>
      <c r="P25" s="78">
        <f t="shared" si="1"/>
        <v>0</v>
      </c>
      <c r="Q25" s="78">
        <f t="shared" si="1"/>
        <v>0</v>
      </c>
      <c r="R25" s="78"/>
      <c r="S25" s="78">
        <f t="shared" ref="S25:Z25" si="2">SUM(S26:S44)</f>
        <v>0</v>
      </c>
      <c r="T25" s="78">
        <f t="shared" si="2"/>
        <v>0</v>
      </c>
      <c r="U25" s="78">
        <f t="shared" si="2"/>
        <v>0</v>
      </c>
      <c r="V25" s="243">
        <f t="shared" si="2"/>
        <v>0</v>
      </c>
      <c r="W25" s="78">
        <f t="shared" si="2"/>
        <v>0</v>
      </c>
      <c r="X25" s="243">
        <f t="shared" si="2"/>
        <v>0</v>
      </c>
      <c r="Y25" s="78">
        <f t="shared" si="2"/>
        <v>0</v>
      </c>
      <c r="Z25" s="244">
        <f t="shared" si="2"/>
        <v>0</v>
      </c>
      <c r="AA25" s="67">
        <f>SUM(C25:Z25)</f>
        <v>2</v>
      </c>
    </row>
    <row r="26" spans="1:27" ht="14.25" customHeight="1">
      <c r="A26" s="213" t="s">
        <v>81</v>
      </c>
      <c r="B26" s="60">
        <f t="shared" ref="B26:B44" si="3">SUM(C26:Z26)</f>
        <v>0</v>
      </c>
      <c r="C26" s="79"/>
      <c r="D26" s="79"/>
      <c r="E26" s="79"/>
      <c r="F26" s="79"/>
      <c r="G26" s="79"/>
      <c r="H26" s="79"/>
      <c r="I26" s="79"/>
      <c r="J26" s="79"/>
      <c r="K26" s="79"/>
      <c r="L26" s="79"/>
      <c r="M26" s="79"/>
      <c r="N26" s="79"/>
      <c r="O26" s="79"/>
      <c r="P26" s="79"/>
      <c r="Q26" s="79"/>
      <c r="R26" s="79"/>
      <c r="S26" s="79"/>
      <c r="T26" s="79"/>
      <c r="U26" s="79"/>
      <c r="V26" s="79"/>
      <c r="W26" s="79"/>
      <c r="X26" s="61"/>
      <c r="Y26" s="79"/>
      <c r="Z26" s="80"/>
      <c r="AA26" s="67"/>
    </row>
    <row r="27" spans="1:27" ht="14.25" customHeight="1">
      <c r="A27" s="68" t="s">
        <v>82</v>
      </c>
      <c r="B27" s="60">
        <f t="shared" si="3"/>
        <v>0</v>
      </c>
      <c r="C27" s="61"/>
      <c r="D27" s="61"/>
      <c r="E27" s="61"/>
      <c r="F27" s="61"/>
      <c r="G27" s="61"/>
      <c r="H27" s="61"/>
      <c r="I27" s="61"/>
      <c r="J27" s="61"/>
      <c r="K27" s="61"/>
      <c r="L27" s="61"/>
      <c r="M27" s="61"/>
      <c r="N27" s="61"/>
      <c r="O27" s="61"/>
      <c r="P27" s="61"/>
      <c r="Q27" s="61"/>
      <c r="R27" s="61"/>
      <c r="S27" s="61"/>
      <c r="T27" s="61"/>
      <c r="U27" s="61"/>
      <c r="V27" s="61"/>
      <c r="W27" s="61"/>
      <c r="X27" s="61"/>
      <c r="Y27" s="61"/>
      <c r="Z27" s="63"/>
      <c r="AA27" s="67"/>
    </row>
    <row r="28" spans="1:27" ht="14.25" customHeight="1">
      <c r="A28" s="55" t="s">
        <v>83</v>
      </c>
      <c r="B28" s="60">
        <f t="shared" si="3"/>
        <v>0</v>
      </c>
      <c r="C28" s="65"/>
      <c r="D28" s="65"/>
      <c r="E28" s="65"/>
      <c r="F28" s="65"/>
      <c r="G28" s="65"/>
      <c r="H28" s="65"/>
      <c r="I28" s="65"/>
      <c r="J28" s="65"/>
      <c r="K28" s="65"/>
      <c r="L28" s="65"/>
      <c r="M28" s="65"/>
      <c r="N28" s="65"/>
      <c r="O28" s="65"/>
      <c r="P28" s="65"/>
      <c r="Q28" s="65"/>
      <c r="R28" s="65"/>
      <c r="S28" s="65"/>
      <c r="T28" s="65"/>
      <c r="U28" s="65"/>
      <c r="V28" s="65"/>
      <c r="W28" s="65"/>
      <c r="X28" s="65"/>
      <c r="Y28" s="65"/>
      <c r="Z28" s="66"/>
    </row>
    <row r="29" spans="1:27" ht="14.25" customHeight="1">
      <c r="A29" s="55" t="s">
        <v>84</v>
      </c>
      <c r="B29" s="60">
        <f t="shared" si="3"/>
        <v>0</v>
      </c>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7" ht="14.25" customHeight="1">
      <c r="A30" s="55" t="s">
        <v>85</v>
      </c>
      <c r="B30" s="60">
        <f t="shared" si="3"/>
        <v>0</v>
      </c>
      <c r="C30" s="61"/>
      <c r="D30" s="61"/>
      <c r="E30" s="61"/>
      <c r="F30" s="61"/>
      <c r="G30" s="61"/>
      <c r="H30" s="61"/>
      <c r="I30" s="61"/>
      <c r="J30" s="61"/>
      <c r="K30" s="61"/>
      <c r="L30" s="61"/>
      <c r="M30" s="61"/>
      <c r="N30" s="61"/>
      <c r="O30" s="61"/>
      <c r="P30" s="61"/>
      <c r="Q30" s="61"/>
      <c r="R30" s="61"/>
      <c r="S30" s="61"/>
      <c r="T30" s="61"/>
      <c r="U30" s="61"/>
      <c r="V30" s="61"/>
      <c r="W30" s="61"/>
      <c r="X30" s="61"/>
      <c r="Y30" s="61"/>
      <c r="Z30" s="63"/>
    </row>
    <row r="31" spans="1:27" ht="14.25" customHeight="1">
      <c r="A31" s="55" t="s">
        <v>86</v>
      </c>
      <c r="B31" s="60">
        <f t="shared" si="3"/>
        <v>0</v>
      </c>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7" ht="14.25" customHeight="1">
      <c r="A32" s="55" t="s">
        <v>87</v>
      </c>
      <c r="B32" s="60">
        <f t="shared" si="3"/>
        <v>0</v>
      </c>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62" ht="14.25" customHeight="1">
      <c r="A33" s="55" t="s">
        <v>88</v>
      </c>
      <c r="B33" s="60">
        <f t="shared" si="3"/>
        <v>0</v>
      </c>
      <c r="C33" s="81"/>
      <c r="D33" s="81"/>
      <c r="E33" s="57"/>
      <c r="F33" s="57"/>
      <c r="G33" s="57"/>
      <c r="H33" s="57"/>
      <c r="I33" s="57"/>
      <c r="J33" s="57"/>
      <c r="K33" s="57"/>
      <c r="L33" s="57"/>
      <c r="M33" s="57"/>
      <c r="N33" s="57"/>
      <c r="O33" s="57"/>
      <c r="P33" s="57"/>
      <c r="Q33" s="57"/>
      <c r="R33" s="57"/>
      <c r="S33" s="57"/>
      <c r="T33" s="65"/>
      <c r="U33" s="81"/>
      <c r="V33" s="81"/>
      <c r="W33" s="81"/>
      <c r="X33" s="81"/>
      <c r="Y33" s="81"/>
      <c r="Z33" s="82"/>
    </row>
    <row r="34" spans="1:62" ht="14.25" customHeight="1">
      <c r="A34" s="211" t="s">
        <v>89</v>
      </c>
      <c r="B34" s="60">
        <f t="shared" si="3"/>
        <v>0</v>
      </c>
      <c r="C34" s="73"/>
      <c r="D34" s="73"/>
      <c r="E34" s="73"/>
      <c r="F34" s="73"/>
      <c r="G34" s="73"/>
      <c r="H34" s="73"/>
      <c r="I34" s="73"/>
      <c r="J34" s="73"/>
      <c r="K34" s="73"/>
      <c r="L34" s="73"/>
      <c r="M34" s="73"/>
      <c r="N34" s="73"/>
      <c r="O34" s="73"/>
      <c r="P34" s="73"/>
      <c r="Q34" s="251"/>
      <c r="R34" s="73"/>
      <c r="S34" s="73"/>
      <c r="T34" s="73"/>
      <c r="U34" s="73"/>
      <c r="V34" s="73"/>
      <c r="W34" s="73"/>
      <c r="X34" s="73"/>
      <c r="Y34" s="73"/>
      <c r="Z34" s="83"/>
    </row>
    <row r="35" spans="1:62" ht="14.25" customHeight="1">
      <c r="A35" s="217" t="s">
        <v>199</v>
      </c>
      <c r="B35" s="60">
        <f t="shared" si="3"/>
        <v>1</v>
      </c>
      <c r="C35" s="216">
        <v>1</v>
      </c>
      <c r="D35" s="216"/>
      <c r="E35" s="216"/>
      <c r="F35" s="216"/>
      <c r="G35" s="216"/>
      <c r="H35" s="216"/>
      <c r="I35" s="216"/>
      <c r="J35" s="216"/>
      <c r="K35" s="216"/>
      <c r="L35" s="216"/>
      <c r="M35" s="216"/>
      <c r="N35" s="216"/>
      <c r="O35" s="216"/>
      <c r="P35" s="216"/>
      <c r="Q35" s="216"/>
      <c r="R35" s="73"/>
      <c r="S35" s="73"/>
      <c r="T35" s="216"/>
      <c r="U35" s="216"/>
      <c r="V35" s="216"/>
      <c r="W35" s="216"/>
      <c r="X35" s="216"/>
      <c r="Y35" s="216"/>
      <c r="Z35" s="218"/>
    </row>
    <row r="36" spans="1:62" ht="14.25" customHeight="1">
      <c r="A36" s="68" t="s">
        <v>90</v>
      </c>
      <c r="B36" s="60">
        <f t="shared" si="3"/>
        <v>0</v>
      </c>
      <c r="C36" s="61"/>
      <c r="D36" s="61"/>
      <c r="E36" s="61"/>
      <c r="F36" s="61"/>
      <c r="G36" s="61"/>
      <c r="H36" s="61"/>
      <c r="I36" s="61"/>
      <c r="J36" s="61"/>
      <c r="K36" s="61"/>
      <c r="L36" s="61"/>
      <c r="M36" s="61"/>
      <c r="N36" s="61"/>
      <c r="O36" s="61"/>
      <c r="P36" s="61"/>
      <c r="Q36" s="61"/>
      <c r="R36" s="84"/>
      <c r="S36" s="84"/>
      <c r="T36" s="61"/>
      <c r="U36" s="61"/>
      <c r="V36" s="61"/>
      <c r="W36" s="61"/>
      <c r="X36" s="61"/>
      <c r="Y36" s="61"/>
      <c r="Z36" s="63"/>
      <c r="AA36" s="85"/>
      <c r="AC36" s="261"/>
      <c r="AD36" s="261"/>
      <c r="AE36" s="262"/>
      <c r="AF36" s="261"/>
      <c r="AG36" s="261"/>
      <c r="AH36" s="261"/>
      <c r="AI36" s="261"/>
      <c r="AJ36" s="261"/>
      <c r="AK36" s="261"/>
      <c r="AL36" s="261"/>
      <c r="AM36" s="261"/>
    </row>
    <row r="37" spans="1:62" ht="14.25" customHeight="1">
      <c r="A37" s="55" t="s">
        <v>91</v>
      </c>
      <c r="B37" s="64">
        <f t="shared" si="3"/>
        <v>0</v>
      </c>
      <c r="C37" s="57"/>
      <c r="D37" s="57"/>
      <c r="E37" s="57"/>
      <c r="F37" s="57"/>
      <c r="G37" s="57"/>
      <c r="H37" s="57"/>
      <c r="I37" s="57"/>
      <c r="J37" s="57"/>
      <c r="K37" s="57"/>
      <c r="L37" s="57"/>
      <c r="M37" s="57"/>
      <c r="N37" s="57"/>
      <c r="O37" s="57"/>
      <c r="P37" s="57"/>
      <c r="Q37" s="57"/>
      <c r="R37" s="61"/>
      <c r="S37" s="61"/>
      <c r="T37" s="57"/>
      <c r="U37" s="57"/>
      <c r="V37" s="57"/>
      <c r="W37" s="57"/>
      <c r="X37" s="57"/>
      <c r="Y37" s="57"/>
      <c r="Z37" s="58"/>
    </row>
    <row r="38" spans="1:62" ht="14.25" customHeight="1">
      <c r="A38" s="55" t="s">
        <v>92</v>
      </c>
      <c r="B38" s="86">
        <f t="shared" si="3"/>
        <v>1</v>
      </c>
      <c r="C38" s="57">
        <v>1</v>
      </c>
      <c r="D38" s="57"/>
      <c r="E38" s="57"/>
      <c r="F38" s="57"/>
      <c r="G38" s="57"/>
      <c r="H38" s="57"/>
      <c r="I38" s="57"/>
      <c r="J38" s="57"/>
      <c r="K38" s="57"/>
      <c r="L38" s="57"/>
      <c r="M38" s="57"/>
      <c r="N38" s="57"/>
      <c r="O38" s="57"/>
      <c r="P38" s="57"/>
      <c r="Q38" s="57"/>
      <c r="R38" s="57"/>
      <c r="S38" s="57"/>
      <c r="T38" s="57"/>
      <c r="U38" s="57"/>
      <c r="V38" s="57"/>
      <c r="W38" s="57"/>
      <c r="X38" s="57"/>
      <c r="Y38" s="57"/>
      <c r="Z38" s="58"/>
      <c r="AA38" s="87"/>
      <c r="AB38" s="261"/>
      <c r="AC38" s="261"/>
      <c r="AD38" s="261"/>
      <c r="AE38" s="261"/>
      <c r="AF38" s="261"/>
      <c r="AG38" s="261"/>
      <c r="AH38" s="261"/>
      <c r="AI38" s="261"/>
      <c r="AJ38" s="261"/>
      <c r="AK38" s="261"/>
      <c r="AL38" s="261"/>
      <c r="AM38" s="261"/>
    </row>
    <row r="39" spans="1:62" ht="14.25" customHeight="1">
      <c r="A39" s="55" t="s">
        <v>93</v>
      </c>
      <c r="B39" s="86">
        <f t="shared" si="3"/>
        <v>0</v>
      </c>
      <c r="C39" s="73"/>
      <c r="D39" s="73"/>
      <c r="E39" s="73"/>
      <c r="F39" s="73"/>
      <c r="G39" s="73"/>
      <c r="H39" s="73"/>
      <c r="I39" s="73"/>
      <c r="J39" s="73"/>
      <c r="K39" s="73"/>
      <c r="L39" s="73"/>
      <c r="M39" s="73"/>
      <c r="N39" s="73"/>
      <c r="O39" s="73"/>
      <c r="P39" s="73"/>
      <c r="Q39" s="73"/>
      <c r="R39" s="73"/>
      <c r="S39" s="73"/>
      <c r="T39" s="73"/>
      <c r="U39" s="73"/>
      <c r="V39" s="73"/>
      <c r="W39" s="73"/>
      <c r="X39" s="73"/>
      <c r="Y39" s="73"/>
      <c r="Z39" s="74"/>
    </row>
    <row r="40" spans="1:62" ht="14.25" customHeight="1">
      <c r="A40" s="55" t="s">
        <v>94</v>
      </c>
      <c r="B40" s="86">
        <f t="shared" si="3"/>
        <v>0</v>
      </c>
      <c r="C40" s="57"/>
      <c r="D40" s="57"/>
      <c r="E40" s="57"/>
      <c r="F40" s="57"/>
      <c r="G40" s="57"/>
      <c r="H40" s="57"/>
      <c r="I40" s="57"/>
      <c r="J40" s="57"/>
      <c r="K40" s="57"/>
      <c r="L40" s="57"/>
      <c r="M40" s="57"/>
      <c r="N40" s="57"/>
      <c r="O40" s="57"/>
      <c r="P40" s="65"/>
      <c r="Q40" s="65"/>
      <c r="R40" s="65"/>
      <c r="S40" s="65"/>
      <c r="T40" s="65"/>
      <c r="U40" s="57"/>
      <c r="V40" s="57"/>
      <c r="W40" s="57"/>
      <c r="X40" s="57"/>
      <c r="Y40" s="57"/>
      <c r="Z40" s="58"/>
    </row>
    <row r="41" spans="1:62" ht="14.25" customHeight="1">
      <c r="A41" s="55" t="s">
        <v>95</v>
      </c>
      <c r="B41" s="86">
        <f t="shared" si="3"/>
        <v>0</v>
      </c>
      <c r="C41" s="57"/>
      <c r="D41" s="57"/>
      <c r="E41" s="57"/>
      <c r="F41" s="57"/>
      <c r="G41" s="57"/>
      <c r="H41" s="57"/>
      <c r="I41" s="57"/>
      <c r="J41" s="57"/>
      <c r="K41" s="57"/>
      <c r="L41" s="57"/>
      <c r="M41" s="57"/>
      <c r="N41" s="57"/>
      <c r="O41" s="57"/>
      <c r="P41" s="65"/>
      <c r="Q41" s="65"/>
      <c r="R41" s="65"/>
      <c r="S41" s="65"/>
      <c r="T41" s="65"/>
      <c r="U41" s="57"/>
      <c r="V41" s="57"/>
      <c r="W41" s="57"/>
      <c r="X41" s="57"/>
      <c r="Y41" s="57"/>
      <c r="Z41" s="58"/>
    </row>
    <row r="42" spans="1:62" ht="14.25" customHeight="1">
      <c r="A42" s="55" t="s">
        <v>96</v>
      </c>
      <c r="B42" s="56">
        <f t="shared" si="3"/>
        <v>0</v>
      </c>
      <c r="C42" s="57"/>
      <c r="D42" s="57"/>
      <c r="E42" s="57"/>
      <c r="F42" s="57"/>
      <c r="G42" s="57"/>
      <c r="H42" s="57"/>
      <c r="I42" s="57"/>
      <c r="J42" s="57"/>
      <c r="K42" s="57"/>
      <c r="L42" s="57"/>
      <c r="M42" s="57"/>
      <c r="N42" s="57"/>
      <c r="O42" s="57"/>
      <c r="P42" s="57"/>
      <c r="Q42" s="57"/>
      <c r="R42" s="57"/>
      <c r="S42" s="57"/>
      <c r="T42" s="57"/>
      <c r="U42" s="57"/>
      <c r="V42" s="57"/>
      <c r="W42" s="57"/>
      <c r="X42" s="57"/>
      <c r="Y42" s="57"/>
      <c r="Z42" s="58"/>
    </row>
    <row r="43" spans="1:62" ht="14.25" customHeight="1">
      <c r="A43" s="88" t="s">
        <v>97</v>
      </c>
      <c r="B43" s="56">
        <f t="shared" si="3"/>
        <v>0</v>
      </c>
      <c r="C43" s="57"/>
      <c r="D43" s="57"/>
      <c r="E43" s="57"/>
      <c r="F43" s="57"/>
      <c r="G43" s="57"/>
      <c r="H43" s="57"/>
      <c r="I43" s="57"/>
      <c r="J43" s="57"/>
      <c r="K43" s="57"/>
      <c r="L43" s="57"/>
      <c r="M43" s="57"/>
      <c r="N43" s="57"/>
      <c r="O43" s="57"/>
      <c r="P43" s="57"/>
      <c r="Q43" s="57"/>
      <c r="R43" s="57"/>
      <c r="S43" s="57"/>
      <c r="T43" s="57"/>
      <c r="U43" s="57"/>
      <c r="V43" s="57"/>
      <c r="W43" s="57"/>
      <c r="X43" s="57"/>
      <c r="Y43" s="57"/>
      <c r="Z43" s="58"/>
    </row>
    <row r="44" spans="1:62" ht="14.25" customHeight="1" thickBot="1">
      <c r="A44" s="214" t="s">
        <v>200</v>
      </c>
      <c r="B44" s="89">
        <f t="shared" si="3"/>
        <v>0</v>
      </c>
      <c r="C44" s="90"/>
      <c r="D44" s="90"/>
      <c r="E44" s="90"/>
      <c r="F44" s="90"/>
      <c r="G44" s="90"/>
      <c r="H44" s="90"/>
      <c r="I44" s="90"/>
      <c r="J44" s="90"/>
      <c r="K44" s="90"/>
      <c r="L44" s="90"/>
      <c r="M44" s="90"/>
      <c r="N44" s="90"/>
      <c r="O44" s="90"/>
      <c r="P44" s="90"/>
      <c r="Q44" s="90"/>
      <c r="R44" s="90"/>
      <c r="S44" s="90"/>
      <c r="T44" s="90"/>
      <c r="U44" s="90"/>
      <c r="V44" s="90"/>
      <c r="W44" s="90"/>
      <c r="X44" s="90"/>
      <c r="Y44" s="90"/>
      <c r="Z44" s="91"/>
    </row>
    <row r="45" spans="1:62" s="92" customFormat="1" ht="9">
      <c r="B45" s="92" t="s">
        <v>98</v>
      </c>
      <c r="D45" s="92" t="s">
        <v>99</v>
      </c>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row>
    <row r="46" spans="1:62" s="93" customFormat="1" ht="9.75" customHeight="1">
      <c r="A46" s="93" t="s">
        <v>100</v>
      </c>
      <c r="B46" s="94"/>
      <c r="C46" s="94"/>
      <c r="D46" s="94"/>
      <c r="L46" s="93" t="s">
        <v>101</v>
      </c>
      <c r="P46" s="95" t="s">
        <v>102</v>
      </c>
      <c r="T46" s="93" t="s">
        <v>103</v>
      </c>
      <c r="W46" s="93" t="s">
        <v>104</v>
      </c>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row>
    <row r="47" spans="1:62" s="93" customFormat="1" ht="9.75" customHeight="1">
      <c r="A47" s="93" t="s">
        <v>105</v>
      </c>
      <c r="B47" s="93" t="s">
        <v>219</v>
      </c>
      <c r="E47" s="93" t="s">
        <v>106</v>
      </c>
      <c r="I47" s="93" t="s">
        <v>107</v>
      </c>
      <c r="L47" s="93" t="s">
        <v>108</v>
      </c>
      <c r="P47" s="93" t="s">
        <v>109</v>
      </c>
      <c r="T47" s="93" t="s">
        <v>110</v>
      </c>
      <c r="X47" s="93" t="s">
        <v>111</v>
      </c>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row>
    <row r="48" spans="1:62" s="93" customFormat="1" ht="9.75" customHeight="1">
      <c r="A48" s="93" t="s">
        <v>112</v>
      </c>
      <c r="B48" s="93" t="s">
        <v>113</v>
      </c>
      <c r="E48" s="93" t="s">
        <v>114</v>
      </c>
      <c r="I48" s="93" t="s">
        <v>115</v>
      </c>
      <c r="L48" s="93" t="s">
        <v>116</v>
      </c>
      <c r="P48" s="93" t="s">
        <v>117</v>
      </c>
      <c r="T48" s="93" t="s">
        <v>118</v>
      </c>
      <c r="X48" s="93" t="s">
        <v>119</v>
      </c>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row>
    <row r="49" spans="1:62" s="93" customFormat="1" ht="9.75" customHeight="1">
      <c r="A49" s="93" t="s">
        <v>120</v>
      </c>
      <c r="B49" s="93" t="s">
        <v>121</v>
      </c>
      <c r="E49" s="93" t="s">
        <v>122</v>
      </c>
      <c r="I49" s="93" t="s">
        <v>123</v>
      </c>
      <c r="L49" s="96" t="s">
        <v>124</v>
      </c>
      <c r="P49" s="97" t="s">
        <v>125</v>
      </c>
      <c r="T49" s="93" t="s">
        <v>126</v>
      </c>
      <c r="X49" s="93" t="s">
        <v>229</v>
      </c>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row>
    <row r="50" spans="1:62" s="93" customFormat="1" ht="9.75" customHeight="1">
      <c r="A50" s="93" t="s">
        <v>127</v>
      </c>
      <c r="B50" s="93" t="s">
        <v>128</v>
      </c>
      <c r="E50" s="93" t="s">
        <v>129</v>
      </c>
      <c r="I50" s="93" t="s">
        <v>130</v>
      </c>
      <c r="L50" s="93" t="s">
        <v>131</v>
      </c>
      <c r="P50" s="98" t="s">
        <v>132</v>
      </c>
      <c r="T50" s="97" t="s">
        <v>133</v>
      </c>
      <c r="X50" s="95" t="s">
        <v>134</v>
      </c>
      <c r="Y50" s="99"/>
      <c r="Z50" s="99"/>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row>
    <row r="51" spans="1:62" s="93" customFormat="1" ht="9.75" customHeight="1">
      <c r="A51" s="93" t="s">
        <v>201</v>
      </c>
      <c r="B51" s="93" t="s">
        <v>135</v>
      </c>
      <c r="E51" s="93" t="s">
        <v>136</v>
      </c>
      <c r="I51" s="93" t="s">
        <v>137</v>
      </c>
      <c r="L51" s="93" t="s">
        <v>138</v>
      </c>
      <c r="P51" s="98" t="s">
        <v>139</v>
      </c>
      <c r="T51" s="95" t="s">
        <v>140</v>
      </c>
      <c r="X51" s="99" t="s">
        <v>141</v>
      </c>
      <c r="Y51" s="99"/>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row>
    <row r="52" spans="1:62" s="93" customFormat="1" ht="9.75" customHeight="1">
      <c r="A52" s="93" t="s">
        <v>142</v>
      </c>
      <c r="B52" s="93" t="s">
        <v>143</v>
      </c>
      <c r="E52" s="93" t="s">
        <v>144</v>
      </c>
      <c r="I52" s="93" t="s">
        <v>145</v>
      </c>
      <c r="L52" s="93" t="s">
        <v>146</v>
      </c>
      <c r="P52" s="93" t="s">
        <v>147</v>
      </c>
      <c r="T52" s="93" t="s">
        <v>148</v>
      </c>
      <c r="W52" s="93" t="s">
        <v>149</v>
      </c>
      <c r="Y52" s="100"/>
      <c r="Z52" s="99"/>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row>
    <row r="53" spans="1:62" s="93" customFormat="1" ht="9.75" customHeight="1">
      <c r="A53" s="93" t="s">
        <v>150</v>
      </c>
      <c r="B53" s="93" t="s">
        <v>151</v>
      </c>
      <c r="E53" s="93" t="s">
        <v>152</v>
      </c>
      <c r="I53" s="93" t="s">
        <v>153</v>
      </c>
      <c r="L53" s="93" t="s">
        <v>154</v>
      </c>
      <c r="P53" s="97" t="s">
        <v>155</v>
      </c>
      <c r="T53" s="93" t="s">
        <v>156</v>
      </c>
      <c r="W53" s="93" t="s">
        <v>157</v>
      </c>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row>
    <row r="54" spans="1:62" s="93" customFormat="1" ht="9.75" customHeight="1">
      <c r="A54" s="93" t="s">
        <v>158</v>
      </c>
      <c r="B54" s="93" t="s">
        <v>159</v>
      </c>
      <c r="E54" s="93" t="s">
        <v>160</v>
      </c>
      <c r="I54" s="93" t="s">
        <v>161</v>
      </c>
      <c r="L54" s="93" t="s">
        <v>162</v>
      </c>
      <c r="P54" s="101" t="s">
        <v>163</v>
      </c>
      <c r="T54" s="93" t="s">
        <v>220</v>
      </c>
      <c r="X54" s="99" t="s">
        <v>164</v>
      </c>
      <c r="Y54" s="99"/>
      <c r="Z54" s="99"/>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row>
    <row r="55" spans="1:62" s="93" customFormat="1" ht="9.75" customHeight="1">
      <c r="A55" s="93" t="s">
        <v>165</v>
      </c>
      <c r="B55" s="93" t="s">
        <v>166</v>
      </c>
      <c r="E55" s="93" t="s">
        <v>167</v>
      </c>
      <c r="I55" s="93" t="s">
        <v>168</v>
      </c>
      <c r="L55" s="93" t="s">
        <v>169</v>
      </c>
      <c r="O55" s="93" t="s">
        <v>170</v>
      </c>
      <c r="X55" s="93" t="s">
        <v>171</v>
      </c>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row>
    <row r="56" spans="1:62" s="93" customFormat="1" ht="20.25" customHeight="1">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4"/>
  <sheetViews>
    <sheetView workbookViewId="0">
      <selection activeCell="W17" sqref="W17"/>
    </sheetView>
  </sheetViews>
  <sheetFormatPr defaultColWidth="5.5703125" defaultRowHeight="15"/>
  <cols>
    <col min="1" max="1" width="36.85546875" customWidth="1"/>
    <col min="2" max="2" width="6.5703125" bestFit="1" customWidth="1"/>
    <col min="4" max="4" width="7" customWidth="1"/>
    <col min="8" max="8" width="6.5703125" bestFit="1" customWidth="1"/>
    <col min="13" max="13" width="4" customWidth="1"/>
    <col min="14" max="14" width="4.5703125" customWidth="1"/>
    <col min="15" max="15" width="5.140625" customWidth="1"/>
    <col min="20" max="20" width="6.285156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329</v>
      </c>
      <c r="B4" s="3"/>
      <c r="C4" s="3"/>
      <c r="D4" s="3"/>
      <c r="E4" s="3"/>
      <c r="F4" s="10"/>
      <c r="G4" s="3"/>
      <c r="H4" s="3"/>
      <c r="I4" s="3"/>
      <c r="J4" s="3"/>
      <c r="K4" s="3"/>
      <c r="L4" s="3"/>
      <c r="M4" s="3"/>
      <c r="N4" s="3"/>
      <c r="O4" s="3"/>
      <c r="P4" s="3"/>
      <c r="Q4" s="3"/>
      <c r="R4" s="3"/>
      <c r="S4" s="3"/>
      <c r="T4" s="3"/>
    </row>
    <row r="5" spans="1:22" ht="13.5" customHeight="1" thickBot="1">
      <c r="A5" s="4"/>
      <c r="B5" s="5"/>
      <c r="C5" s="5"/>
      <c r="D5" s="5"/>
      <c r="E5" s="5"/>
      <c r="F5" s="215"/>
      <c r="G5" s="5"/>
      <c r="H5" s="5"/>
      <c r="I5" s="5"/>
      <c r="J5" s="215"/>
      <c r="K5" s="5"/>
      <c r="L5" s="5"/>
      <c r="M5" s="376" t="s">
        <v>30</v>
      </c>
      <c r="N5" s="377"/>
      <c r="O5" s="377"/>
      <c r="P5" s="377"/>
      <c r="Q5" s="377"/>
      <c r="R5" s="378"/>
      <c r="S5" s="5"/>
      <c r="T5" s="5"/>
    </row>
    <row r="6" spans="1:22">
      <c r="A6" s="379" t="s">
        <v>2</v>
      </c>
      <c r="B6" s="11"/>
      <c r="C6" s="362" t="s">
        <v>4</v>
      </c>
      <c r="D6" s="11"/>
      <c r="E6" s="11"/>
      <c r="F6" s="11"/>
      <c r="G6" s="11"/>
      <c r="H6" s="12"/>
      <c r="I6" s="12"/>
      <c r="J6" s="12"/>
      <c r="K6" s="12"/>
      <c r="L6" s="12"/>
      <c r="M6" s="373" t="s">
        <v>31</v>
      </c>
      <c r="N6" s="12"/>
      <c r="O6" s="373" t="s">
        <v>32</v>
      </c>
      <c r="P6" s="307"/>
      <c r="Q6" s="373" t="s">
        <v>33</v>
      </c>
      <c r="R6" s="307"/>
      <c r="S6" s="373" t="s">
        <v>34</v>
      </c>
      <c r="T6" s="13"/>
    </row>
    <row r="7" spans="1:22" ht="15" customHeight="1">
      <c r="A7" s="380"/>
      <c r="B7" s="14" t="s">
        <v>3</v>
      </c>
      <c r="C7" s="363"/>
      <c r="D7" s="14" t="s">
        <v>5</v>
      </c>
      <c r="E7" s="14" t="s">
        <v>6</v>
      </c>
      <c r="F7" s="14" t="s">
        <v>7</v>
      </c>
      <c r="G7" s="15" t="s">
        <v>35</v>
      </c>
      <c r="H7" s="15" t="s">
        <v>36</v>
      </c>
      <c r="I7" s="15" t="s">
        <v>37</v>
      </c>
      <c r="J7" s="15" t="s">
        <v>36</v>
      </c>
      <c r="K7" s="15" t="s">
        <v>38</v>
      </c>
      <c r="L7" s="15" t="s">
        <v>36</v>
      </c>
      <c r="M7" s="374"/>
      <c r="N7" s="15" t="s">
        <v>36</v>
      </c>
      <c r="O7" s="374"/>
      <c r="P7" s="15" t="s">
        <v>36</v>
      </c>
      <c r="Q7" s="374"/>
      <c r="R7" s="15" t="s">
        <v>36</v>
      </c>
      <c r="S7" s="374"/>
      <c r="T7" s="16" t="s">
        <v>36</v>
      </c>
    </row>
    <row r="8" spans="1:22" ht="27" customHeight="1" thickBot="1">
      <c r="A8" s="381"/>
      <c r="B8" s="17"/>
      <c r="C8" s="364"/>
      <c r="D8" s="17"/>
      <c r="E8" s="17"/>
      <c r="F8" s="17"/>
      <c r="G8" s="17"/>
      <c r="H8" s="18"/>
      <c r="I8" s="18"/>
      <c r="J8" s="18"/>
      <c r="K8" s="18"/>
      <c r="L8" s="18"/>
      <c r="M8" s="375"/>
      <c r="N8" s="18"/>
      <c r="O8" s="375"/>
      <c r="P8" s="308"/>
      <c r="Q8" s="375"/>
      <c r="R8" s="308"/>
      <c r="S8" s="375"/>
      <c r="T8" s="19"/>
    </row>
    <row r="9" spans="1:22" s="7" customFormat="1" ht="19.5" customHeight="1">
      <c r="A9" s="224" t="s">
        <v>11</v>
      </c>
      <c r="B9" s="225">
        <f t="shared" ref="B9:G9" si="0">SUM(B10,B28)</f>
        <v>13708</v>
      </c>
      <c r="C9" s="225">
        <f t="shared" si="0"/>
        <v>542</v>
      </c>
      <c r="D9" s="225">
        <f t="shared" si="0"/>
        <v>11614.375</v>
      </c>
      <c r="E9" s="225">
        <f t="shared" si="0"/>
        <v>2047.125</v>
      </c>
      <c r="F9" s="225">
        <f t="shared" si="0"/>
        <v>9567.25</v>
      </c>
      <c r="G9" s="225">
        <f t="shared" si="0"/>
        <v>3610.25</v>
      </c>
      <c r="H9" s="226">
        <f>G9/F9*100</f>
        <v>37.735503932687031</v>
      </c>
      <c r="I9" s="227">
        <f>SUM(I10,I28)</f>
        <v>3238.125</v>
      </c>
      <c r="J9" s="226">
        <f>I9/F9*100</f>
        <v>33.845932739292898</v>
      </c>
      <c r="K9" s="225">
        <f>SUM(K10,K28)</f>
        <v>1943.375</v>
      </c>
      <c r="L9" s="226">
        <f>K9/F9*100</f>
        <v>20.312785805743552</v>
      </c>
      <c r="M9" s="225">
        <f>SUM(M10,M28)</f>
        <v>0</v>
      </c>
      <c r="N9" s="226">
        <f>M9/F9*100</f>
        <v>0</v>
      </c>
      <c r="O9" s="225">
        <f>SUM(O10,O28)</f>
        <v>241.75</v>
      </c>
      <c r="P9" s="226">
        <f>O9/F9*100</f>
        <v>2.5268494081371347</v>
      </c>
      <c r="Q9" s="225">
        <f>SUM(Q10,Q28)</f>
        <v>237.75</v>
      </c>
      <c r="R9" s="226">
        <f>Q9/F9*100</f>
        <v>2.485040110794638</v>
      </c>
      <c r="S9" s="225">
        <f>SUM(S10,S28)</f>
        <v>291.875</v>
      </c>
      <c r="T9" s="228">
        <f>S9/F9*100</f>
        <v>3.0507721654602942</v>
      </c>
    </row>
    <row r="10" spans="1:22" s="7" customFormat="1" ht="19.5" customHeight="1" thickBot="1">
      <c r="A10" s="229" t="s">
        <v>12</v>
      </c>
      <c r="B10" s="230">
        <f>SUM(B11:B27)</f>
        <v>6696</v>
      </c>
      <c r="C10" s="230">
        <f t="shared" ref="C10:S10" si="1">SUM(C11:C27)</f>
        <v>292</v>
      </c>
      <c r="D10" s="230">
        <f t="shared" si="1"/>
        <v>5625.75</v>
      </c>
      <c r="E10" s="230">
        <f t="shared" si="1"/>
        <v>791.5</v>
      </c>
      <c r="F10" s="230">
        <f t="shared" si="1"/>
        <v>4834.25</v>
      </c>
      <c r="G10" s="230">
        <f t="shared" si="1"/>
        <v>2103.375</v>
      </c>
      <c r="H10" s="231">
        <f>G10/F10*100</f>
        <v>43.50985157987278</v>
      </c>
      <c r="I10" s="230">
        <f t="shared" si="1"/>
        <v>1274.25</v>
      </c>
      <c r="J10" s="231">
        <f>I10/F10*100</f>
        <v>26.358794021823446</v>
      </c>
      <c r="K10" s="230">
        <f t="shared" si="1"/>
        <v>1166.25</v>
      </c>
      <c r="L10" s="231">
        <f>K10/F10*100</f>
        <v>24.124734964058543</v>
      </c>
      <c r="M10" s="230">
        <f t="shared" si="1"/>
        <v>0</v>
      </c>
      <c r="N10" s="231">
        <f>M10/F10*100</f>
        <v>0</v>
      </c>
      <c r="O10" s="230">
        <f t="shared" si="1"/>
        <v>60.125</v>
      </c>
      <c r="P10" s="231">
        <f>O10/F10*100</f>
        <v>1.2437296374825464</v>
      </c>
      <c r="Q10" s="230">
        <f t="shared" si="1"/>
        <v>76.375</v>
      </c>
      <c r="R10" s="231">
        <f>Q10/F10*100</f>
        <v>1.5798727827480996</v>
      </c>
      <c r="S10" s="230">
        <f t="shared" si="1"/>
        <v>150.875</v>
      </c>
      <c r="T10" s="232">
        <f>S10/F10*100</f>
        <v>3.1209598179655584</v>
      </c>
      <c r="V10" s="253">
        <f>SUM(T10:U10,G10,I10,K10,M10,O10,Q10,S10)</f>
        <v>4834.3709598179657</v>
      </c>
    </row>
    <row r="11" spans="1:22" ht="19.5" customHeight="1">
      <c r="A11" s="219" t="s">
        <v>13</v>
      </c>
      <c r="B11" s="233">
        <f>SUM([1]PROMEDIO!B11)</f>
        <v>500</v>
      </c>
      <c r="C11" s="233">
        <f>SUM([1]PROMEDIO!C11)</f>
        <v>0</v>
      </c>
      <c r="D11" s="233">
        <f>SUM(E11:F11)</f>
        <v>447.125</v>
      </c>
      <c r="E11" s="233">
        <f>[1]RESUMEN!F10/[1]RESUMEN!$AO$48</f>
        <v>0</v>
      </c>
      <c r="F11" s="233">
        <f>[1]RESUMEN!I10/[1]RESUMEN!$AO$48</f>
        <v>447.125</v>
      </c>
      <c r="G11" s="233">
        <f>[1]RESUMEN!J10/[1]RESUMEN!$AO$48</f>
        <v>447.125</v>
      </c>
      <c r="H11" s="234">
        <f>G11/F11*100</f>
        <v>100</v>
      </c>
      <c r="I11" s="233">
        <f>[1]RESUMEN!L10/[1]RESUMEN!$AO$48</f>
        <v>0</v>
      </c>
      <c r="J11" s="234">
        <f>I11/F11*100</f>
        <v>0</v>
      </c>
      <c r="K11" s="233">
        <f>[1]RESUMEN!M10/[1]RESUMEN!$AO$48</f>
        <v>0</v>
      </c>
      <c r="L11" s="234">
        <f>K11/F11*100</f>
        <v>0</v>
      </c>
      <c r="M11" s="233">
        <f>[1]RESUMEN!O10/[1]RESUMEN!$AO$48</f>
        <v>0</v>
      </c>
      <c r="N11" s="234">
        <f>M11/F11*100</f>
        <v>0</v>
      </c>
      <c r="O11" s="233">
        <f>[1]RESUMEN!P10/[1]RESUMEN!$AO$48</f>
        <v>0</v>
      </c>
      <c r="P11" s="234">
        <f>O11/F11*100</f>
        <v>0</v>
      </c>
      <c r="Q11" s="233">
        <f>[1]RESUMEN!S10/[1]RESUMEN!$AO$48</f>
        <v>0</v>
      </c>
      <c r="R11" s="234">
        <f>Q11/F11*100</f>
        <v>0</v>
      </c>
      <c r="S11" s="233">
        <f>[1]RESUMEN!T10/[1]RESUMEN!$AO$48</f>
        <v>0</v>
      </c>
      <c r="T11" s="235">
        <f>S11/F11*100</f>
        <v>0</v>
      </c>
    </row>
    <row r="12" spans="1:22" ht="19.5" customHeight="1">
      <c r="A12" s="220" t="s">
        <v>202</v>
      </c>
      <c r="B12" s="233">
        <f>SUM([1]PROMEDIO!B12)</f>
        <v>450</v>
      </c>
      <c r="C12" s="233">
        <f>SUM([1]PROMEDIO!C12)</f>
        <v>54</v>
      </c>
      <c r="D12" s="233">
        <f t="shared" ref="D12:D48" si="2">SUM(E12:F12)</f>
        <v>249.375</v>
      </c>
      <c r="E12" s="233">
        <f>[1]RESUMEN!F11/[1]RESUMEN!$AO$48</f>
        <v>0</v>
      </c>
      <c r="F12" s="233">
        <f>[1]RESUMEN!I11/[1]RESUMEN!$AO$48</f>
        <v>249.375</v>
      </c>
      <c r="G12" s="233">
        <f>[1]RESUMEN!J11/[1]RESUMEN!$AO$48</f>
        <v>230.375</v>
      </c>
      <c r="H12" s="234">
        <f t="shared" ref="H12:H48" si="3">G12/F12*100</f>
        <v>92.38095238095238</v>
      </c>
      <c r="I12" s="233">
        <f>[1]RESUMEN!L11/[1]RESUMEN!$AO$48</f>
        <v>0</v>
      </c>
      <c r="J12" s="234">
        <f t="shared" ref="J12:J48" si="4">I12/F12*100</f>
        <v>0</v>
      </c>
      <c r="K12" s="233">
        <f>[1]RESUMEN!M11/[1]RESUMEN!$AO$48</f>
        <v>0</v>
      </c>
      <c r="L12" s="234">
        <f t="shared" ref="L12:L48" si="5">K12/F12*100</f>
        <v>0</v>
      </c>
      <c r="M12" s="233">
        <f>[1]RESUMEN!O11/[1]RESUMEN!$AO$48</f>
        <v>0</v>
      </c>
      <c r="N12" s="234">
        <f t="shared" ref="N12:N48" si="6">M12/F12*100</f>
        <v>0</v>
      </c>
      <c r="O12" s="233">
        <f>[1]RESUMEN!P11/[1]RESUMEN!$AO$48</f>
        <v>0</v>
      </c>
      <c r="P12" s="234">
        <f t="shared" ref="P12:P48" si="7">O12/F12*100</f>
        <v>0</v>
      </c>
      <c r="Q12" s="233">
        <f>[1]RESUMEN!S11/[1]RESUMEN!$AO$48</f>
        <v>0</v>
      </c>
      <c r="R12" s="234">
        <f t="shared" ref="R12:R48" si="8">Q12/F12*100</f>
        <v>0</v>
      </c>
      <c r="S12" s="233">
        <f>[1]RESUMEN!T11/[1]RESUMEN!$AO$48</f>
        <v>19</v>
      </c>
      <c r="T12" s="235">
        <f t="shared" ref="T12:T47" si="9">S12/F12*100</f>
        <v>7.6190476190476195</v>
      </c>
    </row>
    <row r="13" spans="1:22" ht="19.5" customHeight="1">
      <c r="A13" s="220" t="s">
        <v>203</v>
      </c>
      <c r="B13" s="233">
        <f>SUM([1]PROMEDIO!B13)</f>
        <v>36</v>
      </c>
      <c r="C13" s="233">
        <f>SUM([1]PROMEDIO!C13)</f>
        <v>0</v>
      </c>
      <c r="D13" s="233">
        <f t="shared" si="2"/>
        <v>32.5</v>
      </c>
      <c r="E13" s="233">
        <f>[1]RESUMEN!F12/[1]RESUMEN!$AO$48</f>
        <v>0</v>
      </c>
      <c r="F13" s="233">
        <f>[1]RESUMEN!I12/[1]RESUMEN!$AO$48</f>
        <v>32.5</v>
      </c>
      <c r="G13" s="233">
        <f>[1]RESUMEN!J12/[1]RESUMEN!$AO$48</f>
        <v>0</v>
      </c>
      <c r="H13" s="234">
        <f t="shared" si="3"/>
        <v>0</v>
      </c>
      <c r="I13" s="233">
        <f>[1]RESUMEN!L12/[1]RESUMEN!$AO$48</f>
        <v>0</v>
      </c>
      <c r="J13" s="234">
        <f t="shared" si="4"/>
        <v>0</v>
      </c>
      <c r="K13" s="233">
        <f>[1]RESUMEN!M12/[1]RESUMEN!$AO$48</f>
        <v>0</v>
      </c>
      <c r="L13" s="234">
        <f t="shared" si="5"/>
        <v>0</v>
      </c>
      <c r="M13" s="233">
        <f>[1]RESUMEN!O12/[1]RESUMEN!$AO$48</f>
        <v>0</v>
      </c>
      <c r="N13" s="234">
        <f t="shared" si="6"/>
        <v>0</v>
      </c>
      <c r="O13" s="233">
        <f>[1]RESUMEN!P12/[1]RESUMEN!$AO$48</f>
        <v>0</v>
      </c>
      <c r="P13" s="234">
        <f t="shared" si="7"/>
        <v>0</v>
      </c>
      <c r="Q13" s="233">
        <f>[1]RESUMEN!S12/[1]RESUMEN!$AO$48</f>
        <v>0</v>
      </c>
      <c r="R13" s="234">
        <f t="shared" si="8"/>
        <v>0</v>
      </c>
      <c r="S13" s="233">
        <f>[1]RESUMEN!T12/[1]RESUMEN!$AO$48</f>
        <v>32.5</v>
      </c>
      <c r="T13" s="235">
        <f t="shared" si="9"/>
        <v>100</v>
      </c>
    </row>
    <row r="14" spans="1:22" ht="19.5" customHeight="1">
      <c r="A14" s="220" t="s">
        <v>204</v>
      </c>
      <c r="B14" s="233">
        <f>SUM([1]PROMEDIO!B14)</f>
        <v>40</v>
      </c>
      <c r="C14" s="233">
        <f>SUM([1]PROMEDIO!C14)</f>
        <v>0</v>
      </c>
      <c r="D14" s="233">
        <f t="shared" si="2"/>
        <v>23.375</v>
      </c>
      <c r="E14" s="233">
        <f>[1]RESUMEN!F13/[1]RESUMEN!$AO$48</f>
        <v>0</v>
      </c>
      <c r="F14" s="233">
        <f>[1]RESUMEN!I13/[1]RESUMEN!$AO$48</f>
        <v>23.375</v>
      </c>
      <c r="G14" s="233">
        <f>[1]RESUMEN!J13/[1]RESUMEN!$AO$48</f>
        <v>23.375</v>
      </c>
      <c r="H14" s="234">
        <f t="shared" si="3"/>
        <v>100</v>
      </c>
      <c r="I14" s="233">
        <f>[1]RESUMEN!L13/[1]RESUMEN!$AO$48</f>
        <v>0</v>
      </c>
      <c r="J14" s="234">
        <f t="shared" si="4"/>
        <v>0</v>
      </c>
      <c r="K14" s="233">
        <f>[1]RESUMEN!M13/[1]RESUMEN!$AO$48</f>
        <v>0</v>
      </c>
      <c r="L14" s="234">
        <f t="shared" si="5"/>
        <v>0</v>
      </c>
      <c r="M14" s="233">
        <f>[1]RESUMEN!O13/[1]RESUMEN!$AO$48</f>
        <v>0</v>
      </c>
      <c r="N14" s="234">
        <f t="shared" si="6"/>
        <v>0</v>
      </c>
      <c r="O14" s="233">
        <f>[1]RESUMEN!P13/[1]RESUMEN!$AO$48</f>
        <v>0</v>
      </c>
      <c r="P14" s="234">
        <f t="shared" si="7"/>
        <v>0</v>
      </c>
      <c r="Q14" s="233">
        <f>[1]RESUMEN!S13/[1]RESUMEN!$AO$48</f>
        <v>0</v>
      </c>
      <c r="R14" s="234">
        <f t="shared" si="8"/>
        <v>0</v>
      </c>
      <c r="S14" s="233">
        <f>[1]RESUMEN!T13/[1]RESUMEN!$AO$48</f>
        <v>0</v>
      </c>
      <c r="T14" s="235">
        <f t="shared" si="9"/>
        <v>0</v>
      </c>
    </row>
    <row r="15" spans="1:22" ht="19.5" customHeight="1">
      <c r="A15" s="220" t="s">
        <v>205</v>
      </c>
      <c r="B15" s="233">
        <f>SUM([1]PROMEDIO!B15)</f>
        <v>68</v>
      </c>
      <c r="C15" s="233">
        <f>SUM([1]PROMEDIO!C15)</f>
        <v>0</v>
      </c>
      <c r="D15" s="233">
        <f t="shared" si="2"/>
        <v>43.25</v>
      </c>
      <c r="E15" s="233">
        <f>[1]RESUMEN!F14/[1]RESUMEN!$AO$48</f>
        <v>0</v>
      </c>
      <c r="F15" s="233">
        <f>[1]RESUMEN!I14/[1]RESUMEN!$AO$48</f>
        <v>43.25</v>
      </c>
      <c r="G15" s="233">
        <f>[1]RESUMEN!J14/[1]RESUMEN!$AO$48</f>
        <v>43.25</v>
      </c>
      <c r="H15" s="234">
        <f t="shared" si="3"/>
        <v>100</v>
      </c>
      <c r="I15" s="233">
        <f>[1]RESUMEN!L14/[1]RESUMEN!$AO$48</f>
        <v>0</v>
      </c>
      <c r="J15" s="234">
        <f t="shared" si="4"/>
        <v>0</v>
      </c>
      <c r="K15" s="233">
        <f>[1]RESUMEN!M14/[1]RESUMEN!$AO$48</f>
        <v>0</v>
      </c>
      <c r="L15" s="234">
        <f t="shared" si="5"/>
        <v>0</v>
      </c>
      <c r="M15" s="233">
        <f>[1]RESUMEN!O14/[1]RESUMEN!$AO$48</f>
        <v>0</v>
      </c>
      <c r="N15" s="234">
        <f t="shared" si="6"/>
        <v>0</v>
      </c>
      <c r="O15" s="233">
        <f>[1]RESUMEN!P14/[1]RESUMEN!$AO$48</f>
        <v>0</v>
      </c>
      <c r="P15" s="234">
        <f t="shared" si="7"/>
        <v>0</v>
      </c>
      <c r="Q15" s="233">
        <f>[1]RESUMEN!S14/[1]RESUMEN!$AO$48</f>
        <v>0</v>
      </c>
      <c r="R15" s="234">
        <f t="shared" si="8"/>
        <v>0</v>
      </c>
      <c r="S15" s="233">
        <f>[1]RESUMEN!T14/[1]RESUMEN!$AO$48</f>
        <v>0</v>
      </c>
      <c r="T15" s="235">
        <f t="shared" si="9"/>
        <v>0</v>
      </c>
    </row>
    <row r="16" spans="1:22" ht="19.5" customHeight="1">
      <c r="A16" s="220" t="s">
        <v>206</v>
      </c>
      <c r="B16" s="233">
        <f>SUM([1]PROMEDIO!B16)</f>
        <v>108</v>
      </c>
      <c r="C16" s="233">
        <f>SUM([1]PROMEDIO!C16)</f>
        <v>0</v>
      </c>
      <c r="D16" s="233">
        <f t="shared" si="2"/>
        <v>41.75</v>
      </c>
      <c r="E16" s="233">
        <f>[1]RESUMEN!F15/[1]RESUMEN!$AO$48</f>
        <v>29.875</v>
      </c>
      <c r="F16" s="233">
        <f>[1]RESUMEN!I15/[1]RESUMEN!$AO$48</f>
        <v>11.875</v>
      </c>
      <c r="G16" s="233">
        <f>[1]RESUMEN!J15/[1]RESUMEN!$AO$48</f>
        <v>3</v>
      </c>
      <c r="H16" s="234">
        <f t="shared" si="3"/>
        <v>25.263157894736842</v>
      </c>
      <c r="I16" s="233">
        <f>[1]RESUMEN!L15/[1]RESUMEN!$AO$48</f>
        <v>2.875</v>
      </c>
      <c r="J16" s="234">
        <f t="shared" si="4"/>
        <v>24.210526315789473</v>
      </c>
      <c r="K16" s="233">
        <f>[1]RESUMEN!M15/[1]RESUMEN!$AO$48</f>
        <v>4.375</v>
      </c>
      <c r="L16" s="234">
        <f t="shared" si="5"/>
        <v>36.84210526315789</v>
      </c>
      <c r="M16" s="233">
        <f>[1]RESUMEN!O15/[1]RESUMEN!$AO$48</f>
        <v>0</v>
      </c>
      <c r="N16" s="234">
        <f t="shared" si="6"/>
        <v>0</v>
      </c>
      <c r="O16" s="233">
        <f>[1]RESUMEN!P15/[1]RESUMEN!$AO$48</f>
        <v>0</v>
      </c>
      <c r="P16" s="234">
        <f t="shared" si="7"/>
        <v>0</v>
      </c>
      <c r="Q16" s="233">
        <f>[1]RESUMEN!S15/[1]RESUMEN!$AO$48</f>
        <v>0.75</v>
      </c>
      <c r="R16" s="234">
        <f t="shared" si="8"/>
        <v>6.3157894736842106</v>
      </c>
      <c r="S16" s="233">
        <v>0</v>
      </c>
      <c r="T16" s="235">
        <f>S16/F16*100</f>
        <v>0</v>
      </c>
    </row>
    <row r="17" spans="1:22" ht="19.5" customHeight="1">
      <c r="A17" s="220" t="s">
        <v>221</v>
      </c>
      <c r="B17" s="233">
        <f>SUM([1]PROMEDIO!B17)</f>
        <v>705</v>
      </c>
      <c r="C17" s="233">
        <f>SUM([1]PROMEDIO!C17)</f>
        <v>10</v>
      </c>
      <c r="D17" s="233">
        <f t="shared" si="2"/>
        <v>672.125</v>
      </c>
      <c r="E17" s="233">
        <f>[1]RESUMEN!F16/[1]RESUMEN!$AO$48</f>
        <v>479.625</v>
      </c>
      <c r="F17" s="233">
        <f>[1]RESUMEN!I16/[1]RESUMEN!$AO$48</f>
        <v>192.5</v>
      </c>
      <c r="G17" s="233">
        <f>[1]RESUMEN!J16/[1]RESUMEN!$AO$48</f>
        <v>28.625</v>
      </c>
      <c r="H17" s="234">
        <f t="shared" si="3"/>
        <v>14.870129870129869</v>
      </c>
      <c r="I17" s="233">
        <f>[1]RESUMEN!L16/[1]RESUMEN!$AO$48</f>
        <v>17.875</v>
      </c>
      <c r="J17" s="234">
        <f t="shared" si="4"/>
        <v>9.2857142857142865</v>
      </c>
      <c r="K17" s="233">
        <f>[1]RESUMEN!M16/[1]RESUMEN!$AO$48</f>
        <v>16.75</v>
      </c>
      <c r="L17" s="234">
        <f t="shared" si="5"/>
        <v>8.7012987012987022</v>
      </c>
      <c r="M17" s="233">
        <f>[1]RESUMEN!O16/[1]RESUMEN!$AO$48</f>
        <v>0</v>
      </c>
      <c r="N17" s="234">
        <f t="shared" si="6"/>
        <v>0</v>
      </c>
      <c r="O17" s="233">
        <f>[1]RESUMEN!P16/[1]RESUMEN!$AO$48</f>
        <v>60.125</v>
      </c>
      <c r="P17" s="234">
        <f t="shared" si="7"/>
        <v>31.233766233766236</v>
      </c>
      <c r="Q17" s="233">
        <f>[1]RESUMEN!S16/[1]RESUMEN!$AO$48</f>
        <v>44.625</v>
      </c>
      <c r="R17" s="234">
        <f t="shared" si="8"/>
        <v>23.18181818181818</v>
      </c>
      <c r="S17" s="233">
        <f>[1]RESUMEN!T16/[1]RESUMEN!$AO$48</f>
        <v>24.5</v>
      </c>
      <c r="T17" s="235">
        <f t="shared" si="9"/>
        <v>12.727272727272727</v>
      </c>
    </row>
    <row r="18" spans="1:22" ht="19.5" customHeight="1">
      <c r="A18" s="220" t="s">
        <v>315</v>
      </c>
      <c r="B18" s="233">
        <f>SUM([1]PROMEDIO!B18)</f>
        <v>404</v>
      </c>
      <c r="C18" s="233">
        <f>SUM([1]PROMEDIO!C18)</f>
        <v>2</v>
      </c>
      <c r="D18" s="233">
        <f t="shared" si="2"/>
        <v>309.5</v>
      </c>
      <c r="E18" s="233">
        <f>[1]RESUMEN!F17/[1]RESUMEN!$AO$48</f>
        <v>12.125</v>
      </c>
      <c r="F18" s="233">
        <f>[1]RESUMEN!I17/[1]RESUMEN!$AO$48</f>
        <v>297.375</v>
      </c>
      <c r="G18" s="233">
        <f>[1]RESUMEN!J17/[1]RESUMEN!$AO$48</f>
        <v>201.5</v>
      </c>
      <c r="H18" s="234">
        <f t="shared" si="3"/>
        <v>67.759562841530055</v>
      </c>
      <c r="I18" s="233">
        <f>[1]RESUMEN!L17/[1]RESUMEN!$AO$48</f>
        <v>80.5</v>
      </c>
      <c r="J18" s="234">
        <f t="shared" si="4"/>
        <v>27.070197562000843</v>
      </c>
      <c r="K18" s="233">
        <f>[1]RESUMEN!M17/[1]RESUMEN!$AO$48</f>
        <v>7.125</v>
      </c>
      <c r="L18" s="234">
        <f t="shared" si="5"/>
        <v>2.3959646910466583</v>
      </c>
      <c r="M18" s="233">
        <f>[1]RESUMEN!O17/[1]RESUMEN!$AO$48</f>
        <v>0</v>
      </c>
      <c r="N18" s="234">
        <f t="shared" si="6"/>
        <v>0</v>
      </c>
      <c r="O18" s="233">
        <v>0</v>
      </c>
      <c r="P18" s="234">
        <f t="shared" si="7"/>
        <v>0</v>
      </c>
      <c r="Q18" s="233">
        <f>[1]RESUMEN!S17/[1]RESUMEN!$AO$48</f>
        <v>5.375</v>
      </c>
      <c r="R18" s="234">
        <f t="shared" si="8"/>
        <v>1.807482135350988</v>
      </c>
      <c r="S18" s="233">
        <f>[1]RESUMEN!T17/[1]RESUMEN!$AO$48</f>
        <v>0.875</v>
      </c>
      <c r="T18" s="235">
        <f t="shared" si="9"/>
        <v>0.29424127784783521</v>
      </c>
    </row>
    <row r="19" spans="1:22" ht="19.5" customHeight="1">
      <c r="A19" s="220" t="s">
        <v>222</v>
      </c>
      <c r="B19" s="233">
        <f>SUM([1]PROMEDIO!B19)</f>
        <v>292</v>
      </c>
      <c r="C19" s="233">
        <f>SUM([1]PROMEDIO!C19)</f>
        <v>4</v>
      </c>
      <c r="D19" s="233">
        <f t="shared" si="2"/>
        <v>283.25</v>
      </c>
      <c r="E19" s="233">
        <f>[1]RESUMEN!F18/[1]RESUMEN!$AO$48</f>
        <v>0</v>
      </c>
      <c r="F19" s="233">
        <f>[1]RESUMEN!I18/[1]RESUMEN!$AO$48</f>
        <v>283.25</v>
      </c>
      <c r="G19" s="233">
        <f>[1]RESUMEN!J18/[1]RESUMEN!$AO$48</f>
        <v>0</v>
      </c>
      <c r="H19" s="234">
        <f t="shared" si="3"/>
        <v>0</v>
      </c>
      <c r="I19" s="233">
        <f>[1]RESUMEN!L18/[1]RESUMEN!$AO$48</f>
        <v>1.25</v>
      </c>
      <c r="J19" s="234">
        <f t="shared" si="4"/>
        <v>0.44130626654898497</v>
      </c>
      <c r="K19" s="233">
        <f>[1]RESUMEN!M18/[1]RESUMEN!$AO$48</f>
        <v>282</v>
      </c>
      <c r="L19" s="234">
        <f t="shared" si="5"/>
        <v>99.558693733451022</v>
      </c>
      <c r="M19" s="233">
        <f>[1]RESUMEN!O18/[1]RESUMEN!$AO$48</f>
        <v>0</v>
      </c>
      <c r="N19" s="234">
        <f t="shared" si="6"/>
        <v>0</v>
      </c>
      <c r="O19" s="233">
        <f>[1]RESUMEN!P18/[1]RESUMEN!$AO$48</f>
        <v>0</v>
      </c>
      <c r="P19" s="234">
        <f t="shared" si="7"/>
        <v>0</v>
      </c>
      <c r="Q19" s="233">
        <f>[1]RESUMEN!S18/[1]RESUMEN!$AO$48</f>
        <v>0</v>
      </c>
      <c r="R19" s="234">
        <f t="shared" si="8"/>
        <v>0</v>
      </c>
      <c r="S19" s="233">
        <f>[1]RESUMEN!T18/[1]RESUMEN!$AO$48</f>
        <v>0</v>
      </c>
      <c r="T19" s="235">
        <f t="shared" si="9"/>
        <v>0</v>
      </c>
    </row>
    <row r="20" spans="1:22" ht="19.5" customHeight="1">
      <c r="A20" s="220" t="s">
        <v>207</v>
      </c>
      <c r="B20" s="233">
        <f>SUM([1]PROMEDIO!B20)</f>
        <v>1414</v>
      </c>
      <c r="C20" s="233">
        <f>SUM([1]PROMEDIO!C20)</f>
        <v>12</v>
      </c>
      <c r="D20" s="233">
        <f t="shared" si="2"/>
        <v>1252.5</v>
      </c>
      <c r="E20" s="233">
        <f>[1]RESUMEN!F19/[1]RESUMEN!$AO$48</f>
        <v>186.125</v>
      </c>
      <c r="F20" s="233">
        <f>[1]RESUMEN!I19/[1]RESUMEN!$AO$48</f>
        <v>1066.375</v>
      </c>
      <c r="G20" s="233">
        <f>[1]RESUMEN!J19/[1]RESUMEN!$AO$48</f>
        <v>390.375</v>
      </c>
      <c r="H20" s="234">
        <f t="shared" si="3"/>
        <v>36.607666158715276</v>
      </c>
      <c r="I20" s="233">
        <f>[1]RESUMEN!L19/[1]RESUMEN!$AO$48</f>
        <v>591.125</v>
      </c>
      <c r="J20" s="234">
        <f t="shared" si="4"/>
        <v>55.433126245457743</v>
      </c>
      <c r="K20" s="233">
        <f>[1]RESUMEN!M19/[1]RESUMEN!$AO$48</f>
        <v>3</v>
      </c>
      <c r="L20" s="234">
        <f t="shared" si="5"/>
        <v>0.28132692533114523</v>
      </c>
      <c r="M20" s="233">
        <f>[1]RESUMEN!O19/[1]RESUMEN!$AO$48</f>
        <v>0</v>
      </c>
      <c r="N20" s="234">
        <f t="shared" si="6"/>
        <v>0</v>
      </c>
      <c r="O20" s="233">
        <f>[1]RESUMEN!P19/[1]RESUMEN!$AO$48</f>
        <v>0</v>
      </c>
      <c r="P20" s="234">
        <f t="shared" si="7"/>
        <v>0</v>
      </c>
      <c r="Q20" s="233">
        <f>[1]RESUMEN!S19/[1]RESUMEN!$AO$48</f>
        <v>9.625</v>
      </c>
      <c r="R20" s="234">
        <f t="shared" si="8"/>
        <v>0.90259055210409089</v>
      </c>
      <c r="S20" s="233">
        <f>[1]RESUMEN!T19/[1]RESUMEN!$AO$48</f>
        <v>72.25</v>
      </c>
      <c r="T20" s="235">
        <f t="shared" si="9"/>
        <v>6.775290118391748</v>
      </c>
    </row>
    <row r="21" spans="1:22" ht="19.5" customHeight="1">
      <c r="A21" s="221" t="s">
        <v>14</v>
      </c>
      <c r="B21" s="233">
        <f>SUM([1]PROMEDIO!B21)</f>
        <v>516</v>
      </c>
      <c r="C21" s="233">
        <f>SUM([1]PROMEDIO!C21)</f>
        <v>61</v>
      </c>
      <c r="D21" s="233">
        <f t="shared" si="2"/>
        <v>438.5</v>
      </c>
      <c r="E21" s="233">
        <f>[1]RESUMEN!F20/[1]RESUMEN!$AO$48</f>
        <v>0</v>
      </c>
      <c r="F21" s="233">
        <f>[1]RESUMEN!I20/[1]RESUMEN!$AO$48</f>
        <v>438.5</v>
      </c>
      <c r="G21" s="233">
        <f>[1]RESUMEN!J20/[1]RESUMEN!$AO$48</f>
        <v>210.375</v>
      </c>
      <c r="H21" s="234">
        <f t="shared" si="3"/>
        <v>47.97605473204105</v>
      </c>
      <c r="I21" s="233">
        <f>[1]RESUMEN!L20/[1]RESUMEN!$AO$48</f>
        <v>196.625</v>
      </c>
      <c r="J21" s="234">
        <f t="shared" si="4"/>
        <v>44.840364880273661</v>
      </c>
      <c r="K21" s="233">
        <f>[1]RESUMEN!M20/[1]RESUMEN!$AO$48</f>
        <v>31.5</v>
      </c>
      <c r="L21" s="234">
        <f t="shared" si="5"/>
        <v>7.1835803876852911</v>
      </c>
      <c r="M21" s="233">
        <f>[1]RESUMEN!O20/[1]RESUMEN!$AO$48</f>
        <v>0</v>
      </c>
      <c r="N21" s="234">
        <f t="shared" si="6"/>
        <v>0</v>
      </c>
      <c r="O21" s="233">
        <f>[1]RESUMEN!P20/[1]RESUMEN!$AO$48</f>
        <v>0</v>
      </c>
      <c r="P21" s="234">
        <f t="shared" si="7"/>
        <v>0</v>
      </c>
      <c r="Q21" s="233">
        <f>[1]RESUMEN!S20/[1]RESUMEN!$AO$48</f>
        <v>0</v>
      </c>
      <c r="R21" s="234">
        <f t="shared" si="8"/>
        <v>0</v>
      </c>
      <c r="S21" s="233">
        <f>[1]RESUMEN!T20/[1]RESUMEN!$AO$48</f>
        <v>0</v>
      </c>
      <c r="T21" s="235">
        <f t="shared" si="9"/>
        <v>0</v>
      </c>
    </row>
    <row r="22" spans="1:22" ht="19.5" customHeight="1">
      <c r="A22" s="221" t="s">
        <v>15</v>
      </c>
      <c r="B22" s="233">
        <f>SUM([1]PROMEDIO!B22)</f>
        <v>320</v>
      </c>
      <c r="C22" s="233">
        <f>SUM([1]PROMEDIO!C22)</f>
        <v>80</v>
      </c>
      <c r="D22" s="233">
        <f t="shared" si="2"/>
        <v>234.625</v>
      </c>
      <c r="E22" s="233">
        <f>[1]RESUMEN!F21/[1]RESUMEN!$AO$48</f>
        <v>0</v>
      </c>
      <c r="F22" s="233">
        <f>[1]RESUMEN!I21/[1]RESUMEN!$AO$48</f>
        <v>234.625</v>
      </c>
      <c r="G22" s="233">
        <f>[1]RESUMEN!J21/[1]RESUMEN!$AO$48</f>
        <v>163.625</v>
      </c>
      <c r="H22" s="234">
        <f t="shared" si="3"/>
        <v>69.738945125199791</v>
      </c>
      <c r="I22" s="233">
        <f>[1]RESUMEN!L21/[1]RESUMEN!$AO$48</f>
        <v>71</v>
      </c>
      <c r="J22" s="234">
        <f t="shared" si="4"/>
        <v>30.261054874800212</v>
      </c>
      <c r="K22" s="233">
        <f>[1]RESUMEN!M21/[1]RESUMEN!$AO$48</f>
        <v>0</v>
      </c>
      <c r="L22" s="234">
        <f t="shared" si="5"/>
        <v>0</v>
      </c>
      <c r="M22" s="233">
        <f>[1]RESUMEN!O21/[1]RESUMEN!$AO$48</f>
        <v>0</v>
      </c>
      <c r="N22" s="234">
        <f t="shared" si="6"/>
        <v>0</v>
      </c>
      <c r="O22" s="233">
        <f>[1]RESUMEN!P21/[1]RESUMEN!$AO$48</f>
        <v>0</v>
      </c>
      <c r="P22" s="234">
        <f t="shared" si="7"/>
        <v>0</v>
      </c>
      <c r="Q22" s="233">
        <f>[1]RESUMEN!S21/[1]RESUMEN!$AO$48</f>
        <v>0</v>
      </c>
      <c r="R22" s="234">
        <f t="shared" si="8"/>
        <v>0</v>
      </c>
      <c r="S22" s="233">
        <f>[1]RESUMEN!T21/[1]RESUMEN!$AO$48</f>
        <v>0</v>
      </c>
      <c r="T22" s="235">
        <f t="shared" si="9"/>
        <v>0</v>
      </c>
    </row>
    <row r="23" spans="1:22" ht="19.5" customHeight="1">
      <c r="A23" s="221" t="s">
        <v>16</v>
      </c>
      <c r="B23" s="233">
        <f>SUM([1]PROMEDIO!B23)</f>
        <v>296</v>
      </c>
      <c r="C23" s="233">
        <f>SUM([1]PROMEDIO!C23)</f>
        <v>9</v>
      </c>
      <c r="D23" s="233">
        <f t="shared" si="2"/>
        <v>280.75</v>
      </c>
      <c r="E23" s="233">
        <f>[1]RESUMEN!F22/[1]RESUMEN!$AO$48</f>
        <v>0</v>
      </c>
      <c r="F23" s="233">
        <f>[1]RESUMEN!I22/[1]RESUMEN!$AO$48</f>
        <v>280.75</v>
      </c>
      <c r="G23" s="233">
        <v>0</v>
      </c>
      <c r="H23" s="234">
        <f t="shared" si="3"/>
        <v>0</v>
      </c>
      <c r="I23" s="233">
        <f>[1]RESUMEN!L22/[1]RESUMEN!$AO$48</f>
        <v>1</v>
      </c>
      <c r="J23" s="234">
        <f t="shared" si="4"/>
        <v>0.3561887800534283</v>
      </c>
      <c r="K23" s="233">
        <f>[1]RESUMEN!M22/[1]RESUMEN!$AO$48</f>
        <v>279.75</v>
      </c>
      <c r="L23" s="234">
        <f t="shared" si="5"/>
        <v>99.643811219946571</v>
      </c>
      <c r="M23" s="233">
        <f>[1]RESUMEN!O22/[1]RESUMEN!$AO$48</f>
        <v>0</v>
      </c>
      <c r="N23" s="234">
        <f t="shared" si="6"/>
        <v>0</v>
      </c>
      <c r="O23" s="233">
        <f>[1]RESUMEN!P22/[1]RESUMEN!$AO$48</f>
        <v>0</v>
      </c>
      <c r="P23" s="234">
        <f t="shared" si="7"/>
        <v>0</v>
      </c>
      <c r="Q23" s="233">
        <f>[1]RESUMEN!S22/[1]RESUMEN!$AO$48</f>
        <v>0</v>
      </c>
      <c r="R23" s="234">
        <f t="shared" si="8"/>
        <v>0</v>
      </c>
      <c r="S23" s="233">
        <f>[1]RESUMEN!T22/[1]RESUMEN!$AO$48</f>
        <v>0</v>
      </c>
      <c r="T23" s="235">
        <f t="shared" si="9"/>
        <v>0</v>
      </c>
    </row>
    <row r="24" spans="1:22" ht="19.5" customHeight="1">
      <c r="A24" s="222" t="s">
        <v>17</v>
      </c>
      <c r="B24" s="233">
        <f>SUM([1]PROMEDIO!B24)</f>
        <v>516</v>
      </c>
      <c r="C24" s="233">
        <f>SUM([1]PROMEDIO!C24)</f>
        <v>2</v>
      </c>
      <c r="D24" s="233">
        <f t="shared" si="2"/>
        <v>492.25</v>
      </c>
      <c r="E24" s="233">
        <f>[1]RESUMEN!F23/[1]RESUMEN!$AO$48</f>
        <v>0</v>
      </c>
      <c r="F24" s="233">
        <f>[1]RESUMEN!I23/[1]RESUMEN!$AO$48</f>
        <v>492.25</v>
      </c>
      <c r="G24" s="233">
        <f>[1]RESUMEN!J23/[1]RESUMEN!$AO$48</f>
        <v>243.5</v>
      </c>
      <c r="H24" s="234">
        <f t="shared" si="3"/>
        <v>49.466734382935499</v>
      </c>
      <c r="I24" s="233">
        <f>[1]RESUMEN!L23/[1]RESUMEN!$AO$48</f>
        <v>243.125</v>
      </c>
      <c r="J24" s="234">
        <f t="shared" si="4"/>
        <v>49.390553580497716</v>
      </c>
      <c r="K24" s="233">
        <f>[1]RESUMEN!M23/[1]RESUMEN!$AO$48</f>
        <v>5.625</v>
      </c>
      <c r="L24" s="234">
        <f t="shared" si="5"/>
        <v>1.1427120365667851</v>
      </c>
      <c r="M24" s="233">
        <f>[1]RESUMEN!O23/[1]RESUMEN!$AO$48</f>
        <v>0</v>
      </c>
      <c r="N24" s="234">
        <f t="shared" si="6"/>
        <v>0</v>
      </c>
      <c r="O24" s="233">
        <f>[1]RESUMEN!P23/[1]RESUMEN!$AO$48</f>
        <v>0</v>
      </c>
      <c r="P24" s="234">
        <f t="shared" si="7"/>
        <v>0</v>
      </c>
      <c r="Q24" s="233">
        <f>[1]RESUMEN!S23/[1]RESUMEN!$AO$48</f>
        <v>0</v>
      </c>
      <c r="R24" s="234">
        <f t="shared" si="8"/>
        <v>0</v>
      </c>
      <c r="S24" s="233">
        <f>[1]RESUMEN!T23/[1]RESUMEN!$AO$48</f>
        <v>0</v>
      </c>
      <c r="T24" s="235">
        <f t="shared" si="9"/>
        <v>0</v>
      </c>
    </row>
    <row r="25" spans="1:22" ht="19.5" customHeight="1">
      <c r="A25" s="321" t="s">
        <v>319</v>
      </c>
      <c r="B25" s="233">
        <f>SUM([1]PROMEDIO!B25)</f>
        <v>529</v>
      </c>
      <c r="C25" s="233">
        <f>SUM([1]PROMEDIO!C25)</f>
        <v>16</v>
      </c>
      <c r="D25" s="233">
        <f t="shared" si="2"/>
        <v>490</v>
      </c>
      <c r="E25" s="233">
        <f>[1]RESUMEN!F24/[1]RESUMEN!$AO$48</f>
        <v>0</v>
      </c>
      <c r="F25" s="233">
        <f>[1]RESUMEN!I24/[1]RESUMEN!$AO$48</f>
        <v>490</v>
      </c>
      <c r="G25" s="233">
        <f>[1]RESUMEN!J24/[1]RESUMEN!$AO$48</f>
        <v>2.25</v>
      </c>
      <c r="H25" s="234">
        <f t="shared" si="3"/>
        <v>0.45918367346938782</v>
      </c>
      <c r="I25" s="233">
        <f>[1]RESUMEN!L24/[1]RESUMEN!$AO$48</f>
        <v>5.5</v>
      </c>
      <c r="J25" s="234">
        <f t="shared" si="4"/>
        <v>1.1224489795918366</v>
      </c>
      <c r="K25" s="233">
        <f>[1]RESUMEN!M24/[1]RESUMEN!$AO$48</f>
        <v>482.25</v>
      </c>
      <c r="L25" s="234">
        <f t="shared" si="5"/>
        <v>98.41836734693878</v>
      </c>
      <c r="M25" s="233">
        <f>[1]RESUMEN!O24/[1]RESUMEN!$AO$48</f>
        <v>0</v>
      </c>
      <c r="N25" s="234">
        <f t="shared" si="6"/>
        <v>0</v>
      </c>
      <c r="O25" s="233">
        <f>[1]RESUMEN!P24/[1]RESUMEN!$AO$48</f>
        <v>0</v>
      </c>
      <c r="P25" s="234">
        <f t="shared" si="7"/>
        <v>0</v>
      </c>
      <c r="Q25" s="233">
        <f>[1]RESUMEN!S24/[1]RESUMEN!$AO$48</f>
        <v>0</v>
      </c>
      <c r="R25" s="234">
        <f t="shared" si="8"/>
        <v>0</v>
      </c>
      <c r="S25" s="233">
        <f>[1]RESUMEN!T24/[1]RESUMEN!$AO$48</f>
        <v>0</v>
      </c>
      <c r="T25" s="235">
        <f t="shared" si="9"/>
        <v>0</v>
      </c>
    </row>
    <row r="26" spans="1:22" ht="19.5" customHeight="1">
      <c r="A26" s="322" t="s">
        <v>208</v>
      </c>
      <c r="B26" s="233">
        <f>SUM([1]PROMEDIO!B26)</f>
        <v>476</v>
      </c>
      <c r="C26" s="233">
        <f>SUM([1]PROMEDIO!C26)</f>
        <v>42</v>
      </c>
      <c r="D26" s="233">
        <f>SUM(E26:F26)</f>
        <v>323.875</v>
      </c>
      <c r="E26" s="233">
        <f>[1]RESUMEN!F25/[1]RESUMEN!$AO$48</f>
        <v>83.75</v>
      </c>
      <c r="F26" s="233">
        <f>[1]RESUMEN!I25/[1]RESUMEN!$AO$48</f>
        <v>240.125</v>
      </c>
      <c r="G26" s="233">
        <f>[1]RESUMEN!J25/[1]RESUMEN!$AO$48</f>
        <v>105</v>
      </c>
      <c r="H26" s="237">
        <f>G26/F26*100</f>
        <v>43.72722540343571</v>
      </c>
      <c r="I26" s="236">
        <f>[1]RESUMEN!L25/[1]RESUMEN!$AO$48</f>
        <v>63.375</v>
      </c>
      <c r="J26" s="237">
        <f>I26/F26*100</f>
        <v>26.392503904216554</v>
      </c>
      <c r="K26" s="236">
        <f>[1]RESUMEN!M25/[1]RESUMEN!$AO$48</f>
        <v>53.875</v>
      </c>
      <c r="L26" s="237">
        <f>K26/F26*100</f>
        <v>22.436231129619991</v>
      </c>
      <c r="M26" s="233">
        <f>[1]RESUMEN!O25/[1]RESUMEN!$AO$48</f>
        <v>0</v>
      </c>
      <c r="N26" s="237">
        <f>M26/F26*100</f>
        <v>0</v>
      </c>
      <c r="O26" s="233">
        <v>0</v>
      </c>
      <c r="P26" s="237">
        <f>O26/F26*100</f>
        <v>0</v>
      </c>
      <c r="Q26" s="233">
        <f>[1]RESUMEN!S25/[1]RESUMEN!$AO$48</f>
        <v>16</v>
      </c>
      <c r="R26" s="237">
        <f>Q26/F26*100</f>
        <v>6.6631962519521082</v>
      </c>
      <c r="S26" s="233">
        <f>[1]RESUMEN!T25/[1]RESUMEN!$AO$48</f>
        <v>1.75</v>
      </c>
      <c r="T26" s="238">
        <f>S26/F26*100</f>
        <v>0.72878709005726183</v>
      </c>
    </row>
    <row r="27" spans="1:22" ht="19.5" customHeight="1" thickBot="1">
      <c r="A27" s="220" t="s">
        <v>316</v>
      </c>
      <c r="B27" s="233">
        <f>SUM([1]PROMEDIO!B27)</f>
        <v>26</v>
      </c>
      <c r="C27" s="233">
        <f>SUM([1]PROMEDIO!C27)</f>
        <v>0</v>
      </c>
      <c r="D27" s="233">
        <f>SUM(E27:F27)</f>
        <v>11</v>
      </c>
      <c r="E27" s="233">
        <f>[1]RESUMEN!F26/[1]RESUMEN!$AO$48</f>
        <v>0</v>
      </c>
      <c r="F27" s="233">
        <f>[1]RESUMEN!I26/[1]RESUMEN!$AO$48</f>
        <v>11</v>
      </c>
      <c r="G27" s="233">
        <f>[1]RESUMEN!J26/[1]RESUMEN!$AO$48</f>
        <v>11</v>
      </c>
      <c r="H27" s="300">
        <f>G27/F27*100</f>
        <v>100</v>
      </c>
      <c r="I27" s="301">
        <f>[1]RESUMEN!L26/[1]RESUMEN!$AO$48</f>
        <v>0</v>
      </c>
      <c r="J27" s="300">
        <f>I27/F27*100</f>
        <v>0</v>
      </c>
      <c r="K27" s="301">
        <f>[1]RESUMEN!M26/[1]RESUMEN!$AO$48</f>
        <v>0</v>
      </c>
      <c r="L27" s="300">
        <f>K27/F27*100</f>
        <v>0</v>
      </c>
      <c r="M27" s="233">
        <f>[1]RESUMEN!O26/[1]RESUMEN!$AO$48</f>
        <v>0</v>
      </c>
      <c r="N27" s="300">
        <f>M27/F27*100</f>
        <v>0</v>
      </c>
      <c r="O27" s="233">
        <f>[1]RESUMEN!P26/[1]RESUMEN!$AO$48</f>
        <v>0</v>
      </c>
      <c r="P27" s="300">
        <f>O27/F27*100</f>
        <v>0</v>
      </c>
      <c r="Q27" s="233">
        <f>[1]RESUMEN!S26/[1]RESUMEN!$AO$48</f>
        <v>0</v>
      </c>
      <c r="R27" s="300">
        <f>Q27/F27*100</f>
        <v>0</v>
      </c>
      <c r="S27" s="233">
        <f>[1]RESUMEN!T26/[1]RESUMEN!$AO$48</f>
        <v>0</v>
      </c>
      <c r="T27" s="302">
        <f>S27/F27*100</f>
        <v>0</v>
      </c>
    </row>
    <row r="28" spans="1:22" s="7" customFormat="1" ht="19.5" customHeight="1" thickBot="1">
      <c r="A28" s="315" t="s">
        <v>18</v>
      </c>
      <c r="B28" s="239">
        <f>SUM(B29:B48)</f>
        <v>7012</v>
      </c>
      <c r="C28" s="239">
        <f t="shared" ref="C28:S28" si="10">SUM(C29:C48)</f>
        <v>250</v>
      </c>
      <c r="D28" s="239">
        <f t="shared" si="10"/>
        <v>5988.625</v>
      </c>
      <c r="E28" s="239">
        <f t="shared" si="10"/>
        <v>1255.625</v>
      </c>
      <c r="F28" s="239">
        <f>SUM(F29:F48)</f>
        <v>4733</v>
      </c>
      <c r="G28" s="239">
        <f t="shared" si="10"/>
        <v>1506.875</v>
      </c>
      <c r="H28" s="303">
        <f>G28/F28*100</f>
        <v>31.837629410521867</v>
      </c>
      <c r="I28" s="304">
        <f t="shared" si="10"/>
        <v>1963.875</v>
      </c>
      <c r="J28" s="303">
        <f>I28/F28*100</f>
        <v>41.493238960490174</v>
      </c>
      <c r="K28" s="304">
        <f t="shared" si="10"/>
        <v>777.125</v>
      </c>
      <c r="L28" s="303">
        <f>K28/F28*100</f>
        <v>16.419290090851469</v>
      </c>
      <c r="M28" s="239">
        <f t="shared" si="10"/>
        <v>0</v>
      </c>
      <c r="N28" s="303">
        <f>M28/F28*100</f>
        <v>0</v>
      </c>
      <c r="O28" s="239">
        <f t="shared" si="10"/>
        <v>181.625</v>
      </c>
      <c r="P28" s="303">
        <f>O28/F28*100</f>
        <v>3.8374181280371857</v>
      </c>
      <c r="Q28" s="239">
        <f t="shared" si="10"/>
        <v>161.375</v>
      </c>
      <c r="R28" s="303">
        <f>Q28/F28*100</f>
        <v>3.4095710965560952</v>
      </c>
      <c r="S28" s="239">
        <f t="shared" si="10"/>
        <v>141</v>
      </c>
      <c r="T28" s="305">
        <f>S28/F28*100</f>
        <v>2.97908303401648</v>
      </c>
      <c r="V28" s="253">
        <f>SUM(T28:U28,G28,I28,K28,M28,O28,Q28,S28)</f>
        <v>4734.8540830340162</v>
      </c>
    </row>
    <row r="29" spans="1:22" ht="18.75" customHeight="1">
      <c r="A29" s="221" t="s">
        <v>19</v>
      </c>
      <c r="B29" s="233">
        <f>SUM([1]PROMEDIO!B29)</f>
        <v>534</v>
      </c>
      <c r="C29" s="233">
        <f>SUM([1]PROMEDIO!C29)</f>
        <v>21</v>
      </c>
      <c r="D29" s="233">
        <f t="shared" si="2"/>
        <v>466.125</v>
      </c>
      <c r="E29" s="233">
        <f>[1]RESUMEN!F28/[1]RESUMEN!$AO$48</f>
        <v>0</v>
      </c>
      <c r="F29" s="233">
        <f>[1]RESUMEN!I28/[1]RESUMEN!$AO$48</f>
        <v>466.125</v>
      </c>
      <c r="G29" s="233">
        <f>[1]RESUMEN!J28/[1]RESUMEN!$AO$48</f>
        <v>80.5</v>
      </c>
      <c r="H29" s="234">
        <f t="shared" si="3"/>
        <v>17.27004558862966</v>
      </c>
      <c r="I29" s="233">
        <f>[1]RESUMEN!L28/[1]RESUMEN!$AO$48</f>
        <v>376.375</v>
      </c>
      <c r="J29" s="234">
        <f t="shared" si="4"/>
        <v>80.745508179136493</v>
      </c>
      <c r="K29" s="233">
        <f>[1]RESUMEN!M28/[1]RESUMEN!$AO$48</f>
        <v>9.25</v>
      </c>
      <c r="L29" s="234">
        <f t="shared" si="5"/>
        <v>1.9844462322338428</v>
      </c>
      <c r="M29" s="233">
        <f>[1]RESUMEN!O28/[1]RESUMEN!$AO$48</f>
        <v>0</v>
      </c>
      <c r="N29" s="234">
        <f t="shared" si="6"/>
        <v>0</v>
      </c>
      <c r="O29" s="233">
        <f>[1]RESUMEN!P28/[1]RESUMEN!$AO$48</f>
        <v>0</v>
      </c>
      <c r="P29" s="234">
        <f t="shared" si="7"/>
        <v>0</v>
      </c>
      <c r="Q29" s="233">
        <f>[1]RESUMEN!S28/[1]RESUMEN!$AO$48</f>
        <v>0</v>
      </c>
      <c r="R29" s="234">
        <f t="shared" si="8"/>
        <v>0</v>
      </c>
      <c r="S29" s="233">
        <f>[1]RESUMEN!T28/[1]RESUMEN!$AO$48</f>
        <v>0</v>
      </c>
      <c r="T29" s="235">
        <f t="shared" si="9"/>
        <v>0</v>
      </c>
    </row>
    <row r="30" spans="1:22" ht="18.75" customHeight="1">
      <c r="A30" s="221" t="s">
        <v>20</v>
      </c>
      <c r="B30" s="233">
        <f>SUM([1]PROMEDIO!B30)</f>
        <v>676</v>
      </c>
      <c r="C30" s="233">
        <f>SUM([1]PROMEDIO!C30)</f>
        <v>3</v>
      </c>
      <c r="D30" s="233">
        <f t="shared" si="2"/>
        <v>598.625</v>
      </c>
      <c r="E30" s="233">
        <f>[1]RESUMEN!F29/[1]RESUMEN!$AO$48</f>
        <v>436.25</v>
      </c>
      <c r="F30" s="233">
        <f>[1]RESUMEN!I29/[1]RESUMEN!$AO$48</f>
        <v>162.375</v>
      </c>
      <c r="G30" s="233">
        <f>[1]RESUMEN!J29/[1]RESUMEN!$AO$48</f>
        <v>33.5</v>
      </c>
      <c r="H30" s="234">
        <f t="shared" si="3"/>
        <v>20.631254811393379</v>
      </c>
      <c r="I30" s="233">
        <f>[1]RESUMEN!L29/[1]RESUMEN!$AO$48</f>
        <v>14.375</v>
      </c>
      <c r="J30" s="234">
        <f t="shared" si="4"/>
        <v>8.8529638183217862</v>
      </c>
      <c r="K30" s="233">
        <f>[1]RESUMEN!M29/[1]RESUMEN!$AO$48</f>
        <v>23.75</v>
      </c>
      <c r="L30" s="234">
        <f t="shared" si="5"/>
        <v>14.626635873749038</v>
      </c>
      <c r="M30" s="233">
        <f>[1]RESUMEN!O29/[1]RESUMEN!$AO$48</f>
        <v>0</v>
      </c>
      <c r="N30" s="234">
        <f t="shared" si="6"/>
        <v>0</v>
      </c>
      <c r="O30" s="233">
        <f>[1]RESUMEN!P29/[1]RESUMEN!$AO$48</f>
        <v>21.125</v>
      </c>
      <c r="P30" s="234">
        <f t="shared" si="7"/>
        <v>13.010007698229407</v>
      </c>
      <c r="Q30" s="233">
        <f>[1]RESUMEN!S29/[1]RESUMEN!$AO$48</f>
        <v>32.25</v>
      </c>
      <c r="R30" s="234">
        <f t="shared" si="8"/>
        <v>19.861431870669747</v>
      </c>
      <c r="S30" s="233">
        <f>[1]RESUMEN!T29/[1]RESUMEN!$AO$48</f>
        <v>37.375</v>
      </c>
      <c r="T30" s="235">
        <f t="shared" si="9"/>
        <v>23.017705927636644</v>
      </c>
    </row>
    <row r="31" spans="1:22" ht="18.75" customHeight="1">
      <c r="A31" s="221" t="s">
        <v>21</v>
      </c>
      <c r="B31" s="233">
        <f>SUM([1]PROMEDIO!B31)</f>
        <v>280</v>
      </c>
      <c r="C31" s="233">
        <f>SUM([1]PROMEDIO!C31)</f>
        <v>0</v>
      </c>
      <c r="D31" s="233">
        <f t="shared" si="2"/>
        <v>275.375</v>
      </c>
      <c r="E31" s="233">
        <f>[1]RESUMEN!F30/[1]RESUMEN!$AO$48</f>
        <v>0</v>
      </c>
      <c r="F31" s="233">
        <f>[1]RESUMEN!I30/[1]RESUMEN!$AO$48</f>
        <v>275.375</v>
      </c>
      <c r="G31" s="233">
        <f>[1]RESUMEN!J30/[1]RESUMEN!$AO$48</f>
        <v>181.25</v>
      </c>
      <c r="H31" s="234">
        <f t="shared" si="3"/>
        <v>65.819337267362684</v>
      </c>
      <c r="I31" s="233">
        <f>[1]RESUMEN!L30/[1]RESUMEN!$AO$48</f>
        <v>94.125</v>
      </c>
      <c r="J31" s="234">
        <f t="shared" si="4"/>
        <v>34.180662732637316</v>
      </c>
      <c r="K31" s="233">
        <f>[1]RESUMEN!M30/[1]RESUMEN!$AO$48</f>
        <v>0</v>
      </c>
      <c r="L31" s="234">
        <f t="shared" si="5"/>
        <v>0</v>
      </c>
      <c r="M31" s="233">
        <f>[1]RESUMEN!O30/[1]RESUMEN!$AO$48</f>
        <v>0</v>
      </c>
      <c r="N31" s="234">
        <f t="shared" si="6"/>
        <v>0</v>
      </c>
      <c r="O31" s="233">
        <f>[1]RESUMEN!P30/[1]RESUMEN!$AO$48</f>
        <v>0</v>
      </c>
      <c r="P31" s="234">
        <f t="shared" si="7"/>
        <v>0</v>
      </c>
      <c r="Q31" s="233">
        <f>[1]RESUMEN!S30/[1]RESUMEN!$AO$48</f>
        <v>0</v>
      </c>
      <c r="R31" s="234">
        <f t="shared" si="8"/>
        <v>0</v>
      </c>
      <c r="S31" s="233">
        <f>[1]RESUMEN!T30/[1]RESUMEN!$AO$48</f>
        <v>0</v>
      </c>
      <c r="T31" s="235">
        <f t="shared" si="9"/>
        <v>0</v>
      </c>
    </row>
    <row r="32" spans="1:22" ht="18.75" customHeight="1">
      <c r="A32" s="221" t="s">
        <v>22</v>
      </c>
      <c r="B32" s="233">
        <f>SUM([1]PROMEDIO!B32)</f>
        <v>224</v>
      </c>
      <c r="C32" s="233">
        <f>SUM([1]PROMEDIO!C32)</f>
        <v>2</v>
      </c>
      <c r="D32" s="233">
        <f t="shared" si="2"/>
        <v>198.625</v>
      </c>
      <c r="E32" s="233">
        <f>[1]RESUMEN!F31/[1]RESUMEN!$AO$48</f>
        <v>0</v>
      </c>
      <c r="F32" s="233">
        <f>[1]RESUMEN!I31/[1]RESUMEN!$AO$48</f>
        <v>198.625</v>
      </c>
      <c r="G32" s="233">
        <f>[1]RESUMEN!J31/[1]RESUMEN!$AO$48</f>
        <v>198.625</v>
      </c>
      <c r="H32" s="234">
        <f t="shared" si="3"/>
        <v>100</v>
      </c>
      <c r="I32" s="233">
        <f>[1]RESUMEN!L31/[1]RESUMEN!$AO$48</f>
        <v>0</v>
      </c>
      <c r="J32" s="234">
        <f t="shared" si="4"/>
        <v>0</v>
      </c>
      <c r="K32" s="233">
        <f>[1]RESUMEN!M31/[1]RESUMEN!$AO$48</f>
        <v>0</v>
      </c>
      <c r="L32" s="234">
        <f t="shared" si="5"/>
        <v>0</v>
      </c>
      <c r="M32" s="233">
        <f>[1]RESUMEN!O31/[1]RESUMEN!$AO$48</f>
        <v>0</v>
      </c>
      <c r="N32" s="234">
        <f t="shared" si="6"/>
        <v>0</v>
      </c>
      <c r="O32" s="233">
        <f>[1]RESUMEN!P31/[1]RESUMEN!$AO$48</f>
        <v>0</v>
      </c>
      <c r="P32" s="234">
        <f t="shared" si="7"/>
        <v>0</v>
      </c>
      <c r="Q32" s="233">
        <f>[1]RESUMEN!S31/[1]RESUMEN!$AO$48</f>
        <v>0</v>
      </c>
      <c r="R32" s="234">
        <f t="shared" si="8"/>
        <v>0</v>
      </c>
      <c r="S32" s="233">
        <f>[1]RESUMEN!T31/[1]RESUMEN!$AO$48</f>
        <v>0</v>
      </c>
      <c r="T32" s="235">
        <f t="shared" si="9"/>
        <v>0</v>
      </c>
    </row>
    <row r="33" spans="1:20" ht="18.75" customHeight="1">
      <c r="A33" s="220" t="s">
        <v>209</v>
      </c>
      <c r="B33" s="233">
        <f>SUM([1]PROMEDIO!B33)</f>
        <v>192</v>
      </c>
      <c r="C33" s="233">
        <f>SUM([1]PROMEDIO!C33)</f>
        <v>0</v>
      </c>
      <c r="D33" s="233">
        <f t="shared" si="2"/>
        <v>189.625</v>
      </c>
      <c r="E33" s="233">
        <f>[1]RESUMEN!F32/[1]RESUMEN!$AO$48</f>
        <v>0</v>
      </c>
      <c r="F33" s="233">
        <f>[1]RESUMEN!I32/[1]RESUMEN!$AO$48</f>
        <v>189.625</v>
      </c>
      <c r="G33" s="233">
        <f>[1]RESUMEN!J32/[1]RESUMEN!$AO$48</f>
        <v>189.625</v>
      </c>
      <c r="H33" s="234">
        <f t="shared" si="3"/>
        <v>100</v>
      </c>
      <c r="I33" s="233">
        <f>[1]RESUMEN!L32/[1]RESUMEN!$AO$48</f>
        <v>0</v>
      </c>
      <c r="J33" s="234">
        <f t="shared" si="4"/>
        <v>0</v>
      </c>
      <c r="K33" s="233">
        <f>[1]RESUMEN!M32/[1]RESUMEN!$AO$48</f>
        <v>0</v>
      </c>
      <c r="L33" s="234">
        <f t="shared" si="5"/>
        <v>0</v>
      </c>
      <c r="M33" s="233">
        <f>[1]RESUMEN!O32/[1]RESUMEN!$AO$48</f>
        <v>0</v>
      </c>
      <c r="N33" s="234">
        <f t="shared" si="6"/>
        <v>0</v>
      </c>
      <c r="O33" s="233">
        <f>[1]RESUMEN!P32/[1]RESUMEN!$AO$48</f>
        <v>0</v>
      </c>
      <c r="P33" s="234">
        <f t="shared" si="7"/>
        <v>0</v>
      </c>
      <c r="Q33" s="233">
        <f>[1]RESUMEN!S32/[1]RESUMEN!$AO$48</f>
        <v>0</v>
      </c>
      <c r="R33" s="234">
        <f t="shared" si="8"/>
        <v>0</v>
      </c>
      <c r="S33" s="233">
        <f>[1]RESUMEN!T32/[1]RESUMEN!$AO$48</f>
        <v>0</v>
      </c>
      <c r="T33" s="235">
        <f t="shared" si="9"/>
        <v>0</v>
      </c>
    </row>
    <row r="34" spans="1:20" ht="18.75" customHeight="1">
      <c r="A34" s="220" t="s">
        <v>330</v>
      </c>
      <c r="B34" s="233">
        <f>SUM([1]PROMEDIO!B34)</f>
        <v>528</v>
      </c>
      <c r="C34" s="233">
        <f>SUM([1]PROMEDIO!C34)</f>
        <v>12</v>
      </c>
      <c r="D34" s="233">
        <f t="shared" si="2"/>
        <v>470.5</v>
      </c>
      <c r="E34" s="233">
        <f>[1]RESUMEN!F33/[1]RESUMEN!$AO$48</f>
        <v>80.25</v>
      </c>
      <c r="F34" s="233">
        <f>[1]RESUMEN!I33/[1]RESUMEN!$AO$48</f>
        <v>390.25</v>
      </c>
      <c r="G34" s="233">
        <f>[1]RESUMEN!J33/[1]RESUMEN!$AO$48</f>
        <v>39.375</v>
      </c>
      <c r="H34" s="234">
        <f t="shared" si="3"/>
        <v>10.089686098654708</v>
      </c>
      <c r="I34" s="233">
        <f>[1]RESUMEN!L33/[1]RESUMEN!$AO$48</f>
        <v>265.375</v>
      </c>
      <c r="J34" s="234">
        <f t="shared" si="4"/>
        <v>68.001281229980776</v>
      </c>
      <c r="K34" s="233">
        <f>[1]RESUMEN!M33/[1]RESUMEN!$AO$48</f>
        <v>78.75</v>
      </c>
      <c r="L34" s="234">
        <f t="shared" si="5"/>
        <v>20.179372197309416</v>
      </c>
      <c r="M34" s="233">
        <f>[1]RESUMEN!O33/[1]RESUMEN!$AO$48</f>
        <v>0</v>
      </c>
      <c r="N34" s="234">
        <f t="shared" si="6"/>
        <v>0</v>
      </c>
      <c r="O34" s="233">
        <f>[1]RESUMEN!P33/[1]RESUMEN!$AO$48</f>
        <v>0</v>
      </c>
      <c r="P34" s="234">
        <f t="shared" si="7"/>
        <v>0</v>
      </c>
      <c r="Q34" s="233">
        <f>[1]RESUMEN!S33/[1]RESUMEN!$AO$48</f>
        <v>5.75</v>
      </c>
      <c r="R34" s="234">
        <f t="shared" si="8"/>
        <v>1.4734144778987828</v>
      </c>
      <c r="S34" s="233">
        <f>[1]RESUMEN!T33/[1]RESUMEN!$AO$48</f>
        <v>1</v>
      </c>
      <c r="T34" s="235">
        <f t="shared" si="9"/>
        <v>0.25624599615631005</v>
      </c>
    </row>
    <row r="35" spans="1:20" ht="18.75" customHeight="1">
      <c r="A35" s="221" t="s">
        <v>23</v>
      </c>
      <c r="B35" s="233">
        <f>SUM([1]PROMEDIO!B35)</f>
        <v>246</v>
      </c>
      <c r="C35" s="233">
        <f>SUM([1]PROMEDIO!C35)</f>
        <v>2</v>
      </c>
      <c r="D35" s="233">
        <f t="shared" si="2"/>
        <v>230.5</v>
      </c>
      <c r="E35" s="233">
        <f>[1]RESUMEN!F34/[1]RESUMEN!$AO$48</f>
        <v>187.875</v>
      </c>
      <c r="F35" s="233">
        <f>[1]RESUMEN!I34/[1]RESUMEN!$AO$48</f>
        <v>42.625</v>
      </c>
      <c r="G35" s="233">
        <f>[1]RESUMEN!J34/[1]RESUMEN!$AO$48</f>
        <v>4.25</v>
      </c>
      <c r="H35" s="234">
        <f t="shared" si="3"/>
        <v>9.9706744868035191</v>
      </c>
      <c r="I35" s="233">
        <f>[1]RESUMEN!L34/[1]RESUMEN!$AO$48</f>
        <v>11.5</v>
      </c>
      <c r="J35" s="234">
        <f t="shared" si="4"/>
        <v>26.979472140762461</v>
      </c>
      <c r="K35" s="233">
        <v>0</v>
      </c>
      <c r="L35" s="234">
        <f t="shared" si="5"/>
        <v>0</v>
      </c>
      <c r="M35" s="233">
        <f>[1]RESUMEN!O34/[1]RESUMEN!$AO$48</f>
        <v>0</v>
      </c>
      <c r="N35" s="234">
        <f t="shared" si="6"/>
        <v>0</v>
      </c>
      <c r="O35" s="233">
        <f>[1]RESUMEN!P34/[1]RESUMEN!$AO$48</f>
        <v>12.375</v>
      </c>
      <c r="P35" s="234">
        <f t="shared" si="7"/>
        <v>29.032258064516132</v>
      </c>
      <c r="Q35" s="233">
        <f>[1]RESUMEN!S34/[1]RESUMEN!$AO$48</f>
        <v>14.25</v>
      </c>
      <c r="R35" s="234">
        <f t="shared" si="8"/>
        <v>33.431085043988269</v>
      </c>
      <c r="S35" s="233">
        <v>0</v>
      </c>
      <c r="T35" s="235">
        <f t="shared" si="9"/>
        <v>0</v>
      </c>
    </row>
    <row r="36" spans="1:20" ht="18.75" customHeight="1">
      <c r="A36" s="223" t="s">
        <v>24</v>
      </c>
      <c r="B36" s="233">
        <f>SUM([1]PROMEDIO!B36)</f>
        <v>56</v>
      </c>
      <c r="C36" s="233">
        <f>SUM([1]PROMEDIO!C36)</f>
        <v>0</v>
      </c>
      <c r="D36" s="233">
        <f>SUM(E36:F36)</f>
        <v>52.25</v>
      </c>
      <c r="E36" s="233">
        <f>[1]RESUMEN!F35/[1]RESUMEN!$AO$48</f>
        <v>0</v>
      </c>
      <c r="F36" s="233">
        <f>[1]RESUMEN!I35/[1]RESUMEN!$AO$48</f>
        <v>52.25</v>
      </c>
      <c r="G36" s="233">
        <f>[1]RESUMEN!J35/[1]RESUMEN!$AO$48</f>
        <v>11</v>
      </c>
      <c r="H36" s="234">
        <f t="shared" si="3"/>
        <v>21.052631578947366</v>
      </c>
      <c r="I36" s="233">
        <f>[1]RESUMEN!L35/[1]RESUMEN!$AO$48</f>
        <v>0</v>
      </c>
      <c r="J36" s="234">
        <f t="shared" si="4"/>
        <v>0</v>
      </c>
      <c r="K36" s="233">
        <f>[1]RESUMEN!M35/[1]RESUMEN!$AO$48</f>
        <v>0</v>
      </c>
      <c r="L36" s="234">
        <f t="shared" si="5"/>
        <v>0</v>
      </c>
      <c r="M36" s="233">
        <f>[1]RESUMEN!O35/[1]RESUMEN!$AO$48</f>
        <v>0</v>
      </c>
      <c r="N36" s="234">
        <f t="shared" si="6"/>
        <v>0</v>
      </c>
      <c r="O36" s="233">
        <f>[1]RESUMEN!P35/[1]RESUMEN!$AO$48</f>
        <v>0</v>
      </c>
      <c r="P36" s="234">
        <f t="shared" si="7"/>
        <v>0</v>
      </c>
      <c r="Q36" s="233">
        <f>[1]RESUMEN!S35/[1]RESUMEN!$AO$48</f>
        <v>0</v>
      </c>
      <c r="R36" s="234">
        <f t="shared" si="8"/>
        <v>0</v>
      </c>
      <c r="S36" s="233">
        <f>[1]RESUMEN!T35/[1]RESUMEN!$AO$48</f>
        <v>41.25</v>
      </c>
      <c r="T36" s="235">
        <f t="shared" si="9"/>
        <v>78.94736842105263</v>
      </c>
    </row>
    <row r="37" spans="1:20" ht="18.75" customHeight="1">
      <c r="A37" s="220" t="s">
        <v>210</v>
      </c>
      <c r="B37" s="233">
        <f>SUM([1]PROMEDIO!B37)</f>
        <v>420</v>
      </c>
      <c r="C37" s="233">
        <f>SUM([1]PROMEDIO!C37)</f>
        <v>2</v>
      </c>
      <c r="D37" s="233">
        <f t="shared" si="2"/>
        <v>383.5</v>
      </c>
      <c r="E37" s="233">
        <f>[1]RESUMEN!F36/[1]RESUMEN!$AO$48</f>
        <v>1.75</v>
      </c>
      <c r="F37" s="233">
        <f>[1]RESUMEN!I36/[1]RESUMEN!$AO$48</f>
        <v>381.75</v>
      </c>
      <c r="G37" s="233">
        <f>[1]RESUMEN!J36/[1]RESUMEN!$AO$48</f>
        <v>0.375</v>
      </c>
      <c r="H37" s="234">
        <f t="shared" si="3"/>
        <v>9.8231827111984277E-2</v>
      </c>
      <c r="I37" s="233">
        <f>[1]RESUMEN!L36/[1]RESUMEN!$AO$48</f>
        <v>4.375</v>
      </c>
      <c r="J37" s="234">
        <f t="shared" si="4"/>
        <v>1.14603798297315</v>
      </c>
      <c r="K37" s="233">
        <f>[1]RESUMEN!M36/[1]RESUMEN!$AO$48</f>
        <v>376.125</v>
      </c>
      <c r="L37" s="234">
        <f t="shared" si="5"/>
        <v>98.526522593320237</v>
      </c>
      <c r="M37" s="233">
        <f>[1]RESUMEN!O36/[1]RESUMEN!$AO$48</f>
        <v>0</v>
      </c>
      <c r="N37" s="234">
        <f t="shared" si="6"/>
        <v>0</v>
      </c>
      <c r="O37" s="233">
        <v>0</v>
      </c>
      <c r="P37" s="234">
        <f t="shared" si="7"/>
        <v>0</v>
      </c>
      <c r="Q37" s="233">
        <v>0</v>
      </c>
      <c r="R37" s="234">
        <f t="shared" si="8"/>
        <v>0</v>
      </c>
      <c r="S37" s="233">
        <f>[1]RESUMEN!T36/[1]RESUMEN!$AO$48</f>
        <v>0</v>
      </c>
      <c r="T37" s="235">
        <f t="shared" si="9"/>
        <v>0</v>
      </c>
    </row>
    <row r="38" spans="1:20" ht="18.75" customHeight="1">
      <c r="A38" s="220" t="s">
        <v>211</v>
      </c>
      <c r="B38" s="233">
        <f>SUM([1]PROMEDIO!B38)</f>
        <v>831</v>
      </c>
      <c r="C38" s="233">
        <f>SUM([1]PROMEDIO!C38)</f>
        <v>142</v>
      </c>
      <c r="D38" s="233">
        <f t="shared" si="2"/>
        <v>632.875</v>
      </c>
      <c r="E38" s="233">
        <f>[1]RESUMEN!F37/[1]RESUMEN!$AO$48</f>
        <v>0</v>
      </c>
      <c r="F38" s="233">
        <f>[1]RESUMEN!I37/[1]RESUMEN!$AO$48</f>
        <v>632.875</v>
      </c>
      <c r="G38" s="233">
        <f>[1]RESUMEN!J37/[1]RESUMEN!$AO$48</f>
        <v>8.375</v>
      </c>
      <c r="H38" s="234">
        <f t="shared" si="3"/>
        <v>1.3233260912502469</v>
      </c>
      <c r="I38" s="233">
        <f>[1]RESUMEN!L37/[1]RESUMEN!$AO$48</f>
        <v>435.25</v>
      </c>
      <c r="J38" s="234">
        <f t="shared" si="4"/>
        <v>68.773454473632228</v>
      </c>
      <c r="K38" s="233">
        <f>[1]RESUMEN!M37/[1]RESUMEN!$AO$48</f>
        <v>189.25</v>
      </c>
      <c r="L38" s="234">
        <f t="shared" si="5"/>
        <v>29.903219435117517</v>
      </c>
      <c r="M38" s="233">
        <f>[1]RESUMEN!O37/[1]RESUMEN!$AO$48</f>
        <v>0</v>
      </c>
      <c r="N38" s="234">
        <f t="shared" si="6"/>
        <v>0</v>
      </c>
      <c r="O38" s="233">
        <f>[1]RESUMEN!P37/[1]RESUMEN!$AO$48</f>
        <v>0</v>
      </c>
      <c r="P38" s="234">
        <f t="shared" si="7"/>
        <v>0</v>
      </c>
      <c r="Q38" s="233">
        <f>[1]RESUMEN!S37/[1]RESUMEN!$AO$48</f>
        <v>0</v>
      </c>
      <c r="R38" s="234">
        <f t="shared" si="8"/>
        <v>0</v>
      </c>
      <c r="S38" s="233">
        <f>[1]RESUMEN!T37/[1]RESUMEN!$AO$48</f>
        <v>0</v>
      </c>
      <c r="T38" s="235">
        <f t="shared" si="9"/>
        <v>0</v>
      </c>
    </row>
    <row r="39" spans="1:20" ht="18.75" customHeight="1">
      <c r="A39" s="220" t="s">
        <v>320</v>
      </c>
      <c r="B39" s="233">
        <f>SUM([1]PROMEDIO!B39)</f>
        <v>486</v>
      </c>
      <c r="C39" s="233">
        <f>SUM([1]PROMEDIO!C39)</f>
        <v>2</v>
      </c>
      <c r="D39" s="233">
        <f t="shared" si="2"/>
        <v>236.25</v>
      </c>
      <c r="E39" s="233">
        <f>[1]RESUMEN!F38/[1]RESUMEN!$AO$48</f>
        <v>14.875</v>
      </c>
      <c r="F39" s="233">
        <f>[1]RESUMEN!I38/[1]RESUMEN!$AO$48</f>
        <v>221.375</v>
      </c>
      <c r="G39" s="233">
        <f>[1]RESUMEN!J38/[1]RESUMEN!$AO$48</f>
        <v>49.875</v>
      </c>
      <c r="H39" s="234">
        <f>G39/F39*100</f>
        <v>22.529644268774703</v>
      </c>
      <c r="I39" s="233">
        <f>[1]RESUMEN!L38/[1]RESUMEN!$AO$48</f>
        <v>153.25</v>
      </c>
      <c r="J39" s="234">
        <f>I39/F39*100</f>
        <v>69.226425748164871</v>
      </c>
      <c r="K39" s="233">
        <f>[1]RESUMEN!M38/[1]RESUMEN!$AO$48</f>
        <v>15.375</v>
      </c>
      <c r="L39" s="234">
        <f>K39/F39*100</f>
        <v>6.9452286843591189</v>
      </c>
      <c r="M39" s="233">
        <f>[1]RESUMEN!O38/[1]RESUMEN!$AO$48</f>
        <v>0</v>
      </c>
      <c r="N39" s="234">
        <f t="shared" si="6"/>
        <v>0</v>
      </c>
      <c r="O39" s="233">
        <f>[1]RESUMEN!P38/[1]RESUMEN!$AO$48</f>
        <v>0</v>
      </c>
      <c r="P39" s="234">
        <f t="shared" si="7"/>
        <v>0</v>
      </c>
      <c r="Q39" s="233">
        <f>[1]RESUMEN!S38/[1]RESUMEN!$AO$48</f>
        <v>2.625</v>
      </c>
      <c r="R39" s="234">
        <f t="shared" si="8"/>
        <v>1.1857707509881421</v>
      </c>
      <c r="S39" s="233">
        <f>[1]RESUMEN!T38/[1]RESUMEN!$AO$48</f>
        <v>0.25</v>
      </c>
      <c r="T39" s="235">
        <f t="shared" si="9"/>
        <v>0.1129305477131564</v>
      </c>
    </row>
    <row r="40" spans="1:20" ht="18.75" customHeight="1">
      <c r="A40" s="221" t="s">
        <v>25</v>
      </c>
      <c r="B40" s="233">
        <f>SUM([1]PROMEDIO!B40)</f>
        <v>50</v>
      </c>
      <c r="C40" s="233">
        <f>SUM([1]PROMEDIO!C40)</f>
        <v>0</v>
      </c>
      <c r="D40" s="233">
        <f t="shared" si="2"/>
        <v>29.75</v>
      </c>
      <c r="E40" s="233">
        <f>[1]RESUMEN!F39/[1]RESUMEN!$AO$48</f>
        <v>0</v>
      </c>
      <c r="F40" s="233">
        <f>[1]RESUMEN!I39/[1]RESUMEN!$AO$48</f>
        <v>29.75</v>
      </c>
      <c r="G40" s="233">
        <f>[1]RESUMEN!J39/[1]RESUMEN!$AO$48</f>
        <v>29.75</v>
      </c>
      <c r="H40" s="234">
        <f t="shared" si="3"/>
        <v>100</v>
      </c>
      <c r="I40" s="233">
        <f>[1]RESUMEN!L39/[1]RESUMEN!$AO$48</f>
        <v>0</v>
      </c>
      <c r="J40" s="234">
        <f t="shared" si="4"/>
        <v>0</v>
      </c>
      <c r="K40" s="233">
        <f>[1]RESUMEN!M39/[1]RESUMEN!$AO$48</f>
        <v>0</v>
      </c>
      <c r="L40" s="234">
        <f t="shared" si="5"/>
        <v>0</v>
      </c>
      <c r="M40" s="233">
        <f>[1]RESUMEN!O39/[1]RESUMEN!$AO$48</f>
        <v>0</v>
      </c>
      <c r="N40" s="234">
        <f t="shared" si="6"/>
        <v>0</v>
      </c>
      <c r="O40" s="233">
        <f>[1]RESUMEN!P39/[1]RESUMEN!$AO$48</f>
        <v>0</v>
      </c>
      <c r="P40" s="234">
        <f t="shared" si="7"/>
        <v>0</v>
      </c>
      <c r="Q40" s="233">
        <f>[1]RESUMEN!S39/[1]RESUMEN!$AO$48</f>
        <v>0</v>
      </c>
      <c r="R40" s="234">
        <f t="shared" si="8"/>
        <v>0</v>
      </c>
      <c r="S40" s="233">
        <f>[1]RESUMEN!T39/[1]RESUMEN!$AO$48</f>
        <v>0</v>
      </c>
      <c r="T40" s="235">
        <f t="shared" si="9"/>
        <v>0</v>
      </c>
    </row>
    <row r="41" spans="1:20" ht="18.75" customHeight="1">
      <c r="A41" s="220" t="s">
        <v>213</v>
      </c>
      <c r="B41" s="233">
        <f>SUM([1]PROMEDIO!B41)</f>
        <v>546</v>
      </c>
      <c r="C41" s="233">
        <f>SUM([1]PROMEDIO!C41)</f>
        <v>14</v>
      </c>
      <c r="D41" s="233">
        <f t="shared" si="2"/>
        <v>505.5</v>
      </c>
      <c r="E41" s="233">
        <f>[1]RESUMEN!F40/[1]RESUMEN!$AO$48</f>
        <v>0</v>
      </c>
      <c r="F41" s="233">
        <f>[1]RESUMEN!I40/[1]RESUMEN!$AO$48</f>
        <v>505.5</v>
      </c>
      <c r="G41" s="233">
        <f>[1]RESUMEN!J40/[1]RESUMEN!$AO$48</f>
        <v>3.375</v>
      </c>
      <c r="H41" s="234">
        <f t="shared" si="3"/>
        <v>0.66765578635014833</v>
      </c>
      <c r="I41" s="233">
        <f>[1]RESUMEN!L40/[1]RESUMEN!$AO$48</f>
        <v>449.375</v>
      </c>
      <c r="J41" s="234">
        <f t="shared" si="4"/>
        <v>88.897131552917912</v>
      </c>
      <c r="K41" s="233">
        <f>[1]RESUMEN!M40/[1]RESUMEN!$AO$48</f>
        <v>52.75</v>
      </c>
      <c r="L41" s="234">
        <f t="shared" si="5"/>
        <v>10.435212660731949</v>
      </c>
      <c r="M41" s="233">
        <f>[1]RESUMEN!O40/[1]RESUMEN!$AO$48</f>
        <v>0</v>
      </c>
      <c r="N41" s="234">
        <f t="shared" si="6"/>
        <v>0</v>
      </c>
      <c r="O41" s="233">
        <f>[1]RESUMEN!P40/[1]RESUMEN!$AO$48</f>
        <v>0</v>
      </c>
      <c r="P41" s="234">
        <f t="shared" si="7"/>
        <v>0</v>
      </c>
      <c r="Q41" s="233">
        <f>[1]RESUMEN!S40/[1]RESUMEN!$AO$48</f>
        <v>0</v>
      </c>
      <c r="R41" s="234">
        <f t="shared" si="8"/>
        <v>0</v>
      </c>
      <c r="S41" s="233">
        <f>[1]RESUMEN!T40/[1]RESUMEN!$AO$48</f>
        <v>0</v>
      </c>
      <c r="T41" s="235">
        <f t="shared" si="9"/>
        <v>0</v>
      </c>
    </row>
    <row r="42" spans="1:20" ht="18.75" customHeight="1">
      <c r="A42" s="221" t="s">
        <v>26</v>
      </c>
      <c r="B42" s="233">
        <f>SUM([1]PROMEDIO!B42)</f>
        <v>152</v>
      </c>
      <c r="C42" s="233">
        <f>SUM([1]PROMEDIO!C42)</f>
        <v>0</v>
      </c>
      <c r="D42" s="233">
        <f t="shared" si="2"/>
        <v>147.875</v>
      </c>
      <c r="E42" s="233">
        <f>[1]RESUMEN!F41/[1]RESUMEN!$AO$48</f>
        <v>0</v>
      </c>
      <c r="F42" s="233">
        <f>[1]RESUMEN!I41/[1]RESUMEN!$AO$48</f>
        <v>147.875</v>
      </c>
      <c r="G42" s="233">
        <f>[1]RESUMEN!J41/[1]RESUMEN!$AO$48</f>
        <v>147.875</v>
      </c>
      <c r="H42" s="234">
        <f t="shared" si="3"/>
        <v>100</v>
      </c>
      <c r="I42" s="233">
        <f>[1]RESUMEN!L41/[1]RESUMEN!$AO$48</f>
        <v>0</v>
      </c>
      <c r="J42" s="234">
        <f t="shared" si="4"/>
        <v>0</v>
      </c>
      <c r="K42" s="233">
        <f>[1]RESUMEN!M41/[1]RESUMEN!$AO$48</f>
        <v>0</v>
      </c>
      <c r="L42" s="234">
        <f t="shared" si="5"/>
        <v>0</v>
      </c>
      <c r="M42" s="233">
        <f>[1]RESUMEN!O41/[1]RESUMEN!$AO$48</f>
        <v>0</v>
      </c>
      <c r="N42" s="234">
        <f t="shared" si="6"/>
        <v>0</v>
      </c>
      <c r="O42" s="233">
        <f>[1]RESUMEN!P41/[1]RESUMEN!$AO$48</f>
        <v>0</v>
      </c>
      <c r="P42" s="234">
        <f t="shared" si="7"/>
        <v>0</v>
      </c>
      <c r="Q42" s="233">
        <f>[1]RESUMEN!S41/[1]RESUMEN!$AO$48</f>
        <v>0</v>
      </c>
      <c r="R42" s="234">
        <f t="shared" si="8"/>
        <v>0</v>
      </c>
      <c r="S42" s="233">
        <f>[1]RESUMEN!T41/[1]RESUMEN!$AO$48</f>
        <v>0</v>
      </c>
      <c r="T42" s="235">
        <f t="shared" si="9"/>
        <v>0</v>
      </c>
    </row>
    <row r="43" spans="1:20" ht="18.75" customHeight="1">
      <c r="A43" s="220" t="s">
        <v>214</v>
      </c>
      <c r="B43" s="233">
        <f>SUM([1]PROMEDIO!B43)</f>
        <v>908</v>
      </c>
      <c r="C43" s="233">
        <f>SUM([1]PROMEDIO!C43)</f>
        <v>0</v>
      </c>
      <c r="D43" s="233">
        <f t="shared" si="2"/>
        <v>835.125</v>
      </c>
      <c r="E43" s="233">
        <f>[1]RESUMEN!F42/[1]RESUMEN!$AO$48</f>
        <v>268.5</v>
      </c>
      <c r="F43" s="233">
        <f>[1]RESUMEN!I42/[1]RESUMEN!$AO$48</f>
        <v>566.625</v>
      </c>
      <c r="G43" s="233">
        <f>[1]RESUMEN!J42/[1]RESUMEN!$AO$48</f>
        <v>176.625</v>
      </c>
      <c r="H43" s="234">
        <f t="shared" si="3"/>
        <v>31.171409662475181</v>
      </c>
      <c r="I43" s="233">
        <f>[1]RESUMEN!L42/[1]RESUMEN!$AO$48</f>
        <v>156.125</v>
      </c>
      <c r="J43" s="234">
        <f t="shared" si="4"/>
        <v>27.553496580630927</v>
      </c>
      <c r="K43" s="233">
        <f>[1]RESUMEN!M42/[1]RESUMEN!$AO$48</f>
        <v>31.875</v>
      </c>
      <c r="L43" s="234">
        <f t="shared" si="5"/>
        <v>5.6254136333553939</v>
      </c>
      <c r="M43" s="233">
        <f>[1]RESUMEN!O42/[1]RESUMEN!$AO$48</f>
        <v>0</v>
      </c>
      <c r="N43" s="234">
        <f t="shared" si="6"/>
        <v>0</v>
      </c>
      <c r="O43" s="233">
        <f>[1]RESUMEN!P42/[1]RESUMEN!$AO$48</f>
        <v>72.5</v>
      </c>
      <c r="P43" s="234">
        <f t="shared" si="7"/>
        <v>12.795058460180897</v>
      </c>
      <c r="Q43" s="233">
        <f>[1]RESUMEN!S42/[1]RESUMEN!$AO$48</f>
        <v>91.375</v>
      </c>
      <c r="R43" s="234">
        <f t="shared" si="8"/>
        <v>16.126185748952128</v>
      </c>
      <c r="S43" s="233">
        <f>[1]RESUMEN!T42/[1]RESUMEN!$AO$48</f>
        <v>38.125</v>
      </c>
      <c r="T43" s="235">
        <f t="shared" si="9"/>
        <v>6.7284359144054715</v>
      </c>
    </row>
    <row r="44" spans="1:20" ht="18.75" customHeight="1">
      <c r="A44" s="220" t="s">
        <v>215</v>
      </c>
      <c r="B44" s="233">
        <f>SUM([1]PROMEDIO!B44)</f>
        <v>75</v>
      </c>
      <c r="C44" s="233">
        <f>SUM([1]PROMEDIO!C44)</f>
        <v>0</v>
      </c>
      <c r="D44" s="233">
        <f t="shared" si="2"/>
        <v>54</v>
      </c>
      <c r="E44" s="233">
        <f>[1]RESUMEN!F43/[1]RESUMEN!$AO$48</f>
        <v>0</v>
      </c>
      <c r="F44" s="233">
        <f>[1]RESUMEN!I43/[1]RESUMEN!$AO$48</f>
        <v>54</v>
      </c>
      <c r="G44" s="233">
        <f>[1]RESUMEN!J43/[1]RESUMEN!$AO$48</f>
        <v>54</v>
      </c>
      <c r="H44" s="234">
        <f t="shared" si="3"/>
        <v>100</v>
      </c>
      <c r="I44" s="233">
        <f>[1]RESUMEN!L43/[1]RESUMEN!$AO$48</f>
        <v>0</v>
      </c>
      <c r="J44" s="234">
        <f t="shared" si="4"/>
        <v>0</v>
      </c>
      <c r="K44" s="233">
        <f>[1]RESUMEN!M43/[1]RESUMEN!$AO$48</f>
        <v>0</v>
      </c>
      <c r="L44" s="234">
        <f t="shared" si="5"/>
        <v>0</v>
      </c>
      <c r="M44" s="233">
        <f>[1]RESUMEN!O43/[1]RESUMEN!$AO$48</f>
        <v>0</v>
      </c>
      <c r="N44" s="234">
        <f t="shared" si="6"/>
        <v>0</v>
      </c>
      <c r="O44" s="233">
        <f>[1]RESUMEN!P43/[1]RESUMEN!$AO$48</f>
        <v>0</v>
      </c>
      <c r="P44" s="234">
        <f t="shared" si="7"/>
        <v>0</v>
      </c>
      <c r="Q44" s="233">
        <f>[1]RESUMEN!S43/[1]RESUMEN!$AO$48</f>
        <v>0</v>
      </c>
      <c r="R44" s="234">
        <f t="shared" si="8"/>
        <v>0</v>
      </c>
      <c r="S44" s="233">
        <f>[1]RESUMEN!T43/[1]RESUMEN!$AO$48</f>
        <v>0</v>
      </c>
      <c r="T44" s="235">
        <f t="shared" si="9"/>
        <v>0</v>
      </c>
    </row>
    <row r="45" spans="1:20" ht="18.75" customHeight="1">
      <c r="A45" s="220" t="s">
        <v>224</v>
      </c>
      <c r="B45" s="233">
        <f>SUM([1]PROMEDIO!B45)</f>
        <v>0</v>
      </c>
      <c r="C45" s="233">
        <f>SUM([1]PROMEDIO!C45)</f>
        <v>0</v>
      </c>
      <c r="D45" s="233">
        <f t="shared" si="2"/>
        <v>0</v>
      </c>
      <c r="E45" s="233">
        <f>[1]RESUMEN!F44/[1]RESUMEN!$AO$48</f>
        <v>0</v>
      </c>
      <c r="F45" s="233">
        <f>[1]RESUMEN!I44/[1]RESUMEN!$AO$48</f>
        <v>0</v>
      </c>
      <c r="G45" s="233">
        <f>[1]RESUMEN!J44/[1]RESUMEN!$AO$48</f>
        <v>0</v>
      </c>
      <c r="H45" s="234">
        <v>0</v>
      </c>
      <c r="I45" s="233">
        <f>[1]RESUMEN!L44/[1]RESUMEN!$AO$48</f>
        <v>0</v>
      </c>
      <c r="J45" s="234">
        <v>0</v>
      </c>
      <c r="K45" s="233">
        <f>[1]RESUMEN!M44/[1]RESUMEN!$AO$48</f>
        <v>0</v>
      </c>
      <c r="L45" s="234">
        <v>0</v>
      </c>
      <c r="M45" s="233">
        <f>[1]RESUMEN!O44/[1]RESUMEN!$AO$48</f>
        <v>0</v>
      </c>
      <c r="N45" s="234">
        <v>0</v>
      </c>
      <c r="O45" s="233">
        <f>[1]RESUMEN!P44/[1]RESUMEN!$AO$48</f>
        <v>0</v>
      </c>
      <c r="P45" s="234">
        <v>0</v>
      </c>
      <c r="Q45" s="233">
        <f>[1]RESUMEN!S44/[1]RESUMEN!$AO$48</f>
        <v>0</v>
      </c>
      <c r="R45" s="234">
        <v>0</v>
      </c>
      <c r="S45" s="233">
        <f>[1]RESUMEN!T44/[1]RESUMEN!$AO$48</f>
        <v>0</v>
      </c>
      <c r="T45" s="235">
        <v>0</v>
      </c>
    </row>
    <row r="46" spans="1:20" ht="18.75" customHeight="1">
      <c r="A46" s="221" t="s">
        <v>27</v>
      </c>
      <c r="B46" s="233">
        <f>SUM([1]PROMEDIO!B46)</f>
        <v>400</v>
      </c>
      <c r="C46" s="233">
        <f>SUM([1]PROMEDIO!C46)</f>
        <v>50</v>
      </c>
      <c r="D46" s="233">
        <f t="shared" si="2"/>
        <v>297.875</v>
      </c>
      <c r="E46" s="233">
        <f>[1]RESUMEN!F45/[1]RESUMEN!$AO$48</f>
        <v>0</v>
      </c>
      <c r="F46" s="233">
        <f>[1]RESUMEN!I45/[1]RESUMEN!$AO$48</f>
        <v>297.875</v>
      </c>
      <c r="G46" s="233">
        <f>[1]RESUMEN!J45/[1]RESUMEN!$AO$48</f>
        <v>297.875</v>
      </c>
      <c r="H46" s="234">
        <f t="shared" si="3"/>
        <v>100</v>
      </c>
      <c r="I46" s="233">
        <f>[1]RESUMEN!L45/[1]RESUMEN!$AO$48</f>
        <v>0</v>
      </c>
      <c r="J46" s="234">
        <f t="shared" si="4"/>
        <v>0</v>
      </c>
      <c r="K46" s="233">
        <f>[1]RESUMEN!M45/[1]RESUMEN!$AO$48</f>
        <v>0</v>
      </c>
      <c r="L46" s="234">
        <f t="shared" si="5"/>
        <v>0</v>
      </c>
      <c r="M46" s="233">
        <f>[1]RESUMEN!O45/[1]RESUMEN!$AO$48</f>
        <v>0</v>
      </c>
      <c r="N46" s="234">
        <f t="shared" si="6"/>
        <v>0</v>
      </c>
      <c r="O46" s="233">
        <f>[1]RESUMEN!P45/[1]RESUMEN!$AO$48</f>
        <v>0</v>
      </c>
      <c r="P46" s="234">
        <f t="shared" si="7"/>
        <v>0</v>
      </c>
      <c r="Q46" s="233">
        <f>[1]RESUMEN!S45/[1]RESUMEN!$AO$48</f>
        <v>0</v>
      </c>
      <c r="R46" s="234">
        <f t="shared" si="8"/>
        <v>0</v>
      </c>
      <c r="S46" s="233">
        <f>[1]RESUMEN!T45/[1]RESUMEN!$AO$48</f>
        <v>0</v>
      </c>
      <c r="T46" s="235">
        <f t="shared" si="9"/>
        <v>0</v>
      </c>
    </row>
    <row r="47" spans="1:20" ht="18.75" customHeight="1">
      <c r="A47" s="221" t="s">
        <v>28</v>
      </c>
      <c r="B47" s="233">
        <f>SUM([1]PROMEDIO!B47)</f>
        <v>384</v>
      </c>
      <c r="C47" s="233">
        <f>SUM([1]PROMEDIO!C47)</f>
        <v>0</v>
      </c>
      <c r="D47" s="233">
        <f t="shared" si="2"/>
        <v>361.25</v>
      </c>
      <c r="E47" s="233">
        <f>[1]RESUMEN!F46/[1]RESUMEN!$AO$48</f>
        <v>266.125</v>
      </c>
      <c r="F47" s="233">
        <f>[1]RESUMEN!I46/[1]RESUMEN!$AO$48</f>
        <v>95.125</v>
      </c>
      <c r="G47" s="233">
        <f>[1]RESUMEN!J46/[1]RESUMEN!$AO$48</f>
        <v>0.625</v>
      </c>
      <c r="H47" s="234">
        <f t="shared" si="3"/>
        <v>0.65703022339027595</v>
      </c>
      <c r="I47" s="233">
        <f>[1]RESUMEN!L46/[1]RESUMEN!$AO$48</f>
        <v>3.75</v>
      </c>
      <c r="J47" s="234">
        <f t="shared" si="4"/>
        <v>3.9421813403416559</v>
      </c>
      <c r="K47" s="233">
        <f>[1]RESUMEN!M46/[1]RESUMEN!$AO$48</f>
        <v>0</v>
      </c>
      <c r="L47" s="234">
        <f t="shared" si="5"/>
        <v>0</v>
      </c>
      <c r="M47" s="233">
        <f>[1]RESUMEN!O46/[1]RESUMEN!$AO$48</f>
        <v>0</v>
      </c>
      <c r="N47" s="234">
        <f t="shared" si="6"/>
        <v>0</v>
      </c>
      <c r="O47" s="233">
        <f>[1]RESUMEN!P46/[1]RESUMEN!$AO$48</f>
        <v>75.625</v>
      </c>
      <c r="P47" s="234">
        <f t="shared" si="7"/>
        <v>79.500657030223394</v>
      </c>
      <c r="Q47" s="233">
        <f>[1]RESUMEN!S46/[1]RESUMEN!$AO$48</f>
        <v>15.125</v>
      </c>
      <c r="R47" s="234">
        <f t="shared" si="8"/>
        <v>15.900131406044679</v>
      </c>
      <c r="S47" s="233">
        <f>[1]RESUMEN!T46/[1]RESUMEN!$AO$48</f>
        <v>0</v>
      </c>
      <c r="T47" s="235">
        <f t="shared" si="9"/>
        <v>0</v>
      </c>
    </row>
    <row r="48" spans="1:20" ht="18.75" customHeight="1" thickBot="1">
      <c r="A48" s="323" t="s">
        <v>216</v>
      </c>
      <c r="B48" s="325">
        <f>SUM([1]PROMEDIO!B48)</f>
        <v>24</v>
      </c>
      <c r="C48" s="325">
        <f>SUM([1]PROMEDIO!C48)</f>
        <v>0</v>
      </c>
      <c r="D48" s="325">
        <f t="shared" si="2"/>
        <v>23</v>
      </c>
      <c r="E48" s="325">
        <f>[1]RESUMEN!F47/[1]RESUMEN!$AO$48</f>
        <v>0</v>
      </c>
      <c r="F48" s="325">
        <f>[1]RESUMEN!I47/[1]RESUMEN!$AO$48</f>
        <v>23</v>
      </c>
      <c r="G48" s="325">
        <f>[1]RESUMEN!J47/[1]RESUMEN!$AO$48</f>
        <v>0</v>
      </c>
      <c r="H48" s="339">
        <f t="shared" si="3"/>
        <v>0</v>
      </c>
      <c r="I48" s="325">
        <f>[1]RESUMEN!L47/[1]RESUMEN!$AO$48</f>
        <v>0</v>
      </c>
      <c r="J48" s="339">
        <f t="shared" si="4"/>
        <v>0</v>
      </c>
      <c r="K48" s="325">
        <f>[1]RESUMEN!M47/[1]RESUMEN!$AO$48</f>
        <v>0</v>
      </c>
      <c r="L48" s="339">
        <f t="shared" si="5"/>
        <v>0</v>
      </c>
      <c r="M48" s="325">
        <f>[1]RESUMEN!O47/[1]RESUMEN!$AO$48</f>
        <v>0</v>
      </c>
      <c r="N48" s="339">
        <f t="shared" si="6"/>
        <v>0</v>
      </c>
      <c r="O48" s="325">
        <f>[1]RESUMEN!P47/[1]RESUMEN!$AO$48</f>
        <v>0</v>
      </c>
      <c r="P48" s="339">
        <f t="shared" si="7"/>
        <v>0</v>
      </c>
      <c r="Q48" s="325">
        <f>[1]RESUMEN!S47/[1]RESUMEN!$AO$48</f>
        <v>0</v>
      </c>
      <c r="R48" s="339">
        <f t="shared" si="8"/>
        <v>0</v>
      </c>
      <c r="S48" s="325">
        <f>[1]RESUMEN!T47/[1]RESUMEN!$AO$48</f>
        <v>23</v>
      </c>
      <c r="T48" s="340">
        <f>S48/F48*100</f>
        <v>100</v>
      </c>
    </row>
    <row r="49" spans="1:20" ht="15.75" customHeight="1">
      <c r="A49" s="20" t="s">
        <v>217</v>
      </c>
      <c r="C49" s="21" t="s">
        <v>39</v>
      </c>
      <c r="D49" s="8"/>
      <c r="E49" s="8"/>
      <c r="F49" s="8"/>
    </row>
    <row r="50" spans="1:20" ht="15.75" customHeight="1">
      <c r="A50" s="20" t="s">
        <v>29</v>
      </c>
      <c r="C50" s="22" t="s">
        <v>40</v>
      </c>
      <c r="D50" s="23"/>
      <c r="E50" s="23"/>
      <c r="F50" s="23"/>
      <c r="G50" s="348"/>
      <c r="H50" s="348"/>
      <c r="I50" s="348"/>
      <c r="J50" s="348"/>
      <c r="K50" s="348"/>
      <c r="L50" s="348"/>
      <c r="M50" s="348"/>
      <c r="N50" s="348"/>
      <c r="O50" s="348"/>
      <c r="P50" s="348"/>
      <c r="Q50" s="348"/>
      <c r="R50" s="348"/>
      <c r="S50" s="348"/>
      <c r="T50" s="348"/>
    </row>
    <row r="51" spans="1:20" ht="15.75" customHeight="1">
      <c r="A51" s="24" t="s">
        <v>218</v>
      </c>
      <c r="C51" s="22" t="s">
        <v>41</v>
      </c>
      <c r="D51" s="8"/>
      <c r="E51" s="8"/>
      <c r="F51" s="8"/>
    </row>
    <row r="52" spans="1:20">
      <c r="B52" s="6"/>
    </row>
    <row r="53" spans="1:20">
      <c r="A53" s="254"/>
    </row>
    <row r="54" spans="1:20">
      <c r="A54" s="254"/>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activeCell="M9" sqref="M9"/>
    </sheetView>
  </sheetViews>
  <sheetFormatPr defaultRowHeight="15"/>
  <cols>
    <col min="14" max="14" width="24.28515625" customWidth="1"/>
  </cols>
  <sheetData>
    <row r="2" spans="1:16">
      <c r="A2" s="382" t="s">
        <v>42</v>
      </c>
      <c r="B2" s="382"/>
      <c r="C2" s="382"/>
      <c r="D2" s="382"/>
      <c r="E2" s="382"/>
      <c r="F2" s="382"/>
      <c r="G2" s="382"/>
      <c r="H2" s="382"/>
      <c r="I2" s="382"/>
      <c r="J2" s="382"/>
      <c r="K2" s="382"/>
    </row>
    <row r="3" spans="1:16">
      <c r="A3" s="382" t="s">
        <v>43</v>
      </c>
      <c r="B3" s="382"/>
      <c r="C3" s="382"/>
      <c r="D3" s="382"/>
      <c r="E3" s="382"/>
      <c r="F3" s="382"/>
      <c r="G3" s="382"/>
      <c r="H3" s="382"/>
      <c r="I3" s="382"/>
      <c r="J3" s="382"/>
      <c r="K3" s="382"/>
    </row>
    <row r="4" spans="1:16">
      <c r="A4" s="382" t="s">
        <v>44</v>
      </c>
      <c r="B4" s="382"/>
      <c r="C4" s="382"/>
      <c r="D4" s="382"/>
      <c r="E4" s="382"/>
      <c r="F4" s="382"/>
      <c r="G4" s="382"/>
      <c r="H4" s="382"/>
      <c r="I4" s="382"/>
      <c r="J4" s="382"/>
      <c r="K4" s="382"/>
      <c r="N4" t="s">
        <v>241</v>
      </c>
    </row>
    <row r="5" spans="1:16">
      <c r="A5" s="25" t="s">
        <v>329</v>
      </c>
      <c r="B5" s="26"/>
      <c r="C5" s="26"/>
      <c r="D5" s="26"/>
      <c r="E5" s="26"/>
      <c r="F5" s="26"/>
      <c r="G5" s="26"/>
      <c r="H5" s="26"/>
      <c r="I5" s="26"/>
      <c r="J5" s="26"/>
      <c r="K5" s="26"/>
      <c r="N5" t="s">
        <v>242</v>
      </c>
      <c r="O5" s="27">
        <f>'[1]NIVELES DE CUSTODIA'!O9</f>
        <v>241.75</v>
      </c>
      <c r="P5" s="28">
        <f t="shared" ref="P5:P11" si="0">SUM(O5/O$12)*100</f>
        <v>2.5279393503692567</v>
      </c>
    </row>
    <row r="6" spans="1:16">
      <c r="N6" t="s">
        <v>243</v>
      </c>
      <c r="O6" s="27">
        <f>'[1]NIVELES DE CUSTODIA'!Q9</f>
        <v>237.75</v>
      </c>
      <c r="P6" s="28">
        <f t="shared" si="0"/>
        <v>2.4861120188222992</v>
      </c>
    </row>
    <row r="7" spans="1:16" ht="16.5" customHeight="1">
      <c r="N7" t="s">
        <v>244</v>
      </c>
      <c r="O7" s="27">
        <f>'[1]NIVELES DE CUSTODIA'!M9</f>
        <v>0</v>
      </c>
      <c r="P7" s="28">
        <f t="shared" si="0"/>
        <v>0</v>
      </c>
    </row>
    <row r="8" spans="1:16" ht="16.5" customHeight="1">
      <c r="N8" t="s">
        <v>245</v>
      </c>
      <c r="O8" s="27">
        <f>'[1]NIVELES DE CUSTODIA'!S9</f>
        <v>291.875</v>
      </c>
      <c r="P8" s="28">
        <f t="shared" si="0"/>
        <v>3.0520880988170709</v>
      </c>
    </row>
    <row r="9" spans="1:16" ht="16.5" customHeight="1">
      <c r="N9" t="s">
        <v>246</v>
      </c>
      <c r="O9" s="27">
        <f>'[1]NIVELES DE CUSTODIA'!K9</f>
        <v>1943.375</v>
      </c>
      <c r="P9" s="28">
        <f t="shared" si="0"/>
        <v>20.321547611267238</v>
      </c>
    </row>
    <row r="10" spans="1:16" ht="16.5" customHeight="1">
      <c r="N10" t="s">
        <v>247</v>
      </c>
      <c r="O10" s="27">
        <f>'[1]NIVELES DE CUSTODIA'!G9</f>
        <v>3610.25</v>
      </c>
      <c r="P10" s="28">
        <f t="shared" si="0"/>
        <v>37.751780929351028</v>
      </c>
    </row>
    <row r="11" spans="1:16" ht="16.5" customHeight="1">
      <c r="N11" t="s">
        <v>248</v>
      </c>
      <c r="O11" s="27">
        <f>'[1]NIVELES DE CUSTODIA'!I9</f>
        <v>3238.125</v>
      </c>
      <c r="P11" s="28">
        <f t="shared" si="0"/>
        <v>33.860531991373108</v>
      </c>
    </row>
    <row r="12" spans="1:16" ht="16.5" customHeight="1">
      <c r="N12" t="s">
        <v>249</v>
      </c>
      <c r="O12" s="27">
        <f>SUM(O5:O11)</f>
        <v>9563.125</v>
      </c>
    </row>
    <row r="13" spans="1:16" ht="16.5" customHeight="1"/>
    <row r="14" spans="1:16" ht="16.5" customHeight="1">
      <c r="N14" t="s">
        <v>250</v>
      </c>
    </row>
    <row r="15" spans="1:16" ht="16.5" customHeight="1">
      <c r="N15" t="s">
        <v>242</v>
      </c>
      <c r="O15" s="27">
        <f>'[1]NIVELES DE CUSTODIA'!O10</f>
        <v>60.125</v>
      </c>
      <c r="P15" s="28">
        <f>SUM(O15/O$22)*100</f>
        <v>1.2445019404915911</v>
      </c>
    </row>
    <row r="16" spans="1:16" ht="16.5" customHeight="1">
      <c r="N16" t="s">
        <v>243</v>
      </c>
      <c r="O16" s="27">
        <f>'[1]NIVELES DE CUSTODIA'!Q10</f>
        <v>76.375</v>
      </c>
      <c r="P16" s="28">
        <f t="shared" ref="P16:P21" si="1">SUM(O16/O$22)*100</f>
        <v>1.5808538163001293</v>
      </c>
    </row>
    <row r="17" spans="14:16" ht="16.5" customHeight="1">
      <c r="N17" t="s">
        <v>244</v>
      </c>
      <c r="O17" s="27">
        <f>'[1]NIVELES DE CUSTODIA'!M10</f>
        <v>0</v>
      </c>
      <c r="P17" s="28">
        <f t="shared" si="1"/>
        <v>0</v>
      </c>
    </row>
    <row r="18" spans="14:16" ht="16.5" customHeight="1">
      <c r="N18" t="s">
        <v>245</v>
      </c>
      <c r="O18" s="27">
        <f>'[1]NIVELES DE CUSTODIA'!S10</f>
        <v>150.875</v>
      </c>
      <c r="P18" s="28">
        <f t="shared" si="1"/>
        <v>3.1228978007761965</v>
      </c>
    </row>
    <row r="19" spans="14:16" ht="16.5" customHeight="1">
      <c r="N19" t="s">
        <v>246</v>
      </c>
      <c r="O19" s="27">
        <f>'[1]NIVELES DE CUSTODIA'!K10</f>
        <v>1166.25</v>
      </c>
      <c r="P19" s="28">
        <f t="shared" si="1"/>
        <v>24.139715394566625</v>
      </c>
    </row>
    <row r="20" spans="14:16" ht="16.5" customHeight="1">
      <c r="N20" t="s">
        <v>247</v>
      </c>
      <c r="O20" s="27">
        <f>'[1]NIVELES DE CUSTODIA'!G10</f>
        <v>2103.375</v>
      </c>
      <c r="P20" s="28">
        <f t="shared" si="1"/>
        <v>43.536869340232862</v>
      </c>
    </row>
    <row r="21" spans="14:16" ht="16.5" customHeight="1">
      <c r="N21" t="s">
        <v>248</v>
      </c>
      <c r="O21" s="27">
        <f>'[1]NIVELES DE CUSTODIA'!I10</f>
        <v>1274.25</v>
      </c>
      <c r="P21" s="28">
        <f t="shared" si="1"/>
        <v>26.3751617076326</v>
      </c>
    </row>
    <row r="22" spans="14:16" ht="16.5" customHeight="1">
      <c r="N22" t="s">
        <v>251</v>
      </c>
      <c r="O22" s="27">
        <f>SUM(O15:O21)</f>
        <v>4831.25</v>
      </c>
      <c r="P22" s="28"/>
    </row>
    <row r="23" spans="14:16" ht="16.5" customHeight="1"/>
    <row r="24" spans="14:16" ht="16.5" customHeight="1">
      <c r="N24" t="s">
        <v>45</v>
      </c>
    </row>
    <row r="25" spans="14:16">
      <c r="N25" t="s">
        <v>242</v>
      </c>
      <c r="O25" s="27">
        <f>'[1]NIVELES DE CUSTODIA'!O28</f>
        <v>181.625</v>
      </c>
      <c r="P25" s="28">
        <f>SUM(O25/O$32)*100</f>
        <v>3.8383304715361248</v>
      </c>
    </row>
    <row r="26" spans="14:16">
      <c r="N26" t="s">
        <v>243</v>
      </c>
      <c r="O26" s="27">
        <f>'[1]NIVELES DE CUSTODIA'!Q28</f>
        <v>161.375</v>
      </c>
      <c r="P26" s="28">
        <f t="shared" ref="P26:P31" si="2">SUM(O26/O$32)*100</f>
        <v>3.4103817197199842</v>
      </c>
    </row>
    <row r="27" spans="14:16">
      <c r="N27" t="s">
        <v>244</v>
      </c>
      <c r="O27" s="27">
        <f>'[1]NIVELES DE CUSTODIA'!M28</f>
        <v>0</v>
      </c>
      <c r="P27" s="28">
        <f t="shared" si="2"/>
        <v>0</v>
      </c>
    </row>
    <row r="28" spans="14:16">
      <c r="N28" t="s">
        <v>245</v>
      </c>
      <c r="O28" s="27">
        <f>'[1]NIVELES DE CUSTODIA'!S28</f>
        <v>141</v>
      </c>
      <c r="P28" s="28">
        <f t="shared" si="2"/>
        <v>2.9797913089420156</v>
      </c>
    </row>
    <row r="29" spans="14:16" ht="19.5" customHeight="1">
      <c r="N29" t="s">
        <v>246</v>
      </c>
      <c r="O29" s="27">
        <f>'[1]NIVELES DE CUSTODIA'!K28</f>
        <v>777.125</v>
      </c>
      <c r="P29" s="28">
        <f t="shared" si="2"/>
        <v>16.42319376568485</v>
      </c>
    </row>
    <row r="30" spans="14:16" ht="19.5" customHeight="1">
      <c r="N30" t="s">
        <v>247</v>
      </c>
      <c r="O30" s="27">
        <f>'[1]NIVELES DE CUSTODIA'!G28</f>
        <v>1506.875</v>
      </c>
      <c r="P30" s="28">
        <f t="shared" si="2"/>
        <v>31.845198784836874</v>
      </c>
    </row>
    <row r="31" spans="14:16" ht="19.5" customHeight="1">
      <c r="N31" t="s">
        <v>248</v>
      </c>
      <c r="O31" s="27">
        <f>'[1]NIVELES DE CUSTODIA'!I28</f>
        <v>1963.875</v>
      </c>
      <c r="P31" s="28">
        <f t="shared" si="2"/>
        <v>41.503103949280145</v>
      </c>
    </row>
    <row r="32" spans="14:16" ht="19.5" customHeight="1">
      <c r="N32" t="s">
        <v>251</v>
      </c>
      <c r="O32" s="27">
        <f>SUM(O25:O31)</f>
        <v>4731.875</v>
      </c>
    </row>
    <row r="33" spans="13:15" ht="19.5" customHeight="1"/>
    <row r="34" spans="13:15" ht="19.5" customHeight="1">
      <c r="O34" s="27">
        <f>SUM(O22,O32)</f>
        <v>9563.125</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45" t="s">
        <v>198</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2011-08-04T19:12:37Z</cp:lastPrinted>
  <dcterms:created xsi:type="dcterms:W3CDTF">2009-09-11T17:26:49Z</dcterms:created>
  <dcterms:modified xsi:type="dcterms:W3CDTF">2011-08-18T19:23:38Z</dcterms:modified>
</cp:coreProperties>
</file>