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rancisco.pesante\Documents\2016\www.estadisticas.pr\ct\origen\"/>
    </mc:Choice>
  </mc:AlternateContent>
  <bookViews>
    <workbookView xWindow="0" yWindow="0" windowWidth="15552" windowHeight="9336"/>
  </bookViews>
  <sheets>
    <sheet name="OCTOBER-15" sheetId="1" r:id="rId1"/>
    <sheet name="OCTOBER-15 Summary" sheetId="2" r:id="rId2"/>
    <sheet name="Top 20 US OCTOBER-15" sheetId="3" r:id="rId3"/>
    <sheet name="ROOM NIGHTS OCTOBER 2015" sheetId="4" r:id="rId4"/>
    <sheet name="Contact" sheetId="6" r:id="rId5"/>
  </sheets>
  <externalReferences>
    <externalReference r:id="rId6"/>
  </externalReferences>
  <definedNames>
    <definedName name="_xlnm.Print_Area" localSheetId="4">Contact!$A$1:$N$27</definedName>
    <definedName name="_xlnm.Print_Area" localSheetId="0">'OCTOBER-15'!$A$1:$S$229</definedName>
    <definedName name="_xlnm.Print_Area" localSheetId="2">'Top 20 US OCTOBER-15'!$A$1:$U$30</definedName>
    <definedName name="_xlnm.Print_Titles" localSheetId="0">'OCTOBER-15'!$1:$3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6" i="4" l="1"/>
  <c r="C224" i="4"/>
  <c r="C231" i="4" s="1"/>
  <c r="C222" i="4"/>
  <c r="C220" i="4"/>
  <c r="C219" i="4"/>
  <c r="C218" i="4"/>
  <c r="C217" i="4"/>
  <c r="C216" i="4"/>
  <c r="C215" i="4"/>
  <c r="C214" i="4"/>
  <c r="C213" i="4"/>
  <c r="C212" i="4"/>
  <c r="C210" i="4"/>
  <c r="C209" i="4"/>
  <c r="C208" i="4"/>
  <c r="C207" i="4"/>
  <c r="C206" i="4"/>
  <c r="C205" i="4"/>
  <c r="C204" i="4"/>
  <c r="C203" i="4"/>
  <c r="C202" i="4" s="1"/>
  <c r="C200" i="4"/>
  <c r="C199" i="4"/>
  <c r="C198" i="4"/>
  <c r="C197" i="4"/>
  <c r="C196" i="4" s="1"/>
  <c r="C194" i="4"/>
  <c r="C193" i="4"/>
  <c r="C192" i="4"/>
  <c r="C191" i="4"/>
  <c r="C190" i="4"/>
  <c r="C189" i="4"/>
  <c r="C188" i="4"/>
  <c r="C186" i="4" s="1"/>
  <c r="C187" i="4"/>
  <c r="C185" i="4"/>
  <c r="C184" i="4"/>
  <c r="C183" i="4"/>
  <c r="C182" i="4"/>
  <c r="C181" i="4"/>
  <c r="C180"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s="1"/>
  <c r="C110" i="4"/>
  <c r="C109" i="4"/>
  <c r="C108" i="4"/>
  <c r="C106" i="4"/>
  <c r="C105" i="4"/>
  <c r="C104" i="4"/>
  <c r="C103" i="4"/>
  <c r="C102" i="4"/>
  <c r="C101" i="4"/>
  <c r="C100" i="4"/>
  <c r="C99" i="4"/>
  <c r="C98" i="4"/>
  <c r="C97" i="4"/>
  <c r="C96" i="4"/>
  <c r="C95" i="4"/>
  <c r="C92" i="4" s="1"/>
  <c r="C94" i="4"/>
  <c r="C93" i="4"/>
  <c r="C90" i="4"/>
  <c r="C89" i="4"/>
  <c r="C88" i="4"/>
  <c r="C87" i="4"/>
  <c r="C86" i="4"/>
  <c r="C85" i="4"/>
  <c r="C84" i="4"/>
  <c r="C83" i="4"/>
  <c r="C82" i="4"/>
  <c r="C80" i="4"/>
  <c r="C78" i="4"/>
  <c r="C77" i="4"/>
  <c r="C76" i="4"/>
  <c r="C75" i="4"/>
  <c r="C74" i="4"/>
  <c r="C73" i="4"/>
  <c r="C72" i="4"/>
  <c r="C71" i="4"/>
  <c r="C70" i="4"/>
  <c r="C69" i="4"/>
  <c r="C68" i="4"/>
  <c r="C67" i="4"/>
  <c r="C66" i="4"/>
  <c r="C65" i="4"/>
  <c r="C64" i="4"/>
  <c r="C63" i="4"/>
  <c r="C62" i="4"/>
  <c r="C61" i="4"/>
  <c r="C60"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5" i="4" s="1"/>
  <c r="C6" i="4"/>
  <c r="N28" i="3"/>
  <c r="K27" i="3"/>
  <c r="N24" i="3"/>
  <c r="K23" i="3"/>
  <c r="R21" i="3"/>
  <c r="A20" i="3"/>
  <c r="A21" i="3" s="1"/>
  <c r="A22" i="3" s="1"/>
  <c r="A23" i="3" s="1"/>
  <c r="A24" i="3" s="1"/>
  <c r="A25" i="3" s="1"/>
  <c r="A26" i="3" s="1"/>
  <c r="A27" i="3" s="1"/>
  <c r="A28" i="3" s="1"/>
  <c r="A29" i="3" s="1"/>
  <c r="K19" i="3"/>
  <c r="D17" i="3"/>
  <c r="K15" i="3"/>
  <c r="N12" i="3"/>
  <c r="A12" i="3"/>
  <c r="A13" i="3" s="1"/>
  <c r="A14" i="3" s="1"/>
  <c r="A15" i="3" s="1"/>
  <c r="A16" i="3" s="1"/>
  <c r="A17" i="3" s="1"/>
  <c r="A18" i="3" s="1"/>
  <c r="A19" i="3" s="1"/>
  <c r="K11" i="3"/>
  <c r="A11" i="3"/>
  <c r="U10" i="3"/>
  <c r="K10" i="3"/>
  <c r="T8" i="3"/>
  <c r="Q8" i="3"/>
  <c r="M8" i="3"/>
  <c r="J8" i="3"/>
  <c r="K28" i="3" s="1"/>
  <c r="F8" i="3"/>
  <c r="G26" i="3" s="1"/>
  <c r="C8" i="3"/>
  <c r="C150" i="4" l="1"/>
  <c r="C229" i="4" s="1"/>
  <c r="C233" i="4" s="1"/>
  <c r="D26" i="3"/>
  <c r="D22" i="3"/>
  <c r="D18" i="3"/>
  <c r="D14" i="3"/>
  <c r="D10" i="3"/>
  <c r="D27" i="3"/>
  <c r="D23" i="3"/>
  <c r="D19" i="3"/>
  <c r="D15" i="3"/>
  <c r="D11" i="3"/>
  <c r="D28" i="3"/>
  <c r="D24" i="3"/>
  <c r="D20" i="3"/>
  <c r="D16" i="3"/>
  <c r="D12" i="3"/>
  <c r="D25" i="3"/>
  <c r="D21" i="3"/>
  <c r="R26" i="3"/>
  <c r="R22" i="3"/>
  <c r="R18" i="3"/>
  <c r="R14" i="3"/>
  <c r="R10" i="3"/>
  <c r="R27" i="3"/>
  <c r="R23" i="3"/>
  <c r="R19" i="3"/>
  <c r="R15" i="3"/>
  <c r="R11" i="3"/>
  <c r="R28" i="3"/>
  <c r="R24" i="3"/>
  <c r="R20" i="3"/>
  <c r="R16" i="3"/>
  <c r="R12" i="3"/>
  <c r="R29" i="3"/>
  <c r="R13" i="3"/>
  <c r="R25" i="3"/>
  <c r="D13" i="3"/>
  <c r="R17" i="3"/>
  <c r="G22" i="3"/>
  <c r="D29" i="3"/>
  <c r="G27" i="3"/>
  <c r="G23" i="3"/>
  <c r="G19" i="3"/>
  <c r="G15" i="3"/>
  <c r="G11" i="3"/>
  <c r="G28" i="3"/>
  <c r="G24" i="3"/>
  <c r="G20" i="3"/>
  <c r="G16" i="3"/>
  <c r="G12" i="3"/>
  <c r="G29" i="3"/>
  <c r="G25" i="3"/>
  <c r="G21" i="3"/>
  <c r="G17" i="3"/>
  <c r="G13" i="3"/>
  <c r="G18" i="3"/>
  <c r="G10" i="3"/>
  <c r="G14" i="3"/>
  <c r="U27" i="3"/>
  <c r="U23" i="3"/>
  <c r="U19" i="3"/>
  <c r="U15" i="3"/>
  <c r="U11" i="3"/>
  <c r="U28" i="3"/>
  <c r="U24" i="3"/>
  <c r="U20" i="3"/>
  <c r="U16" i="3"/>
  <c r="U12" i="3"/>
  <c r="U29" i="3"/>
  <c r="U25" i="3"/>
  <c r="U21" i="3"/>
  <c r="U17" i="3"/>
  <c r="U13" i="3"/>
  <c r="U22" i="3"/>
  <c r="U18" i="3"/>
  <c r="U14" i="3"/>
  <c r="U26" i="3"/>
  <c r="N29" i="3"/>
  <c r="N25" i="3"/>
  <c r="N21" i="3"/>
  <c r="N17" i="3"/>
  <c r="N13" i="3"/>
  <c r="N26" i="3"/>
  <c r="N22" i="3"/>
  <c r="N18" i="3"/>
  <c r="N14" i="3"/>
  <c r="N10" i="3"/>
  <c r="N27" i="3"/>
  <c r="N23" i="3"/>
  <c r="N19" i="3"/>
  <c r="N15" i="3"/>
  <c r="N11" i="3"/>
  <c r="N16" i="3"/>
  <c r="C179" i="4"/>
  <c r="N20" i="3"/>
  <c r="K14" i="3"/>
  <c r="K18" i="3"/>
  <c r="K22" i="3"/>
  <c r="K26" i="3"/>
  <c r="K13" i="3"/>
  <c r="K17" i="3"/>
  <c r="K21" i="3"/>
  <c r="K25" i="3"/>
  <c r="K29" i="3"/>
  <c r="K12" i="3"/>
  <c r="K16" i="3"/>
  <c r="K20" i="3"/>
  <c r="K24" i="3"/>
</calcChain>
</file>

<file path=xl/sharedStrings.xml><?xml version="1.0" encoding="utf-8"?>
<sst xmlns="http://schemas.openxmlformats.org/spreadsheetml/2006/main" count="1045" uniqueCount="357">
  <si>
    <t>CHANGE</t>
  </si>
  <si>
    <t>STATE OR COUNTRY</t>
  </si>
  <si>
    <t>OCTOBER</t>
  </si>
  <si>
    <t>OCTOBER 2015 vs 2014</t>
  </si>
  <si>
    <t>Market Share</t>
  </si>
  <si>
    <t>FISCAL YEAR</t>
  </si>
  <si>
    <t>JULY-OCTOBER                                     FY 2015 vs 2014</t>
  </si>
  <si>
    <t>CALENDAR YEAR</t>
  </si>
  <si>
    <t>JANUARY-OCTOBER                                      CY 2015 vs 2014</t>
  </si>
  <si>
    <t>OF RESIDENCE</t>
  </si>
  <si>
    <t>2014R</t>
  </si>
  <si>
    <t>absolute</t>
  </si>
  <si>
    <t>%</t>
  </si>
  <si>
    <t>2015-16</t>
  </si>
  <si>
    <t>2014-15R</t>
  </si>
  <si>
    <t>2014-15</t>
  </si>
  <si>
    <t>UNITED STATES &amp; CANADA</t>
  </si>
  <si>
    <t>UNITED STATES</t>
  </si>
  <si>
    <t>EASTERN REGION</t>
  </si>
  <si>
    <t xml:space="preserve"> CONNECTICUT</t>
  </si>
  <si>
    <t xml:space="preserve"> DELAWARE</t>
  </si>
  <si>
    <t xml:space="preserve"> INDIANA</t>
  </si>
  <si>
    <t xml:space="preserve"> MAINE</t>
  </si>
  <si>
    <t xml:space="preserve"> MARYLAND</t>
  </si>
  <si>
    <t xml:space="preserve"> MASSACHUSETTS</t>
  </si>
  <si>
    <t xml:space="preserve"> MICHIGAN</t>
  </si>
  <si>
    <t xml:space="preserve"> NEW HAMPSHIRE</t>
  </si>
  <si>
    <t xml:space="preserve"> NEW JERSEY</t>
  </si>
  <si>
    <t xml:space="preserve"> NEW YORK</t>
  </si>
  <si>
    <t xml:space="preserve"> OHIO</t>
  </si>
  <si>
    <t xml:space="preserve"> PENNSYLVANIA</t>
  </si>
  <si>
    <t xml:space="preserve"> RHODE ISLAND</t>
  </si>
  <si>
    <t xml:space="preserve"> VERMONT</t>
  </si>
  <si>
    <t xml:space="preserve"> VIRGINIA</t>
  </si>
  <si>
    <t xml:space="preserve"> WASHINGTON D.C.</t>
  </si>
  <si>
    <t xml:space="preserve"> WEST VIRGINIA</t>
  </si>
  <si>
    <t>SOUTHERN REGION</t>
  </si>
  <si>
    <t xml:space="preserve"> ALABAMA</t>
  </si>
  <si>
    <t xml:space="preserve"> ARKANSAS</t>
  </si>
  <si>
    <t xml:space="preserve"> FLORIDA</t>
  </si>
  <si>
    <t xml:space="preserve"> GEORGIA</t>
  </si>
  <si>
    <t xml:space="preserve"> KENTUCKY</t>
  </si>
  <si>
    <t xml:space="preserve"> LOUISIANA</t>
  </si>
  <si>
    <t xml:space="preserve"> MISSISSIPPI</t>
  </si>
  <si>
    <t xml:space="preserve"> NEW MEXICO</t>
  </si>
  <si>
    <t xml:space="preserve"> NORTH CAROLINA</t>
  </si>
  <si>
    <t xml:space="preserve"> OKLAHOMA</t>
  </si>
  <si>
    <t xml:space="preserve"> SOUTH CAROLINA</t>
  </si>
  <si>
    <t xml:space="preserve"> TENNESSEE</t>
  </si>
  <si>
    <t xml:space="preserve"> TEXAS</t>
  </si>
  <si>
    <t>WESTERN REGION</t>
  </si>
  <si>
    <t xml:space="preserve"> ALASKA</t>
  </si>
  <si>
    <t xml:space="preserve"> ARIZONA</t>
  </si>
  <si>
    <t xml:space="preserve"> CALIFORNIA</t>
  </si>
  <si>
    <t xml:space="preserve"> COLORADO</t>
  </si>
  <si>
    <t xml:space="preserve"> HAWAII</t>
  </si>
  <si>
    <t xml:space="preserve"> IDAHO</t>
  </si>
  <si>
    <t xml:space="preserve"> ILLINOIS</t>
  </si>
  <si>
    <t xml:space="preserve"> IOWA</t>
  </si>
  <si>
    <t xml:space="preserve"> KANSAS</t>
  </si>
  <si>
    <t xml:space="preserve"> MINNESOTA</t>
  </si>
  <si>
    <t xml:space="preserve"> MISSOURI</t>
  </si>
  <si>
    <t xml:space="preserve"> MONTANA</t>
  </si>
  <si>
    <t xml:space="preserve"> NEBRASKA</t>
  </si>
  <si>
    <t xml:space="preserve"> NEVADA</t>
  </si>
  <si>
    <t xml:space="preserve"> NORTH DAKOTA</t>
  </si>
  <si>
    <t xml:space="preserve"> OREGON</t>
  </si>
  <si>
    <t xml:space="preserve"> SOUTH DAKOTA</t>
  </si>
  <si>
    <t xml:space="preserve"> UTAH</t>
  </si>
  <si>
    <t xml:space="preserve"> WASHINGTON</t>
  </si>
  <si>
    <t xml:space="preserve"> WISCONSIN</t>
  </si>
  <si>
    <t xml:space="preserve"> WYOMING</t>
  </si>
  <si>
    <t>SERVICEMEN</t>
  </si>
  <si>
    <t>U.S. NOT SPECIFIED</t>
  </si>
  <si>
    <t>CANADA</t>
  </si>
  <si>
    <t>INTERNATIONAL</t>
  </si>
  <si>
    <t>EUROPE</t>
  </si>
  <si>
    <t>ALBANIA</t>
  </si>
  <si>
    <t>AUSTRIA</t>
  </si>
  <si>
    <t>BELGIUM</t>
  </si>
  <si>
    <t>BULGARY</t>
  </si>
  <si>
    <t>CZECH REPUBLIC</t>
  </si>
  <si>
    <t>DENMARK</t>
  </si>
  <si>
    <t>FINLAND</t>
  </si>
  <si>
    <t>FRANCE</t>
  </si>
  <si>
    <t>GERMANY</t>
  </si>
  <si>
    <t>GIBRALTAR</t>
  </si>
  <si>
    <t>GREECE</t>
  </si>
  <si>
    <t>HUNGARY</t>
  </si>
  <si>
    <t>ICELAND</t>
  </si>
  <si>
    <t>IRELAND</t>
  </si>
  <si>
    <t>ITALY</t>
  </si>
  <si>
    <t>LUXEMBOURG</t>
  </si>
  <si>
    <t>MALTA</t>
  </si>
  <si>
    <t>NETHERLANDS</t>
  </si>
  <si>
    <t>NORWAY</t>
  </si>
  <si>
    <t>POLAND</t>
  </si>
  <si>
    <t>PORTUGAL</t>
  </si>
  <si>
    <t>ROMANIA</t>
  </si>
  <si>
    <t>SAN MARINO</t>
  </si>
  <si>
    <t>SLOVAKIA</t>
  </si>
  <si>
    <t>SPAIN</t>
  </si>
  <si>
    <t>SWEDEN</t>
  </si>
  <si>
    <t>SWITZERLAND</t>
  </si>
  <si>
    <t>TURKEY</t>
  </si>
  <si>
    <t>UNITED KINGDOM</t>
  </si>
  <si>
    <t>ENGLAND</t>
  </si>
  <si>
    <t>NORTH IRELAND</t>
  </si>
  <si>
    <t>SCOTLAND</t>
  </si>
  <si>
    <t>WALES</t>
  </si>
  <si>
    <t>NOT SPECIFIED / UNITED KINGDOM</t>
  </si>
  <si>
    <t>RUSSIAN FEDERATION</t>
  </si>
  <si>
    <t>FORMER YUGOSLAVIA</t>
  </si>
  <si>
    <t>BOSNIA / HERZEGOVINA</t>
  </si>
  <si>
    <t>CROATIA</t>
  </si>
  <si>
    <t>KOSOVO</t>
  </si>
  <si>
    <t>MACEDONIA</t>
  </si>
  <si>
    <t>MONTENEGRO</t>
  </si>
  <si>
    <t>SERBIA</t>
  </si>
  <si>
    <t>SLOVENIA</t>
  </si>
  <si>
    <t>NOT SPECIFIED / YUGOSLAVIA</t>
  </si>
  <si>
    <t>BALTIC COUNTRIES</t>
  </si>
  <si>
    <t>ESTONIA</t>
  </si>
  <si>
    <t>LITHUANIA</t>
  </si>
  <si>
    <t>LATVIA</t>
  </si>
  <si>
    <t>OTHERS / NOT SPECIFIED</t>
  </si>
  <si>
    <t>LATIN AMERICA</t>
  </si>
  <si>
    <t>MEXICO</t>
  </si>
  <si>
    <t>CENTRAL AMERICA</t>
  </si>
  <si>
    <t>BELIZE</t>
  </si>
  <si>
    <t>COSTA RICA</t>
  </si>
  <si>
    <t>EL SALVADOR</t>
  </si>
  <si>
    <t>GUATEMALA</t>
  </si>
  <si>
    <t>HONDURAS</t>
  </si>
  <si>
    <t>NICARAGUA</t>
  </si>
  <si>
    <t>PANAMA</t>
  </si>
  <si>
    <t>NOT SPECIFIED</t>
  </si>
  <si>
    <t>SOUTH AMERICA</t>
  </si>
  <si>
    <t>ARGENTINA</t>
  </si>
  <si>
    <t>BOLIVIA</t>
  </si>
  <si>
    <t>BRAZIL</t>
  </si>
  <si>
    <t>CHILE</t>
  </si>
  <si>
    <t>COLOMBIA</t>
  </si>
  <si>
    <t>ECUADOR</t>
  </si>
  <si>
    <t>FRENCH GUIANA</t>
  </si>
  <si>
    <t>GUYANA</t>
  </si>
  <si>
    <t>PARAGUAY</t>
  </si>
  <si>
    <t>PERU</t>
  </si>
  <si>
    <t>SURINAME</t>
  </si>
  <si>
    <t>URUGUAY</t>
  </si>
  <si>
    <t>VENEZUELA</t>
  </si>
  <si>
    <t>CARIBBEAN</t>
  </si>
  <si>
    <t>CUBA</t>
  </si>
  <si>
    <t>DOMINICAN REP.</t>
  </si>
  <si>
    <t>VIRGIN ISLANDS</t>
  </si>
  <si>
    <t>US Virgin Islands</t>
  </si>
  <si>
    <t xml:space="preserve">  St. Croix</t>
  </si>
  <si>
    <t xml:space="preserve">  St. John</t>
  </si>
  <si>
    <t xml:space="preserve"> St. Thomas</t>
  </si>
  <si>
    <t>British Virgin Islands</t>
  </si>
  <si>
    <t xml:space="preserve">  Guana Island</t>
  </si>
  <si>
    <t xml:space="preserve"> Peter Island</t>
  </si>
  <si>
    <t xml:space="preserve">  Tortola</t>
  </si>
  <si>
    <t xml:space="preserve">  Virgin Gorda</t>
  </si>
  <si>
    <t xml:space="preserve"> Not Specified Virgin Islands</t>
  </si>
  <si>
    <t>OTHERS</t>
  </si>
  <si>
    <t>ANGUILLA</t>
  </si>
  <si>
    <t>ANTIGUA</t>
  </si>
  <si>
    <t>BAHAMAS</t>
  </si>
  <si>
    <t>BARBADOS</t>
  </si>
  <si>
    <t>BERMUDA</t>
  </si>
  <si>
    <t>CAYMAN Is.</t>
  </si>
  <si>
    <t>DOMINICA</t>
  </si>
  <si>
    <t>GRENADA</t>
  </si>
  <si>
    <t>GUADELOUPE</t>
  </si>
  <si>
    <t>HAITI</t>
  </si>
  <si>
    <t>JAMAICA</t>
  </si>
  <si>
    <t>MARTINIQUE</t>
  </si>
  <si>
    <t>MONTSERRAT</t>
  </si>
  <si>
    <t>NETHERLANDS ANTILLES</t>
  </si>
  <si>
    <t xml:space="preserve">   ARUBA</t>
  </si>
  <si>
    <t xml:space="preserve">   BONAIRE</t>
  </si>
  <si>
    <t xml:space="preserve">   CURACAO</t>
  </si>
  <si>
    <t xml:space="preserve">   NOT SPECIFIED</t>
  </si>
  <si>
    <t>SABA</t>
  </si>
  <si>
    <t>ST. BARTHELEMY</t>
  </si>
  <si>
    <t>ST. EUSTATIUS</t>
  </si>
  <si>
    <t>ST. KITTS &amp; NEVIS</t>
  </si>
  <si>
    <t>ST. LUCIA</t>
  </si>
  <si>
    <t>ST. MAARTEN</t>
  </si>
  <si>
    <t>ST. MARTIN</t>
  </si>
  <si>
    <t>ST. VINCENT</t>
  </si>
  <si>
    <t>TRINIDAD &amp; TOBAGO</t>
  </si>
  <si>
    <t>TURKS &amp; CAICOS</t>
  </si>
  <si>
    <t>ASIA:</t>
  </si>
  <si>
    <t>CHINA (PEOPLE'S REP. OF)</t>
  </si>
  <si>
    <t>HONG KONG</t>
  </si>
  <si>
    <t>INDIA</t>
  </si>
  <si>
    <t>JAPAN</t>
  </si>
  <si>
    <t>PHILIPPINES</t>
  </si>
  <si>
    <t>TAIWAN (CHINA, REP. OF)</t>
  </si>
  <si>
    <t>THAILAND</t>
  </si>
  <si>
    <t xml:space="preserve"> OTHER </t>
  </si>
  <si>
    <t>OTHER FOREIGN COUNTRIES</t>
  </si>
  <si>
    <t>AFRICA</t>
  </si>
  <si>
    <t>AUSTRALIA</t>
  </si>
  <si>
    <t>EGYPT</t>
  </si>
  <si>
    <t>IRAQ</t>
  </si>
  <si>
    <t>ISRAEL</t>
  </si>
  <si>
    <t>NEW ZEALAND</t>
  </si>
  <si>
    <t>SAUDI ARABIA</t>
  </si>
  <si>
    <t>OTHER</t>
  </si>
  <si>
    <t>OTHER NON SPECIFIED</t>
  </si>
  <si>
    <t>AIR LINE CREW MEMBER</t>
  </si>
  <si>
    <t>PUERTO RICO</t>
  </si>
  <si>
    <t>-</t>
  </si>
  <si>
    <t>TOTAL NON RESIDENTS</t>
  </si>
  <si>
    <t>TOTAL RESIDENTS</t>
  </si>
  <si>
    <t>TOTAL REGISTRATIONS</t>
  </si>
  <si>
    <t>change</t>
  </si>
  <si>
    <t>JULY-OCTOBER                                 FY 2015 vs 2014</t>
  </si>
  <si>
    <t>JANUARY-OCTOBER                                    CY 2015 vs 2014</t>
  </si>
  <si>
    <t>Eastern Region</t>
  </si>
  <si>
    <t>Southern Region</t>
  </si>
  <si>
    <t>Western Region</t>
  </si>
  <si>
    <t>Servicemen</t>
  </si>
  <si>
    <t>U.S. Not Specified</t>
  </si>
  <si>
    <t xml:space="preserve">Benelux Trade Pact Countries (Belgium, Netherlands and Luxembourg) </t>
  </si>
  <si>
    <t>Scandinavian Countries (Denmark, Finland, Norway and Sweden)</t>
  </si>
  <si>
    <t>German Region (Austria, Germany, Switzerland)</t>
  </si>
  <si>
    <t>Iberian Peninsula (Spain, Portugal &amp; Gibraltar)</t>
  </si>
  <si>
    <t>United Kingdom (England, Northern Ireland, Rep. of Ireland, Scotland &amp; Wales)</t>
  </si>
  <si>
    <t>Not Specified United Kingdom</t>
  </si>
  <si>
    <t xml:space="preserve">Western Europe (France &amp; Italy)  </t>
  </si>
  <si>
    <t>Other Western Europe (Malta, San Marino &amp; Iceland)</t>
  </si>
  <si>
    <t>Eastern Europe (Greece, Hungary, Poland &amp; Turkey)</t>
  </si>
  <si>
    <t>Other Eastern Europe (Albania,Bulgary, Czech Rep., Slovakia, Russian Fed., Romania &amp; Fmr. Yugoslavia)</t>
  </si>
  <si>
    <t>Baltic Countries</t>
  </si>
  <si>
    <t>Not Specified Europe</t>
  </si>
  <si>
    <t>LATIN AMERICA &amp; CARIBBEAN</t>
  </si>
  <si>
    <t>Mexico &amp; Central America</t>
  </si>
  <si>
    <t>Andean Region (Bolivia, Colombia, Venezuela, Ecuador &amp; Peru)</t>
  </si>
  <si>
    <t>Brazil</t>
  </si>
  <si>
    <t>South Cone Region (Argentina, Chile, Paraguay &amp; Uruguay)</t>
  </si>
  <si>
    <t>Others Latin America (Not Specified, Guyana, French Guyana , Suriname)</t>
  </si>
  <si>
    <t>Caribbean Region</t>
  </si>
  <si>
    <t>Atlantic Countries (Bahamas, Bermuda, and Turks &amp; Caicos)</t>
  </si>
  <si>
    <t>English Speaking Countries*</t>
  </si>
  <si>
    <t>Dominican Republic</t>
  </si>
  <si>
    <t>French Antilles (Guadeloupe, Martinique, St. Martin and St. Barthelemy)**</t>
  </si>
  <si>
    <t>Netherlands Antilles (Aruba, Bonaire, Curacao, St. Marteen, St. Eustatius and Saba)**</t>
  </si>
  <si>
    <t>Virgin Islands</t>
  </si>
  <si>
    <t>Other Caribbean Region (Other Not Specified, Cuba &amp; Haiti)</t>
  </si>
  <si>
    <t>OTHER INTERNATIONAL COUNTRIES ( Asia, &amp; Other Foreign Countries)</t>
  </si>
  <si>
    <t>R=  REVISED FIGURES</t>
  </si>
  <si>
    <t>* These countries are EngIish speaking countries that were not included in other categories: Anguilla, Antigua, Barbados, Cayman Is., Dominica, Grenada, Jamaica, Montserrat, Trinidad &amp; Tobago, St. Lucia, St. Kitts &amp; Nevis &amp; St. Vincent.</t>
  </si>
  <si>
    <t>TOP TWENTY US MARKETS</t>
  </si>
  <si>
    <t>FOR THE MONTH OF OCTOBER 2014</t>
  </si>
  <si>
    <t>&amp; Cummulative Figures for Fiscal &amp; Calendar Year</t>
  </si>
  <si>
    <t>Cummulative Figures for Fiscal Year                                                                             20015-16 vs  2014-15</t>
  </si>
  <si>
    <t>Cummulative Figures for Calendar Year                                                                              2015  vs  2014</t>
  </si>
  <si>
    <t xml:space="preserve"> TOTAL TOP TWENTY MARKETS</t>
  </si>
  <si>
    <t>*market share</t>
  </si>
  <si>
    <t>NEW YORK</t>
  </si>
  <si>
    <t xml:space="preserve"> WASHINGTON STATE</t>
  </si>
  <si>
    <t>* Market Share considers only the US top twenty market ranked above, not total US market.</t>
  </si>
  <si>
    <t>ROOM NIGHTS OCCUPIED BY</t>
  </si>
  <si>
    <t>STATE OR COUNTRY OF RESIDENCE</t>
  </si>
  <si>
    <t>US TOTALS</t>
  </si>
  <si>
    <t xml:space="preserve"> SERVICEMEN</t>
  </si>
  <si>
    <t>CANADA:</t>
  </si>
  <si>
    <t>ALBERTA</t>
  </si>
  <si>
    <t>CALGARY</t>
  </si>
  <si>
    <t>EDMONTON</t>
  </si>
  <si>
    <t>BRITISH COLUMBIA</t>
  </si>
  <si>
    <t>VANCOUVER</t>
  </si>
  <si>
    <t>MANITOBA</t>
  </si>
  <si>
    <t>WINNIPEG</t>
  </si>
  <si>
    <t>NEW BRUNSWICK</t>
  </si>
  <si>
    <t>NEWFOUNDLAND</t>
  </si>
  <si>
    <t>NOVA SCOTIA</t>
  </si>
  <si>
    <t>ONTARIO</t>
  </si>
  <si>
    <t>OTTAWA</t>
  </si>
  <si>
    <t>TORONTO</t>
  </si>
  <si>
    <t>QUEBEC</t>
  </si>
  <si>
    <t>MONTREAL</t>
  </si>
  <si>
    <t>SASKATCHEWAN</t>
  </si>
  <si>
    <t>REGINA</t>
  </si>
  <si>
    <t xml:space="preserve"> MEXICO:</t>
  </si>
  <si>
    <t>CENTRAL AMERICA:</t>
  </si>
  <si>
    <t xml:space="preserve"> BELIZE</t>
  </si>
  <si>
    <t xml:space="preserve"> COSTA RICA</t>
  </si>
  <si>
    <t xml:space="preserve"> EL SALVADOR</t>
  </si>
  <si>
    <t xml:space="preserve"> GUATEMALA</t>
  </si>
  <si>
    <t xml:space="preserve"> HONDURAS</t>
  </si>
  <si>
    <t xml:space="preserve"> NICARAGUA</t>
  </si>
  <si>
    <t xml:space="preserve"> PANAMA</t>
  </si>
  <si>
    <t xml:space="preserve"> NOT SPECIFIED</t>
  </si>
  <si>
    <t>SOUTH AMERICA:</t>
  </si>
  <si>
    <t>WEST INDIES</t>
  </si>
  <si>
    <t xml:space="preserve">  St. Croix, US</t>
  </si>
  <si>
    <t xml:space="preserve">  St. John,US</t>
  </si>
  <si>
    <t xml:space="preserve">  St. Thomas, US</t>
  </si>
  <si>
    <t xml:space="preserve">  Guana Island, Br.</t>
  </si>
  <si>
    <t xml:space="preserve">  Peter Island, Br.</t>
  </si>
  <si>
    <t xml:space="preserve">  Tortola, Br.</t>
  </si>
  <si>
    <t xml:space="preserve">  Virgin Gorda, Br.</t>
  </si>
  <si>
    <t xml:space="preserve">  Not Specified VI</t>
  </si>
  <si>
    <t>ANTIGUA &amp; BARBUDA</t>
  </si>
  <si>
    <t>ARUBA</t>
  </si>
  <si>
    <t>BONAIRE</t>
  </si>
  <si>
    <t>CURACAO</t>
  </si>
  <si>
    <t>EUROPE:</t>
  </si>
  <si>
    <t>BULGARIA</t>
  </si>
  <si>
    <t xml:space="preserve">    ENGLAND</t>
  </si>
  <si>
    <t xml:space="preserve">    NORTH IRELAND</t>
  </si>
  <si>
    <t xml:space="preserve">    SCOTLAND</t>
  </si>
  <si>
    <t xml:space="preserve">    WALES</t>
  </si>
  <si>
    <t xml:space="preserve">    NOT SPECIFIED / UNITED KINGDOM</t>
  </si>
  <si>
    <t xml:space="preserve">     BOSNIA / HERZEGOVINA</t>
  </si>
  <si>
    <t xml:space="preserve">     CROATIA</t>
  </si>
  <si>
    <t xml:space="preserve">     KOSOVO</t>
  </si>
  <si>
    <t xml:space="preserve">     MACEDONIA</t>
  </si>
  <si>
    <t xml:space="preserve">     MONTENEGRO</t>
  </si>
  <si>
    <t xml:space="preserve">     SERBIA</t>
  </si>
  <si>
    <t xml:space="preserve">     SLOVENIA</t>
  </si>
  <si>
    <t>NOT SPECIFIED / EUROPE</t>
  </si>
  <si>
    <t>Persona responsable</t>
  </si>
  <si>
    <t>Nombre:</t>
  </si>
  <si>
    <t>Rafael Silvestrini Hernández</t>
  </si>
  <si>
    <t>Puesto:</t>
  </si>
  <si>
    <t>Analista de Estudios del Mercado</t>
  </si>
  <si>
    <t>Dirección postal:</t>
  </si>
  <si>
    <t>P.O. Box 9023960 San Juan, PR 00919</t>
  </si>
  <si>
    <t>Dirección física:</t>
  </si>
  <si>
    <t xml:space="preserve">Edif.La Princesa #2 Paseo La Princesa San Juan PR 00901
</t>
  </si>
  <si>
    <t>Teléfono:</t>
  </si>
  <si>
    <t xml:space="preserve">(787) 721-2400 x-2065
</t>
  </si>
  <si>
    <t>Fax:</t>
  </si>
  <si>
    <t xml:space="preserve">(787) 721-6561
</t>
  </si>
  <si>
    <t>Correo electrónico:</t>
  </si>
  <si>
    <t xml:space="preserve">rafael.silvestrini@tourism.pr.gov </t>
  </si>
  <si>
    <t>Fecha de publicación</t>
  </si>
  <si>
    <t>Fechas esperadas de publicación de próximos informes</t>
  </si>
  <si>
    <t>(1) Mensual</t>
  </si>
  <si>
    <t xml:space="preserve">Para obtener una copia de este informe </t>
  </si>
  <si>
    <t xml:space="preserve">Cómo obtener este informe: (1) visite  </t>
  </si>
  <si>
    <t>http://www.estadisticas.gobierno.pr/iepr/Inventario/tabid/186/ctl/view_detail/mid/775/report_id/123d2077-0571-4582-a4bf-cf5468e49dfd/Default.aspx</t>
  </si>
  <si>
    <r>
      <t xml:space="preserve">(2) envíe su solicitud por correo electrónico: </t>
    </r>
    <r>
      <rPr>
        <u/>
        <sz val="10"/>
        <rFont val="Calibri"/>
        <family val="2"/>
      </rPr>
      <t>rafael.silvestrini@tourism.pr.gov</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</si>
  <si>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</si>
  <si>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</si>
  <si>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</si>
  <si>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de los hoteles (check-in/check-out).</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</si>
  <si>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</si>
  <si>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</si>
  <si>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OCTOBER 2015  vs  2014</t>
  </si>
  <si>
    <t>24 de febrero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</si>
</sst>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_);[Red]\(\-#,##0\)"/>
    <numFmt numFmtId="165" formatCode="0.0%_);[Red]\(\-0.0%\)"/>
    <numFmt numFmtId="166" formatCode="0.0%"/>
    <numFmt numFmtId="167" formatCode="&quot;$&quot;#,##0.00"/>
    <numFmt numFmtId="168" formatCode="#,#00.0%_);[Red]\(\-0.0%\)"/>
    <numFmt numFmtId="169" formatCode="0.0%_);[Red]\-0.0%"/>
    <numFmt numFmtId="170" formatCode="#,##0.0"/>
  </numFmts>
  <fonts count="55">
    <font>
      <sz val="11"/>
      <color theme="1"/>
      <name val="Calibri"/>
      <family val="2"/>
      <scheme val="minor"/>
    </font>
    <font>
      <sz val="10"/>
      <name val="Arial"/>
      <family val="2"/>
    </font>
    <font>
      <b/>
      <sz val="10"/>
      <name val="Arial"/>
      <family val="2"/>
    </font>
    <font>
      <b/>
      <i/>
      <sz val="10"/>
      <name val="Arial"/>
      <family val="2"/>
    </font>
    <font>
      <sz val="12"/>
      <name val="Arial"/>
      <family val="2"/>
    </font>
    <font>
      <b/>
      <sz val="14"/>
      <name val="Arial"/>
      <family val="2"/>
    </font>
    <font>
      <b/>
      <i/>
      <sz val="9"/>
      <name val="Arial"/>
      <family val="2"/>
    </font>
    <font>
      <sz val="11"/>
      <name val="Arial"/>
      <family val="2"/>
    </font>
    <font>
      <i/>
      <sz val="10"/>
      <name val="Arial"/>
      <family val="2"/>
    </font>
    <font>
      <b/>
      <sz val="12"/>
      <name val="Arial"/>
      <family val="2"/>
    </font>
    <font>
      <b/>
      <i/>
      <sz val="12"/>
      <name val="Arial"/>
      <family val="2"/>
    </font>
    <font>
      <b/>
      <sz val="11"/>
      <name val="Arial"/>
      <family val="2"/>
    </font>
    <font>
      <b/>
      <i/>
      <sz val="11"/>
      <name val="Arial"/>
      <family val="2"/>
    </font>
    <font>
      <b/>
      <i/>
      <sz val="8"/>
      <name val="Arial"/>
      <family val="2"/>
    </font>
    <font>
      <b/>
      <sz val="9"/>
      <name val="Arial"/>
      <family val="2"/>
    </font>
    <font>
      <sz val="8"/>
      <name val="Arial"/>
      <family val="2"/>
    </font>
    <font>
      <sz val="9"/>
      <name val="Arial"/>
      <family val="2"/>
    </font>
    <font>
      <i/>
      <sz val="8"/>
      <name val="Arial"/>
      <family val="2"/>
    </font>
    <font>
      <sz val="10"/>
      <color indexed="10"/>
      <name val="Arial"/>
      <family val="2"/>
    </font>
    <font>
      <i/>
      <sz val="10"/>
      <color indexed="10"/>
      <name val="Arial"/>
      <family val="2"/>
    </font>
    <font>
      <b/>
      <sz val="10"/>
      <color indexed="10"/>
      <name val="Arial"/>
      <family val="2"/>
    </font>
    <font>
      <b/>
      <sz val="9"/>
      <color indexed="10"/>
      <name val="Arial"/>
      <family val="2"/>
    </font>
    <font>
      <b/>
      <i/>
      <sz val="10"/>
      <color indexed="10"/>
      <name val="Arial"/>
      <family val="2"/>
    </font>
    <font>
      <sz val="9"/>
      <color indexed="10"/>
      <name val="Arial"/>
      <family val="2"/>
    </font>
    <font>
      <i/>
      <sz val="9"/>
      <color indexed="10"/>
      <name val="Arial"/>
      <family val="2"/>
    </font>
    <font>
      <b/>
      <sz val="20"/>
      <name val="Arial"/>
      <family val="2"/>
    </font>
    <font>
      <sz val="20"/>
      <name val="Arial"/>
      <family val="2"/>
    </font>
    <font>
      <b/>
      <i/>
      <sz val="16"/>
      <name val="Arial"/>
      <family val="2"/>
    </font>
    <font>
      <i/>
      <sz val="12"/>
      <name val="Arial"/>
      <family val="2"/>
    </font>
    <font>
      <b/>
      <sz val="13"/>
      <name val="Arial"/>
      <family val="2"/>
    </font>
    <font>
      <sz val="13"/>
      <name val="Arial"/>
      <family val="2"/>
    </font>
    <font>
      <b/>
      <i/>
      <sz val="7"/>
      <name val="Arial"/>
      <family val="2"/>
    </font>
    <font>
      <b/>
      <sz val="8"/>
      <name val="Arial"/>
      <family val="2"/>
    </font>
    <font>
      <i/>
      <sz val="9"/>
      <name val="Arial"/>
      <family val="2"/>
    </font>
    <font>
      <sz val="12"/>
      <color theme="0"/>
      <name val="Arial"/>
      <family val="2"/>
    </font>
    <font>
      <b/>
      <sz val="12"/>
      <color theme="0"/>
      <name val="Arial"/>
      <family val="2"/>
    </font>
    <font>
      <b/>
      <sz val="12"/>
      <color indexed="53"/>
      <name val="Arial"/>
      <family val="2"/>
    </font>
    <font>
      <b/>
      <sz val="12"/>
      <color indexed="8"/>
      <name val="Arial"/>
      <family val="2"/>
    </font>
    <font>
      <sz val="12"/>
      <color indexed="8"/>
      <name val="Arial"/>
      <family val="2"/>
    </font>
    <font>
      <sz val="12"/>
      <name val="Arial MT"/>
    </font>
    <font>
      <b/>
      <sz val="12"/>
      <color indexed="14"/>
      <name val="Arial"/>
      <family val="2"/>
    </font>
    <font>
      <sz val="12"/>
      <color indexed="14"/>
      <name val="Arial"/>
      <family val="2"/>
    </font>
    <font>
      <i/>
      <sz val="12"/>
      <color indexed="8"/>
      <name val="Arial"/>
      <family val="2"/>
    </font>
    <font>
      <sz val="12"/>
      <color theme="1"/>
      <name val="Arial"/>
      <family val="2"/>
    </font>
    <font>
      <sz val="12"/>
      <color rgb="FFFF66FF"/>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s>
  <fills count="14">
    <fill>
      <patternFill patternType="none"/>
    </fill>
    <fill>
      <patternFill patternType="gray125"/>
    </fill>
    <fill>
      <patternFill patternType="solid">
        <fgColor indexed="50"/>
        <bgColor indexed="64"/>
      </patternFill>
    </fill>
    <fill>
      <patternFill patternType="solid">
        <fgColor indexed="46"/>
        <bgColor indexed="64"/>
      </patternFill>
    </fill>
    <fill>
      <patternFill patternType="solid">
        <fgColor indexed="51"/>
        <bgColor indexed="64"/>
      </patternFill>
    </fill>
    <fill>
      <patternFill patternType="solid">
        <fgColor indexed="42"/>
        <bgColor indexed="64"/>
      </patternFill>
    </fill>
    <fill>
      <patternFill patternType="solid">
        <fgColor rgb="FFCC99FF"/>
        <bgColor indexed="64"/>
      </patternFill>
    </fill>
    <fill>
      <patternFill patternType="solid">
        <fgColor indexed="41"/>
        <bgColor indexed="64"/>
      </patternFill>
    </fill>
    <fill>
      <patternFill patternType="solid">
        <fgColor theme="0"/>
        <bgColor indexed="64"/>
      </patternFill>
    </fill>
    <fill>
      <patternFill patternType="solid">
        <fgColor indexed="43"/>
        <bgColor indexed="64"/>
      </patternFill>
    </fill>
    <fill>
      <patternFill patternType="solid">
        <fgColor indexed="19"/>
        <bgColor indexed="64"/>
      </patternFill>
    </fill>
    <fill>
      <patternFill patternType="solid">
        <fgColor theme="0" tint="-0.499984740745262"/>
        <bgColor indexed="64"/>
      </patternFill>
    </fill>
    <fill>
      <patternFill patternType="solid">
        <fgColor theme="1"/>
        <bgColor indexed="64"/>
      </patternFill>
    </fill>
    <fill>
      <patternFill patternType="solid">
        <fgColor indexed="5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64"/>
      </right>
      <top/>
      <bottom style="medium">
        <color indexed="8"/>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1" fillId="0" borderId="0"/>
    <xf numFmtId="0" fontId="1" fillId="0" borderId="0"/>
    <xf numFmtId="0" fontId="43" fillId="0" borderId="0"/>
    <xf numFmtId="0" fontId="49" fillId="0" borderId="0" applyNumberFormat="0" applyFill="0" applyBorder="0" applyAlignment="0" applyProtection="0">
      <alignment vertical="top"/>
      <protection locked="0"/>
    </xf>
  </cellStyleXfs>
  <cellXfs count="562">
    <xf numFmtId="0" fontId="0" fillId="0" borderId="0" xfId="0"/>
    <xf numFmtId="3" fontId="2" fillId="2" borderId="1" xfId="2" applyNumberFormat="1" applyFont="1" applyFill="1" applyBorder="1" applyAlignment="1">
      <alignment vertical="center"/>
    </xf>
    <xf numFmtId="0" fontId="2" fillId="2" borderId="1" xfId="2" applyFont="1" applyFill="1" applyBorder="1" applyAlignment="1">
      <alignment horizontal="center" vertical="center"/>
    </xf>
    <xf numFmtId="0" fontId="2" fillId="2" borderId="0" xfId="2" applyFont="1" applyFill="1" applyBorder="1" applyAlignment="1">
      <alignment horizontal="center" vertical="center"/>
    </xf>
    <xf numFmtId="0" fontId="2" fillId="2" borderId="2" xfId="2" applyFont="1" applyFill="1" applyBorder="1" applyAlignment="1">
      <alignment vertical="center"/>
    </xf>
    <xf numFmtId="0" fontId="2" fillId="2" borderId="3" xfId="2" applyFont="1" applyFill="1" applyBorder="1" applyAlignment="1">
      <alignment vertical="center"/>
    </xf>
    <xf numFmtId="0" fontId="2" fillId="2" borderId="1" xfId="2" applyFont="1" applyFill="1" applyBorder="1" applyAlignment="1">
      <alignment horizontal="centerContinuous" vertical="center"/>
    </xf>
    <xf numFmtId="0" fontId="2" fillId="2" borderId="2" xfId="2" applyFont="1" applyFill="1" applyBorder="1" applyAlignment="1">
      <alignment horizontal="centerContinuous" vertical="center"/>
    </xf>
    <xf numFmtId="0" fontId="1" fillId="0" borderId="0" xfId="2" applyFont="1" applyFill="1" applyAlignment="1">
      <alignment vertical="center"/>
    </xf>
    <xf numFmtId="0" fontId="4" fillId="0" borderId="0" xfId="2" applyFont="1" applyFill="1" applyAlignment="1">
      <alignment vertical="center"/>
    </xf>
    <xf numFmtId="3" fontId="2" fillId="2" borderId="4" xfId="2" applyNumberFormat="1" applyFont="1" applyFill="1" applyBorder="1" applyAlignment="1">
      <alignment horizontal="centerContinuous" vertical="center"/>
    </xf>
    <xf numFmtId="3" fontId="2" fillId="2" borderId="6" xfId="2" applyNumberFormat="1" applyFont="1" applyFill="1" applyBorder="1" applyAlignment="1">
      <alignment horizontal="centerContinuous"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164" fontId="2" fillId="2" borderId="8" xfId="2" applyNumberFormat="1" applyFont="1" applyFill="1" applyBorder="1" applyAlignment="1">
      <alignment horizontal="centerContinuous" vertical="center"/>
    </xf>
    <xf numFmtId="165" fontId="3" fillId="2" borderId="8" xfId="2" applyNumberFormat="1" applyFont="1" applyFill="1" applyBorder="1" applyAlignment="1">
      <alignment horizontal="centerContinuous" vertical="center"/>
    </xf>
    <xf numFmtId="0" fontId="2" fillId="2" borderId="9" xfId="2" applyFont="1" applyFill="1" applyBorder="1" applyAlignment="1">
      <alignment horizontal="center" vertical="center"/>
    </xf>
    <xf numFmtId="0" fontId="2" fillId="2" borderId="10" xfId="2" applyFont="1" applyFill="1" applyBorder="1" applyAlignment="1">
      <alignment horizontal="center" vertical="center"/>
    </xf>
    <xf numFmtId="0" fontId="2" fillId="2" borderId="11" xfId="2" applyFont="1" applyFill="1" applyBorder="1" applyAlignment="1">
      <alignment horizontal="center" vertical="center"/>
    </xf>
    <xf numFmtId="164" fontId="2" fillId="2" borderId="11" xfId="2" applyNumberFormat="1" applyFont="1" applyFill="1" applyBorder="1" applyAlignment="1">
      <alignment horizontal="centerContinuous" vertical="center"/>
    </xf>
    <xf numFmtId="0" fontId="7" fillId="0" borderId="0" xfId="2" applyFont="1" applyFill="1" applyAlignment="1">
      <alignment vertical="center"/>
    </xf>
    <xf numFmtId="3" fontId="1" fillId="0" borderId="1" xfId="2" applyNumberFormat="1" applyFont="1" applyBorder="1" applyAlignment="1">
      <alignment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164" fontId="8" fillId="0" borderId="2" xfId="2" applyNumberFormat="1" applyFont="1" applyBorder="1" applyAlignment="1">
      <alignment vertical="center"/>
    </xf>
    <xf numFmtId="165" fontId="8" fillId="0" borderId="2" xfId="2" applyNumberFormat="1" applyFont="1" applyBorder="1" applyAlignment="1">
      <alignment vertical="center"/>
    </xf>
    <xf numFmtId="0" fontId="1" fillId="0" borderId="13" xfId="2" applyFont="1" applyBorder="1" applyAlignment="1">
      <alignment vertical="center"/>
    </xf>
    <xf numFmtId="0" fontId="1" fillId="0" borderId="3" xfId="2" applyFont="1" applyBorder="1" applyAlignment="1">
      <alignment vertical="center"/>
    </xf>
    <xf numFmtId="3" fontId="1" fillId="0" borderId="1" xfId="2" applyNumberFormat="1" applyFont="1" applyBorder="1" applyAlignment="1">
      <alignment horizontal="center" vertical="center"/>
    </xf>
    <xf numFmtId="3" fontId="1" fillId="0" borderId="14" xfId="2" applyNumberFormat="1" applyFont="1" applyBorder="1" applyAlignment="1">
      <alignment vertical="center"/>
    </xf>
    <xf numFmtId="164" fontId="8" fillId="0" borderId="15" xfId="2" applyNumberFormat="1" applyFont="1" applyBorder="1" applyAlignment="1">
      <alignment vertical="center"/>
    </xf>
    <xf numFmtId="3" fontId="1" fillId="0" borderId="2" xfId="2" applyNumberFormat="1" applyFont="1" applyBorder="1" applyAlignment="1">
      <alignment vertical="center"/>
    </xf>
    <xf numFmtId="3" fontId="1" fillId="0" borderId="15" xfId="2" applyNumberFormat="1" applyFont="1" applyBorder="1" applyAlignment="1">
      <alignment vertical="center"/>
    </xf>
    <xf numFmtId="3" fontId="9" fillId="3" borderId="4" xfId="2" applyNumberFormat="1" applyFont="1" applyFill="1" applyBorder="1" applyAlignment="1">
      <alignment vertical="center"/>
    </xf>
    <xf numFmtId="3" fontId="9" fillId="3" borderId="4" xfId="2" applyNumberFormat="1" applyFont="1" applyFill="1" applyBorder="1" applyAlignment="1">
      <alignment horizontal="center" vertical="center"/>
    </xf>
    <xf numFmtId="3" fontId="9" fillId="3" borderId="12" xfId="2" applyNumberFormat="1" applyFont="1" applyFill="1" applyBorder="1" applyAlignment="1">
      <alignment horizontal="center" vertical="center"/>
    </xf>
    <xf numFmtId="164" fontId="10" fillId="3" borderId="0" xfId="1" applyNumberFormat="1" applyFont="1" applyFill="1" applyBorder="1" applyAlignment="1">
      <alignment horizontal="right" vertical="center"/>
    </xf>
    <xf numFmtId="165" fontId="10" fillId="3" borderId="0" xfId="1" applyNumberFormat="1" applyFont="1" applyFill="1" applyBorder="1" applyAlignment="1">
      <alignment horizontal="right" vertical="center"/>
    </xf>
    <xf numFmtId="166" fontId="9" fillId="3" borderId="16" xfId="2" applyNumberFormat="1" applyFont="1" applyFill="1" applyBorder="1" applyAlignment="1">
      <alignment horizontal="right" vertical="center"/>
    </xf>
    <xf numFmtId="166" fontId="9" fillId="3" borderId="5" xfId="2" applyNumberFormat="1" applyFont="1" applyFill="1" applyBorder="1" applyAlignment="1">
      <alignment horizontal="right" vertical="center"/>
    </xf>
    <xf numFmtId="3" fontId="9" fillId="3" borderId="4" xfId="2" applyNumberFormat="1" applyFont="1" applyFill="1" applyBorder="1" applyAlignment="1">
      <alignment horizontal="right" vertical="center"/>
    </xf>
    <xf numFmtId="3" fontId="9" fillId="3" borderId="12" xfId="2" applyNumberFormat="1" applyFont="1" applyFill="1" applyBorder="1" applyAlignment="1">
      <alignment horizontal="right" vertical="center"/>
    </xf>
    <xf numFmtId="164" fontId="10" fillId="3" borderId="17" xfId="1" applyNumberFormat="1" applyFont="1" applyFill="1" applyBorder="1" applyAlignment="1">
      <alignment horizontal="right" vertical="center"/>
    </xf>
    <xf numFmtId="3" fontId="9" fillId="3" borderId="0" xfId="2" applyNumberFormat="1" applyFont="1" applyFill="1" applyBorder="1" applyAlignment="1">
      <alignment horizontal="right" vertical="center"/>
    </xf>
    <xf numFmtId="3" fontId="9" fillId="3" borderId="17" xfId="2" applyNumberFormat="1" applyFont="1" applyFill="1" applyBorder="1" applyAlignment="1">
      <alignment horizontal="right" vertical="center"/>
    </xf>
    <xf numFmtId="3" fontId="1" fillId="0" borderId="0" xfId="2" applyNumberFormat="1" applyFont="1" applyFill="1" applyAlignment="1">
      <alignment horizontal="center" vertical="center"/>
    </xf>
    <xf numFmtId="3" fontId="1" fillId="0" borderId="4" xfId="2" applyNumberFormat="1" applyFont="1" applyBorder="1" applyAlignment="1">
      <alignment vertical="center"/>
    </xf>
    <xf numFmtId="3" fontId="1" fillId="0" borderId="4" xfId="2" applyNumberFormat="1" applyFont="1" applyBorder="1" applyAlignment="1">
      <alignment horizontal="center" vertical="center"/>
    </xf>
    <xf numFmtId="164" fontId="8" fillId="0" borderId="0" xfId="2" applyNumberFormat="1" applyFont="1" applyBorder="1" applyAlignment="1">
      <alignment horizontal="right" vertical="center"/>
    </xf>
    <xf numFmtId="165" fontId="8" fillId="0" borderId="0" xfId="2" applyNumberFormat="1" applyFont="1" applyBorder="1" applyAlignment="1">
      <alignment horizontal="right" vertical="center"/>
    </xf>
    <xf numFmtId="0" fontId="1" fillId="0" borderId="16" xfId="2" applyFont="1" applyBorder="1" applyAlignment="1">
      <alignment horizontal="right" vertical="center"/>
    </xf>
    <xf numFmtId="0" fontId="1" fillId="0" borderId="5" xfId="2" applyFont="1" applyBorder="1" applyAlignment="1">
      <alignment horizontal="right" vertical="center"/>
    </xf>
    <xf numFmtId="3" fontId="1" fillId="0" borderId="12" xfId="2" applyNumberFormat="1" applyFont="1" applyBorder="1" applyAlignment="1">
      <alignment horizontal="center" vertical="center"/>
    </xf>
    <xf numFmtId="164" fontId="8" fillId="0" borderId="17" xfId="2" applyNumberFormat="1" applyFont="1" applyBorder="1" applyAlignment="1">
      <alignment horizontal="right" vertical="center"/>
    </xf>
    <xf numFmtId="0" fontId="1" fillId="0" borderId="0" xfId="2" applyFont="1" applyBorder="1" applyAlignment="1">
      <alignment horizontal="right" vertical="center"/>
    </xf>
    <xf numFmtId="0" fontId="1" fillId="0" borderId="17" xfId="2" applyFont="1" applyBorder="1" applyAlignment="1">
      <alignment horizontal="right" vertical="center"/>
    </xf>
    <xf numFmtId="3" fontId="11" fillId="4" borderId="4" xfId="2" applyNumberFormat="1" applyFont="1" applyFill="1" applyBorder="1" applyAlignment="1">
      <alignment vertical="center"/>
    </xf>
    <xf numFmtId="3" fontId="11" fillId="4" borderId="4" xfId="2" applyNumberFormat="1" applyFont="1" applyFill="1" applyBorder="1" applyAlignment="1">
      <alignment horizontal="center" vertical="center"/>
    </xf>
    <xf numFmtId="3" fontId="11" fillId="4" borderId="12" xfId="2" applyNumberFormat="1" applyFont="1" applyFill="1" applyBorder="1" applyAlignment="1">
      <alignment horizontal="center" vertical="center"/>
    </xf>
    <xf numFmtId="164" fontId="12" fillId="4" borderId="0" xfId="1" applyNumberFormat="1" applyFont="1" applyFill="1" applyBorder="1" applyAlignment="1">
      <alignment horizontal="right" vertical="center"/>
    </xf>
    <xf numFmtId="165" fontId="12" fillId="4" borderId="0" xfId="1" applyNumberFormat="1" applyFont="1" applyFill="1" applyBorder="1" applyAlignment="1">
      <alignment horizontal="right" vertical="center"/>
    </xf>
    <xf numFmtId="166" fontId="11" fillId="4" borderId="16" xfId="2" applyNumberFormat="1" applyFont="1" applyFill="1" applyBorder="1" applyAlignment="1">
      <alignment horizontal="right" vertical="center"/>
    </xf>
    <xf numFmtId="166" fontId="11" fillId="4" borderId="5" xfId="2" applyNumberFormat="1" applyFont="1" applyFill="1" applyBorder="1" applyAlignment="1">
      <alignment horizontal="right" vertical="center"/>
    </xf>
    <xf numFmtId="3" fontId="11" fillId="4" borderId="4" xfId="2" applyNumberFormat="1" applyFont="1" applyFill="1" applyBorder="1" applyAlignment="1">
      <alignment horizontal="right" vertical="center"/>
    </xf>
    <xf numFmtId="3" fontId="11" fillId="4" borderId="12" xfId="2" applyNumberFormat="1" applyFont="1" applyFill="1" applyBorder="1" applyAlignment="1">
      <alignment horizontal="right" vertical="center"/>
    </xf>
    <xf numFmtId="164" fontId="12" fillId="4" borderId="17" xfId="1" applyNumberFormat="1" applyFont="1" applyFill="1" applyBorder="1" applyAlignment="1">
      <alignment horizontal="right" vertical="center"/>
    </xf>
    <xf numFmtId="3" fontId="11" fillId="4" borderId="0" xfId="2" applyNumberFormat="1" applyFont="1" applyFill="1" applyBorder="1" applyAlignment="1">
      <alignment horizontal="right" vertical="center"/>
    </xf>
    <xf numFmtId="3" fontId="11" fillId="4" borderId="17" xfId="2" applyNumberFormat="1" applyFont="1" applyFill="1" applyBorder="1" applyAlignment="1">
      <alignment horizontal="right" vertical="center"/>
    </xf>
    <xf numFmtId="3" fontId="2" fillId="0" borderId="4" xfId="2" applyNumberFormat="1" applyFont="1" applyFill="1" applyBorder="1" applyAlignment="1">
      <alignment vertical="center"/>
    </xf>
    <xf numFmtId="3" fontId="2" fillId="0" borderId="4" xfId="2" applyNumberFormat="1" applyFont="1" applyBorder="1" applyAlignment="1">
      <alignment horizontal="center" vertical="center"/>
    </xf>
    <xf numFmtId="3" fontId="2" fillId="0" borderId="12" xfId="2" applyNumberFormat="1" applyFont="1" applyBorder="1" applyAlignment="1">
      <alignment horizontal="center" vertical="center"/>
    </xf>
    <xf numFmtId="164" fontId="3"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6" fontId="2" fillId="0" borderId="16" xfId="2" applyNumberFormat="1" applyFont="1" applyBorder="1" applyAlignment="1">
      <alignment horizontal="right" vertical="center"/>
    </xf>
    <xf numFmtId="166" fontId="2" fillId="0" borderId="5" xfId="2" applyNumberFormat="1" applyFont="1" applyBorder="1" applyAlignment="1">
      <alignment horizontal="right" vertical="center"/>
    </xf>
    <xf numFmtId="3" fontId="2" fillId="0" borderId="4" xfId="2" applyNumberFormat="1" applyFont="1" applyBorder="1" applyAlignment="1">
      <alignment horizontal="right" vertical="center"/>
    </xf>
    <xf numFmtId="3" fontId="2" fillId="0" borderId="12" xfId="2" applyNumberFormat="1" applyFont="1" applyBorder="1" applyAlignment="1">
      <alignment horizontal="right" vertical="center"/>
    </xf>
    <xf numFmtId="164" fontId="3" fillId="0" borderId="17" xfId="1" applyNumberFormat="1" applyFont="1" applyBorder="1" applyAlignment="1">
      <alignment horizontal="right" vertical="center"/>
    </xf>
    <xf numFmtId="3" fontId="2" fillId="0" borderId="0" xfId="2" applyNumberFormat="1" applyFont="1" applyBorder="1" applyAlignment="1">
      <alignment horizontal="right" vertical="center"/>
    </xf>
    <xf numFmtId="3" fontId="2" fillId="0" borderId="17" xfId="2" applyNumberFormat="1" applyFont="1" applyBorder="1" applyAlignment="1">
      <alignment horizontal="right" vertical="center"/>
    </xf>
    <xf numFmtId="3" fontId="2" fillId="5" borderId="4" xfId="2" applyNumberFormat="1" applyFont="1" applyFill="1" applyBorder="1" applyAlignment="1">
      <alignment vertical="center"/>
    </xf>
    <xf numFmtId="3" fontId="2" fillId="5" borderId="4" xfId="2" applyNumberFormat="1" applyFont="1" applyFill="1" applyBorder="1" applyAlignment="1">
      <alignment horizontal="center" vertical="center"/>
    </xf>
    <xf numFmtId="3" fontId="2" fillId="5" borderId="12" xfId="2" applyNumberFormat="1" applyFont="1" applyFill="1" applyBorder="1" applyAlignment="1">
      <alignment horizontal="center" vertical="center"/>
    </xf>
    <xf numFmtId="164" fontId="3" fillId="5" borderId="0" xfId="1" applyNumberFormat="1" applyFont="1" applyFill="1" applyBorder="1" applyAlignment="1">
      <alignment horizontal="right" vertical="center"/>
    </xf>
    <xf numFmtId="165" fontId="3" fillId="5" borderId="0" xfId="1" applyNumberFormat="1" applyFont="1" applyFill="1" applyBorder="1" applyAlignment="1">
      <alignment horizontal="right" vertical="center"/>
    </xf>
    <xf numFmtId="166" fontId="2" fillId="5" borderId="16" xfId="2" applyNumberFormat="1" applyFont="1" applyFill="1" applyBorder="1" applyAlignment="1">
      <alignment horizontal="right" vertical="center"/>
    </xf>
    <xf numFmtId="166" fontId="2" fillId="5" borderId="5" xfId="2" applyNumberFormat="1" applyFont="1" applyFill="1" applyBorder="1" applyAlignment="1">
      <alignment horizontal="right" vertical="center"/>
    </xf>
    <xf numFmtId="3" fontId="2" fillId="5" borderId="4" xfId="2" applyNumberFormat="1" applyFont="1" applyFill="1" applyBorder="1" applyAlignment="1">
      <alignment horizontal="right" vertical="center"/>
    </xf>
    <xf numFmtId="3" fontId="2" fillId="5" borderId="12" xfId="2" applyNumberFormat="1" applyFont="1" applyFill="1" applyBorder="1" applyAlignment="1">
      <alignment horizontal="right" vertical="center"/>
    </xf>
    <xf numFmtId="164" fontId="3" fillId="5" borderId="17" xfId="1" applyNumberFormat="1" applyFont="1" applyFill="1" applyBorder="1" applyAlignment="1">
      <alignment horizontal="right" vertical="center"/>
    </xf>
    <xf numFmtId="3" fontId="2" fillId="5" borderId="17" xfId="2" applyNumberFormat="1" applyFont="1" applyFill="1" applyBorder="1" applyAlignment="1">
      <alignment horizontal="right" vertical="center"/>
    </xf>
    <xf numFmtId="164" fontId="8" fillId="0" borderId="0" xfId="1" applyNumberFormat="1" applyFont="1" applyBorder="1" applyAlignment="1">
      <alignment horizontal="right" vertical="center"/>
    </xf>
    <xf numFmtId="165" fontId="8" fillId="0" borderId="0" xfId="1" applyNumberFormat="1" applyFont="1" applyBorder="1" applyAlignment="1">
      <alignment horizontal="right" vertical="center"/>
    </xf>
    <xf numFmtId="166" fontId="1" fillId="0" borderId="16" xfId="2" applyNumberFormat="1" applyFont="1" applyBorder="1" applyAlignment="1">
      <alignment horizontal="right" vertical="center"/>
    </xf>
    <xf numFmtId="166" fontId="1" fillId="0" borderId="5" xfId="2" applyNumberFormat="1" applyFont="1" applyBorder="1" applyAlignment="1">
      <alignment horizontal="right" vertical="center"/>
    </xf>
    <xf numFmtId="3" fontId="1" fillId="0" borderId="4" xfId="2" applyNumberFormat="1" applyFont="1" applyBorder="1" applyAlignment="1">
      <alignment horizontal="right" vertical="center"/>
    </xf>
    <xf numFmtId="3" fontId="1" fillId="0" borderId="12" xfId="2" applyNumberFormat="1" applyFont="1" applyBorder="1" applyAlignment="1">
      <alignment horizontal="right" vertical="center"/>
    </xf>
    <xf numFmtId="164" fontId="8" fillId="0" borderId="17" xfId="1" applyNumberFormat="1" applyFont="1" applyBorder="1" applyAlignment="1">
      <alignment horizontal="right" vertical="center"/>
    </xf>
    <xf numFmtId="3" fontId="1" fillId="0" borderId="17" xfId="2" applyNumberFormat="1" applyFont="1" applyBorder="1" applyAlignment="1">
      <alignment horizontal="right" vertical="center"/>
    </xf>
    <xf numFmtId="0" fontId="2" fillId="0" borderId="0" xfId="2" applyFont="1" applyFill="1" applyAlignment="1">
      <alignment vertical="center"/>
    </xf>
    <xf numFmtId="3" fontId="2" fillId="0" borderId="0" xfId="2" applyNumberFormat="1" applyFont="1" applyFill="1" applyAlignment="1">
      <alignment horizontal="center" vertical="center"/>
    </xf>
    <xf numFmtId="3" fontId="7" fillId="0" borderId="0" xfId="2" applyNumberFormat="1" applyFont="1" applyFill="1" applyAlignment="1">
      <alignment horizontal="center" vertical="center"/>
    </xf>
    <xf numFmtId="164" fontId="3" fillId="0" borderId="0" xfId="1" applyNumberFormat="1" applyFont="1" applyFill="1" applyBorder="1" applyAlignment="1">
      <alignment horizontal="right" vertical="center"/>
    </xf>
    <xf numFmtId="10" fontId="2" fillId="0" borderId="16" xfId="2" applyNumberFormat="1" applyFont="1" applyFill="1" applyBorder="1" applyAlignment="1">
      <alignment horizontal="right" vertical="center"/>
    </xf>
    <xf numFmtId="10" fontId="2" fillId="0" borderId="5" xfId="2" applyNumberFormat="1" applyFont="1" applyFill="1" applyBorder="1" applyAlignment="1">
      <alignment horizontal="right" vertical="center"/>
    </xf>
    <xf numFmtId="164" fontId="3" fillId="0" borderId="17" xfId="1" applyNumberFormat="1" applyFont="1" applyFill="1" applyBorder="1" applyAlignment="1">
      <alignment horizontal="right" vertical="center"/>
    </xf>
    <xf numFmtId="166" fontId="2" fillId="0" borderId="16" xfId="2" applyNumberFormat="1" applyFont="1" applyFill="1" applyBorder="1" applyAlignment="1">
      <alignment horizontal="right" vertical="center"/>
    </xf>
    <xf numFmtId="166" fontId="2" fillId="0" borderId="5" xfId="2" applyNumberFormat="1" applyFont="1" applyFill="1" applyBorder="1" applyAlignment="1">
      <alignment horizontal="right" vertical="center"/>
    </xf>
    <xf numFmtId="3" fontId="4" fillId="0" borderId="0" xfId="2" applyNumberFormat="1" applyFont="1" applyFill="1" applyAlignment="1">
      <alignment horizontal="center" vertical="center"/>
    </xf>
    <xf numFmtId="3" fontId="2" fillId="0" borderId="4" xfId="2" applyNumberFormat="1" applyFont="1" applyBorder="1" applyAlignment="1">
      <alignment vertical="center"/>
    </xf>
    <xf numFmtId="3" fontId="11" fillId="5" borderId="6" xfId="2" applyNumberFormat="1" applyFont="1" applyFill="1" applyBorder="1" applyAlignment="1">
      <alignment vertical="center"/>
    </xf>
    <xf numFmtId="3" fontId="11" fillId="5" borderId="6" xfId="2" applyNumberFormat="1" applyFont="1" applyFill="1" applyBorder="1" applyAlignment="1">
      <alignment horizontal="center" vertical="center"/>
    </xf>
    <xf numFmtId="3" fontId="11" fillId="5" borderId="7" xfId="2" applyNumberFormat="1" applyFont="1" applyFill="1" applyBorder="1" applyAlignment="1">
      <alignment horizontal="center" vertical="center"/>
    </xf>
    <xf numFmtId="164" fontId="12" fillId="5" borderId="8" xfId="1" applyNumberFormat="1" applyFont="1" applyFill="1" applyBorder="1" applyAlignment="1">
      <alignment horizontal="right" vertical="center"/>
    </xf>
    <xf numFmtId="165" fontId="12" fillId="5" borderId="8" xfId="1" applyNumberFormat="1" applyFont="1" applyFill="1" applyBorder="1" applyAlignment="1">
      <alignment horizontal="right" vertical="center"/>
    </xf>
    <xf numFmtId="166" fontId="11" fillId="5" borderId="9" xfId="2" applyNumberFormat="1" applyFont="1" applyFill="1" applyBorder="1" applyAlignment="1">
      <alignment horizontal="right" vertical="center"/>
    </xf>
    <xf numFmtId="166" fontId="11" fillId="5" borderId="10" xfId="2" applyNumberFormat="1" applyFont="1" applyFill="1" applyBorder="1" applyAlignment="1">
      <alignment horizontal="right" vertical="center"/>
    </xf>
    <xf numFmtId="3" fontId="11" fillId="5" borderId="6" xfId="2" applyNumberFormat="1" applyFont="1" applyFill="1" applyBorder="1" applyAlignment="1">
      <alignment horizontal="right" vertical="center"/>
    </xf>
    <xf numFmtId="3" fontId="11" fillId="5" borderId="7" xfId="2" applyNumberFormat="1" applyFont="1" applyFill="1" applyBorder="1" applyAlignment="1">
      <alignment horizontal="right" vertical="center"/>
    </xf>
    <xf numFmtId="164" fontId="12" fillId="5" borderId="11" xfId="1" applyNumberFormat="1" applyFont="1" applyFill="1" applyBorder="1" applyAlignment="1">
      <alignment horizontal="right" vertical="center"/>
    </xf>
    <xf numFmtId="3" fontId="11" fillId="5" borderId="11" xfId="2" applyNumberFormat="1" applyFont="1" applyFill="1" applyBorder="1" applyAlignment="1">
      <alignment horizontal="right" vertical="center"/>
    </xf>
    <xf numFmtId="3" fontId="2" fillId="0" borderId="1" xfId="2" applyNumberFormat="1" applyFont="1" applyBorder="1" applyAlignment="1">
      <alignment vertical="center"/>
    </xf>
    <xf numFmtId="3" fontId="2" fillId="0" borderId="1" xfId="2" applyNumberFormat="1" applyFont="1" applyBorder="1" applyAlignment="1">
      <alignment horizontal="center" vertical="center"/>
    </xf>
    <xf numFmtId="164" fontId="3" fillId="0" borderId="2" xfId="1" applyNumberFormat="1" applyFont="1" applyBorder="1" applyAlignment="1">
      <alignment horizontal="right" vertical="center"/>
    </xf>
    <xf numFmtId="165" fontId="3" fillId="0" borderId="2" xfId="1" applyNumberFormat="1" applyFont="1" applyBorder="1" applyAlignment="1">
      <alignment horizontal="right" vertical="center"/>
    </xf>
    <xf numFmtId="166" fontId="2" fillId="0" borderId="13" xfId="2" applyNumberFormat="1" applyFont="1" applyBorder="1" applyAlignment="1">
      <alignment horizontal="right" vertical="center"/>
    </xf>
    <xf numFmtId="166" fontId="2" fillId="0" borderId="3" xfId="2" applyNumberFormat="1" applyFont="1" applyBorder="1" applyAlignment="1">
      <alignment horizontal="right" vertical="center"/>
    </xf>
    <xf numFmtId="3" fontId="2" fillId="0" borderId="1" xfId="2" applyNumberFormat="1" applyFont="1" applyBorder="1" applyAlignment="1">
      <alignment horizontal="right" vertical="center"/>
    </xf>
    <xf numFmtId="3" fontId="2" fillId="0" borderId="14" xfId="2" applyNumberFormat="1" applyFont="1" applyBorder="1" applyAlignment="1">
      <alignment horizontal="right" vertical="center"/>
    </xf>
    <xf numFmtId="164" fontId="3" fillId="0" borderId="15" xfId="1" applyNumberFormat="1" applyFont="1" applyBorder="1" applyAlignment="1">
      <alignment horizontal="right" vertical="center"/>
    </xf>
    <xf numFmtId="3" fontId="2" fillId="0" borderId="2" xfId="2" applyNumberFormat="1" applyFont="1" applyBorder="1" applyAlignment="1">
      <alignment horizontal="right" vertical="center"/>
    </xf>
    <xf numFmtId="3" fontId="2" fillId="0" borderId="15" xfId="2" applyNumberFormat="1" applyFont="1" applyBorder="1" applyAlignment="1">
      <alignment horizontal="right" vertical="center"/>
    </xf>
    <xf numFmtId="164" fontId="10" fillId="6" borderId="0" xfId="1" applyNumberFormat="1" applyFont="1" applyFill="1" applyBorder="1" applyAlignment="1">
      <alignment horizontal="right" vertical="center"/>
    </xf>
    <xf numFmtId="165" fontId="12" fillId="6" borderId="0" xfId="1" applyNumberFormat="1" applyFont="1" applyFill="1" applyBorder="1" applyAlignment="1">
      <alignment horizontal="right" vertical="center"/>
    </xf>
    <xf numFmtId="3" fontId="4" fillId="0" borderId="0" xfId="2" applyNumberFormat="1" applyFont="1" applyFill="1" applyAlignment="1">
      <alignment vertical="center"/>
    </xf>
    <xf numFmtId="3" fontId="1" fillId="0" borderId="0" xfId="2" applyNumberFormat="1" applyFont="1" applyBorder="1" applyAlignment="1">
      <alignment horizontal="right" vertical="center"/>
    </xf>
    <xf numFmtId="3" fontId="11" fillId="5" borderId="4" xfId="2" applyNumberFormat="1" applyFont="1" applyFill="1" applyBorder="1" applyAlignment="1">
      <alignment vertical="center"/>
    </xf>
    <xf numFmtId="3" fontId="11" fillId="5" borderId="4" xfId="2" applyNumberFormat="1" applyFont="1" applyFill="1" applyBorder="1" applyAlignment="1">
      <alignment horizontal="center" vertical="center"/>
    </xf>
    <xf numFmtId="3" fontId="11" fillId="5" borderId="12" xfId="2" applyNumberFormat="1" applyFont="1" applyFill="1" applyBorder="1" applyAlignment="1">
      <alignment horizontal="center" vertical="center"/>
    </xf>
    <xf numFmtId="164" fontId="12" fillId="5" borderId="0" xfId="1" applyNumberFormat="1" applyFont="1" applyFill="1" applyBorder="1" applyAlignment="1">
      <alignment horizontal="right" vertical="center"/>
    </xf>
    <xf numFmtId="165" fontId="12" fillId="5" borderId="0" xfId="1" applyNumberFormat="1" applyFont="1" applyFill="1" applyBorder="1" applyAlignment="1">
      <alignment horizontal="right" vertical="center"/>
    </xf>
    <xf numFmtId="166" fontId="11" fillId="5" borderId="16" xfId="2" applyNumberFormat="1" applyFont="1" applyFill="1" applyBorder="1" applyAlignment="1">
      <alignment horizontal="right" vertical="center"/>
    </xf>
    <xf numFmtId="166" fontId="11" fillId="5" borderId="5" xfId="2" applyNumberFormat="1" applyFont="1" applyFill="1" applyBorder="1" applyAlignment="1">
      <alignment horizontal="right" vertical="center"/>
    </xf>
    <xf numFmtId="3" fontId="11" fillId="5" borderId="4" xfId="2" applyNumberFormat="1" applyFont="1" applyFill="1" applyBorder="1" applyAlignment="1">
      <alignment horizontal="right" vertical="center"/>
    </xf>
    <xf numFmtId="3" fontId="11" fillId="5" borderId="12" xfId="2" applyNumberFormat="1" applyFont="1" applyFill="1" applyBorder="1" applyAlignment="1">
      <alignment horizontal="right" vertical="center"/>
    </xf>
    <xf numFmtId="164" fontId="12" fillId="5" borderId="17" xfId="1" applyNumberFormat="1" applyFont="1" applyFill="1" applyBorder="1" applyAlignment="1">
      <alignment horizontal="right" vertical="center"/>
    </xf>
    <xf numFmtId="3" fontId="11" fillId="5" borderId="17" xfId="2" applyNumberFormat="1" applyFont="1" applyFill="1" applyBorder="1" applyAlignment="1">
      <alignment horizontal="right" vertical="center"/>
    </xf>
    <xf numFmtId="3" fontId="1" fillId="0" borderId="4" xfId="2" applyNumberFormat="1" applyFont="1" applyFill="1" applyBorder="1" applyAlignment="1">
      <alignment horizontal="center" vertical="center"/>
    </xf>
    <xf numFmtId="3" fontId="1" fillId="0" borderId="4" xfId="2" applyNumberFormat="1" applyFont="1" applyFill="1" applyBorder="1" applyAlignment="1">
      <alignment vertical="center"/>
    </xf>
    <xf numFmtId="165" fontId="8" fillId="0" borderId="0" xfId="1" applyNumberFormat="1" applyFont="1" applyFill="1" applyBorder="1" applyAlignment="1">
      <alignment horizontal="right" vertical="center"/>
    </xf>
    <xf numFmtId="166" fontId="1" fillId="0" borderId="16" xfId="2" applyNumberFormat="1" applyFont="1" applyFill="1" applyBorder="1" applyAlignment="1">
      <alignment horizontal="right" vertical="center"/>
    </xf>
    <xf numFmtId="166" fontId="1" fillId="0" borderId="5" xfId="2" applyNumberFormat="1" applyFont="1" applyFill="1" applyBorder="1" applyAlignment="1">
      <alignment horizontal="right" vertical="center"/>
    </xf>
    <xf numFmtId="164" fontId="8" fillId="0" borderId="17" xfId="1" applyNumberFormat="1" applyFont="1" applyFill="1" applyBorder="1" applyAlignment="1">
      <alignment horizontal="right" vertical="center"/>
    </xf>
    <xf numFmtId="3" fontId="2" fillId="0" borderId="18" xfId="2" applyNumberFormat="1" applyFont="1" applyFill="1" applyBorder="1" applyAlignment="1">
      <alignment vertical="center"/>
    </xf>
    <xf numFmtId="3" fontId="2" fillId="0" borderId="0" xfId="2" applyNumberFormat="1" applyFont="1" applyFill="1" applyBorder="1" applyAlignment="1">
      <alignment horizontal="center" vertical="center"/>
    </xf>
    <xf numFmtId="165" fontId="3" fillId="0" borderId="0" xfId="1" applyNumberFormat="1" applyFont="1" applyFill="1" applyBorder="1" applyAlignment="1">
      <alignment horizontal="right" vertical="center"/>
    </xf>
    <xf numFmtId="3" fontId="2" fillId="0" borderId="4" xfId="2" applyNumberFormat="1" applyFont="1" applyFill="1" applyBorder="1" applyAlignment="1">
      <alignment horizontal="right" vertical="center"/>
    </xf>
    <xf numFmtId="3" fontId="2" fillId="0" borderId="12" xfId="2" applyNumberFormat="1" applyFont="1" applyFill="1" applyBorder="1" applyAlignment="1">
      <alignment horizontal="right" vertical="center"/>
    </xf>
    <xf numFmtId="3" fontId="2" fillId="0" borderId="17" xfId="2" applyNumberFormat="1" applyFont="1" applyFill="1" applyBorder="1" applyAlignment="1">
      <alignment horizontal="right" vertical="center"/>
    </xf>
    <xf numFmtId="3" fontId="2" fillId="0" borderId="4" xfId="2" applyNumberFormat="1" applyFont="1" applyFill="1" applyBorder="1" applyAlignment="1">
      <alignment horizontal="center" vertical="center"/>
    </xf>
    <xf numFmtId="3" fontId="2" fillId="0" borderId="12" xfId="2" applyNumberFormat="1" applyFont="1" applyFill="1" applyBorder="1" applyAlignment="1">
      <alignment horizontal="center" vertical="center"/>
    </xf>
    <xf numFmtId="3" fontId="1" fillId="0" borderId="4" xfId="2" applyNumberFormat="1" applyFont="1" applyBorder="1" applyAlignment="1">
      <alignment horizontal="left" vertical="center" indent="1"/>
    </xf>
    <xf numFmtId="3" fontId="11" fillId="5" borderId="0" xfId="2" applyNumberFormat="1" applyFont="1" applyFill="1" applyBorder="1" applyAlignment="1">
      <alignment horizontal="right" vertical="center"/>
    </xf>
    <xf numFmtId="3" fontId="11" fillId="7" borderId="4" xfId="2" applyNumberFormat="1" applyFont="1" applyFill="1" applyBorder="1" applyAlignment="1">
      <alignment vertical="center"/>
    </xf>
    <xf numFmtId="3" fontId="11" fillId="7" borderId="4" xfId="2" applyNumberFormat="1" applyFont="1" applyFill="1" applyBorder="1" applyAlignment="1">
      <alignment horizontal="center" vertical="center"/>
    </xf>
    <xf numFmtId="3" fontId="11" fillId="7" borderId="12" xfId="2" applyNumberFormat="1" applyFont="1" applyFill="1" applyBorder="1" applyAlignment="1">
      <alignment horizontal="center" vertical="center"/>
    </xf>
    <xf numFmtId="164" fontId="12" fillId="7" borderId="0" xfId="1" applyNumberFormat="1" applyFont="1" applyFill="1" applyBorder="1" applyAlignment="1">
      <alignment horizontal="right" vertical="center"/>
    </xf>
    <xf numFmtId="165" fontId="12" fillId="7" borderId="0" xfId="1" applyNumberFormat="1" applyFont="1" applyFill="1" applyBorder="1" applyAlignment="1">
      <alignment horizontal="right" vertical="center"/>
    </xf>
    <xf numFmtId="166" fontId="11" fillId="7" borderId="16" xfId="2" applyNumberFormat="1" applyFont="1" applyFill="1" applyBorder="1" applyAlignment="1">
      <alignment horizontal="right" vertical="center"/>
    </xf>
    <xf numFmtId="166" fontId="11" fillId="7" borderId="5" xfId="2" applyNumberFormat="1" applyFont="1" applyFill="1" applyBorder="1" applyAlignment="1">
      <alignment horizontal="right" vertical="center"/>
    </xf>
    <xf numFmtId="3" fontId="11" fillId="7" borderId="4" xfId="2" applyNumberFormat="1" applyFont="1" applyFill="1" applyBorder="1" applyAlignment="1">
      <alignment horizontal="right" vertical="center"/>
    </xf>
    <xf numFmtId="3" fontId="11" fillId="7" borderId="12" xfId="2" applyNumberFormat="1" applyFont="1" applyFill="1" applyBorder="1" applyAlignment="1">
      <alignment horizontal="right" vertical="center"/>
    </xf>
    <xf numFmtId="164" fontId="12" fillId="7" borderId="17" xfId="1" applyNumberFormat="1" applyFont="1" applyFill="1" applyBorder="1" applyAlignment="1">
      <alignment horizontal="right" vertical="center"/>
    </xf>
    <xf numFmtId="3" fontId="11" fillId="7" borderId="17" xfId="2" applyNumberFormat="1" applyFont="1" applyFill="1" applyBorder="1" applyAlignment="1">
      <alignment horizontal="right" vertical="center"/>
    </xf>
    <xf numFmtId="164" fontId="2"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4" fontId="2" fillId="0" borderId="17" xfId="1" applyNumberFormat="1" applyFont="1" applyBorder="1" applyAlignment="1">
      <alignment horizontal="right" vertical="center"/>
    </xf>
    <xf numFmtId="3" fontId="11" fillId="7" borderId="0" xfId="2" applyNumberFormat="1" applyFont="1" applyFill="1" applyBorder="1" applyAlignment="1">
      <alignment horizontal="right" vertical="center"/>
    </xf>
    <xf numFmtId="3" fontId="1" fillId="0" borderId="4" xfId="2" applyNumberFormat="1" applyFont="1" applyBorder="1" applyAlignment="1">
      <alignment horizontal="left" vertical="center"/>
    </xf>
    <xf numFmtId="164" fontId="8" fillId="0" borderId="0" xfId="1" applyNumberFormat="1" applyFont="1" applyFill="1" applyBorder="1" applyAlignment="1">
      <alignment horizontal="right" vertical="center"/>
    </xf>
    <xf numFmtId="166" fontId="1" fillId="0" borderId="19" xfId="2" applyNumberFormat="1" applyFont="1" applyFill="1" applyBorder="1" applyAlignment="1">
      <alignment horizontal="right" vertical="center"/>
    </xf>
    <xf numFmtId="3" fontId="1" fillId="0" borderId="0" xfId="2" applyNumberFormat="1" applyFont="1" applyFill="1" applyAlignment="1">
      <alignment vertical="center"/>
    </xf>
    <xf numFmtId="3" fontId="1" fillId="0" borderId="6" xfId="2" applyNumberFormat="1" applyFont="1" applyBorder="1" applyAlignment="1">
      <alignment vertical="center"/>
    </xf>
    <xf numFmtId="3" fontId="1" fillId="0" borderId="6" xfId="2" applyNumberFormat="1" applyFont="1" applyFill="1" applyBorder="1" applyAlignment="1">
      <alignment horizontal="center" vertical="center"/>
    </xf>
    <xf numFmtId="3" fontId="1" fillId="0" borderId="7" xfId="2" applyNumberFormat="1" applyFont="1" applyBorder="1" applyAlignment="1">
      <alignment horizontal="center" vertical="center"/>
    </xf>
    <xf numFmtId="164" fontId="8" fillId="0" borderId="8" xfId="1" applyNumberFormat="1" applyFont="1" applyBorder="1" applyAlignment="1">
      <alignment horizontal="right" vertical="center"/>
    </xf>
    <xf numFmtId="165" fontId="8" fillId="0" borderId="8" xfId="1" applyNumberFormat="1" applyFont="1" applyBorder="1" applyAlignment="1">
      <alignment horizontal="right" vertical="center"/>
    </xf>
    <xf numFmtId="166" fontId="1" fillId="0" borderId="9" xfId="2" applyNumberFormat="1" applyFont="1" applyBorder="1" applyAlignment="1">
      <alignment horizontal="right" vertical="center"/>
    </xf>
    <xf numFmtId="166" fontId="1" fillId="0" borderId="20" xfId="2" applyNumberFormat="1" applyFont="1" applyBorder="1" applyAlignment="1">
      <alignment horizontal="right" vertical="center"/>
    </xf>
    <xf numFmtId="3" fontId="1" fillId="0" borderId="6" xfId="2" applyNumberFormat="1" applyFont="1" applyBorder="1" applyAlignment="1">
      <alignment horizontal="right" vertical="center"/>
    </xf>
    <xf numFmtId="3" fontId="1" fillId="0" borderId="7" xfId="2" applyNumberFormat="1" applyFont="1" applyBorder="1" applyAlignment="1">
      <alignment horizontal="right" vertical="center"/>
    </xf>
    <xf numFmtId="164" fontId="8" fillId="0" borderId="11" xfId="1" applyNumberFormat="1" applyFont="1" applyBorder="1" applyAlignment="1">
      <alignment horizontal="right" vertical="center"/>
    </xf>
    <xf numFmtId="3" fontId="1" fillId="0" borderId="11" xfId="2" applyNumberFormat="1" applyFont="1" applyBorder="1" applyAlignment="1">
      <alignment horizontal="right" vertical="center"/>
    </xf>
    <xf numFmtId="166" fontId="1" fillId="0" borderId="10" xfId="2" applyNumberFormat="1" applyFont="1" applyBorder="1" applyAlignment="1">
      <alignment horizontal="right" vertical="center"/>
    </xf>
    <xf numFmtId="3" fontId="7" fillId="0" borderId="0" xfId="2" applyNumberFormat="1" applyFont="1" applyFill="1" applyAlignment="1">
      <alignment vertical="center"/>
    </xf>
    <xf numFmtId="0" fontId="8" fillId="0" borderId="0" xfId="2" applyFont="1" applyFill="1" applyAlignment="1">
      <alignment vertical="center"/>
    </xf>
    <xf numFmtId="3" fontId="8" fillId="0" borderId="0" xfId="2" applyNumberFormat="1" applyFont="1" applyFill="1" applyAlignment="1">
      <alignment horizontal="center" vertical="center"/>
    </xf>
    <xf numFmtId="3" fontId="3" fillId="0" borderId="4" xfId="2" applyNumberFormat="1" applyFont="1" applyFill="1" applyBorder="1" applyAlignment="1">
      <alignment vertical="center"/>
    </xf>
    <xf numFmtId="3" fontId="3" fillId="0" borderId="4" xfId="2" applyNumberFormat="1" applyFont="1" applyFill="1" applyBorder="1" applyAlignment="1">
      <alignment horizontal="center" vertical="center"/>
    </xf>
    <xf numFmtId="3" fontId="3" fillId="0" borderId="12" xfId="2" applyNumberFormat="1" applyFont="1" applyFill="1" applyBorder="1" applyAlignment="1">
      <alignment horizontal="center" vertical="center"/>
    </xf>
    <xf numFmtId="166" fontId="3" fillId="0" borderId="16" xfId="2" applyNumberFormat="1" applyFont="1" applyFill="1" applyBorder="1" applyAlignment="1">
      <alignment horizontal="right" vertical="center"/>
    </xf>
    <xf numFmtId="166" fontId="3" fillId="0" borderId="5" xfId="2" applyNumberFormat="1" applyFont="1" applyFill="1" applyBorder="1" applyAlignment="1">
      <alignment horizontal="right" vertical="center"/>
    </xf>
    <xf numFmtId="3" fontId="3" fillId="0" borderId="4" xfId="2" applyNumberFormat="1" applyFont="1" applyFill="1" applyBorder="1" applyAlignment="1">
      <alignment horizontal="right" vertical="center"/>
    </xf>
    <xf numFmtId="3" fontId="3" fillId="0" borderId="12" xfId="2" applyNumberFormat="1" applyFont="1" applyFill="1" applyBorder="1" applyAlignment="1">
      <alignment horizontal="right" vertical="center"/>
    </xf>
    <xf numFmtId="3" fontId="3" fillId="0" borderId="17" xfId="2" applyNumberFormat="1" applyFont="1" applyFill="1" applyBorder="1" applyAlignment="1">
      <alignment horizontal="right" vertical="center"/>
    </xf>
    <xf numFmtId="3" fontId="8" fillId="0" borderId="4" xfId="2" applyNumberFormat="1" applyFont="1" applyFill="1" applyBorder="1" applyAlignment="1">
      <alignment vertical="center"/>
    </xf>
    <xf numFmtId="166" fontId="8" fillId="0" borderId="16" xfId="2" applyNumberFormat="1" applyFont="1" applyFill="1" applyBorder="1" applyAlignment="1">
      <alignment horizontal="right" vertical="center"/>
    </xf>
    <xf numFmtId="166" fontId="8" fillId="0" borderId="5" xfId="2" applyNumberFormat="1" applyFont="1" applyFill="1" applyBorder="1" applyAlignment="1">
      <alignment horizontal="right" vertical="center"/>
    </xf>
    <xf numFmtId="3" fontId="1" fillId="0" borderId="12" xfId="2" applyNumberFormat="1" applyFont="1" applyFill="1" applyBorder="1" applyAlignment="1">
      <alignment horizontal="center" vertical="center"/>
    </xf>
    <xf numFmtId="3" fontId="1" fillId="0" borderId="4" xfId="2" applyNumberFormat="1" applyFont="1" applyFill="1" applyBorder="1" applyAlignment="1">
      <alignment horizontal="right" vertical="center"/>
    </xf>
    <xf numFmtId="3" fontId="1" fillId="0" borderId="12" xfId="2" applyNumberFormat="1" applyFont="1" applyFill="1" applyBorder="1" applyAlignment="1">
      <alignment horizontal="right" vertical="center"/>
    </xf>
    <xf numFmtId="3" fontId="1" fillId="0" borderId="0" xfId="2" applyNumberFormat="1" applyFont="1" applyFill="1" applyBorder="1" applyAlignment="1">
      <alignment horizontal="right" vertical="center"/>
    </xf>
    <xf numFmtId="3" fontId="1" fillId="0" borderId="17" xfId="2" applyNumberFormat="1" applyFont="1" applyFill="1" applyBorder="1" applyAlignment="1">
      <alignment horizontal="right" vertical="center"/>
    </xf>
    <xf numFmtId="166" fontId="1" fillId="0" borderId="0" xfId="2" applyNumberFormat="1" applyFont="1" applyBorder="1" applyAlignment="1">
      <alignment horizontal="right" vertical="center"/>
    </xf>
    <xf numFmtId="166" fontId="1" fillId="0" borderId="17" xfId="2" applyNumberFormat="1" applyFont="1" applyBorder="1" applyAlignment="1">
      <alignment horizontal="right" vertical="center"/>
    </xf>
    <xf numFmtId="166" fontId="1" fillId="0" borderId="19" xfId="2" applyNumberFormat="1" applyFont="1" applyBorder="1" applyAlignment="1">
      <alignment horizontal="right" vertical="center"/>
    </xf>
    <xf numFmtId="3" fontId="1" fillId="0" borderId="6" xfId="2" applyNumberFormat="1" applyFont="1" applyBorder="1" applyAlignment="1">
      <alignment horizontal="center" vertical="center"/>
    </xf>
    <xf numFmtId="166" fontId="1" fillId="0" borderId="11" xfId="2" applyNumberFormat="1" applyFont="1" applyBorder="1" applyAlignment="1">
      <alignment horizontal="right" vertical="center"/>
    </xf>
    <xf numFmtId="166" fontId="2" fillId="0" borderId="19" xfId="2" applyNumberFormat="1" applyFont="1" applyBorder="1" applyAlignment="1">
      <alignment horizontal="right" vertical="center"/>
    </xf>
    <xf numFmtId="166" fontId="11" fillId="4" borderId="19" xfId="2" applyNumberFormat="1" applyFont="1" applyFill="1" applyBorder="1" applyAlignment="1">
      <alignment horizontal="right" vertical="center"/>
    </xf>
    <xf numFmtId="3" fontId="11" fillId="4" borderId="21" xfId="2" applyNumberFormat="1" applyFont="1" applyFill="1" applyBorder="1" applyAlignment="1">
      <alignment horizontal="right" vertical="center"/>
    </xf>
    <xf numFmtId="3" fontId="11" fillId="4" borderId="6" xfId="2" applyNumberFormat="1" applyFont="1" applyFill="1" applyBorder="1" applyAlignment="1">
      <alignment vertical="center"/>
    </xf>
    <xf numFmtId="3" fontId="11" fillId="4" borderId="6" xfId="2" applyNumberFormat="1" applyFont="1" applyFill="1" applyBorder="1" applyAlignment="1">
      <alignment horizontal="center" vertical="center"/>
    </xf>
    <xf numFmtId="3" fontId="11" fillId="4" borderId="7" xfId="2" applyNumberFormat="1" applyFont="1" applyFill="1" applyBorder="1" applyAlignment="1">
      <alignment horizontal="center" vertical="center"/>
    </xf>
    <xf numFmtId="164" fontId="12" fillId="4" borderId="8" xfId="1" applyNumberFormat="1" applyFont="1" applyFill="1" applyBorder="1" applyAlignment="1">
      <alignment horizontal="right" vertical="center"/>
    </xf>
    <xf numFmtId="165" fontId="12" fillId="4" borderId="8" xfId="1" applyNumberFormat="1" applyFont="1" applyFill="1" applyBorder="1" applyAlignment="1">
      <alignment horizontal="right" vertical="center"/>
    </xf>
    <xf numFmtId="166" fontId="11" fillId="4" borderId="9" xfId="2" applyNumberFormat="1" applyFont="1" applyFill="1" applyBorder="1" applyAlignment="1">
      <alignment horizontal="right" vertical="center"/>
    </xf>
    <xf numFmtId="166" fontId="11" fillId="4" borderId="20" xfId="2" applyNumberFormat="1" applyFont="1" applyFill="1" applyBorder="1" applyAlignment="1">
      <alignment horizontal="right" vertical="center"/>
    </xf>
    <xf numFmtId="3" fontId="11" fillId="4" borderId="6" xfId="2" applyNumberFormat="1" applyFont="1" applyFill="1" applyBorder="1" applyAlignment="1">
      <alignment horizontal="right" vertical="center"/>
    </xf>
    <xf numFmtId="3" fontId="11" fillId="4" borderId="22" xfId="2" applyNumberFormat="1" applyFont="1" applyFill="1" applyBorder="1" applyAlignment="1">
      <alignment horizontal="right" vertical="center"/>
    </xf>
    <xf numFmtId="164" fontId="12" fillId="4" borderId="11" xfId="1" applyNumberFormat="1" applyFont="1" applyFill="1" applyBorder="1" applyAlignment="1">
      <alignment horizontal="right" vertical="center"/>
    </xf>
    <xf numFmtId="3" fontId="11" fillId="4" borderId="11" xfId="2" applyNumberFormat="1" applyFont="1" applyFill="1" applyBorder="1" applyAlignment="1">
      <alignment horizontal="right" vertical="center"/>
    </xf>
    <xf numFmtId="166" fontId="11" fillId="4" borderId="10" xfId="2" applyNumberFormat="1" applyFont="1" applyFill="1" applyBorder="1" applyAlignment="1">
      <alignment horizontal="right" vertical="center"/>
    </xf>
    <xf numFmtId="3" fontId="11" fillId="3" borderId="4" xfId="2" applyNumberFormat="1" applyFont="1" applyFill="1" applyBorder="1" applyAlignment="1">
      <alignment vertical="center"/>
    </xf>
    <xf numFmtId="3" fontId="11" fillId="3" borderId="4" xfId="2" applyNumberFormat="1" applyFont="1" applyFill="1" applyBorder="1" applyAlignment="1">
      <alignment horizontal="center" vertical="center"/>
    </xf>
    <xf numFmtId="3" fontId="11" fillId="3" borderId="12" xfId="2" applyNumberFormat="1" applyFont="1" applyFill="1" applyBorder="1" applyAlignment="1">
      <alignment horizontal="center" vertical="center"/>
    </xf>
    <xf numFmtId="164" fontId="12" fillId="3" borderId="0" xfId="1" applyNumberFormat="1" applyFont="1" applyFill="1" applyBorder="1" applyAlignment="1">
      <alignment horizontal="right" vertical="center"/>
    </xf>
    <xf numFmtId="165" fontId="12" fillId="3" borderId="0" xfId="1" applyNumberFormat="1" applyFont="1" applyFill="1" applyBorder="1" applyAlignment="1">
      <alignment horizontal="right" vertical="center"/>
    </xf>
    <xf numFmtId="166" fontId="11" fillId="3" borderId="16" xfId="2" applyNumberFormat="1" applyFont="1" applyFill="1" applyBorder="1" applyAlignment="1">
      <alignment horizontal="right" vertical="center"/>
    </xf>
    <xf numFmtId="166" fontId="11" fillId="3" borderId="19" xfId="2" applyNumberFormat="1" applyFont="1" applyFill="1" applyBorder="1" applyAlignment="1">
      <alignment horizontal="right" vertical="center"/>
    </xf>
    <xf numFmtId="3" fontId="11" fillId="3" borderId="4" xfId="2" applyNumberFormat="1" applyFont="1" applyFill="1" applyBorder="1" applyAlignment="1">
      <alignment horizontal="right" vertical="center"/>
    </xf>
    <xf numFmtId="164" fontId="12" fillId="3" borderId="17" xfId="1" applyNumberFormat="1" applyFont="1" applyFill="1" applyBorder="1" applyAlignment="1">
      <alignment horizontal="right" vertical="center"/>
    </xf>
    <xf numFmtId="166" fontId="11" fillId="3" borderId="5" xfId="2" applyNumberFormat="1" applyFont="1" applyFill="1" applyBorder="1" applyAlignment="1">
      <alignment horizontal="right" vertical="center"/>
    </xf>
    <xf numFmtId="3" fontId="11" fillId="3" borderId="17" xfId="2" applyNumberFormat="1" applyFont="1" applyFill="1" applyBorder="1" applyAlignment="1">
      <alignment horizontal="right" vertical="center"/>
    </xf>
    <xf numFmtId="3" fontId="9" fillId="0" borderId="4" xfId="2" applyNumberFormat="1" applyFont="1" applyFill="1" applyBorder="1" applyAlignment="1">
      <alignment vertical="center"/>
    </xf>
    <xf numFmtId="3" fontId="2" fillId="0" borderId="0" xfId="2" applyNumberFormat="1" applyFont="1" applyFill="1" applyBorder="1" applyAlignment="1">
      <alignment horizontal="right" vertical="center"/>
    </xf>
    <xf numFmtId="3" fontId="9" fillId="0" borderId="6" xfId="2" applyNumberFormat="1" applyFont="1" applyFill="1" applyBorder="1" applyAlignment="1">
      <alignment vertical="center"/>
    </xf>
    <xf numFmtId="3" fontId="2" fillId="0" borderId="6" xfId="2" applyNumberFormat="1" applyFont="1" applyFill="1" applyBorder="1" applyAlignment="1">
      <alignment horizontal="center" vertical="center"/>
    </xf>
    <xf numFmtId="3" fontId="2" fillId="0" borderId="7" xfId="2" applyNumberFormat="1" applyFont="1" applyFill="1" applyBorder="1" applyAlignment="1">
      <alignment horizontal="center" vertical="center"/>
    </xf>
    <xf numFmtId="164" fontId="3" fillId="0" borderId="8"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166" fontId="2" fillId="0" borderId="9" xfId="2" quotePrefix="1" applyNumberFormat="1" applyFont="1" applyFill="1" applyBorder="1" applyAlignment="1">
      <alignment horizontal="right" vertical="center"/>
    </xf>
    <xf numFmtId="166" fontId="2" fillId="0" borderId="10" xfId="2" quotePrefix="1" applyNumberFormat="1" applyFont="1" applyFill="1" applyBorder="1" applyAlignment="1">
      <alignment horizontal="right" vertical="center"/>
    </xf>
    <xf numFmtId="3" fontId="2" fillId="0" borderId="6" xfId="2" applyNumberFormat="1" applyFont="1" applyFill="1" applyBorder="1" applyAlignment="1">
      <alignment horizontal="right" vertical="center"/>
    </xf>
    <xf numFmtId="3" fontId="2" fillId="0" borderId="7" xfId="2" applyNumberFormat="1" applyFont="1" applyFill="1" applyBorder="1" applyAlignment="1">
      <alignment horizontal="right" vertical="center"/>
    </xf>
    <xf numFmtId="164" fontId="3" fillId="0" borderId="11" xfId="1" applyNumberFormat="1" applyFont="1" applyFill="1" applyBorder="1" applyAlignment="1">
      <alignment horizontal="right" vertical="center"/>
    </xf>
    <xf numFmtId="3" fontId="2" fillId="0" borderId="8" xfId="2" applyNumberFormat="1" applyFont="1" applyFill="1" applyBorder="1" applyAlignment="1">
      <alignment horizontal="right" vertical="center"/>
    </xf>
    <xf numFmtId="3" fontId="2" fillId="0" borderId="11" xfId="2" applyNumberFormat="1" applyFont="1" applyFill="1" applyBorder="1" applyAlignment="1">
      <alignment horizontal="right" vertical="center"/>
    </xf>
    <xf numFmtId="0" fontId="1" fillId="0" borderId="0" xfId="2" applyFont="1" applyFill="1" applyBorder="1" applyAlignment="1">
      <alignment vertical="center"/>
    </xf>
    <xf numFmtId="0" fontId="1" fillId="0" borderId="0" xfId="2" applyFont="1" applyAlignment="1">
      <alignment vertical="center"/>
    </xf>
    <xf numFmtId="164" fontId="8" fillId="0" borderId="0" xfId="2" applyNumberFormat="1" applyFont="1" applyAlignment="1">
      <alignment vertical="center"/>
    </xf>
    <xf numFmtId="165" fontId="8" fillId="0" borderId="0" xfId="2" applyNumberFormat="1" applyFont="1" applyAlignment="1">
      <alignment vertical="center"/>
    </xf>
    <xf numFmtId="0" fontId="1" fillId="0" borderId="0" xfId="2" applyFont="1" applyBorder="1" applyAlignment="1">
      <alignment vertical="center"/>
    </xf>
    <xf numFmtId="3" fontId="1" fillId="0" borderId="0" xfId="2" applyNumberFormat="1" applyFont="1" applyAlignment="1">
      <alignment vertical="center"/>
    </xf>
    <xf numFmtId="3" fontId="1" fillId="0" borderId="0" xfId="2" applyNumberFormat="1" applyFont="1" applyBorder="1" applyAlignment="1">
      <alignment vertical="center"/>
    </xf>
    <xf numFmtId="3" fontId="1" fillId="0" borderId="0" xfId="2" applyNumberFormat="1" applyFont="1" applyFill="1" applyBorder="1" applyAlignment="1">
      <alignment vertical="center"/>
    </xf>
    <xf numFmtId="166" fontId="1" fillId="0" borderId="0" xfId="2" applyNumberFormat="1" applyFont="1" applyBorder="1" applyAlignment="1">
      <alignment vertical="center"/>
    </xf>
    <xf numFmtId="166" fontId="1" fillId="0" borderId="0" xfId="2" applyNumberFormat="1" applyFont="1" applyFill="1" applyBorder="1" applyAlignment="1">
      <alignment vertical="center"/>
    </xf>
    <xf numFmtId="166" fontId="1" fillId="0" borderId="0" xfId="2" applyNumberFormat="1" applyFont="1" applyAlignment="1">
      <alignment vertical="center"/>
    </xf>
    <xf numFmtId="164" fontId="1" fillId="0" borderId="0" xfId="2" applyNumberFormat="1" applyFont="1" applyBorder="1" applyAlignment="1">
      <alignment vertical="center"/>
    </xf>
    <xf numFmtId="167" fontId="1" fillId="0" borderId="0" xfId="2" applyNumberFormat="1" applyFont="1" applyBorder="1" applyAlignment="1">
      <alignment vertical="center"/>
    </xf>
    <xf numFmtId="167" fontId="1" fillId="0" borderId="0" xfId="2" applyNumberFormat="1" applyFont="1" applyFill="1" applyBorder="1" applyAlignment="1">
      <alignment vertical="center"/>
    </xf>
    <xf numFmtId="167" fontId="1" fillId="0" borderId="0" xfId="2" applyNumberFormat="1" applyFont="1" applyAlignment="1">
      <alignment vertical="center"/>
    </xf>
    <xf numFmtId="0" fontId="1" fillId="0" borderId="0" xfId="2" applyFont="1" applyAlignment="1">
      <alignment horizontal="center" vertical="center"/>
    </xf>
    <xf numFmtId="0" fontId="1" fillId="0" borderId="0" xfId="2" applyFont="1" applyBorder="1" applyAlignment="1">
      <alignment horizontal="center" vertical="center"/>
    </xf>
    <xf numFmtId="3" fontId="2" fillId="2" borderId="3" xfId="2" applyNumberFormat="1" applyFont="1" applyFill="1" applyBorder="1" applyAlignment="1">
      <alignment vertical="center"/>
    </xf>
    <xf numFmtId="0" fontId="1" fillId="2" borderId="2" xfId="2" applyFont="1" applyFill="1" applyBorder="1" applyAlignment="1">
      <alignment vertical="center"/>
    </xf>
    <xf numFmtId="3" fontId="9" fillId="2" borderId="5" xfId="2" applyNumberFormat="1" applyFont="1" applyFill="1" applyBorder="1" applyAlignment="1">
      <alignment horizontal="centerContinuous" vertical="center"/>
    </xf>
    <xf numFmtId="3" fontId="2" fillId="2" borderId="10" xfId="2" applyNumberFormat="1" applyFont="1" applyFill="1" applyBorder="1" applyAlignment="1">
      <alignment horizontal="centerContinuous" vertical="center"/>
    </xf>
    <xf numFmtId="164" fontId="14" fillId="2" borderId="8" xfId="2" applyNumberFormat="1" applyFont="1" applyFill="1" applyBorder="1" applyAlignment="1">
      <alignment horizontal="centerContinuous" vertical="center"/>
    </xf>
    <xf numFmtId="165" fontId="6" fillId="2" borderId="10" xfId="2" applyNumberFormat="1" applyFont="1" applyFill="1" applyBorder="1" applyAlignment="1">
      <alignment horizontal="centerContinuous" vertical="center"/>
    </xf>
    <xf numFmtId="164" fontId="6" fillId="2" borderId="8" xfId="2" applyNumberFormat="1" applyFont="1" applyFill="1" applyBorder="1" applyAlignment="1">
      <alignment horizontal="centerContinuous" vertical="center"/>
    </xf>
    <xf numFmtId="3" fontId="1" fillId="0" borderId="5" xfId="2" applyNumberFormat="1" applyFont="1" applyBorder="1" applyAlignment="1">
      <alignment vertical="center"/>
    </xf>
    <xf numFmtId="0" fontId="1" fillId="0" borderId="21" xfId="2" applyFont="1" applyBorder="1" applyAlignment="1">
      <alignment horizontal="center" vertical="center"/>
    </xf>
    <xf numFmtId="0" fontId="1" fillId="0" borderId="16" xfId="2" applyFont="1" applyBorder="1" applyAlignment="1">
      <alignment horizontal="center" vertical="center"/>
    </xf>
    <xf numFmtId="164" fontId="8" fillId="0" borderId="0" xfId="2" applyNumberFormat="1" applyFont="1" applyBorder="1" applyAlignment="1">
      <alignment vertical="center"/>
    </xf>
    <xf numFmtId="165" fontId="8" fillId="0" borderId="5" xfId="2" applyNumberFormat="1" applyFont="1" applyBorder="1" applyAlignment="1">
      <alignment vertical="center"/>
    </xf>
    <xf numFmtId="0" fontId="1" fillId="0" borderId="23" xfId="2" applyFont="1" applyBorder="1" applyAlignment="1">
      <alignment vertical="center"/>
    </xf>
    <xf numFmtId="0" fontId="1" fillId="0" borderId="16" xfId="2" applyFont="1" applyBorder="1" applyAlignment="1">
      <alignment vertical="center"/>
    </xf>
    <xf numFmtId="0" fontId="1" fillId="0" borderId="21" xfId="2" applyFont="1" applyBorder="1" applyAlignment="1">
      <alignment vertical="center"/>
    </xf>
    <xf numFmtId="0" fontId="1" fillId="0" borderId="12" xfId="2" applyFont="1" applyBorder="1" applyAlignment="1">
      <alignment vertical="center"/>
    </xf>
    <xf numFmtId="3" fontId="2" fillId="3" borderId="4" xfId="2" applyNumberFormat="1" applyFont="1" applyFill="1" applyBorder="1" applyAlignment="1">
      <alignment vertical="center"/>
    </xf>
    <xf numFmtId="3" fontId="2" fillId="3" borderId="5" xfId="2" applyNumberFormat="1" applyFont="1" applyFill="1" applyBorder="1" applyAlignment="1">
      <alignment vertical="center"/>
    </xf>
    <xf numFmtId="3" fontId="2" fillId="3" borderId="21" xfId="2" applyNumberFormat="1" applyFont="1" applyFill="1" applyBorder="1" applyAlignment="1">
      <alignment horizontal="right" vertical="center"/>
    </xf>
    <xf numFmtId="3" fontId="2" fillId="3" borderId="12" xfId="2" applyNumberFormat="1" applyFont="1" applyFill="1" applyBorder="1" applyAlignment="1">
      <alignment horizontal="right" vertical="center"/>
    </xf>
    <xf numFmtId="164" fontId="3" fillId="3" borderId="0" xfId="1" applyNumberFormat="1" applyFont="1" applyFill="1" applyBorder="1" applyAlignment="1">
      <alignment horizontal="right" vertical="center"/>
    </xf>
    <xf numFmtId="165" fontId="3" fillId="3" borderId="5" xfId="1" applyNumberFormat="1" applyFont="1" applyFill="1" applyBorder="1" applyAlignment="1">
      <alignment horizontal="right" vertical="center"/>
    </xf>
    <xf numFmtId="3" fontId="2" fillId="3" borderId="16" xfId="2" applyNumberFormat="1" applyFont="1" applyFill="1" applyBorder="1" applyAlignment="1">
      <alignment horizontal="right" vertical="center"/>
    </xf>
    <xf numFmtId="0" fontId="1" fillId="0" borderId="21" xfId="2" applyFont="1" applyBorder="1" applyAlignment="1">
      <alignment horizontal="right" vertical="center"/>
    </xf>
    <xf numFmtId="0" fontId="1" fillId="0" borderId="12" xfId="2" applyFont="1" applyBorder="1" applyAlignment="1">
      <alignment horizontal="right" vertical="center"/>
    </xf>
    <xf numFmtId="165" fontId="8" fillId="0" borderId="5" xfId="2" applyNumberFormat="1" applyFont="1" applyBorder="1" applyAlignment="1">
      <alignment horizontal="right" vertical="center"/>
    </xf>
    <xf numFmtId="3" fontId="2" fillId="4" borderId="4" xfId="2" applyNumberFormat="1" applyFont="1" applyFill="1" applyBorder="1" applyAlignment="1">
      <alignment vertical="center"/>
    </xf>
    <xf numFmtId="3" fontId="2" fillId="4" borderId="5" xfId="2" applyNumberFormat="1" applyFont="1" applyFill="1" applyBorder="1" applyAlignment="1">
      <alignment vertical="center"/>
    </xf>
    <xf numFmtId="3" fontId="2" fillId="4" borderId="21" xfId="2" applyNumberFormat="1" applyFont="1" applyFill="1" applyBorder="1" applyAlignment="1">
      <alignment horizontal="right" vertical="center"/>
    </xf>
    <xf numFmtId="3" fontId="2" fillId="4" borderId="12" xfId="2" applyNumberFormat="1" applyFont="1" applyFill="1" applyBorder="1" applyAlignment="1">
      <alignment horizontal="right" vertical="center"/>
    </xf>
    <xf numFmtId="164" fontId="3" fillId="4" borderId="0" xfId="1" applyNumberFormat="1" applyFont="1" applyFill="1" applyBorder="1" applyAlignment="1">
      <alignment horizontal="right" vertical="center"/>
    </xf>
    <xf numFmtId="165" fontId="3" fillId="4" borderId="5" xfId="1" applyNumberFormat="1" applyFont="1" applyFill="1" applyBorder="1" applyAlignment="1">
      <alignment horizontal="right" vertical="center"/>
    </xf>
    <xf numFmtId="3" fontId="2" fillId="4" borderId="16" xfId="2" applyNumberFormat="1" applyFont="1" applyFill="1" applyBorder="1" applyAlignment="1">
      <alignment horizontal="right" vertical="center"/>
    </xf>
    <xf numFmtId="3" fontId="2" fillId="0" borderId="5" xfId="2" applyNumberFormat="1" applyFont="1" applyFill="1" applyBorder="1" applyAlignment="1">
      <alignment vertical="center"/>
    </xf>
    <xf numFmtId="3" fontId="2" fillId="0" borderId="21" xfId="2" applyNumberFormat="1" applyFont="1" applyBorder="1" applyAlignment="1">
      <alignment horizontal="right" vertical="center"/>
    </xf>
    <xf numFmtId="165" fontId="3" fillId="0" borderId="5" xfId="1" applyNumberFormat="1" applyFont="1" applyBorder="1" applyAlignment="1">
      <alignment horizontal="right" vertical="center"/>
    </xf>
    <xf numFmtId="3" fontId="2" fillId="0" borderId="16" xfId="2" applyNumberFormat="1" applyFont="1" applyBorder="1" applyAlignment="1">
      <alignment horizontal="right" vertical="center"/>
    </xf>
    <xf numFmtId="3" fontId="1" fillId="0" borderId="5" xfId="2" applyNumberFormat="1" applyFont="1" applyFill="1" applyBorder="1" applyAlignment="1">
      <alignment vertical="center"/>
    </xf>
    <xf numFmtId="3" fontId="1" fillId="0" borderId="21" xfId="2" applyNumberFormat="1" applyFont="1" applyFill="1" applyBorder="1" applyAlignment="1">
      <alignment horizontal="right" vertical="center"/>
    </xf>
    <xf numFmtId="165" fontId="8" fillId="0" borderId="5" xfId="1" applyNumberFormat="1" applyFont="1" applyFill="1" applyBorder="1" applyAlignment="1">
      <alignment horizontal="right" vertical="center"/>
    </xf>
    <xf numFmtId="3" fontId="1" fillId="0" borderId="16" xfId="2" applyNumberFormat="1" applyFont="1" applyFill="1" applyBorder="1" applyAlignment="1">
      <alignment horizontal="right" vertical="center"/>
    </xf>
    <xf numFmtId="3" fontId="2" fillId="0" borderId="21" xfId="2" applyNumberFormat="1" applyFont="1" applyFill="1" applyBorder="1" applyAlignment="1">
      <alignment horizontal="right" vertical="center"/>
    </xf>
    <xf numFmtId="165" fontId="3" fillId="0" borderId="5" xfId="1" applyNumberFormat="1" applyFont="1" applyFill="1" applyBorder="1" applyAlignment="1">
      <alignment horizontal="right" vertical="center"/>
    </xf>
    <xf numFmtId="168" fontId="8" fillId="0" borderId="5" xfId="1" applyNumberFormat="1" applyFont="1" applyFill="1" applyBorder="1" applyAlignment="1">
      <alignment horizontal="right" vertical="center"/>
    </xf>
    <xf numFmtId="3" fontId="2" fillId="0" borderId="16" xfId="2" applyNumberFormat="1" applyFont="1" applyFill="1" applyBorder="1" applyAlignment="1">
      <alignment horizontal="right" vertical="center"/>
    </xf>
    <xf numFmtId="3" fontId="2" fillId="5" borderId="24" xfId="2" applyNumberFormat="1" applyFont="1" applyFill="1" applyBorder="1" applyAlignment="1">
      <alignment vertical="center"/>
    </xf>
    <xf numFmtId="3" fontId="2" fillId="5" borderId="25" xfId="2" applyNumberFormat="1" applyFont="1" applyFill="1" applyBorder="1" applyAlignment="1">
      <alignment vertical="center"/>
    </xf>
    <xf numFmtId="3" fontId="2" fillId="5" borderId="26" xfId="2" applyNumberFormat="1" applyFont="1" applyFill="1" applyBorder="1" applyAlignment="1">
      <alignment horizontal="right" vertical="center"/>
    </xf>
    <xf numFmtId="3" fontId="2" fillId="5" borderId="27" xfId="2" applyNumberFormat="1" applyFont="1" applyFill="1" applyBorder="1" applyAlignment="1">
      <alignment horizontal="right" vertical="center"/>
    </xf>
    <xf numFmtId="164" fontId="3" fillId="5" borderId="28" xfId="1" applyNumberFormat="1" applyFont="1" applyFill="1" applyBorder="1" applyAlignment="1">
      <alignment horizontal="right" vertical="center"/>
    </xf>
    <xf numFmtId="165" fontId="3" fillId="5" borderId="25" xfId="1" applyNumberFormat="1" applyFont="1" applyFill="1" applyBorder="1" applyAlignment="1">
      <alignment horizontal="right" vertical="center"/>
    </xf>
    <xf numFmtId="3" fontId="2" fillId="5" borderId="29" xfId="2" applyNumberFormat="1" applyFont="1" applyFill="1" applyBorder="1" applyAlignment="1">
      <alignment horizontal="right" vertical="center"/>
    </xf>
    <xf numFmtId="3" fontId="2" fillId="5" borderId="22" xfId="2" applyNumberFormat="1" applyFont="1" applyFill="1" applyBorder="1" applyAlignment="1">
      <alignment horizontal="right" vertical="center"/>
    </xf>
    <xf numFmtId="3" fontId="2" fillId="5" borderId="9" xfId="2" applyNumberFormat="1" applyFont="1" applyFill="1" applyBorder="1" applyAlignment="1">
      <alignment horizontal="right" vertical="center"/>
    </xf>
    <xf numFmtId="3" fontId="2" fillId="0" borderId="5" xfId="2" applyNumberFormat="1" applyFont="1" applyBorder="1" applyAlignment="1">
      <alignment vertical="center"/>
    </xf>
    <xf numFmtId="3" fontId="1" fillId="0" borderId="21" xfId="2" applyNumberFormat="1" applyFont="1" applyBorder="1" applyAlignment="1">
      <alignment horizontal="right" vertical="center"/>
    </xf>
    <xf numFmtId="165" fontId="8" fillId="0" borderId="5" xfId="1" applyNumberFormat="1" applyFont="1" applyBorder="1" applyAlignment="1">
      <alignment horizontal="right" vertical="center"/>
    </xf>
    <xf numFmtId="3" fontId="1" fillId="0" borderId="16" xfId="2" applyNumberFormat="1" applyFont="1" applyBorder="1" applyAlignment="1">
      <alignment horizontal="right" vertical="center"/>
    </xf>
    <xf numFmtId="3" fontId="2" fillId="5" borderId="5" xfId="2" applyNumberFormat="1" applyFont="1" applyFill="1" applyBorder="1" applyAlignment="1">
      <alignment vertical="center"/>
    </xf>
    <xf numFmtId="3" fontId="2" fillId="5" borderId="21" xfId="2" applyNumberFormat="1" applyFont="1" applyFill="1" applyBorder="1" applyAlignment="1">
      <alignment horizontal="right" vertical="center"/>
    </xf>
    <xf numFmtId="165" fontId="3" fillId="5" borderId="5" xfId="1" applyNumberFormat="1" applyFont="1" applyFill="1" applyBorder="1" applyAlignment="1">
      <alignment horizontal="right" vertical="center"/>
    </xf>
    <xf numFmtId="3" fontId="2" fillId="5" borderId="16" xfId="2" applyNumberFormat="1" applyFont="1" applyFill="1" applyBorder="1" applyAlignment="1">
      <alignment horizontal="right" vertical="center"/>
    </xf>
    <xf numFmtId="0" fontId="1" fillId="0" borderId="4" xfId="2" applyBorder="1"/>
    <xf numFmtId="0" fontId="1" fillId="0" borderId="0" xfId="2" applyBorder="1"/>
    <xf numFmtId="0" fontId="1" fillId="0" borderId="0" xfId="2"/>
    <xf numFmtId="3" fontId="15" fillId="8" borderId="5" xfId="2" applyNumberFormat="1" applyFont="1" applyFill="1" applyBorder="1" applyAlignment="1">
      <alignment vertical="center"/>
    </xf>
    <xf numFmtId="3" fontId="16" fillId="0" borderId="5" xfId="2" applyNumberFormat="1" applyFont="1" applyFill="1" applyBorder="1" applyAlignment="1">
      <alignment vertical="center"/>
    </xf>
    <xf numFmtId="3" fontId="2" fillId="5" borderId="0" xfId="2" applyNumberFormat="1" applyFont="1" applyFill="1" applyBorder="1" applyAlignment="1">
      <alignment vertical="center"/>
    </xf>
    <xf numFmtId="3" fontId="17" fillId="0" borderId="4" xfId="2" applyNumberFormat="1" applyFont="1" applyBorder="1" applyAlignment="1">
      <alignment vertical="center"/>
    </xf>
    <xf numFmtId="3" fontId="17" fillId="0" borderId="0" xfId="2" applyNumberFormat="1" applyFont="1" applyBorder="1" applyAlignment="1">
      <alignment horizontal="left" vertical="center"/>
    </xf>
    <xf numFmtId="3" fontId="17" fillId="0" borderId="21" xfId="2" applyNumberFormat="1" applyFont="1" applyFill="1" applyBorder="1" applyAlignment="1">
      <alignment horizontal="right" vertical="center"/>
    </xf>
    <xf numFmtId="3" fontId="17" fillId="0" borderId="16" xfId="2" applyNumberFormat="1" applyFont="1" applyFill="1" applyBorder="1" applyAlignment="1">
      <alignment horizontal="right" vertical="center"/>
    </xf>
    <xf numFmtId="164" fontId="17" fillId="0" borderId="0" xfId="1" applyNumberFormat="1" applyFont="1" applyBorder="1" applyAlignment="1">
      <alignment horizontal="right" vertical="center"/>
    </xf>
    <xf numFmtId="165" fontId="17" fillId="0" borderId="5" xfId="1" applyNumberFormat="1" applyFont="1" applyBorder="1" applyAlignment="1">
      <alignment horizontal="right" vertical="center"/>
    </xf>
    <xf numFmtId="0" fontId="17" fillId="0" borderId="0" xfId="2" applyFont="1" applyFill="1" applyAlignment="1">
      <alignment vertical="center"/>
    </xf>
    <xf numFmtId="3" fontId="2" fillId="4" borderId="0" xfId="2" applyNumberFormat="1" applyFont="1" applyFill="1" applyBorder="1" applyAlignment="1">
      <alignment vertical="center"/>
    </xf>
    <xf numFmtId="3" fontId="2" fillId="4" borderId="24" xfId="2" applyNumberFormat="1" applyFont="1" applyFill="1" applyBorder="1" applyAlignment="1">
      <alignment vertical="center"/>
    </xf>
    <xf numFmtId="3" fontId="2" fillId="4" borderId="28" xfId="2" applyNumberFormat="1" applyFont="1" applyFill="1" applyBorder="1" applyAlignment="1">
      <alignment vertical="center"/>
    </xf>
    <xf numFmtId="3" fontId="2" fillId="4" borderId="26" xfId="2" applyNumberFormat="1" applyFont="1" applyFill="1" applyBorder="1" applyAlignment="1">
      <alignment horizontal="right" vertical="center"/>
    </xf>
    <xf numFmtId="3" fontId="2" fillId="4" borderId="29" xfId="2" applyNumberFormat="1" applyFont="1" applyFill="1" applyBorder="1" applyAlignment="1">
      <alignment horizontal="right" vertical="center"/>
    </xf>
    <xf numFmtId="164" fontId="3" fillId="4" borderId="28" xfId="1" applyNumberFormat="1" applyFont="1" applyFill="1" applyBorder="1" applyAlignment="1">
      <alignment horizontal="right" vertical="center"/>
    </xf>
    <xf numFmtId="165" fontId="3" fillId="4" borderId="25" xfId="1" applyNumberFormat="1" applyFont="1" applyFill="1" applyBorder="1" applyAlignment="1">
      <alignment horizontal="right" vertical="center"/>
    </xf>
    <xf numFmtId="3" fontId="2" fillId="4" borderId="22" xfId="2" applyNumberFormat="1" applyFont="1" applyFill="1" applyBorder="1" applyAlignment="1">
      <alignment horizontal="right" vertical="center"/>
    </xf>
    <xf numFmtId="3" fontId="2" fillId="4" borderId="9" xfId="2" applyNumberFormat="1" applyFont="1" applyFill="1" applyBorder="1" applyAlignment="1">
      <alignment horizontal="right" vertical="center"/>
    </xf>
    <xf numFmtId="3" fontId="2" fillId="3" borderId="0" xfId="2" applyNumberFormat="1" applyFont="1" applyFill="1" applyBorder="1" applyAlignment="1">
      <alignment vertical="center"/>
    </xf>
    <xf numFmtId="3" fontId="2" fillId="2" borderId="6" xfId="2" applyNumberFormat="1" applyFont="1" applyFill="1" applyBorder="1" applyAlignment="1">
      <alignment vertical="center"/>
    </xf>
    <xf numFmtId="3" fontId="2" fillId="2" borderId="10" xfId="2" applyNumberFormat="1" applyFont="1" applyFill="1" applyBorder="1" applyAlignment="1">
      <alignment vertical="center"/>
    </xf>
    <xf numFmtId="3" fontId="2" fillId="2" borderId="22" xfId="2" applyNumberFormat="1" applyFont="1" applyFill="1" applyBorder="1" applyAlignment="1">
      <alignment horizontal="right" vertical="center"/>
    </xf>
    <xf numFmtId="3" fontId="2" fillId="2" borderId="7" xfId="2" applyNumberFormat="1" applyFont="1" applyFill="1" applyBorder="1" applyAlignment="1">
      <alignment horizontal="right" vertical="center"/>
    </xf>
    <xf numFmtId="164" fontId="3" fillId="2" borderId="8" xfId="1" applyNumberFormat="1" applyFont="1" applyFill="1" applyBorder="1" applyAlignment="1">
      <alignment horizontal="right" vertical="center"/>
    </xf>
    <xf numFmtId="165" fontId="3" fillId="2" borderId="10" xfId="1" applyNumberFormat="1" applyFont="1" applyFill="1" applyBorder="1" applyAlignment="1">
      <alignment horizontal="right" vertical="center"/>
    </xf>
    <xf numFmtId="3" fontId="2" fillId="2" borderId="9" xfId="2" applyNumberFormat="1" applyFont="1" applyFill="1" applyBorder="1" applyAlignment="1">
      <alignment horizontal="right" vertical="center"/>
    </xf>
    <xf numFmtId="3" fontId="18" fillId="0" borderId="0" xfId="2" applyNumberFormat="1" applyFont="1" applyBorder="1" applyAlignment="1">
      <alignment vertical="center"/>
    </xf>
    <xf numFmtId="0" fontId="18" fillId="0" borderId="0" xfId="2" applyFont="1" applyBorder="1" applyAlignment="1">
      <alignment horizontal="center" vertical="center"/>
    </xf>
    <xf numFmtId="164" fontId="19" fillId="0" borderId="0" xfId="2" applyNumberFormat="1" applyFont="1" applyBorder="1" applyAlignment="1">
      <alignment vertical="center"/>
    </xf>
    <xf numFmtId="165" fontId="19" fillId="0" borderId="0" xfId="2" applyNumberFormat="1" applyFont="1" applyBorder="1" applyAlignment="1">
      <alignment vertical="center"/>
    </xf>
    <xf numFmtId="0" fontId="18" fillId="0" borderId="0" xfId="2" applyFont="1" applyFill="1" applyBorder="1" applyAlignment="1">
      <alignment vertical="center"/>
    </xf>
    <xf numFmtId="0" fontId="18" fillId="0" borderId="0" xfId="2" applyFont="1" applyBorder="1" applyAlignment="1">
      <alignment vertical="center"/>
    </xf>
    <xf numFmtId="3" fontId="20" fillId="0" borderId="0" xfId="2" applyNumberFormat="1" applyFont="1" applyFill="1" applyBorder="1" applyAlignment="1">
      <alignment vertical="center"/>
    </xf>
    <xf numFmtId="3" fontId="21" fillId="0" borderId="0" xfId="2" applyNumberFormat="1" applyFont="1" applyBorder="1" applyAlignment="1">
      <alignment vertical="center"/>
    </xf>
    <xf numFmtId="3" fontId="20" fillId="0" borderId="0" xfId="2" applyNumberFormat="1" applyFont="1" applyFill="1" applyBorder="1" applyAlignment="1">
      <alignment horizontal="right" vertical="center"/>
    </xf>
    <xf numFmtId="164" fontId="22" fillId="0" borderId="0" xfId="1" applyNumberFormat="1" applyFont="1" applyFill="1" applyBorder="1" applyAlignment="1">
      <alignment horizontal="right" vertical="center"/>
    </xf>
    <xf numFmtId="165" fontId="22" fillId="0" borderId="0" xfId="1" applyNumberFormat="1" applyFont="1" applyFill="1" applyBorder="1" applyAlignment="1">
      <alignment horizontal="right" vertical="center"/>
    </xf>
    <xf numFmtId="0" fontId="18" fillId="0" borderId="0" xfId="2" applyFont="1" applyFill="1" applyAlignment="1">
      <alignment vertical="center"/>
    </xf>
    <xf numFmtId="3" fontId="23" fillId="0" borderId="0" xfId="2" applyNumberFormat="1" applyFont="1" applyBorder="1" applyAlignment="1">
      <alignment vertical="center"/>
    </xf>
    <xf numFmtId="0" fontId="23" fillId="0" borderId="0" xfId="2" applyFont="1" applyBorder="1" applyAlignment="1">
      <alignment horizontal="center" vertical="center"/>
    </xf>
    <xf numFmtId="3" fontId="24" fillId="0" borderId="0" xfId="2" applyNumberFormat="1" applyFont="1" applyBorder="1" applyAlignment="1">
      <alignment vertical="center"/>
    </xf>
    <xf numFmtId="169" fontId="24" fillId="0" borderId="0" xfId="2" applyNumberFormat="1" applyFont="1" applyBorder="1" applyAlignment="1">
      <alignment vertical="center"/>
    </xf>
    <xf numFmtId="0" fontId="23" fillId="0" borderId="0" xfId="2" applyFont="1" applyBorder="1" applyAlignment="1">
      <alignment vertical="center"/>
    </xf>
    <xf numFmtId="0" fontId="24" fillId="0" borderId="0" xfId="2" applyFont="1" applyBorder="1" applyAlignment="1">
      <alignment vertical="center"/>
    </xf>
    <xf numFmtId="0" fontId="23" fillId="0" borderId="0" xfId="2" applyFont="1" applyFill="1" applyBorder="1" applyAlignment="1">
      <alignment vertical="center"/>
    </xf>
    <xf numFmtId="37" fontId="1" fillId="0" borderId="0" xfId="2" applyNumberFormat="1" applyFont="1" applyAlignment="1">
      <alignment horizontal="center" vertical="center"/>
    </xf>
    <xf numFmtId="3" fontId="1" fillId="0" borderId="0" xfId="2" applyNumberFormat="1" applyFont="1" applyAlignment="1">
      <alignment horizontal="center" vertical="center"/>
    </xf>
    <xf numFmtId="164" fontId="8" fillId="0" borderId="0" xfId="2" applyNumberFormat="1" applyFont="1" applyFill="1" applyAlignment="1">
      <alignment vertical="center"/>
    </xf>
    <xf numFmtId="0" fontId="25" fillId="0" borderId="0" xfId="2" applyFont="1" applyFill="1" applyBorder="1" applyAlignment="1">
      <alignment horizontal="centerContinuous" vertical="center"/>
    </xf>
    <xf numFmtId="3" fontId="25" fillId="0" borderId="0" xfId="2" applyNumberFormat="1" applyFont="1" applyFill="1" applyBorder="1" applyAlignment="1">
      <alignment horizontal="centerContinuous" vertical="center"/>
    </xf>
    <xf numFmtId="0" fontId="25" fillId="0" borderId="0" xfId="2" applyFont="1" applyAlignment="1">
      <alignment horizontal="centerContinuous" vertical="center"/>
    </xf>
    <xf numFmtId="0" fontId="26" fillId="0" borderId="0" xfId="2" applyFont="1" applyFill="1" applyBorder="1" applyAlignment="1">
      <alignment horizontal="centerContinuous" vertical="center"/>
    </xf>
    <xf numFmtId="0" fontId="26" fillId="0" borderId="0" xfId="2" applyFont="1" applyFill="1" applyBorder="1" applyAlignment="1">
      <alignment vertical="center"/>
    </xf>
    <xf numFmtId="0" fontId="27" fillId="0" borderId="0" xfId="2" applyFont="1" applyFill="1" applyBorder="1" applyAlignment="1">
      <alignment horizontal="centerContinuous" vertical="center"/>
    </xf>
    <xf numFmtId="3" fontId="10" fillId="0" borderId="0" xfId="2" applyNumberFormat="1" applyFont="1" applyFill="1" applyBorder="1" applyAlignment="1">
      <alignment horizontal="centerContinuous" vertical="center"/>
    </xf>
    <xf numFmtId="0" fontId="10" fillId="0" borderId="0" xfId="2" applyFont="1" applyFill="1" applyBorder="1" applyAlignment="1">
      <alignment horizontal="centerContinuous" vertical="center"/>
    </xf>
    <xf numFmtId="0" fontId="10" fillId="0" borderId="0" xfId="2" applyFont="1" applyAlignment="1">
      <alignment horizontal="centerContinuous" vertical="center"/>
    </xf>
    <xf numFmtId="0" fontId="28" fillId="0" borderId="0" xfId="2" applyFont="1" applyFill="1" applyBorder="1" applyAlignment="1">
      <alignment horizontal="centerContinuous" vertical="center"/>
    </xf>
    <xf numFmtId="0" fontId="28" fillId="0" borderId="0" xfId="2" applyFont="1" applyFill="1" applyBorder="1" applyAlignment="1">
      <alignment vertical="center"/>
    </xf>
    <xf numFmtId="0" fontId="12" fillId="0" borderId="0" xfId="2" applyFont="1" applyFill="1" applyBorder="1" applyAlignment="1">
      <alignment horizontal="centerContinuous" vertical="center"/>
    </xf>
    <xf numFmtId="3" fontId="2" fillId="0" borderId="0" xfId="2" applyNumberFormat="1" applyFont="1" applyFill="1" applyBorder="1" applyAlignment="1">
      <alignment horizontal="centerContinuous" vertical="center"/>
    </xf>
    <xf numFmtId="0" fontId="2" fillId="0" borderId="0" xfId="2" applyFont="1" applyFill="1" applyBorder="1" applyAlignment="1">
      <alignment horizontal="centerContinuous" vertical="center"/>
    </xf>
    <xf numFmtId="0" fontId="2" fillId="0" borderId="0" xfId="2" applyFont="1" applyAlignment="1">
      <alignment horizontal="centerContinuous" vertical="center"/>
    </xf>
    <xf numFmtId="0" fontId="1" fillId="0" borderId="0" xfId="2" applyFont="1" applyFill="1" applyBorder="1" applyAlignment="1">
      <alignment horizontal="centerContinuous" vertical="center"/>
    </xf>
    <xf numFmtId="0" fontId="29" fillId="9" borderId="1" xfId="2" applyFont="1" applyFill="1" applyBorder="1" applyAlignment="1">
      <alignment horizontal="centerContinuous" vertical="center"/>
    </xf>
    <xf numFmtId="0" fontId="30" fillId="9" borderId="2" xfId="2" applyFont="1" applyFill="1" applyBorder="1" applyAlignment="1">
      <alignment horizontal="centerContinuous" vertical="center"/>
    </xf>
    <xf numFmtId="0" fontId="29" fillId="9" borderId="2" xfId="2" applyFont="1" applyFill="1" applyBorder="1" applyAlignment="1">
      <alignment horizontal="centerContinuous" vertical="center"/>
    </xf>
    <xf numFmtId="0" fontId="1" fillId="10" borderId="2" xfId="2" applyFont="1" applyFill="1" applyBorder="1" applyAlignment="1">
      <alignment vertical="center"/>
    </xf>
    <xf numFmtId="0" fontId="29" fillId="9" borderId="2" xfId="2" applyFont="1" applyFill="1" applyBorder="1" applyAlignment="1">
      <alignment horizontal="centerContinuous" vertical="center" wrapText="1"/>
    </xf>
    <xf numFmtId="0" fontId="29" fillId="9" borderId="3" xfId="2" applyFont="1" applyFill="1" applyBorder="1" applyAlignment="1">
      <alignment horizontal="centerContinuous" vertical="center"/>
    </xf>
    <xf numFmtId="0" fontId="2" fillId="9" borderId="4" xfId="2" applyFont="1" applyFill="1" applyBorder="1" applyAlignment="1">
      <alignment vertical="center"/>
    </xf>
    <xf numFmtId="3" fontId="2" fillId="9" borderId="0" xfId="2" applyNumberFormat="1" applyFont="1" applyFill="1" applyBorder="1" applyAlignment="1">
      <alignment horizontal="left" vertical="center"/>
    </xf>
    <xf numFmtId="0" fontId="2" fillId="9" borderId="30" xfId="2" applyFont="1" applyFill="1" applyBorder="1" applyAlignment="1">
      <alignment horizontal="centerContinuous" vertical="center"/>
    </xf>
    <xf numFmtId="0" fontId="2" fillId="10" borderId="0" xfId="2" applyFont="1" applyFill="1" applyBorder="1"/>
    <xf numFmtId="0" fontId="2" fillId="9" borderId="31" xfId="2" applyFont="1" applyFill="1" applyBorder="1" applyAlignment="1">
      <alignment horizontal="centerContinuous" vertical="center"/>
    </xf>
    <xf numFmtId="0" fontId="2" fillId="0" borderId="0" xfId="2" applyFont="1" applyFill="1" applyBorder="1" applyAlignment="1">
      <alignment vertical="center"/>
    </xf>
    <xf numFmtId="3" fontId="2" fillId="9" borderId="4" xfId="2" applyNumberFormat="1" applyFont="1" applyFill="1" applyBorder="1" applyAlignment="1">
      <alignment vertical="center"/>
    </xf>
    <xf numFmtId="0" fontId="2" fillId="9" borderId="0" xfId="2" applyFont="1" applyFill="1" applyBorder="1" applyAlignment="1">
      <alignment vertical="center"/>
    </xf>
    <xf numFmtId="3" fontId="2" fillId="9" borderId="0" xfId="2" applyNumberFormat="1" applyFont="1" applyFill="1" applyBorder="1" applyAlignment="1">
      <alignment horizontal="right" vertical="center"/>
    </xf>
    <xf numFmtId="3" fontId="13" fillId="9" borderId="16" xfId="2" applyNumberFormat="1" applyFont="1" applyFill="1" applyBorder="1" applyAlignment="1">
      <alignment horizontal="center" vertical="center" wrapText="1"/>
    </xf>
    <xf numFmtId="3" fontId="13" fillId="9" borderId="0" xfId="2" applyNumberFormat="1" applyFont="1" applyFill="1" applyBorder="1" applyAlignment="1">
      <alignment horizontal="center" vertical="center" wrapText="1"/>
    </xf>
    <xf numFmtId="3" fontId="13" fillId="9" borderId="32" xfId="2" applyNumberFormat="1" applyFont="1" applyFill="1" applyBorder="1" applyAlignment="1">
      <alignment horizontal="center" vertical="center" wrapText="1"/>
    </xf>
    <xf numFmtId="3" fontId="13" fillId="9" borderId="5" xfId="2" applyNumberFormat="1" applyFont="1" applyFill="1" applyBorder="1" applyAlignment="1">
      <alignment horizontal="center" vertical="center" wrapText="1"/>
    </xf>
    <xf numFmtId="0" fontId="2" fillId="4" borderId="4" xfId="2" applyFont="1" applyFill="1" applyBorder="1" applyAlignment="1">
      <alignment vertical="center"/>
    </xf>
    <xf numFmtId="3" fontId="2" fillId="4" borderId="0" xfId="2" applyNumberFormat="1" applyFont="1" applyFill="1" applyBorder="1" applyAlignment="1">
      <alignment horizontal="center" vertical="center" wrapText="1"/>
    </xf>
    <xf numFmtId="3" fontId="2" fillId="4" borderId="0" xfId="2" applyNumberFormat="1" applyFont="1" applyFill="1" applyBorder="1" applyAlignment="1">
      <alignment horizontal="right" vertical="center"/>
    </xf>
    <xf numFmtId="3" fontId="31" fillId="4" borderId="16" xfId="2" applyNumberFormat="1" applyFont="1" applyFill="1" applyBorder="1" applyAlignment="1">
      <alignment horizontal="center" vertical="center" wrapText="1"/>
    </xf>
    <xf numFmtId="3" fontId="31" fillId="4" borderId="0" xfId="2" applyNumberFormat="1" applyFont="1" applyFill="1" applyBorder="1" applyAlignment="1">
      <alignment horizontal="center" vertical="center" wrapText="1"/>
    </xf>
    <xf numFmtId="3" fontId="31" fillId="4" borderId="5" xfId="2" applyNumberFormat="1" applyFont="1" applyFill="1" applyBorder="1" applyAlignment="1">
      <alignment horizontal="center" vertical="center" wrapText="1"/>
    </xf>
    <xf numFmtId="0" fontId="14" fillId="4" borderId="4" xfId="2" applyFont="1" applyFill="1" applyBorder="1" applyAlignment="1">
      <alignment vertical="center"/>
    </xf>
    <xf numFmtId="3" fontId="1" fillId="9" borderId="0" xfId="2" applyNumberFormat="1" applyFont="1" applyFill="1" applyBorder="1" applyAlignment="1">
      <alignment vertical="center"/>
    </xf>
    <xf numFmtId="3" fontId="1" fillId="9" borderId="0" xfId="2" applyNumberFormat="1" applyFont="1" applyFill="1" applyBorder="1" applyAlignment="1">
      <alignment horizontal="right" vertical="center"/>
    </xf>
    <xf numFmtId="166" fontId="8" fillId="9" borderId="16" xfId="1" applyNumberFormat="1" applyFont="1" applyFill="1" applyBorder="1" applyAlignment="1">
      <alignment horizontal="right" vertical="center"/>
    </xf>
    <xf numFmtId="166" fontId="8" fillId="9" borderId="0" xfId="1" applyNumberFormat="1" applyFont="1" applyFill="1" applyBorder="1" applyAlignment="1">
      <alignment horizontal="right" vertical="center"/>
    </xf>
    <xf numFmtId="0" fontId="1" fillId="10" borderId="0" xfId="2" applyFont="1" applyFill="1" applyBorder="1"/>
    <xf numFmtId="166" fontId="8" fillId="9" borderId="5" xfId="1" applyNumberFormat="1" applyFont="1" applyFill="1" applyBorder="1" applyAlignment="1">
      <alignment horizontal="right" vertical="center"/>
    </xf>
    <xf numFmtId="0" fontId="32" fillId="4" borderId="4" xfId="2" applyFont="1" applyFill="1" applyBorder="1" applyAlignment="1">
      <alignment vertical="center"/>
    </xf>
    <xf numFmtId="166" fontId="33" fillId="9" borderId="16" xfId="1" applyNumberFormat="1" applyFont="1" applyFill="1" applyBorder="1" applyAlignment="1">
      <alignment horizontal="right" vertical="center"/>
    </xf>
    <xf numFmtId="166" fontId="33" fillId="9" borderId="5" xfId="1" applyNumberFormat="1" applyFont="1" applyFill="1" applyBorder="1" applyAlignment="1">
      <alignment horizontal="right" vertical="center"/>
    </xf>
    <xf numFmtId="0" fontId="32" fillId="4" borderId="6" xfId="2" applyFont="1" applyFill="1" applyBorder="1" applyAlignment="1">
      <alignment vertical="center"/>
    </xf>
    <xf numFmtId="3" fontId="1" fillId="9" borderId="8" xfId="2" applyNumberFormat="1" applyFont="1" applyFill="1" applyBorder="1" applyAlignment="1">
      <alignment vertical="center"/>
    </xf>
    <xf numFmtId="3" fontId="1" fillId="9" borderId="8" xfId="2" applyNumberFormat="1" applyFont="1" applyFill="1" applyBorder="1" applyAlignment="1">
      <alignment horizontal="right" vertical="center"/>
    </xf>
    <xf numFmtId="166" fontId="33" fillId="9" borderId="9" xfId="1" applyNumberFormat="1" applyFont="1" applyFill="1" applyBorder="1" applyAlignment="1">
      <alignment horizontal="right" vertical="center"/>
    </xf>
    <xf numFmtId="0" fontId="1" fillId="10" borderId="8" xfId="2" applyFont="1" applyFill="1" applyBorder="1"/>
    <xf numFmtId="166" fontId="33" fillId="9" borderId="10" xfId="1" applyNumberFormat="1" applyFont="1" applyFill="1" applyBorder="1" applyAlignment="1">
      <alignment horizontal="right" vertical="center"/>
    </xf>
    <xf numFmtId="166" fontId="1" fillId="0" borderId="0" xfId="1" applyNumberFormat="1" applyFont="1" applyFill="1" applyBorder="1" applyAlignment="1">
      <alignment horizontal="center" vertical="center"/>
    </xf>
    <xf numFmtId="166" fontId="16" fillId="0" borderId="0" xfId="1" applyNumberFormat="1" applyFont="1" applyFill="1" applyBorder="1" applyAlignment="1">
      <alignment horizontal="center" vertical="center"/>
    </xf>
    <xf numFmtId="0" fontId="1" fillId="0" borderId="0" xfId="2" applyFont="1"/>
    <xf numFmtId="0" fontId="1" fillId="0" borderId="0" xfId="2" applyFont="1" applyFill="1" applyBorder="1" applyAlignment="1">
      <alignment horizontal="center" vertical="center"/>
    </xf>
    <xf numFmtId="0" fontId="16" fillId="0" borderId="0" xfId="2" applyFont="1" applyFill="1" applyBorder="1" applyAlignment="1">
      <alignment horizontal="center" vertical="center"/>
    </xf>
    <xf numFmtId="3" fontId="1" fillId="0" borderId="0" xfId="2" applyNumberFormat="1" applyFont="1" applyFill="1" applyBorder="1" applyAlignment="1">
      <alignment horizontal="center" vertical="center"/>
    </xf>
    <xf numFmtId="0" fontId="2" fillId="11" borderId="0" xfId="2" applyFont="1" applyFill="1" applyBorder="1" applyAlignment="1">
      <alignment vertical="center"/>
    </xf>
    <xf numFmtId="3" fontId="1" fillId="11" borderId="0" xfId="2" applyNumberFormat="1" applyFont="1" applyFill="1" applyBorder="1" applyAlignment="1">
      <alignment vertical="center"/>
    </xf>
    <xf numFmtId="3" fontId="1" fillId="11" borderId="0" xfId="2" applyNumberFormat="1" applyFont="1" applyFill="1" applyBorder="1" applyAlignment="1">
      <alignment horizontal="center" vertical="center"/>
    </xf>
    <xf numFmtId="0" fontId="1" fillId="11" borderId="0" xfId="2" applyFont="1" applyFill="1" applyBorder="1" applyAlignment="1">
      <alignment vertical="center"/>
    </xf>
    <xf numFmtId="0" fontId="1" fillId="11" borderId="0" xfId="2" applyFont="1" applyFill="1" applyBorder="1" applyAlignment="1">
      <alignment horizontal="center" vertical="center"/>
    </xf>
    <xf numFmtId="0" fontId="1" fillId="11" borderId="0" xfId="2" applyFont="1" applyFill="1"/>
    <xf numFmtId="0" fontId="4" fillId="0" borderId="0" xfId="3" applyFont="1"/>
    <xf numFmtId="3" fontId="34" fillId="12" borderId="0" xfId="3" applyNumberFormat="1" applyFont="1" applyFill="1" applyBorder="1" applyAlignment="1">
      <alignment vertical="center"/>
    </xf>
    <xf numFmtId="0" fontId="4" fillId="0" borderId="0" xfId="0" applyFont="1"/>
    <xf numFmtId="3" fontId="35" fillId="12" borderId="0" xfId="3" applyNumberFormat="1" applyFont="1" applyFill="1" applyBorder="1" applyAlignment="1">
      <alignment horizontal="center" vertical="center" wrapText="1"/>
    </xf>
    <xf numFmtId="3" fontId="36" fillId="0" borderId="0" xfId="3" applyNumberFormat="1" applyFont="1" applyFill="1" applyBorder="1" applyAlignment="1">
      <alignment vertical="center"/>
    </xf>
    <xf numFmtId="3" fontId="37" fillId="2" borderId="33" xfId="3" applyNumberFormat="1" applyFont="1" applyFill="1" applyBorder="1" applyAlignment="1">
      <alignment vertical="center"/>
    </xf>
    <xf numFmtId="3" fontId="37" fillId="2" borderId="33" xfId="0" applyNumberFormat="1" applyFont="1" applyFill="1" applyBorder="1" applyAlignment="1">
      <alignment horizontal="center" vertical="center"/>
    </xf>
    <xf numFmtId="3" fontId="4" fillId="0" borderId="0" xfId="2" applyNumberFormat="1" applyFont="1" applyBorder="1" applyAlignment="1">
      <alignment horizontal="center" vertical="center"/>
    </xf>
    <xf numFmtId="3" fontId="38" fillId="0" borderId="18" xfId="3" applyNumberFormat="1" applyFont="1" applyFill="1" applyBorder="1" applyAlignment="1">
      <alignment vertical="center"/>
    </xf>
    <xf numFmtId="3" fontId="4" fillId="0" borderId="18" xfId="0" applyNumberFormat="1" applyFont="1" applyFill="1" applyBorder="1" applyAlignment="1">
      <alignment horizontal="center"/>
    </xf>
    <xf numFmtId="3" fontId="39" fillId="0" borderId="0" xfId="2" applyNumberFormat="1" applyFont="1" applyBorder="1" applyAlignment="1">
      <alignment horizontal="center" vertical="center"/>
    </xf>
    <xf numFmtId="3" fontId="37" fillId="0" borderId="18" xfId="3" applyNumberFormat="1" applyFont="1" applyFill="1" applyBorder="1" applyAlignment="1">
      <alignment vertical="center"/>
    </xf>
    <xf numFmtId="3" fontId="40" fillId="0" borderId="18" xfId="0" applyNumberFormat="1" applyFont="1" applyBorder="1" applyAlignment="1">
      <alignment horizontal="center" vertical="center"/>
    </xf>
    <xf numFmtId="3" fontId="37" fillId="2" borderId="18" xfId="3" applyNumberFormat="1" applyFont="1" applyFill="1" applyBorder="1" applyAlignment="1">
      <alignment vertical="center"/>
    </xf>
    <xf numFmtId="3" fontId="37" fillId="2" borderId="18" xfId="0" applyNumberFormat="1" applyFont="1" applyFill="1" applyBorder="1" applyAlignment="1">
      <alignment horizontal="center" vertical="center"/>
    </xf>
    <xf numFmtId="3" fontId="41" fillId="0" borderId="18" xfId="0" applyNumberFormat="1" applyFont="1" applyBorder="1" applyAlignment="1">
      <alignment horizontal="center" vertical="center"/>
    </xf>
    <xf numFmtId="3" fontId="38" fillId="0" borderId="18" xfId="3" applyNumberFormat="1" applyFont="1" applyFill="1" applyBorder="1" applyAlignment="1">
      <alignment horizontal="left" vertical="center"/>
    </xf>
    <xf numFmtId="3" fontId="9" fillId="2" borderId="18" xfId="0" applyNumberFormat="1" applyFont="1" applyFill="1" applyBorder="1" applyAlignment="1">
      <alignment horizontal="center" vertical="center"/>
    </xf>
    <xf numFmtId="3" fontId="28" fillId="0" borderId="0" xfId="2" applyNumberFormat="1" applyFont="1" applyBorder="1" applyAlignment="1">
      <alignment horizontal="center" vertical="center"/>
    </xf>
    <xf numFmtId="3" fontId="42" fillId="0" borderId="18" xfId="3" applyNumberFormat="1" applyFont="1" applyFill="1" applyBorder="1" applyAlignment="1">
      <alignment vertical="center"/>
    </xf>
    <xf numFmtId="3" fontId="37" fillId="2" borderId="18" xfId="3" applyNumberFormat="1" applyFont="1" applyFill="1" applyBorder="1" applyAlignment="1">
      <alignment horizontal="center" vertical="center"/>
    </xf>
    <xf numFmtId="3" fontId="4" fillId="0" borderId="18" xfId="3" applyNumberFormat="1" applyFont="1" applyBorder="1" applyAlignment="1">
      <alignment vertical="center"/>
    </xf>
    <xf numFmtId="3" fontId="43" fillId="0" borderId="18" xfId="3" applyNumberFormat="1" applyFont="1" applyBorder="1" applyAlignment="1">
      <alignment vertical="center"/>
    </xf>
    <xf numFmtId="3" fontId="43" fillId="0" borderId="18" xfId="3" applyNumberFormat="1" applyFont="1" applyFill="1" applyBorder="1" applyAlignment="1">
      <alignment vertical="center"/>
    </xf>
    <xf numFmtId="3" fontId="44" fillId="0" borderId="18" xfId="3" applyNumberFormat="1" applyFont="1" applyFill="1" applyBorder="1" applyAlignment="1">
      <alignment vertical="center"/>
    </xf>
    <xf numFmtId="3" fontId="44" fillId="0" borderId="18" xfId="0" applyNumberFormat="1" applyFont="1" applyFill="1" applyBorder="1" applyAlignment="1">
      <alignment horizontal="center"/>
    </xf>
    <xf numFmtId="3" fontId="38" fillId="0" borderId="18" xfId="0" applyNumberFormat="1" applyFont="1" applyBorder="1" applyAlignment="1">
      <alignment horizontal="center" vertical="center"/>
    </xf>
    <xf numFmtId="170" fontId="41" fillId="0" borderId="18" xfId="0" applyNumberFormat="1" applyFont="1" applyBorder="1" applyAlignment="1">
      <alignment horizontal="center" vertical="center"/>
    </xf>
    <xf numFmtId="3" fontId="37" fillId="3" borderId="18" xfId="3" applyNumberFormat="1" applyFont="1" applyFill="1" applyBorder="1" applyAlignment="1">
      <alignment horizontal="center" vertical="center"/>
    </xf>
    <xf numFmtId="3" fontId="37" fillId="3" borderId="18" xfId="0" applyNumberFormat="1" applyFont="1" applyFill="1" applyBorder="1" applyAlignment="1">
      <alignment horizontal="center" vertical="center"/>
    </xf>
    <xf numFmtId="3" fontId="37" fillId="0" borderId="18" xfId="0" applyNumberFormat="1" applyFont="1" applyFill="1" applyBorder="1" applyAlignment="1">
      <alignment horizontal="center" vertical="center"/>
    </xf>
    <xf numFmtId="3" fontId="37" fillId="13" borderId="18" xfId="3" applyNumberFormat="1" applyFont="1" applyFill="1" applyBorder="1" applyAlignment="1">
      <alignment horizontal="center" vertical="center"/>
    </xf>
    <xf numFmtId="3" fontId="37" fillId="13" borderId="18" xfId="0" applyNumberFormat="1" applyFont="1" applyFill="1" applyBorder="1" applyAlignment="1">
      <alignment horizontal="center" vertical="center"/>
    </xf>
    <xf numFmtId="3" fontId="38" fillId="0" borderId="18" xfId="0" applyNumberFormat="1" applyFont="1" applyFill="1" applyBorder="1" applyAlignment="1">
      <alignment horizontal="center" vertical="center"/>
    </xf>
    <xf numFmtId="3" fontId="37" fillId="2" borderId="34" xfId="3" applyNumberFormat="1" applyFont="1" applyFill="1" applyBorder="1" applyAlignment="1">
      <alignment horizontal="center" vertical="center"/>
    </xf>
    <xf numFmtId="3" fontId="37" fillId="2" borderId="34" xfId="0" applyNumberFormat="1" applyFont="1" applyFill="1" applyBorder="1" applyAlignment="1">
      <alignment horizontal="center" vertical="center"/>
    </xf>
    <xf numFmtId="3" fontId="9" fillId="0" borderId="0" xfId="3" applyNumberFormat="1" applyFont="1" applyFill="1" applyBorder="1" applyAlignment="1">
      <alignment vertical="center"/>
    </xf>
    <xf numFmtId="3" fontId="4" fillId="0" borderId="0" xfId="3" applyNumberFormat="1" applyFont="1" applyFill="1" applyBorder="1" applyAlignment="1">
      <alignment vertical="center"/>
    </xf>
    <xf numFmtId="3" fontId="4" fillId="0" borderId="0" xfId="0" applyNumberFormat="1" applyFont="1"/>
    <xf numFmtId="0" fontId="45" fillId="8" borderId="0" xfId="4" applyFont="1" applyFill="1" applyAlignment="1">
      <alignment horizontal="left" vertical="top" wrapText="1"/>
    </xf>
    <xf numFmtId="0" fontId="45" fillId="8" borderId="0" xfId="4" applyFont="1" applyFill="1"/>
    <xf numFmtId="0" fontId="46" fillId="8" borderId="0" xfId="4" applyFont="1" applyFill="1"/>
    <xf numFmtId="0" fontId="47" fillId="8" borderId="0" xfId="4" applyFont="1" applyFill="1"/>
    <xf numFmtId="0" fontId="48" fillId="8" borderId="35" xfId="4" applyFont="1" applyFill="1" applyBorder="1" applyAlignment="1">
      <alignment vertical="center" wrapText="1"/>
    </xf>
    <xf numFmtId="0" fontId="48" fillId="8" borderId="38" xfId="4" applyFont="1" applyFill="1" applyBorder="1" applyAlignment="1">
      <alignment horizontal="center" vertical="center" wrapText="1"/>
    </xf>
    <xf numFmtId="0" fontId="48" fillId="8" borderId="39" xfId="4" applyFont="1" applyFill="1" applyBorder="1" applyAlignment="1">
      <alignment horizontal="left" vertical="center"/>
    </xf>
    <xf numFmtId="0" fontId="48" fillId="8" borderId="40" xfId="4" applyFont="1" applyFill="1" applyBorder="1" applyAlignment="1">
      <alignment vertical="center" wrapText="1"/>
    </xf>
    <xf numFmtId="0" fontId="48" fillId="8" borderId="33" xfId="4" applyFont="1" applyFill="1" applyBorder="1" applyAlignment="1">
      <alignment horizontal="center" vertical="center" wrapText="1"/>
    </xf>
    <xf numFmtId="0" fontId="48" fillId="8" borderId="33" xfId="4" applyFont="1" applyFill="1" applyBorder="1" applyAlignment="1">
      <alignment vertical="center"/>
    </xf>
    <xf numFmtId="0" fontId="46" fillId="8" borderId="37" xfId="4" applyFont="1" applyFill="1" applyBorder="1" applyAlignment="1">
      <alignment vertical="center"/>
    </xf>
    <xf numFmtId="0" fontId="50" fillId="8" borderId="0" xfId="4" applyFont="1" applyFill="1" applyAlignment="1">
      <alignment vertical="center"/>
    </xf>
    <xf numFmtId="0" fontId="46" fillId="8" borderId="0" xfId="4" applyFont="1" applyFill="1" applyAlignment="1">
      <alignment vertical="center"/>
    </xf>
    <xf numFmtId="0" fontId="47" fillId="8" borderId="0" xfId="4" applyFont="1" applyFill="1" applyAlignment="1">
      <alignment vertical="center"/>
    </xf>
    <xf numFmtId="0" fontId="51" fillId="8" borderId="36" xfId="4" applyFont="1" applyFill="1" applyBorder="1" applyAlignment="1">
      <alignment horizontal="left" vertical="center" wrapText="1" indent="1"/>
    </xf>
    <xf numFmtId="0" fontId="48" fillId="8" borderId="1" xfId="4" applyFont="1" applyFill="1" applyBorder="1" applyAlignment="1">
      <alignment horizontal="left" vertical="center"/>
    </xf>
    <xf numFmtId="0" fontId="48" fillId="8" borderId="2" xfId="4" applyFont="1" applyFill="1" applyBorder="1" applyAlignment="1">
      <alignment horizontal="left" wrapText="1"/>
    </xf>
    <xf numFmtId="0" fontId="52" fillId="0" borderId="2" xfId="5" applyFont="1" applyBorder="1" applyAlignment="1" applyProtection="1">
      <alignment horizontal="left"/>
    </xf>
    <xf numFmtId="0" fontId="49" fillId="8" borderId="2" xfId="5" applyFont="1" applyFill="1" applyBorder="1" applyAlignment="1" applyProtection="1">
      <alignment horizontal="left" wrapText="1"/>
    </xf>
    <xf numFmtId="0" fontId="49" fillId="8" borderId="3" xfId="5" applyFont="1" applyFill="1" applyBorder="1" applyAlignment="1" applyProtection="1">
      <alignment horizontal="left"/>
    </xf>
    <xf numFmtId="0" fontId="49" fillId="8" borderId="2" xfId="5" applyFont="1" applyFill="1" applyBorder="1" applyAlignment="1" applyProtection="1"/>
    <xf numFmtId="0" fontId="49" fillId="8" borderId="3" xfId="5" applyFont="1" applyFill="1" applyBorder="1" applyAlignment="1" applyProtection="1"/>
    <xf numFmtId="0" fontId="46" fillId="8" borderId="8" xfId="4" applyFont="1" applyFill="1" applyBorder="1"/>
    <xf numFmtId="0" fontId="46" fillId="8" borderId="10" xfId="4" applyFont="1" applyFill="1" applyBorder="1"/>
    <xf numFmtId="0" fontId="50" fillId="8" borderId="0" xfId="4" applyFont="1" applyFill="1"/>
    <xf numFmtId="0" fontId="50" fillId="8" borderId="0" xfId="4" applyFont="1" applyFill="1" applyAlignment="1">
      <alignment horizontal="left" indent="4"/>
    </xf>
    <xf numFmtId="0" fontId="47" fillId="8" borderId="0" xfId="2" applyFont="1" applyFill="1"/>
    <xf numFmtId="0" fontId="5" fillId="2" borderId="4" xfId="2" applyFont="1" applyFill="1" applyBorder="1" applyAlignment="1">
      <alignment horizontal="center" vertical="center"/>
    </xf>
    <xf numFmtId="0" fontId="5" fillId="2" borderId="0" xfId="2" applyFont="1" applyFill="1" applyBorder="1" applyAlignment="1">
      <alignment horizontal="center" vertical="center"/>
    </xf>
    <xf numFmtId="49" fontId="3" fillId="2" borderId="0" xfId="2" applyNumberFormat="1" applyFont="1" applyFill="1" applyBorder="1" applyAlignment="1">
      <alignment horizontal="center" vertical="center" wrapText="1"/>
    </xf>
    <xf numFmtId="0" fontId="2" fillId="2" borderId="0" xfId="2" applyFont="1" applyFill="1" applyBorder="1" applyAlignment="1">
      <alignment horizontal="center" vertical="center"/>
    </xf>
    <xf numFmtId="0" fontId="2" fillId="2" borderId="5" xfId="2" applyFont="1" applyFill="1" applyBorder="1" applyAlignment="1">
      <alignment horizontal="center" vertical="center"/>
    </xf>
    <xf numFmtId="49" fontId="6" fillId="2" borderId="0" xfId="2" applyNumberFormat="1" applyFont="1" applyFill="1" applyBorder="1" applyAlignment="1">
      <alignment horizontal="center" vertical="center" wrapText="1"/>
    </xf>
    <xf numFmtId="164" fontId="3" fillId="2" borderId="2" xfId="2" applyNumberFormat="1" applyFont="1" applyFill="1" applyBorder="1" applyAlignment="1">
      <alignment horizontal="center" vertical="center"/>
    </xf>
    <xf numFmtId="164" fontId="13" fillId="2" borderId="1" xfId="2" applyNumberFormat="1" applyFont="1" applyFill="1" applyBorder="1" applyAlignment="1">
      <alignment horizontal="center" vertical="center"/>
    </xf>
    <xf numFmtId="164" fontId="13" fillId="2" borderId="2" xfId="2" applyNumberFormat="1" applyFont="1" applyFill="1" applyBorder="1" applyAlignment="1">
      <alignment horizontal="center" vertical="center"/>
    </xf>
    <xf numFmtId="164" fontId="13" fillId="2" borderId="3" xfId="2" applyNumberFormat="1" applyFont="1" applyFill="1" applyBorder="1" applyAlignment="1">
      <alignment horizontal="center" vertical="center"/>
    </xf>
    <xf numFmtId="0" fontId="2" fillId="2" borderId="4" xfId="2" applyFont="1" applyFill="1" applyBorder="1" applyAlignment="1">
      <alignment horizontal="center" vertical="center"/>
    </xf>
    <xf numFmtId="49" fontId="13" fillId="2" borderId="0" xfId="2" applyNumberFormat="1" applyFont="1" applyFill="1" applyBorder="1" applyAlignment="1">
      <alignment horizontal="center" vertical="center" wrapText="1"/>
    </xf>
    <xf numFmtId="49" fontId="13" fillId="2" borderId="5" xfId="2" applyNumberFormat="1" applyFont="1" applyFill="1" applyBorder="1" applyAlignment="1">
      <alignment horizontal="center" vertical="center" wrapText="1"/>
    </xf>
    <xf numFmtId="0" fontId="2" fillId="10" borderId="0" xfId="2" applyFont="1" applyFill="1" applyBorder="1" applyAlignment="1">
      <alignment horizontal="center" vertical="center"/>
    </xf>
    <xf numFmtId="0" fontId="2" fillId="10" borderId="16" xfId="2" applyFont="1" applyFill="1" applyBorder="1" applyAlignment="1">
      <alignment horizontal="center" vertical="center"/>
    </xf>
    <xf numFmtId="0" fontId="48" fillId="8" borderId="36" xfId="0" applyFont="1" applyFill="1" applyBorder="1" applyAlignment="1">
      <alignment horizontal="left" vertical="top" wrapText="1"/>
    </xf>
    <xf numFmtId="0" fontId="48" fillId="8" borderId="41" xfId="0" applyFont="1" applyFill="1" applyBorder="1" applyAlignment="1">
      <alignment horizontal="left" vertical="top" wrapText="1"/>
    </xf>
    <xf numFmtId="0" fontId="48" fillId="8" borderId="37" xfId="0" applyFont="1" applyFill="1" applyBorder="1" applyAlignment="1">
      <alignment horizontal="left" vertical="top" wrapText="1"/>
    </xf>
    <xf numFmtId="0" fontId="48" fillId="8" borderId="36" xfId="4" applyFont="1" applyFill="1" applyBorder="1" applyAlignment="1">
      <alignment horizontal="left" vertical="center"/>
    </xf>
    <xf numFmtId="0" fontId="48" fillId="8" borderId="37" xfId="4" applyFont="1" applyFill="1" applyBorder="1" applyAlignment="1">
      <alignment horizontal="left" vertical="center"/>
    </xf>
    <xf numFmtId="0" fontId="48" fillId="8" borderId="41" xfId="4" applyFont="1" applyFill="1" applyBorder="1" applyAlignment="1">
      <alignment horizontal="left" vertical="center"/>
    </xf>
    <xf numFmtId="0" fontId="49" fillId="8" borderId="36" xfId="5" applyFill="1" applyBorder="1" applyAlignment="1" applyProtection="1">
      <alignment vertical="center"/>
    </xf>
    <xf numFmtId="0" fontId="48" fillId="8" borderId="41" xfId="4" applyFont="1" applyFill="1" applyBorder="1" applyAlignment="1">
      <alignment vertical="center"/>
    </xf>
    <xf numFmtId="0" fontId="48" fillId="0" borderId="36" xfId="4" applyFont="1" applyFill="1" applyBorder="1" applyAlignment="1">
      <alignment horizontal="left" vertical="center" wrapText="1"/>
    </xf>
    <xf numFmtId="0" fontId="48" fillId="0" borderId="41" xfId="4" applyFont="1" applyFill="1" applyBorder="1" applyAlignment="1">
      <alignment horizontal="left" vertical="center" wrapText="1"/>
    </xf>
    <xf numFmtId="0" fontId="48" fillId="0" borderId="37" xfId="4" applyFont="1" applyFill="1" applyBorder="1" applyAlignment="1">
      <alignment horizontal="left" vertical="center" wrapText="1"/>
    </xf>
    <xf numFmtId="0" fontId="48" fillId="8" borderId="4" xfId="4" applyFont="1" applyFill="1" applyBorder="1" applyAlignment="1">
      <alignment horizontal="left" wrapText="1"/>
    </xf>
    <xf numFmtId="0" fontId="54" fillId="0" borderId="0" xfId="0" applyFont="1" applyAlignment="1">
      <alignment horizontal="left"/>
    </xf>
    <xf numFmtId="0" fontId="54" fillId="0" borderId="5" xfId="0" applyFont="1" applyBorder="1" applyAlignment="1">
      <alignment horizontal="left"/>
    </xf>
    <xf numFmtId="0" fontId="48" fillId="8" borderId="4" xfId="0" applyFont="1" applyFill="1" applyBorder="1" applyAlignment="1">
      <alignment horizontal="left" vertical="center" wrapText="1"/>
    </xf>
    <xf numFmtId="0" fontId="48" fillId="8" borderId="0" xfId="0" applyFont="1" applyFill="1" applyBorder="1" applyAlignment="1">
      <alignment horizontal="left" vertical="center" wrapText="1"/>
    </xf>
    <xf numFmtId="0" fontId="48" fillId="8" borderId="5" xfId="0" applyFont="1" applyFill="1" applyBorder="1" applyAlignment="1">
      <alignment horizontal="left" vertical="center" wrapText="1"/>
    </xf>
    <xf numFmtId="0" fontId="48" fillId="8" borderId="6" xfId="4" applyFont="1" applyFill="1" applyBorder="1" applyAlignment="1">
      <alignment horizontal="left" vertical="center" wrapText="1"/>
    </xf>
    <xf numFmtId="0" fontId="48" fillId="8" borderId="8" xfId="4" applyFont="1" applyFill="1" applyBorder="1" applyAlignment="1">
      <alignment horizontal="left" vertical="center" wrapText="1"/>
    </xf>
    <xf numFmtId="0" fontId="48" fillId="8" borderId="1" xfId="4" applyFont="1" applyFill="1" applyBorder="1" applyAlignment="1">
      <alignment horizontal="left" vertical="center" wrapText="1"/>
    </xf>
    <xf numFmtId="0" fontId="48" fillId="8" borderId="2" xfId="4" applyFont="1" applyFill="1" applyBorder="1" applyAlignment="1">
      <alignment horizontal="left" vertical="center" wrapText="1"/>
    </xf>
    <xf numFmtId="0" fontId="48" fillId="8" borderId="3" xfId="4" applyFont="1" applyFill="1" applyBorder="1" applyAlignment="1">
      <alignment horizontal="left" vertical="center" wrapText="1"/>
    </xf>
    <xf numFmtId="0" fontId="48" fillId="8" borderId="10" xfId="4" applyFont="1" applyFill="1" applyBorder="1" applyAlignment="1">
      <alignment horizontal="left" vertical="center" wrapText="1"/>
    </xf>
  </cellXfs>
  <cellStyles count="6">
    <cellStyle name="Hyperlink" xfId="5" builtinId="8"/>
    <cellStyle name="Normal" xfId="0" builtinId="0"/>
    <cellStyle name="Normal 2" xfId="2"/>
    <cellStyle name="Normal 4" xfId="3"/>
    <cellStyle name="Normal 5" xfId="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pr-45\users_princesa$\rsilvestrini\CTPR\Origen\RAFAEL%20SILVESTRINI\INFORMES%20DE%20ORIGEN\ORIGEN%20GEOGRAFICO%202016\AS%20OF%20OCTOBER%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OCTOBER 2015 "/>
      <sheetName val="RNO OCTOBER 2015"/>
      <sheetName val="OCTOBER-15"/>
      <sheetName val="OCTOBER-15 Summary"/>
      <sheetName val="Top 20 US OCTOBER-15"/>
      <sheetName val="ROOM NIGHTS OCTOBER 2015"/>
      <sheetName val="GRAPHS"/>
      <sheetName val="Contact"/>
    </sheetNames>
    <sheetDataSet>
      <sheetData sheetId="0"/>
      <sheetData sheetId="1">
        <row r="6">
          <cell r="K6">
            <v>3137.1090377418845</v>
          </cell>
        </row>
        <row r="7">
          <cell r="K7">
            <v>301.31404258257766</v>
          </cell>
        </row>
        <row r="8">
          <cell r="K8">
            <v>1514.2169590960118</v>
          </cell>
        </row>
        <row r="9">
          <cell r="K9">
            <v>270.44993391912084</v>
          </cell>
        </row>
        <row r="10">
          <cell r="K10">
            <v>3929.2573849911819</v>
          </cell>
        </row>
        <row r="11">
          <cell r="K11">
            <v>4308.2700643981698</v>
          </cell>
        </row>
        <row r="12">
          <cell r="K12">
            <v>2343.0623739878565</v>
          </cell>
        </row>
        <row r="13">
          <cell r="K13">
            <v>441.87505863281399</v>
          </cell>
        </row>
        <row r="14">
          <cell r="K14">
            <v>9132.7055043711571</v>
          </cell>
        </row>
        <row r="15">
          <cell r="K15">
            <v>21902.544493845653</v>
          </cell>
        </row>
        <row r="16">
          <cell r="K16">
            <v>2866.4724874733042</v>
          </cell>
        </row>
        <row r="17">
          <cell r="K17">
            <v>5680.7371918354165</v>
          </cell>
        </row>
        <row r="18">
          <cell r="K18">
            <v>332.62859230653282</v>
          </cell>
        </row>
        <row r="19">
          <cell r="K19">
            <v>150.62427085832579</v>
          </cell>
        </row>
        <row r="20">
          <cell r="K20">
            <v>4150.2324676994331</v>
          </cell>
        </row>
        <row r="21">
          <cell r="K21">
            <v>2231.9452374962243</v>
          </cell>
        </row>
        <row r="22">
          <cell r="K22">
            <v>278.0610996624705</v>
          </cell>
        </row>
        <row r="23">
          <cell r="K23">
            <v>1094.6249909273472</v>
          </cell>
        </row>
        <row r="24">
          <cell r="K24">
            <v>415.41610110735832</v>
          </cell>
        </row>
        <row r="25">
          <cell r="K25">
            <v>27690.568382343248</v>
          </cell>
        </row>
        <row r="26">
          <cell r="K26">
            <v>6530.2087905309081</v>
          </cell>
        </row>
        <row r="27">
          <cell r="K27">
            <v>694.57182727383758</v>
          </cell>
        </row>
        <row r="28">
          <cell r="K28">
            <v>702.39318686535239</v>
          </cell>
        </row>
        <row r="29">
          <cell r="K29">
            <v>345.69493677393268</v>
          </cell>
        </row>
        <row r="30">
          <cell r="K30">
            <v>321.81781772291714</v>
          </cell>
        </row>
        <row r="31">
          <cell r="K31">
            <v>2918.5844718705607</v>
          </cell>
        </row>
        <row r="32">
          <cell r="K32">
            <v>463.04154257213679</v>
          </cell>
        </row>
        <row r="33">
          <cell r="K33">
            <v>885.55480963363561</v>
          </cell>
        </row>
        <row r="34">
          <cell r="K34">
            <v>1328.3957385668616</v>
          </cell>
        </row>
        <row r="35">
          <cell r="K35">
            <v>8246.3316984998801</v>
          </cell>
        </row>
        <row r="36">
          <cell r="K36">
            <v>206.4264248200152</v>
          </cell>
        </row>
        <row r="37">
          <cell r="K37">
            <v>1532.6099100913038</v>
          </cell>
        </row>
        <row r="38">
          <cell r="K38">
            <v>8271.4130580850288</v>
          </cell>
        </row>
        <row r="39">
          <cell r="K39">
            <v>2065.9764649762383</v>
          </cell>
        </row>
        <row r="40">
          <cell r="K40">
            <v>127.60525369181119</v>
          </cell>
        </row>
        <row r="41">
          <cell r="K41">
            <v>99.703421512250287</v>
          </cell>
        </row>
        <row r="42">
          <cell r="K42">
            <v>7799.241712722056</v>
          </cell>
        </row>
        <row r="43">
          <cell r="K43">
            <v>323.60006044819966</v>
          </cell>
        </row>
        <row r="44">
          <cell r="K44">
            <v>410.58046153116504</v>
          </cell>
        </row>
        <row r="45">
          <cell r="K45">
            <v>1145.7253367198173</v>
          </cell>
        </row>
        <row r="46">
          <cell r="K46">
            <v>1144.6433111925944</v>
          </cell>
        </row>
        <row r="47">
          <cell r="K47">
            <v>124.43561743219955</v>
          </cell>
        </row>
        <row r="48">
          <cell r="K48">
            <v>299.5186307673651</v>
          </cell>
        </row>
        <row r="49">
          <cell r="K49">
            <v>468.00093000117278</v>
          </cell>
        </row>
        <row r="50">
          <cell r="K50">
            <v>95.773691431057429</v>
          </cell>
        </row>
        <row r="51">
          <cell r="K51">
            <v>412.96279477762971</v>
          </cell>
        </row>
        <row r="52">
          <cell r="K52">
            <v>85.777156263054181</v>
          </cell>
        </row>
        <row r="53">
          <cell r="K53">
            <v>598.8266488612428</v>
          </cell>
        </row>
        <row r="54">
          <cell r="K54">
            <v>4256.1923431856867</v>
          </cell>
        </row>
        <row r="55">
          <cell r="K55">
            <v>904.72003501858899</v>
          </cell>
        </row>
        <row r="56">
          <cell r="K56">
            <v>91.19148131042293</v>
          </cell>
        </row>
        <row r="57">
          <cell r="K57">
            <v>0</v>
          </cell>
        </row>
        <row r="58">
          <cell r="K58">
            <v>478.62388732030081</v>
          </cell>
        </row>
        <row r="61">
          <cell r="K61">
            <v>61.537356941181535</v>
          </cell>
        </row>
        <row r="62">
          <cell r="K62">
            <v>4.1024904627454353</v>
          </cell>
        </row>
        <row r="63">
          <cell r="K63">
            <v>0</v>
          </cell>
        </row>
        <row r="64">
          <cell r="K64">
            <v>80.682312433993573</v>
          </cell>
        </row>
        <row r="65">
          <cell r="K65">
            <v>8.2049809254908705</v>
          </cell>
        </row>
        <row r="66">
          <cell r="K66">
            <v>9.5724777464060171</v>
          </cell>
        </row>
        <row r="67">
          <cell r="K67">
            <v>0</v>
          </cell>
        </row>
        <row r="68">
          <cell r="K68">
            <v>10.939974567321162</v>
          </cell>
        </row>
        <row r="69">
          <cell r="K69">
            <v>16.409961850981741</v>
          </cell>
        </row>
        <row r="70">
          <cell r="K70">
            <v>28.717433239218053</v>
          </cell>
        </row>
        <row r="71">
          <cell r="K71">
            <v>329.56673384055006</v>
          </cell>
        </row>
        <row r="72">
          <cell r="K72">
            <v>0</v>
          </cell>
        </row>
        <row r="73">
          <cell r="K73">
            <v>8.2049809254908705</v>
          </cell>
        </row>
        <row r="74">
          <cell r="K74">
            <v>58.802363299351249</v>
          </cell>
        </row>
        <row r="75">
          <cell r="K75">
            <v>6.8374841045757266</v>
          </cell>
        </row>
        <row r="76">
          <cell r="K76">
            <v>0</v>
          </cell>
        </row>
        <row r="77">
          <cell r="K77">
            <v>0</v>
          </cell>
        </row>
        <row r="78">
          <cell r="K78">
            <v>737.08078647326317</v>
          </cell>
        </row>
        <row r="80">
          <cell r="K80">
            <v>1483.7340506929327</v>
          </cell>
        </row>
        <row r="83">
          <cell r="K83">
            <v>0</v>
          </cell>
        </row>
        <row r="84">
          <cell r="K84">
            <v>277.60185464577449</v>
          </cell>
        </row>
        <row r="85">
          <cell r="K85">
            <v>43.759898269284648</v>
          </cell>
        </row>
        <row r="86">
          <cell r="K86">
            <v>86.152299717654145</v>
          </cell>
        </row>
        <row r="87">
          <cell r="K87">
            <v>73.844828329417851</v>
          </cell>
        </row>
        <row r="88">
          <cell r="K88">
            <v>8.2049809254908705</v>
          </cell>
        </row>
        <row r="89">
          <cell r="K89">
            <v>261.19189279479275</v>
          </cell>
        </row>
        <row r="90">
          <cell r="K90">
            <v>0</v>
          </cell>
        </row>
        <row r="93">
          <cell r="K93">
            <v>325.46424337780456</v>
          </cell>
        </row>
        <row r="94">
          <cell r="K94">
            <v>5.469987283660581</v>
          </cell>
        </row>
        <row r="95">
          <cell r="K95">
            <v>244.78193094381101</v>
          </cell>
        </row>
        <row r="96">
          <cell r="K96">
            <v>216.06449770459295</v>
          </cell>
        </row>
        <row r="97">
          <cell r="K97">
            <v>991.43519516348033</v>
          </cell>
        </row>
        <row r="98">
          <cell r="K98">
            <v>56.067369657520956</v>
          </cell>
        </row>
        <row r="99">
          <cell r="K99">
            <v>5.469987283660581</v>
          </cell>
        </row>
        <row r="100">
          <cell r="K100">
            <v>2.7349936418302905</v>
          </cell>
        </row>
        <row r="101">
          <cell r="K101">
            <v>27.349936418302907</v>
          </cell>
        </row>
        <row r="102">
          <cell r="K102">
            <v>140.85217255425997</v>
          </cell>
        </row>
        <row r="103">
          <cell r="K103">
            <v>1.3674968209151452</v>
          </cell>
        </row>
        <row r="104">
          <cell r="K104">
            <v>34.187420522878632</v>
          </cell>
        </row>
        <row r="105">
          <cell r="K105">
            <v>295.3793133176714</v>
          </cell>
        </row>
        <row r="106">
          <cell r="K106">
            <v>25.98243959738776</v>
          </cell>
        </row>
        <row r="109">
          <cell r="K109">
            <v>6.8374841045757266</v>
          </cell>
        </row>
        <row r="110">
          <cell r="K110">
            <v>1035.1950934327649</v>
          </cell>
        </row>
        <row r="112">
          <cell r="K112">
            <v>84.784802896738995</v>
          </cell>
        </row>
        <row r="113">
          <cell r="K113">
            <v>20.512452313727177</v>
          </cell>
        </row>
        <row r="114">
          <cell r="K114">
            <v>172.30459943530829</v>
          </cell>
        </row>
        <row r="115">
          <cell r="K115">
            <v>0</v>
          </cell>
        </row>
        <row r="116">
          <cell r="K116">
            <v>1.3674968209151452</v>
          </cell>
        </row>
        <row r="117">
          <cell r="K117">
            <v>247.51692458564131</v>
          </cell>
        </row>
        <row r="118">
          <cell r="K118">
            <v>2.7349936418302905</v>
          </cell>
        </row>
        <row r="119">
          <cell r="K119">
            <v>1877.5731351164943</v>
          </cell>
        </row>
        <row r="121">
          <cell r="K121">
            <v>161.36462486798715</v>
          </cell>
        </row>
        <row r="122">
          <cell r="K122">
            <v>179.14208353988403</v>
          </cell>
        </row>
        <row r="123">
          <cell r="K123">
            <v>35.554917343793775</v>
          </cell>
        </row>
        <row r="124">
          <cell r="K124">
            <v>252.98691186930188</v>
          </cell>
        </row>
        <row r="125">
          <cell r="K125">
            <v>53.33237601569067</v>
          </cell>
        </row>
        <row r="126">
          <cell r="K126">
            <v>25.98243959738776</v>
          </cell>
        </row>
        <row r="127">
          <cell r="K127">
            <v>49.229885552945227</v>
          </cell>
        </row>
        <row r="128">
          <cell r="K128">
            <v>16.409961850981741</v>
          </cell>
        </row>
        <row r="129">
          <cell r="K129">
            <v>265.29438325753819</v>
          </cell>
        </row>
        <row r="130">
          <cell r="K130">
            <v>24.614942776472613</v>
          </cell>
        </row>
        <row r="131">
          <cell r="K131">
            <v>65.639847403926964</v>
          </cell>
        </row>
        <row r="132">
          <cell r="K132">
            <v>113.50223613595706</v>
          </cell>
        </row>
        <row r="133">
          <cell r="K133">
            <v>21.879949134642324</v>
          </cell>
        </row>
        <row r="134">
          <cell r="K134">
            <v>272.13186736211389</v>
          </cell>
        </row>
        <row r="135">
          <cell r="K135">
            <v>12.307471388236307</v>
          </cell>
        </row>
        <row r="136">
          <cell r="K136">
            <v>38.289910985624068</v>
          </cell>
        </row>
        <row r="137">
          <cell r="K137">
            <v>57.434866478436106</v>
          </cell>
        </row>
        <row r="138">
          <cell r="K138">
            <v>0</v>
          </cell>
        </row>
        <row r="139">
          <cell r="K139">
            <v>9.5724777464060171</v>
          </cell>
        </row>
        <row r="140">
          <cell r="K140">
            <v>2.7349936418302905</v>
          </cell>
        </row>
        <row r="141">
          <cell r="K141">
            <v>121.70721706144792</v>
          </cell>
        </row>
        <row r="142">
          <cell r="K142">
            <v>12.307471388236307</v>
          </cell>
        </row>
        <row r="143">
          <cell r="K143">
            <v>76.579821971248137</v>
          </cell>
        </row>
        <row r="144">
          <cell r="K144">
            <v>108.03224885229648</v>
          </cell>
        </row>
        <row r="145">
          <cell r="K145">
            <v>16.409961850981741</v>
          </cell>
        </row>
        <row r="146">
          <cell r="K146">
            <v>80.682312433993573</v>
          </cell>
        </row>
        <row r="147">
          <cell r="K147">
            <v>31.452426881048339</v>
          </cell>
        </row>
        <row r="148">
          <cell r="K148">
            <v>60.169860120266385</v>
          </cell>
        </row>
        <row r="151">
          <cell r="K151">
            <v>6.8374841045757266</v>
          </cell>
        </row>
        <row r="152">
          <cell r="K152">
            <v>21.879949134642324</v>
          </cell>
        </row>
        <row r="153">
          <cell r="K153">
            <v>49.229885552945227</v>
          </cell>
        </row>
        <row r="154">
          <cell r="K154">
            <v>0</v>
          </cell>
        </row>
        <row r="155">
          <cell r="K155">
            <v>17.777458671896888</v>
          </cell>
        </row>
        <row r="156">
          <cell r="K156">
            <v>127.17720434510851</v>
          </cell>
        </row>
        <row r="157">
          <cell r="K157">
            <v>71.109834687587551</v>
          </cell>
        </row>
        <row r="158">
          <cell r="K158">
            <v>272.13186736211389</v>
          </cell>
        </row>
        <row r="159">
          <cell r="K159">
            <v>534.69125697782181</v>
          </cell>
        </row>
        <row r="160">
          <cell r="K160">
            <v>0</v>
          </cell>
        </row>
        <row r="161">
          <cell r="K161">
            <v>21.879949134642324</v>
          </cell>
        </row>
        <row r="162">
          <cell r="K162">
            <v>5.469987283660581</v>
          </cell>
        </row>
        <row r="163">
          <cell r="K163">
            <v>4.1024904627454353</v>
          </cell>
        </row>
        <row r="164">
          <cell r="K164">
            <v>118.97222341961762</v>
          </cell>
        </row>
        <row r="165">
          <cell r="K165">
            <v>209.22701360001722</v>
          </cell>
        </row>
        <row r="166">
          <cell r="K166">
            <v>1.3674968209151452</v>
          </cell>
        </row>
        <row r="167">
          <cell r="K167">
            <v>0</v>
          </cell>
        </row>
        <row r="168">
          <cell r="K168">
            <v>194.18454856995064</v>
          </cell>
        </row>
        <row r="169">
          <cell r="K169">
            <v>64.272350583011828</v>
          </cell>
        </row>
        <row r="170">
          <cell r="K170">
            <v>0</v>
          </cell>
        </row>
        <row r="171">
          <cell r="K171">
            <v>21.879949134642324</v>
          </cell>
        </row>
        <row r="172">
          <cell r="K172">
            <v>49.229885552945227</v>
          </cell>
        </row>
        <row r="173">
          <cell r="K173">
            <v>0</v>
          </cell>
        </row>
        <row r="174">
          <cell r="K174">
            <v>6.8374841045757266</v>
          </cell>
        </row>
        <row r="175">
          <cell r="K175">
            <v>1233.4821324654608</v>
          </cell>
        </row>
        <row r="176">
          <cell r="K176">
            <v>64.272350583011828</v>
          </cell>
        </row>
        <row r="177">
          <cell r="K177">
            <v>57.434866478436106</v>
          </cell>
        </row>
        <row r="178">
          <cell r="K178">
            <v>53.33237601569067</v>
          </cell>
        </row>
        <row r="180">
          <cell r="K180">
            <v>54.699872836605813</v>
          </cell>
        </row>
        <row r="181">
          <cell r="K181">
            <v>0</v>
          </cell>
        </row>
        <row r="182">
          <cell r="K182">
            <v>0</v>
          </cell>
        </row>
        <row r="183">
          <cell r="K183">
            <v>0</v>
          </cell>
        </row>
        <row r="184">
          <cell r="K184">
            <v>519.64879194775517</v>
          </cell>
        </row>
        <row r="185">
          <cell r="K185">
            <v>20.512452313727177</v>
          </cell>
        </row>
        <row r="187">
          <cell r="K187">
            <v>0</v>
          </cell>
        </row>
        <row r="188">
          <cell r="K188">
            <v>15.042465030066596</v>
          </cell>
        </row>
        <row r="189">
          <cell r="K189">
            <v>0</v>
          </cell>
        </row>
        <row r="190">
          <cell r="K190">
            <v>2.7349936418302905</v>
          </cell>
        </row>
        <row r="191">
          <cell r="K191">
            <v>0</v>
          </cell>
        </row>
        <row r="192">
          <cell r="K192">
            <v>16.409961850981741</v>
          </cell>
        </row>
        <row r="193">
          <cell r="K193">
            <v>5.469987283660581</v>
          </cell>
        </row>
        <row r="194">
          <cell r="K194">
            <v>0</v>
          </cell>
        </row>
        <row r="197">
          <cell r="K197">
            <v>8.2049809254908705</v>
          </cell>
        </row>
        <row r="198">
          <cell r="K198">
            <v>0</v>
          </cell>
        </row>
        <row r="199">
          <cell r="K199">
            <v>5.469987283660581</v>
          </cell>
        </row>
        <row r="200">
          <cell r="K200">
            <v>329.56673384055006</v>
          </cell>
        </row>
        <row r="203">
          <cell r="K203">
            <v>192.81705174903547</v>
          </cell>
        </row>
        <row r="204">
          <cell r="K204">
            <v>15.042465030066596</v>
          </cell>
        </row>
        <row r="205">
          <cell r="K205">
            <v>109.39974567321163</v>
          </cell>
        </row>
        <row r="206">
          <cell r="K206">
            <v>102.56226156863589</v>
          </cell>
        </row>
        <row r="207">
          <cell r="K207">
            <v>42.392401448369498</v>
          </cell>
        </row>
        <row r="208">
          <cell r="K208">
            <v>0</v>
          </cell>
        </row>
        <row r="209">
          <cell r="K209">
            <v>8.2049809254908705</v>
          </cell>
        </row>
        <row r="210">
          <cell r="K210">
            <v>75.212325150332987</v>
          </cell>
        </row>
        <row r="213">
          <cell r="K213">
            <v>76.579821971248137</v>
          </cell>
        </row>
        <row r="214">
          <cell r="K214">
            <v>159.99712804707201</v>
          </cell>
        </row>
        <row r="215">
          <cell r="K215">
            <v>4.1024904627454353</v>
          </cell>
        </row>
        <row r="216">
          <cell r="K216">
            <v>0</v>
          </cell>
        </row>
        <row r="217">
          <cell r="K217">
            <v>103.92975838955104</v>
          </cell>
        </row>
        <row r="218">
          <cell r="K218">
            <v>25.98243959738776</v>
          </cell>
        </row>
        <row r="219">
          <cell r="K219">
            <v>2.7349936418302905</v>
          </cell>
        </row>
        <row r="220">
          <cell r="K220">
            <v>154.52714076341141</v>
          </cell>
        </row>
        <row r="222">
          <cell r="K222">
            <v>5479.5597614069875</v>
          </cell>
        </row>
        <row r="224">
          <cell r="K224">
            <v>85919.825258098586</v>
          </cell>
        </row>
        <row r="226">
          <cell r="K226">
            <v>0</v>
          </cell>
        </row>
      </sheetData>
      <sheetData sheetId="2"/>
      <sheetData sheetId="3"/>
      <sheetData sheetId="4"/>
      <sheetData sheetId="5"/>
      <sheetData sheetId="6">
        <row r="2">
          <cell r="G2">
            <v>2015</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123d2077-0571-4582-a4bf-cf5468e49dfd/Default.aspx" TargetMode="External"/><Relationship Id="rId2" Type="http://schemas.openxmlformats.org/officeDocument/2006/relationships/hyperlink" Target="http://www.estadisticas.gobierno.pr/iepr/Inventario/tabid/186/ctl/view_detail/mid/775/report_id/123d2077-0571-4582-a4bf-cf5468e49dfd/Default.aspx" TargetMode="External"/><Relationship Id="rId1" Type="http://schemas.openxmlformats.org/officeDocument/2006/relationships/hyperlink" Target="mailto:rafael.silvestrini@tourism.pr.gov"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2"/>
  <sheetViews>
    <sheetView tabSelected="1" zoomScaleNormal="100" zoomScaleSheetLayoutView="100" workbookViewId="0"/>
  </sheetViews>
  <sheetFormatPr defaultColWidth="9.109375" defaultRowHeight="13.2"/>
  <cols>
    <col min="1" max="1" width="33.33203125" style="263" bestFit="1" customWidth="1"/>
    <col min="2" max="2" width="12.6640625" style="273" customWidth="1"/>
    <col min="3" max="3" width="9.5546875" style="274" customWidth="1"/>
    <col min="4" max="4" width="12.44140625" style="260" customWidth="1"/>
    <col min="5" max="5" width="16.109375" style="261" customWidth="1"/>
    <col min="6" max="6" width="10.88671875" style="259" customWidth="1"/>
    <col min="7" max="7" width="10.5546875" style="259" customWidth="1"/>
    <col min="8" max="8" width="13" style="259" customWidth="1"/>
    <col min="9" max="9" width="13.44140625" style="262" customWidth="1"/>
    <col min="10" max="10" width="13.44140625" style="260" customWidth="1"/>
    <col min="11" max="11" width="18.109375" style="261" customWidth="1"/>
    <col min="12" max="12" width="12" style="259" customWidth="1"/>
    <col min="13" max="13" width="12.109375" style="262" customWidth="1"/>
    <col min="14" max="14" width="13.88671875" style="259" customWidth="1"/>
    <col min="15" max="15" width="13.88671875" style="262" customWidth="1"/>
    <col min="16" max="16" width="15.6640625" style="260" customWidth="1"/>
    <col min="17" max="17" width="15.6640625" style="261" customWidth="1"/>
    <col min="18" max="18" width="10.6640625" style="259" customWidth="1"/>
    <col min="19" max="19" width="11.88671875" style="259" customWidth="1"/>
    <col min="20" max="20" width="9.109375" style="8"/>
    <col min="21" max="21" width="33.33203125" style="8" bestFit="1" customWidth="1"/>
    <col min="22" max="16384" width="9.109375" style="8"/>
  </cols>
  <sheetData>
    <row r="1" spans="1:23" ht="15" customHeight="1">
      <c r="A1" s="1"/>
      <c r="B1" s="2"/>
      <c r="C1" s="3"/>
      <c r="D1" s="530" t="s">
        <v>0</v>
      </c>
      <c r="E1" s="530"/>
      <c r="F1" s="4"/>
      <c r="G1" s="5"/>
      <c r="H1" s="6"/>
      <c r="I1" s="7"/>
      <c r="J1" s="530" t="s">
        <v>0</v>
      </c>
      <c r="K1" s="530"/>
      <c r="L1" s="4"/>
      <c r="M1" s="5"/>
      <c r="N1" s="7"/>
      <c r="O1" s="7"/>
      <c r="P1" s="530" t="s">
        <v>0</v>
      </c>
      <c r="Q1" s="530"/>
      <c r="R1" s="4"/>
      <c r="S1" s="5"/>
      <c r="U1" s="9"/>
      <c r="V1" s="9"/>
      <c r="W1" s="9"/>
    </row>
    <row r="2" spans="1:23" ht="24.75" customHeight="1">
      <c r="A2" s="10" t="s">
        <v>1</v>
      </c>
      <c r="B2" s="524" t="s">
        <v>2</v>
      </c>
      <c r="C2" s="525"/>
      <c r="D2" s="526" t="s">
        <v>3</v>
      </c>
      <c r="E2" s="526"/>
      <c r="F2" s="527" t="s">
        <v>4</v>
      </c>
      <c r="G2" s="528"/>
      <c r="H2" s="524" t="s">
        <v>5</v>
      </c>
      <c r="I2" s="525"/>
      <c r="J2" s="526" t="s">
        <v>6</v>
      </c>
      <c r="K2" s="526"/>
      <c r="L2" s="527" t="s">
        <v>4</v>
      </c>
      <c r="M2" s="528"/>
      <c r="N2" s="524" t="s">
        <v>7</v>
      </c>
      <c r="O2" s="525"/>
      <c r="P2" s="529" t="s">
        <v>8</v>
      </c>
      <c r="Q2" s="529"/>
      <c r="R2" s="527" t="s">
        <v>4</v>
      </c>
      <c r="S2" s="528"/>
    </row>
    <row r="3" spans="1:23" ht="15" customHeight="1" thickBot="1">
      <c r="A3" s="11" t="s">
        <v>9</v>
      </c>
      <c r="B3" s="12">
        <v>2015</v>
      </c>
      <c r="C3" s="13" t="s">
        <v>10</v>
      </c>
      <c r="D3" s="14" t="s">
        <v>11</v>
      </c>
      <c r="E3" s="15" t="s">
        <v>12</v>
      </c>
      <c r="F3" s="16">
        <v>2015</v>
      </c>
      <c r="G3" s="17">
        <v>2014</v>
      </c>
      <c r="H3" s="12" t="s">
        <v>13</v>
      </c>
      <c r="I3" s="18" t="s">
        <v>14</v>
      </c>
      <c r="J3" s="19" t="s">
        <v>11</v>
      </c>
      <c r="K3" s="15" t="s">
        <v>12</v>
      </c>
      <c r="L3" s="16" t="s">
        <v>13</v>
      </c>
      <c r="M3" s="17" t="s">
        <v>15</v>
      </c>
      <c r="N3" s="12">
        <v>2015</v>
      </c>
      <c r="O3" s="18" t="s">
        <v>10</v>
      </c>
      <c r="P3" s="19" t="s">
        <v>11</v>
      </c>
      <c r="Q3" s="15" t="s">
        <v>12</v>
      </c>
      <c r="R3" s="16">
        <v>2015</v>
      </c>
      <c r="S3" s="17">
        <v>2014</v>
      </c>
      <c r="U3" s="20"/>
      <c r="V3" s="20"/>
      <c r="W3" s="20"/>
    </row>
    <row r="4" spans="1:23" ht="12.9" customHeight="1">
      <c r="A4" s="21"/>
      <c r="B4" s="22"/>
      <c r="C4" s="23"/>
      <c r="D4" s="24"/>
      <c r="E4" s="25"/>
      <c r="F4" s="26"/>
      <c r="G4" s="27"/>
      <c r="H4" s="28"/>
      <c r="I4" s="29"/>
      <c r="J4" s="30"/>
      <c r="K4" s="25"/>
      <c r="L4" s="26"/>
      <c r="M4" s="27"/>
      <c r="N4" s="31"/>
      <c r="O4" s="32"/>
      <c r="P4" s="30"/>
      <c r="Q4" s="25"/>
      <c r="R4" s="26"/>
      <c r="S4" s="27"/>
    </row>
    <row r="5" spans="1:23" s="9" customFormat="1" ht="12.9" customHeight="1">
      <c r="A5" s="33" t="s">
        <v>16</v>
      </c>
      <c r="B5" s="34">
        <v>107431.99999999999</v>
      </c>
      <c r="C5" s="35">
        <v>101622</v>
      </c>
      <c r="D5" s="36">
        <v>5809.9999999999854</v>
      </c>
      <c r="E5" s="37">
        <v>5.7172659463501856E-2</v>
      </c>
      <c r="F5" s="38">
        <v>0.87515273953632344</v>
      </c>
      <c r="G5" s="39">
        <v>0.88724167736190052</v>
      </c>
      <c r="H5" s="40">
        <v>469305</v>
      </c>
      <c r="I5" s="41">
        <v>454556.00000000006</v>
      </c>
      <c r="J5" s="42">
        <v>14748.999999999942</v>
      </c>
      <c r="K5" s="37">
        <v>3.2447047228504167E-2</v>
      </c>
      <c r="L5" s="38">
        <v>0.89684911768415498</v>
      </c>
      <c r="M5" s="39">
        <v>0.91286020399761425</v>
      </c>
      <c r="N5" s="43">
        <v>1358183.6969332534</v>
      </c>
      <c r="O5" s="44">
        <v>1299773.5941207185</v>
      </c>
      <c r="P5" s="42">
        <v>58410.102812534897</v>
      </c>
      <c r="Q5" s="37">
        <v>4.4938674763621921E-2</v>
      </c>
      <c r="R5" s="38">
        <v>0.91697007074592596</v>
      </c>
      <c r="S5" s="39">
        <v>0.92456116209162054</v>
      </c>
      <c r="U5" s="8"/>
      <c r="V5" s="45"/>
      <c r="W5" s="45"/>
    </row>
    <row r="6" spans="1:23" ht="12.9" customHeight="1">
      <c r="A6" s="46"/>
      <c r="B6" s="47"/>
      <c r="C6" s="23"/>
      <c r="D6" s="48"/>
      <c r="E6" s="49"/>
      <c r="F6" s="50"/>
      <c r="G6" s="51"/>
      <c r="H6" s="47"/>
      <c r="I6" s="52"/>
      <c r="J6" s="53"/>
      <c r="K6" s="49"/>
      <c r="L6" s="50"/>
      <c r="M6" s="51"/>
      <c r="N6" s="54"/>
      <c r="O6" s="55"/>
      <c r="P6" s="53"/>
      <c r="Q6" s="49"/>
      <c r="R6" s="50"/>
      <c r="S6" s="51"/>
      <c r="V6" s="45"/>
      <c r="W6" s="45"/>
    </row>
    <row r="7" spans="1:23" s="20" customFormat="1" ht="12.9" customHeight="1">
      <c r="A7" s="56" t="s">
        <v>17</v>
      </c>
      <c r="B7" s="57">
        <v>106436.99999999999</v>
      </c>
      <c r="C7" s="58">
        <v>100580</v>
      </c>
      <c r="D7" s="59">
        <v>5856.9999999999854</v>
      </c>
      <c r="E7" s="60">
        <v>5.8232252932988518E-2</v>
      </c>
      <c r="F7" s="61">
        <v>0.9907383275001862</v>
      </c>
      <c r="G7" s="62">
        <v>0.98974631477435993</v>
      </c>
      <c r="H7" s="63">
        <v>465871</v>
      </c>
      <c r="I7" s="64">
        <v>451092.00000000006</v>
      </c>
      <c r="J7" s="65">
        <v>14778.999999999942</v>
      </c>
      <c r="K7" s="60">
        <v>3.2762718026477837E-2</v>
      </c>
      <c r="L7" s="61">
        <v>0.99268279690180161</v>
      </c>
      <c r="M7" s="62">
        <v>0.99237937679845822</v>
      </c>
      <c r="N7" s="66">
        <v>1340647.6969332534</v>
      </c>
      <c r="O7" s="67">
        <v>1282420.5941207185</v>
      </c>
      <c r="P7" s="65">
        <v>58227.102812534897</v>
      </c>
      <c r="Q7" s="60">
        <v>4.5404060944964665E-2</v>
      </c>
      <c r="R7" s="61">
        <v>0.98708863901135324</v>
      </c>
      <c r="S7" s="62">
        <v>0.98664921331030797</v>
      </c>
      <c r="U7" s="8"/>
      <c r="V7" s="45"/>
      <c r="W7" s="45"/>
    </row>
    <row r="8" spans="1:23" ht="12.9" customHeight="1">
      <c r="A8" s="68"/>
      <c r="B8" s="69"/>
      <c r="C8" s="70"/>
      <c r="D8" s="71"/>
      <c r="E8" s="72"/>
      <c r="F8" s="73"/>
      <c r="G8" s="74"/>
      <c r="H8" s="75"/>
      <c r="I8" s="76"/>
      <c r="J8" s="77"/>
      <c r="K8" s="72"/>
      <c r="L8" s="73"/>
      <c r="M8" s="74"/>
      <c r="N8" s="78"/>
      <c r="O8" s="79"/>
      <c r="P8" s="77"/>
      <c r="Q8" s="72"/>
      <c r="R8" s="73"/>
      <c r="S8" s="74"/>
      <c r="V8" s="45"/>
      <c r="W8" s="45"/>
    </row>
    <row r="9" spans="1:23" ht="12.9" customHeight="1">
      <c r="A9" s="80" t="s">
        <v>18</v>
      </c>
      <c r="B9" s="81">
        <v>46048.740470750665</v>
      </c>
      <c r="C9" s="82">
        <v>42950.627469854648</v>
      </c>
      <c r="D9" s="83">
        <v>3098.1130008960172</v>
      </c>
      <c r="E9" s="84">
        <v>7.2131961356570642E-2</v>
      </c>
      <c r="F9" s="85">
        <v>0.4326384666117109</v>
      </c>
      <c r="G9" s="86">
        <v>0.42702950357779529</v>
      </c>
      <c r="H9" s="87">
        <v>203354.14421718422</v>
      </c>
      <c r="I9" s="88">
        <v>199202.12550037866</v>
      </c>
      <c r="J9" s="89">
        <v>4152.0187168055563</v>
      </c>
      <c r="K9" s="84">
        <v>2.084324505261197E-2</v>
      </c>
      <c r="L9" s="85">
        <v>0.43650311828206567</v>
      </c>
      <c r="M9" s="86">
        <v>0.44159977454793842</v>
      </c>
      <c r="N9" s="87">
        <v>602904.03621226305</v>
      </c>
      <c r="O9" s="90">
        <v>584571.09629317804</v>
      </c>
      <c r="P9" s="89">
        <v>18332.939919085009</v>
      </c>
      <c r="Q9" s="84">
        <v>3.1361351998646453E-2</v>
      </c>
      <c r="R9" s="85">
        <v>0.44971101475161057</v>
      </c>
      <c r="S9" s="86">
        <v>0.4558341459683003</v>
      </c>
      <c r="V9" s="45"/>
      <c r="W9" s="45"/>
    </row>
    <row r="10" spans="1:23" ht="12.9" customHeight="1">
      <c r="A10" s="46" t="s">
        <v>19</v>
      </c>
      <c r="B10" s="47">
        <v>2294.0521614101403</v>
      </c>
      <c r="C10" s="52">
        <v>2198.641647406816</v>
      </c>
      <c r="D10" s="91">
        <v>95.410514003324352</v>
      </c>
      <c r="E10" s="92">
        <v>4.3395209090056175E-2</v>
      </c>
      <c r="F10" s="93">
        <v>4.9817913323107747E-2</v>
      </c>
      <c r="G10" s="94">
        <v>5.1189977351319395E-2</v>
      </c>
      <c r="H10" s="95">
        <v>10151.123711874739</v>
      </c>
      <c r="I10" s="96">
        <v>10242.618431473877</v>
      </c>
      <c r="J10" s="97">
        <v>-91.49471959913717</v>
      </c>
      <c r="K10" s="92">
        <v>-8.9327470520613166E-3</v>
      </c>
      <c r="L10" s="93">
        <v>4.9918450154786319E-2</v>
      </c>
      <c r="M10" s="94">
        <v>5.1418218584491991E-2</v>
      </c>
      <c r="N10" s="95">
        <v>32206.074345306537</v>
      </c>
      <c r="O10" s="98">
        <v>31722.933701478622</v>
      </c>
      <c r="P10" s="97">
        <v>483.14064382791548</v>
      </c>
      <c r="Q10" s="92">
        <v>1.5230011460301859E-2</v>
      </c>
      <c r="R10" s="93">
        <v>5.3418243055131612E-2</v>
      </c>
      <c r="S10" s="94">
        <v>5.4267023981576949E-2</v>
      </c>
      <c r="V10" s="45"/>
      <c r="W10" s="45"/>
    </row>
    <row r="11" spans="1:23" ht="12.9" customHeight="1">
      <c r="A11" s="46" t="s">
        <v>20</v>
      </c>
      <c r="B11" s="47">
        <v>220.33984867396964</v>
      </c>
      <c r="C11" s="52">
        <v>237.88321996366972</v>
      </c>
      <c r="D11" s="91">
        <v>-17.543371289700076</v>
      </c>
      <c r="E11" s="92">
        <v>-7.3747830100750089E-2</v>
      </c>
      <c r="F11" s="93">
        <v>4.7849267194164753E-3</v>
      </c>
      <c r="G11" s="94">
        <v>5.538527234104567E-3</v>
      </c>
      <c r="H11" s="95">
        <v>961.65699888194592</v>
      </c>
      <c r="I11" s="96">
        <v>964.60900356526247</v>
      </c>
      <c r="J11" s="97">
        <v>-2.9520046833165452</v>
      </c>
      <c r="K11" s="92">
        <v>-3.0603121807962906E-3</v>
      </c>
      <c r="L11" s="93">
        <v>4.7289766460568749E-3</v>
      </c>
      <c r="M11" s="94">
        <v>4.8423630076348196E-3</v>
      </c>
      <c r="N11" s="95">
        <v>12176.492946613778</v>
      </c>
      <c r="O11" s="98">
        <v>12555.803871963519</v>
      </c>
      <c r="P11" s="97">
        <v>-379.3109253497405</v>
      </c>
      <c r="Q11" s="92">
        <v>-3.0210007198083335E-2</v>
      </c>
      <c r="R11" s="93">
        <v>2.0196403101084611E-2</v>
      </c>
      <c r="S11" s="94">
        <v>2.1478660083574245E-2</v>
      </c>
      <c r="V11" s="45"/>
      <c r="W11" s="45"/>
    </row>
    <row r="12" spans="1:23" ht="12.9" customHeight="1">
      <c r="A12" s="46" t="s">
        <v>21</v>
      </c>
      <c r="B12" s="47">
        <v>1107.2910268871262</v>
      </c>
      <c r="C12" s="52">
        <v>940.99853799153209</v>
      </c>
      <c r="D12" s="91">
        <v>166.29248889559415</v>
      </c>
      <c r="E12" s="92">
        <v>0.17671917881034008</v>
      </c>
      <c r="F12" s="93">
        <v>2.404606544212556E-2</v>
      </c>
      <c r="G12" s="94">
        <v>2.1908842627549083E-2</v>
      </c>
      <c r="H12" s="95">
        <v>4085.3279102525266</v>
      </c>
      <c r="I12" s="96">
        <v>3596.3014224555072</v>
      </c>
      <c r="J12" s="97">
        <v>489.0264877970194</v>
      </c>
      <c r="K12" s="92">
        <v>0.1359803949534126</v>
      </c>
      <c r="L12" s="93">
        <v>2.0089720452853701E-2</v>
      </c>
      <c r="M12" s="94">
        <v>1.8053529365823311E-2</v>
      </c>
      <c r="N12" s="95">
        <v>12326.567769726313</v>
      </c>
      <c r="O12" s="98">
        <v>12429.510227767885</v>
      </c>
      <c r="P12" s="97">
        <v>-102.94245804157254</v>
      </c>
      <c r="Q12" s="92">
        <v>-8.2821009158990117E-3</v>
      </c>
      <c r="R12" s="93">
        <v>2.0445323018846943E-2</v>
      </c>
      <c r="S12" s="94">
        <v>2.1262615114884423E-2</v>
      </c>
      <c r="V12" s="45"/>
      <c r="W12" s="45"/>
    </row>
    <row r="13" spans="1:23" ht="12.9" customHeight="1">
      <c r="A13" s="46" t="s">
        <v>22</v>
      </c>
      <c r="B13" s="47">
        <v>197.77006409282365</v>
      </c>
      <c r="C13" s="52">
        <v>215.33936557745307</v>
      </c>
      <c r="D13" s="91">
        <v>-17.56930148462942</v>
      </c>
      <c r="E13" s="92">
        <v>-8.1588897773129693E-2</v>
      </c>
      <c r="F13" s="93">
        <v>4.294798556291537E-3</v>
      </c>
      <c r="G13" s="94">
        <v>5.0136488862378382E-3</v>
      </c>
      <c r="H13" s="95">
        <v>880.5788901564905</v>
      </c>
      <c r="I13" s="96">
        <v>843.89282726955003</v>
      </c>
      <c r="J13" s="97">
        <v>36.686062886940476</v>
      </c>
      <c r="K13" s="92">
        <v>4.347241936590425E-2</v>
      </c>
      <c r="L13" s="93">
        <v>4.3302726558452805E-3</v>
      </c>
      <c r="M13" s="94">
        <v>4.2363645726658967E-3</v>
      </c>
      <c r="N13" s="95">
        <v>6221.8880599947115</v>
      </c>
      <c r="O13" s="98">
        <v>5920.352624154958</v>
      </c>
      <c r="P13" s="97">
        <v>301.53543583975352</v>
      </c>
      <c r="Q13" s="92">
        <v>5.0932006078403681E-2</v>
      </c>
      <c r="R13" s="93">
        <v>1.0319864665500739E-2</v>
      </c>
      <c r="S13" s="94">
        <v>1.0127686198815657E-2</v>
      </c>
      <c r="V13" s="45"/>
      <c r="W13" s="45"/>
    </row>
    <row r="14" spans="1:23" ht="12.9" customHeight="1">
      <c r="A14" s="46" t="s">
        <v>23</v>
      </c>
      <c r="B14" s="47">
        <v>2873.3210380421037</v>
      </c>
      <c r="C14" s="52">
        <v>2430.7611342256009</v>
      </c>
      <c r="D14" s="91">
        <v>442.55990381650281</v>
      </c>
      <c r="E14" s="92">
        <v>0.1820663896526776</v>
      </c>
      <c r="F14" s="93">
        <v>6.2397386088489992E-2</v>
      </c>
      <c r="G14" s="94">
        <v>5.6594310197951275E-2</v>
      </c>
      <c r="H14" s="95">
        <v>11145.541941136999</v>
      </c>
      <c r="I14" s="96">
        <v>10314.721057985964</v>
      </c>
      <c r="J14" s="97">
        <v>830.82088315103465</v>
      </c>
      <c r="K14" s="92">
        <v>8.0547101417520972E-2</v>
      </c>
      <c r="L14" s="93">
        <v>5.4808531117189578E-2</v>
      </c>
      <c r="M14" s="94">
        <v>5.1780175698809786E-2</v>
      </c>
      <c r="N14" s="95">
        <v>30606.204568627643</v>
      </c>
      <c r="O14" s="98">
        <v>28613.799423999342</v>
      </c>
      <c r="P14" s="97">
        <v>1992.4051446283011</v>
      </c>
      <c r="Q14" s="92">
        <v>6.963091881315156E-2</v>
      </c>
      <c r="R14" s="93">
        <v>5.0764637040598921E-2</v>
      </c>
      <c r="S14" s="94">
        <v>4.8948365058488555E-2</v>
      </c>
      <c r="V14" s="45"/>
      <c r="W14" s="45"/>
    </row>
    <row r="15" spans="1:23" ht="12.9" customHeight="1">
      <c r="A15" s="46" t="s">
        <v>24</v>
      </c>
      <c r="B15" s="47">
        <v>3150.4790347629646</v>
      </c>
      <c r="C15" s="52">
        <v>3124.6256510946346</v>
      </c>
      <c r="D15" s="91">
        <v>25.853383668330025</v>
      </c>
      <c r="E15" s="92">
        <v>8.2740739388326209E-3</v>
      </c>
      <c r="F15" s="93">
        <v>6.8416182561260114E-2</v>
      </c>
      <c r="G15" s="94">
        <v>7.2749243379219231E-2</v>
      </c>
      <c r="H15" s="95">
        <v>12655.256992303022</v>
      </c>
      <c r="I15" s="96">
        <v>11687.762087558611</v>
      </c>
      <c r="J15" s="97">
        <v>967.49490474441154</v>
      </c>
      <c r="K15" s="92">
        <v>8.2778456431303521E-2</v>
      </c>
      <c r="L15" s="93">
        <v>6.2232599394616145E-2</v>
      </c>
      <c r="M15" s="94">
        <v>5.8672878405287864E-2</v>
      </c>
      <c r="N15" s="95">
        <v>45861.251328715342</v>
      </c>
      <c r="O15" s="98">
        <v>42619.015859072082</v>
      </c>
      <c r="P15" s="97">
        <v>3242.2354696432594</v>
      </c>
      <c r="Q15" s="92">
        <v>7.6074855420508306E-2</v>
      </c>
      <c r="R15" s="93">
        <v>7.6067248806025695E-2</v>
      </c>
      <c r="S15" s="94">
        <v>7.2906471307465234E-2</v>
      </c>
      <c r="V15" s="45"/>
      <c r="W15" s="45"/>
    </row>
    <row r="16" spans="1:23" ht="12.9" customHeight="1">
      <c r="A16" s="46" t="s">
        <v>25</v>
      </c>
      <c r="B16" s="47">
        <v>1713.3951159168701</v>
      </c>
      <c r="C16" s="52">
        <v>1407.6854905277319</v>
      </c>
      <c r="D16" s="91">
        <v>305.70962538913818</v>
      </c>
      <c r="E16" s="92">
        <v>0.21717182385287617</v>
      </c>
      <c r="F16" s="93">
        <v>3.720829491536664E-2</v>
      </c>
      <c r="G16" s="94">
        <v>3.277450350441867E-2</v>
      </c>
      <c r="H16" s="95">
        <v>4602.7224624611381</v>
      </c>
      <c r="I16" s="96">
        <v>3973.2995191454256</v>
      </c>
      <c r="J16" s="97">
        <v>629.42294331571247</v>
      </c>
      <c r="K16" s="92">
        <v>0.15841316273359837</v>
      </c>
      <c r="L16" s="93">
        <v>2.2634023418501792E-2</v>
      </c>
      <c r="M16" s="94">
        <v>1.994606989842522E-2</v>
      </c>
      <c r="N16" s="95">
        <v>17404.323948603495</v>
      </c>
      <c r="O16" s="98">
        <v>16032.501242426397</v>
      </c>
      <c r="P16" s="97">
        <v>1371.8227061770976</v>
      </c>
      <c r="Q16" s="92">
        <v>8.5565108365429493E-2</v>
      </c>
      <c r="R16" s="93">
        <v>2.8867486205509486E-2</v>
      </c>
      <c r="S16" s="94">
        <v>2.7426092983539624E-2</v>
      </c>
      <c r="V16" s="45"/>
      <c r="W16" s="45"/>
    </row>
    <row r="17" spans="1:23" ht="12.9" customHeight="1">
      <c r="A17" s="46" t="s">
        <v>26</v>
      </c>
      <c r="B17" s="47">
        <v>323.12693665869432</v>
      </c>
      <c r="C17" s="52">
        <v>328.03564801529609</v>
      </c>
      <c r="D17" s="91">
        <v>-4.9087113566017706</v>
      </c>
      <c r="E17" s="92">
        <v>-1.4963957076923788E-2</v>
      </c>
      <c r="F17" s="93">
        <v>7.0170635147760183E-3</v>
      </c>
      <c r="G17" s="94">
        <v>7.637505371616081E-3</v>
      </c>
      <c r="H17" s="95">
        <v>1448.919407412915</v>
      </c>
      <c r="I17" s="96">
        <v>1110.004366758194</v>
      </c>
      <c r="J17" s="97">
        <v>338.915040654721</v>
      </c>
      <c r="K17" s="92">
        <v>0.30532766429066766</v>
      </c>
      <c r="L17" s="93">
        <v>7.1251039067364904E-3</v>
      </c>
      <c r="M17" s="94">
        <v>5.5722516211609598E-3</v>
      </c>
      <c r="N17" s="95">
        <v>6578.9009655273176</v>
      </c>
      <c r="O17" s="98">
        <v>6276.2687169935989</v>
      </c>
      <c r="P17" s="97">
        <v>302.63224853371867</v>
      </c>
      <c r="Q17" s="92">
        <v>4.8218497674312903E-2</v>
      </c>
      <c r="R17" s="93">
        <v>1.0912020106647784E-2</v>
      </c>
      <c r="S17" s="94">
        <v>1.0736536166074626E-2</v>
      </c>
      <c r="V17" s="45"/>
      <c r="W17" s="45"/>
    </row>
    <row r="18" spans="1:23" ht="12.9" customHeight="1">
      <c r="A18" s="46" t="s">
        <v>27</v>
      </c>
      <c r="B18" s="47">
        <v>6678.4107755800414</v>
      </c>
      <c r="C18" s="52">
        <v>6467.992364895732</v>
      </c>
      <c r="D18" s="91">
        <v>210.41841068430949</v>
      </c>
      <c r="E18" s="92">
        <v>3.2532260215137339E-2</v>
      </c>
      <c r="F18" s="93">
        <v>0.14502917359535705</v>
      </c>
      <c r="G18" s="94">
        <v>0.1505913358177447</v>
      </c>
      <c r="H18" s="95">
        <v>34795.528053649876</v>
      </c>
      <c r="I18" s="96">
        <v>35776.488598412492</v>
      </c>
      <c r="J18" s="97">
        <v>-980.96054476261634</v>
      </c>
      <c r="K18" s="92">
        <v>-2.7419139865116456E-2</v>
      </c>
      <c r="L18" s="93">
        <v>0.17110803513543305</v>
      </c>
      <c r="M18" s="94">
        <v>0.17959893002419036</v>
      </c>
      <c r="N18" s="95">
        <v>98316.237530104176</v>
      </c>
      <c r="O18" s="98">
        <v>97404.782792617232</v>
      </c>
      <c r="P18" s="97">
        <v>911.45473748694349</v>
      </c>
      <c r="Q18" s="92">
        <v>9.3573920228076004E-3</v>
      </c>
      <c r="R18" s="93">
        <v>0.16307112181197972</v>
      </c>
      <c r="S18" s="94">
        <v>0.16662606723163426</v>
      </c>
      <c r="V18" s="45"/>
      <c r="W18" s="45"/>
    </row>
    <row r="19" spans="1:23" ht="12.9" customHeight="1">
      <c r="A19" s="46" t="s">
        <v>28</v>
      </c>
      <c r="B19" s="47">
        <v>16016.523153003169</v>
      </c>
      <c r="C19" s="52">
        <v>14921.069710016542</v>
      </c>
      <c r="D19" s="91">
        <v>1095.4534429866271</v>
      </c>
      <c r="E19" s="92">
        <v>7.341654883169986E-2</v>
      </c>
      <c r="F19" s="93">
        <v>0.3478167478473505</v>
      </c>
      <c r="G19" s="94">
        <v>0.34740050585964205</v>
      </c>
      <c r="H19" s="95">
        <v>78754.07641884913</v>
      </c>
      <c r="I19" s="96">
        <v>78778.652144253865</v>
      </c>
      <c r="J19" s="97">
        <v>-24.57572540473484</v>
      </c>
      <c r="K19" s="92">
        <v>-3.1195920132948607E-4</v>
      </c>
      <c r="L19" s="93">
        <v>0.38727549282073642</v>
      </c>
      <c r="M19" s="94">
        <v>0.39547094161956675</v>
      </c>
      <c r="N19" s="95">
        <v>209487.52837641959</v>
      </c>
      <c r="O19" s="98">
        <v>208018.45770381528</v>
      </c>
      <c r="P19" s="97">
        <v>1469.0706726043136</v>
      </c>
      <c r="Q19" s="92">
        <v>7.0622130786876288E-3</v>
      </c>
      <c r="R19" s="93">
        <v>0.34746413325165698</v>
      </c>
      <c r="S19" s="94">
        <v>0.35584800381490034</v>
      </c>
      <c r="V19" s="45"/>
      <c r="W19" s="45"/>
    </row>
    <row r="20" spans="1:23" ht="12.9" customHeight="1">
      <c r="A20" s="46" t="s">
        <v>29</v>
      </c>
      <c r="B20" s="47">
        <v>2096.1456316622562</v>
      </c>
      <c r="C20" s="52">
        <v>1948.7936743070361</v>
      </c>
      <c r="D20" s="91">
        <v>147.35195735522007</v>
      </c>
      <c r="E20" s="92">
        <v>7.5611882005731768E-2</v>
      </c>
      <c r="F20" s="93">
        <v>4.5520151262197724E-2</v>
      </c>
      <c r="G20" s="94">
        <v>4.5372880190745001E-2</v>
      </c>
      <c r="H20" s="95">
        <v>7162.4049351939257</v>
      </c>
      <c r="I20" s="96">
        <v>6887.1084132417955</v>
      </c>
      <c r="J20" s="97">
        <v>275.29652195213021</v>
      </c>
      <c r="K20" s="92">
        <v>3.9972729545366167E-2</v>
      </c>
      <c r="L20" s="93">
        <v>3.5221337449333742E-2</v>
      </c>
      <c r="M20" s="94">
        <v>3.4573468510649519E-2</v>
      </c>
      <c r="N20" s="95">
        <v>23668.344880651664</v>
      </c>
      <c r="O20" s="98">
        <v>22056.215188131941</v>
      </c>
      <c r="P20" s="97">
        <v>1612.1296925197239</v>
      </c>
      <c r="Q20" s="92">
        <v>7.3091855459733748E-2</v>
      </c>
      <c r="R20" s="93">
        <v>3.9257234085457018E-2</v>
      </c>
      <c r="S20" s="94">
        <v>3.7730594837809356E-2</v>
      </c>
      <c r="V20" s="45"/>
      <c r="W20" s="45"/>
    </row>
    <row r="21" spans="1:23" ht="12.9" customHeight="1">
      <c r="A21" s="46" t="s">
        <v>30</v>
      </c>
      <c r="B21" s="47">
        <v>4154.1136366472856</v>
      </c>
      <c r="C21" s="52">
        <v>3881.4947745710756</v>
      </c>
      <c r="D21" s="91">
        <v>272.61886207621001</v>
      </c>
      <c r="E21" s="92">
        <v>7.0235534996008264E-2</v>
      </c>
      <c r="F21" s="93">
        <v>9.0211232580528544E-2</v>
      </c>
      <c r="G21" s="94">
        <v>9.0371084271011967E-2</v>
      </c>
      <c r="H21" s="95">
        <v>15467.898933968363</v>
      </c>
      <c r="I21" s="96">
        <v>15048.064800639153</v>
      </c>
      <c r="J21" s="97">
        <v>419.83413332921009</v>
      </c>
      <c r="K21" s="92">
        <v>2.7899543156630877E-2</v>
      </c>
      <c r="L21" s="93">
        <v>7.6063849072328202E-2</v>
      </c>
      <c r="M21" s="94">
        <v>7.5541687935506224E-2</v>
      </c>
      <c r="N21" s="95">
        <v>48118.596713614446</v>
      </c>
      <c r="O21" s="98">
        <v>45025.19164953885</v>
      </c>
      <c r="P21" s="97">
        <v>3093.4050640755959</v>
      </c>
      <c r="Q21" s="92">
        <v>6.8703873337256041E-2</v>
      </c>
      <c r="R21" s="93">
        <v>7.9811369344811353E-2</v>
      </c>
      <c r="S21" s="94">
        <v>7.7022610141089687E-2</v>
      </c>
      <c r="V21" s="45"/>
      <c r="W21" s="45"/>
    </row>
    <row r="22" spans="1:23" ht="12.9" customHeight="1">
      <c r="A22" s="46" t="s">
        <v>31</v>
      </c>
      <c r="B22" s="47">
        <v>243.23902419307549</v>
      </c>
      <c r="C22" s="52">
        <v>193.99750864071478</v>
      </c>
      <c r="D22" s="91">
        <v>49.24151555236071</v>
      </c>
      <c r="E22" s="92">
        <v>0.25382550475715882</v>
      </c>
      <c r="F22" s="93">
        <v>5.2822079758636734E-3</v>
      </c>
      <c r="G22" s="94">
        <v>4.5167561004056112E-3</v>
      </c>
      <c r="H22" s="95">
        <v>1022.9869112798651</v>
      </c>
      <c r="I22" s="96">
        <v>1067.4627110981021</v>
      </c>
      <c r="J22" s="97">
        <v>-44.475799818236965</v>
      </c>
      <c r="K22" s="92">
        <v>-4.1664968111611668E-2</v>
      </c>
      <c r="L22" s="93">
        <v>5.0305682985604906E-3</v>
      </c>
      <c r="M22" s="94">
        <v>5.3586913714737091E-3</v>
      </c>
      <c r="N22" s="95">
        <v>4138.0205167970353</v>
      </c>
      <c r="O22" s="98">
        <v>3749.9623101989419</v>
      </c>
      <c r="P22" s="97">
        <v>388.05820659809342</v>
      </c>
      <c r="Q22" s="92">
        <v>0.10348322849610354</v>
      </c>
      <c r="R22" s="93">
        <v>6.8634811980926459E-3</v>
      </c>
      <c r="S22" s="94">
        <v>6.4148951837985427E-3</v>
      </c>
      <c r="V22" s="45"/>
      <c r="W22" s="45"/>
    </row>
    <row r="23" spans="1:23" ht="12.9" customHeight="1">
      <c r="A23" s="46" t="s">
        <v>32</v>
      </c>
      <c r="B23" s="47">
        <v>110.14597515299978</v>
      </c>
      <c r="C23" s="52">
        <v>74.526807847049724</v>
      </c>
      <c r="D23" s="91">
        <v>35.619167305950057</v>
      </c>
      <c r="E23" s="92">
        <v>0.47793764867872446</v>
      </c>
      <c r="F23" s="93">
        <v>2.3919432763413483E-3</v>
      </c>
      <c r="G23" s="94">
        <v>1.7351739016934539E-3</v>
      </c>
      <c r="H23" s="95">
        <v>362.47578833173867</v>
      </c>
      <c r="I23" s="96">
        <v>368.60650616170255</v>
      </c>
      <c r="J23" s="97">
        <v>-6.1307178299638849</v>
      </c>
      <c r="K23" s="92">
        <v>-1.663214763570783E-2</v>
      </c>
      <c r="L23" s="93">
        <v>1.7824853765685295E-3</v>
      </c>
      <c r="M23" s="94">
        <v>1.8504145236191362E-3</v>
      </c>
      <c r="N23" s="95">
        <v>2403.9255474964939</v>
      </c>
      <c r="O23" s="98">
        <v>2642.9371382879453</v>
      </c>
      <c r="P23" s="97">
        <v>-239.01159079145145</v>
      </c>
      <c r="Q23" s="92">
        <v>-9.0434080829587773E-2</v>
      </c>
      <c r="R23" s="93">
        <v>3.9872440771820429E-3</v>
      </c>
      <c r="S23" s="94">
        <v>4.5211560322552134E-3</v>
      </c>
      <c r="V23" s="45"/>
      <c r="W23" s="45"/>
    </row>
    <row r="24" spans="1:23" ht="12.9" customHeight="1">
      <c r="A24" s="46" t="s">
        <v>33</v>
      </c>
      <c r="B24" s="47">
        <v>3034.9119677821609</v>
      </c>
      <c r="C24" s="52">
        <v>2973.9938224561233</v>
      </c>
      <c r="D24" s="91">
        <v>60.918145326037575</v>
      </c>
      <c r="E24" s="92">
        <v>2.0483615287313305E-2</v>
      </c>
      <c r="F24" s="93">
        <v>6.5906514201183902E-2</v>
      </c>
      <c r="G24" s="94">
        <v>6.9242150758878962E-2</v>
      </c>
      <c r="H24" s="95">
        <v>12051.810313421636</v>
      </c>
      <c r="I24" s="96">
        <v>11787.563648368367</v>
      </c>
      <c r="J24" s="97">
        <v>264.24666505326968</v>
      </c>
      <c r="K24" s="92">
        <v>2.2417411514027895E-2</v>
      </c>
      <c r="L24" s="93">
        <v>5.9265132558843671E-2</v>
      </c>
      <c r="M24" s="94">
        <v>5.9173884910911551E-2</v>
      </c>
      <c r="N24" s="95">
        <v>32205.908064491057</v>
      </c>
      <c r="O24" s="98">
        <v>30657.315857068301</v>
      </c>
      <c r="P24" s="97">
        <v>1548.5922074227565</v>
      </c>
      <c r="Q24" s="92">
        <v>5.0512974281331793E-2</v>
      </c>
      <c r="R24" s="93">
        <v>5.3417967255326847E-2</v>
      </c>
      <c r="S24" s="94">
        <v>5.2444118519491149E-2</v>
      </c>
      <c r="V24" s="45"/>
      <c r="W24" s="45"/>
    </row>
    <row r="25" spans="1:23" ht="12.9" customHeight="1">
      <c r="A25" s="46" t="s">
        <v>34</v>
      </c>
      <c r="B25" s="47">
        <v>1632.1392513385001</v>
      </c>
      <c r="C25" s="52">
        <v>1460.3435433114767</v>
      </c>
      <c r="D25" s="91">
        <v>171.79570802702347</v>
      </c>
      <c r="E25" s="92">
        <v>0.11764061190523657</v>
      </c>
      <c r="F25" s="93">
        <v>3.5443732763444542E-2</v>
      </c>
      <c r="G25" s="94">
        <v>3.4000517089917588E-2</v>
      </c>
      <c r="H25" s="95">
        <v>7076.2442383550333</v>
      </c>
      <c r="I25" s="96">
        <v>6226.8071729067706</v>
      </c>
      <c r="J25" s="97">
        <v>849.43706544826273</v>
      </c>
      <c r="K25" s="92">
        <v>0.13641615066292992</v>
      </c>
      <c r="L25" s="93">
        <v>3.4797639682216337E-2</v>
      </c>
      <c r="M25" s="94">
        <v>3.1258738616696806E-2</v>
      </c>
      <c r="N25" s="95">
        <v>19111.08070770638</v>
      </c>
      <c r="O25" s="98">
        <v>16925.921364299666</v>
      </c>
      <c r="P25" s="97">
        <v>2185.1593434067145</v>
      </c>
      <c r="Q25" s="92">
        <v>0.12910135267529221</v>
      </c>
      <c r="R25" s="93">
        <v>3.1698379111494264E-2</v>
      </c>
      <c r="S25" s="94">
        <v>2.8954427394081873E-2</v>
      </c>
      <c r="V25" s="45"/>
      <c r="W25" s="45"/>
    </row>
    <row r="26" spans="1:23" ht="12.9" customHeight="1">
      <c r="A26" s="46" t="s">
        <v>35</v>
      </c>
      <c r="B26" s="47">
        <v>203.33582894648976</v>
      </c>
      <c r="C26" s="52">
        <v>144.44456900616058</v>
      </c>
      <c r="D26" s="91">
        <v>58.891259940329178</v>
      </c>
      <c r="E26" s="92">
        <v>0.40770837107636398</v>
      </c>
      <c r="F26" s="93">
        <v>4.4156653768987458E-3</v>
      </c>
      <c r="G26" s="94">
        <v>3.3630374575444916E-3</v>
      </c>
      <c r="H26" s="95">
        <v>729.59030965488364</v>
      </c>
      <c r="I26" s="96">
        <v>528.16278908401546</v>
      </c>
      <c r="J26" s="97">
        <v>201.42752057086818</v>
      </c>
      <c r="K26" s="92">
        <v>0.38137393382104939</v>
      </c>
      <c r="L26" s="93">
        <v>3.5877818593934041E-3</v>
      </c>
      <c r="M26" s="94">
        <v>2.6513913330860092E-3</v>
      </c>
      <c r="N26" s="95">
        <v>2072.6899418670155</v>
      </c>
      <c r="O26" s="98">
        <v>1920.1266213634954</v>
      </c>
      <c r="P26" s="97">
        <v>152.56332050352012</v>
      </c>
      <c r="Q26" s="92">
        <v>7.945482282579043E-2</v>
      </c>
      <c r="R26" s="93">
        <v>3.4378438646532599E-3</v>
      </c>
      <c r="S26" s="94">
        <v>3.2846759505203121E-3</v>
      </c>
      <c r="V26" s="45"/>
      <c r="W26" s="45"/>
    </row>
    <row r="27" spans="1:23" ht="12.9" customHeight="1">
      <c r="A27" s="46"/>
      <c r="B27" s="47"/>
      <c r="C27" s="52"/>
      <c r="D27" s="91"/>
      <c r="E27" s="92"/>
      <c r="F27" s="93"/>
      <c r="G27" s="94"/>
      <c r="H27" s="95"/>
      <c r="I27" s="96"/>
      <c r="J27" s="97"/>
      <c r="K27" s="92"/>
      <c r="L27" s="93"/>
      <c r="M27" s="94"/>
      <c r="N27" s="95"/>
      <c r="O27" s="98"/>
      <c r="P27" s="97"/>
      <c r="Q27" s="92"/>
      <c r="R27" s="93"/>
      <c r="S27" s="94"/>
      <c r="V27" s="45"/>
      <c r="W27" s="45"/>
    </row>
    <row r="28" spans="1:23" ht="12.9" customHeight="1">
      <c r="A28" s="80" t="s">
        <v>36</v>
      </c>
      <c r="B28" s="81">
        <v>37760.383428264016</v>
      </c>
      <c r="C28" s="82">
        <v>34568.75395014933</v>
      </c>
      <c r="D28" s="83">
        <v>3191.6294781146862</v>
      </c>
      <c r="E28" s="84">
        <v>9.2327003823083967E-2</v>
      </c>
      <c r="F28" s="85">
        <v>0.3547674533128895</v>
      </c>
      <c r="G28" s="86">
        <v>0.34369411364236757</v>
      </c>
      <c r="H28" s="87">
        <v>159454.4320688303</v>
      </c>
      <c r="I28" s="88">
        <v>150542.4296298837</v>
      </c>
      <c r="J28" s="89">
        <v>8912.002438946598</v>
      </c>
      <c r="K28" s="84">
        <v>5.9199273326843563E-2</v>
      </c>
      <c r="L28" s="85">
        <v>0.34227164186830755</v>
      </c>
      <c r="M28" s="86">
        <v>0.33372888375294546</v>
      </c>
      <c r="N28" s="87">
        <v>410114.61822567892</v>
      </c>
      <c r="O28" s="90">
        <v>385357.21311560267</v>
      </c>
      <c r="P28" s="89">
        <v>24757.405110076244</v>
      </c>
      <c r="Q28" s="84">
        <v>6.424533982357121E-2</v>
      </c>
      <c r="R28" s="85">
        <v>0.30590782288577428</v>
      </c>
      <c r="S28" s="86">
        <v>0.30049206545986556</v>
      </c>
      <c r="V28" s="45"/>
      <c r="W28" s="45"/>
    </row>
    <row r="29" spans="1:23" ht="12.9" customHeight="1">
      <c r="A29" s="46" t="s">
        <v>37</v>
      </c>
      <c r="B29" s="47">
        <v>800.45889261725006</v>
      </c>
      <c r="C29" s="52">
        <v>636.41165186034107</v>
      </c>
      <c r="D29" s="91">
        <v>164.04724075690899</v>
      </c>
      <c r="E29" s="92">
        <v>0.25776907175940383</v>
      </c>
      <c r="F29" s="93">
        <v>2.119837829872508E-2</v>
      </c>
      <c r="G29" s="94">
        <v>1.8410025793179966E-2</v>
      </c>
      <c r="H29" s="95">
        <v>2838.4098432514274</v>
      </c>
      <c r="I29" s="96">
        <v>2504.5920681759235</v>
      </c>
      <c r="J29" s="97">
        <v>333.81777507550396</v>
      </c>
      <c r="K29" s="92">
        <v>0.13328229347888221</v>
      </c>
      <c r="L29" s="93">
        <v>1.7800758539130452E-2</v>
      </c>
      <c r="M29" s="94">
        <v>1.6637117351789736E-2</v>
      </c>
      <c r="N29" s="95">
        <v>7315.1538594384137</v>
      </c>
      <c r="O29" s="98">
        <v>6766.082606786742</v>
      </c>
      <c r="P29" s="97">
        <v>549.07125265167178</v>
      </c>
      <c r="Q29" s="92">
        <v>8.1150539324028353E-2</v>
      </c>
      <c r="R29" s="93">
        <v>1.7836852270925421E-2</v>
      </c>
      <c r="S29" s="94">
        <v>1.7557949809952036E-2</v>
      </c>
      <c r="V29" s="45"/>
      <c r="W29" s="45"/>
    </row>
    <row r="30" spans="1:23" ht="12.9" customHeight="1">
      <c r="A30" s="46" t="s">
        <v>38</v>
      </c>
      <c r="B30" s="47">
        <v>303.7784766690404</v>
      </c>
      <c r="C30" s="52">
        <v>217.54605363956478</v>
      </c>
      <c r="D30" s="91">
        <v>86.232423029475626</v>
      </c>
      <c r="E30" s="92">
        <v>0.39638697915590532</v>
      </c>
      <c r="F30" s="93">
        <v>8.0448991532659931E-3</v>
      </c>
      <c r="G30" s="94">
        <v>6.2931413134902714E-3</v>
      </c>
      <c r="H30" s="95">
        <v>1448.8631761753479</v>
      </c>
      <c r="I30" s="96">
        <v>844.84040822323595</v>
      </c>
      <c r="J30" s="97">
        <v>604.02276795211196</v>
      </c>
      <c r="K30" s="92">
        <v>0.71495487440334216</v>
      </c>
      <c r="L30" s="93">
        <v>9.0863775774506529E-3</v>
      </c>
      <c r="M30" s="94">
        <v>5.6119753766451057E-3</v>
      </c>
      <c r="N30" s="95">
        <v>3810.9394582826135</v>
      </c>
      <c r="O30" s="98">
        <v>2978.7870159804447</v>
      </c>
      <c r="P30" s="97">
        <v>832.15244230216877</v>
      </c>
      <c r="Q30" s="92">
        <v>0.27935949694888551</v>
      </c>
      <c r="R30" s="93">
        <v>9.2923765428559284E-3</v>
      </c>
      <c r="S30" s="94">
        <v>7.7299370936825913E-3</v>
      </c>
      <c r="V30" s="45"/>
      <c r="W30" s="45"/>
    </row>
    <row r="31" spans="1:23" ht="12.9" customHeight="1">
      <c r="A31" s="46" t="s">
        <v>39</v>
      </c>
      <c r="B31" s="47">
        <v>20249.091594825346</v>
      </c>
      <c r="C31" s="52">
        <v>18906.758389812996</v>
      </c>
      <c r="D31" s="91">
        <v>1342.3332050123499</v>
      </c>
      <c r="E31" s="92">
        <v>7.0997533122103162E-2</v>
      </c>
      <c r="F31" s="93">
        <v>0.53625227702716338</v>
      </c>
      <c r="G31" s="94">
        <v>0.5469320189289415</v>
      </c>
      <c r="H31" s="95">
        <v>84151.964984157064</v>
      </c>
      <c r="I31" s="96">
        <v>80193.847484672748</v>
      </c>
      <c r="J31" s="97">
        <v>3958.1174994843168</v>
      </c>
      <c r="K31" s="92">
        <v>4.9356872423920325E-2</v>
      </c>
      <c r="L31" s="93">
        <v>0.52774930048875612</v>
      </c>
      <c r="M31" s="94">
        <v>0.53269930398913745</v>
      </c>
      <c r="N31" s="95">
        <v>210102.07615719936</v>
      </c>
      <c r="O31" s="98">
        <v>196913.09571655956</v>
      </c>
      <c r="P31" s="97">
        <v>13188.980440639803</v>
      </c>
      <c r="Q31" s="92">
        <v>6.6978686169376314E-2</v>
      </c>
      <c r="R31" s="93">
        <v>0.51230087107400757</v>
      </c>
      <c r="S31" s="94">
        <v>0.51098847774126888</v>
      </c>
      <c r="V31" s="45"/>
      <c r="W31" s="45"/>
    </row>
    <row r="32" spans="1:23" ht="12.9" customHeight="1">
      <c r="A32" s="46" t="s">
        <v>40</v>
      </c>
      <c r="B32" s="47">
        <v>4775.300893321868</v>
      </c>
      <c r="C32" s="52">
        <v>4086.2410235071829</v>
      </c>
      <c r="D32" s="91">
        <v>689.05986981468504</v>
      </c>
      <c r="E32" s="92">
        <v>0.16862927709126452</v>
      </c>
      <c r="F32" s="93">
        <v>0.12646325221760085</v>
      </c>
      <c r="G32" s="94">
        <v>0.11820619943084559</v>
      </c>
      <c r="H32" s="95">
        <v>19495.724878284505</v>
      </c>
      <c r="I32" s="96">
        <v>18955.338031619762</v>
      </c>
      <c r="J32" s="97">
        <v>540.38684666474364</v>
      </c>
      <c r="K32" s="92">
        <v>2.8508425740723483E-2</v>
      </c>
      <c r="L32" s="93">
        <v>0.1222651802482916</v>
      </c>
      <c r="M32" s="94">
        <v>0.12591359179084882</v>
      </c>
      <c r="N32" s="95">
        <v>50034.330796572191</v>
      </c>
      <c r="O32" s="98">
        <v>47843.854724676348</v>
      </c>
      <c r="P32" s="97">
        <v>2190.4760718958423</v>
      </c>
      <c r="Q32" s="92">
        <v>4.5783854258843071E-2</v>
      </c>
      <c r="R32" s="93">
        <v>0.12200084701452697</v>
      </c>
      <c r="S32" s="94">
        <v>0.12415455867001962</v>
      </c>
      <c r="V32" s="45"/>
      <c r="W32" s="45"/>
    </row>
    <row r="33" spans="1:23" ht="12.9" customHeight="1">
      <c r="A33" s="46" t="s">
        <v>41</v>
      </c>
      <c r="B33" s="47">
        <v>507.91476561460797</v>
      </c>
      <c r="C33" s="52">
        <v>405.75685245751833</v>
      </c>
      <c r="D33" s="91">
        <v>102.15791315708964</v>
      </c>
      <c r="E33" s="92">
        <v>0.25177125793035204</v>
      </c>
      <c r="F33" s="93">
        <v>1.3450995977822323E-2</v>
      </c>
      <c r="G33" s="94">
        <v>1.1737676545780312E-2</v>
      </c>
      <c r="H33" s="95">
        <v>2437.763503656899</v>
      </c>
      <c r="I33" s="96">
        <v>1620.9030063705864</v>
      </c>
      <c r="J33" s="97">
        <v>816.86049728631269</v>
      </c>
      <c r="K33" s="92">
        <v>0.50395396521311298</v>
      </c>
      <c r="L33" s="93">
        <v>1.5288151430024918E-2</v>
      </c>
      <c r="M33" s="94">
        <v>1.0767084139372931E-2</v>
      </c>
      <c r="N33" s="95">
        <v>5805.5438133441976</v>
      </c>
      <c r="O33" s="98">
        <v>4996.2635071829036</v>
      </c>
      <c r="P33" s="97">
        <v>809.28030616129399</v>
      </c>
      <c r="Q33" s="92">
        <v>0.16197710649124653</v>
      </c>
      <c r="R33" s="93">
        <v>1.415590558186226E-2</v>
      </c>
      <c r="S33" s="94">
        <v>1.2965278285018329E-2</v>
      </c>
      <c r="V33" s="45"/>
      <c r="W33" s="45"/>
    </row>
    <row r="34" spans="1:23" ht="12.9" customHeight="1">
      <c r="A34" s="46" t="s">
        <v>42</v>
      </c>
      <c r="B34" s="47">
        <v>513.63423747874049</v>
      </c>
      <c r="C34" s="52">
        <v>467.15131923199613</v>
      </c>
      <c r="D34" s="91">
        <v>46.482918246744362</v>
      </c>
      <c r="E34" s="92">
        <v>9.95029155074698E-2</v>
      </c>
      <c r="F34" s="93">
        <v>1.3602463503966442E-2</v>
      </c>
      <c r="G34" s="94">
        <v>1.3513686952837885E-2</v>
      </c>
      <c r="H34" s="95">
        <v>2464.8752348231064</v>
      </c>
      <c r="I34" s="96">
        <v>2315.5212509923299</v>
      </c>
      <c r="J34" s="97">
        <v>149.35398383077654</v>
      </c>
      <c r="K34" s="92">
        <v>6.4501236499889619E-2</v>
      </c>
      <c r="L34" s="93">
        <v>1.5458179511492759E-2</v>
      </c>
      <c r="M34" s="94">
        <v>1.5381186929725779E-2</v>
      </c>
      <c r="N34" s="95">
        <v>6019.1135066568586</v>
      </c>
      <c r="O34" s="98">
        <v>5954.564261957983</v>
      </c>
      <c r="P34" s="97">
        <v>64.549244698875555</v>
      </c>
      <c r="Q34" s="92">
        <v>1.0840296931760786E-2</v>
      </c>
      <c r="R34" s="93">
        <v>1.4676661692036165E-2</v>
      </c>
      <c r="S34" s="94">
        <v>1.5452063849578659E-2</v>
      </c>
      <c r="V34" s="45"/>
      <c r="W34" s="45"/>
    </row>
    <row r="35" spans="1:23" ht="12.9" customHeight="1">
      <c r="A35" s="46" t="s">
        <v>43</v>
      </c>
      <c r="B35" s="47">
        <v>252.79396009314996</v>
      </c>
      <c r="C35" s="52">
        <v>120.04131675722796</v>
      </c>
      <c r="D35" s="91">
        <v>132.75264333592202</v>
      </c>
      <c r="E35" s="92">
        <v>1.1058912624592538</v>
      </c>
      <c r="F35" s="93">
        <v>6.6946873188774673E-3</v>
      </c>
      <c r="G35" s="94">
        <v>3.4725381461633334E-3</v>
      </c>
      <c r="H35" s="95">
        <v>884.61109070392422</v>
      </c>
      <c r="I35" s="96">
        <v>878.19994424224831</v>
      </c>
      <c r="J35" s="97">
        <v>6.4111464616759122</v>
      </c>
      <c r="K35" s="92">
        <v>7.3003266553469748E-3</v>
      </c>
      <c r="L35" s="93">
        <v>5.5477359846734893E-3</v>
      </c>
      <c r="M35" s="94">
        <v>5.833570950072667E-3</v>
      </c>
      <c r="N35" s="95">
        <v>2716.5301385682496</v>
      </c>
      <c r="O35" s="98">
        <v>2945.8131755751483</v>
      </c>
      <c r="P35" s="97">
        <v>-229.28303700689867</v>
      </c>
      <c r="Q35" s="92">
        <v>-7.7833529603292928E-2</v>
      </c>
      <c r="R35" s="93">
        <v>6.6238315286615574E-3</v>
      </c>
      <c r="S35" s="94">
        <v>7.6443701462295937E-3</v>
      </c>
      <c r="V35" s="45"/>
      <c r="W35" s="45"/>
    </row>
    <row r="36" spans="1:23" ht="12.9" customHeight="1">
      <c r="A36" s="46" t="s">
        <v>44</v>
      </c>
      <c r="B36" s="47">
        <v>235.33350337703365</v>
      </c>
      <c r="C36" s="52">
        <v>218.74802998668557</v>
      </c>
      <c r="D36" s="91">
        <v>16.585473390348085</v>
      </c>
      <c r="E36" s="92">
        <v>7.5819989745085178E-2</v>
      </c>
      <c r="F36" s="93">
        <v>6.2322858512311669E-3</v>
      </c>
      <c r="G36" s="94">
        <v>6.327911914387664E-3</v>
      </c>
      <c r="H36" s="95">
        <v>1073.9111880076368</v>
      </c>
      <c r="I36" s="96">
        <v>1358.85055942811</v>
      </c>
      <c r="J36" s="97">
        <v>-284.93937142047321</v>
      </c>
      <c r="K36" s="92">
        <v>-0.20969147007629277</v>
      </c>
      <c r="L36" s="93">
        <v>6.7349096169623621E-3</v>
      </c>
      <c r="M36" s="94">
        <v>9.0263626192888871E-3</v>
      </c>
      <c r="N36" s="95">
        <v>3909.3524532737538</v>
      </c>
      <c r="O36" s="98">
        <v>4025.7518619927578</v>
      </c>
      <c r="P36" s="97">
        <v>-116.39940871900399</v>
      </c>
      <c r="Q36" s="92">
        <v>-2.8913706733376749E-2</v>
      </c>
      <c r="R36" s="93">
        <v>9.5323411542538716E-3</v>
      </c>
      <c r="S36" s="94">
        <v>1.0446805522192416E-2</v>
      </c>
      <c r="V36" s="45"/>
      <c r="W36" s="45"/>
    </row>
    <row r="37" spans="1:23" ht="12.9" customHeight="1">
      <c r="A37" s="46" t="s">
        <v>45</v>
      </c>
      <c r="B37" s="47">
        <v>2134.253204272467</v>
      </c>
      <c r="C37" s="52">
        <v>1949.264368682934</v>
      </c>
      <c r="D37" s="91">
        <v>184.98883558953298</v>
      </c>
      <c r="E37" s="92">
        <v>9.490187096300591E-2</v>
      </c>
      <c r="F37" s="93">
        <v>5.6520962196452633E-2</v>
      </c>
      <c r="G37" s="94">
        <v>5.6388042551198565E-2</v>
      </c>
      <c r="H37" s="95">
        <v>8117.379028791539</v>
      </c>
      <c r="I37" s="96">
        <v>7472.5750461929565</v>
      </c>
      <c r="J37" s="97">
        <v>644.80398259858248</v>
      </c>
      <c r="K37" s="92">
        <v>8.6289395370755084E-2</v>
      </c>
      <c r="L37" s="93">
        <v>5.0907202286403559E-2</v>
      </c>
      <c r="M37" s="94">
        <v>4.9637667364374721E-2</v>
      </c>
      <c r="N37" s="95">
        <v>22280.657746391214</v>
      </c>
      <c r="O37" s="98">
        <v>21597.874740830139</v>
      </c>
      <c r="P37" s="97">
        <v>682.7830055610757</v>
      </c>
      <c r="Q37" s="92">
        <v>3.1613434828858172E-2</v>
      </c>
      <c r="R37" s="93">
        <v>5.4327879954112139E-2</v>
      </c>
      <c r="S37" s="94">
        <v>5.6046374651227894E-2</v>
      </c>
      <c r="V37" s="45"/>
      <c r="W37" s="45"/>
    </row>
    <row r="38" spans="1:23" ht="12.9" customHeight="1">
      <c r="A38" s="46" t="s">
        <v>46</v>
      </c>
      <c r="B38" s="47">
        <v>338.60520586970273</v>
      </c>
      <c r="C38" s="52">
        <v>337.69895904513714</v>
      </c>
      <c r="D38" s="91">
        <v>0.90624682456558503</v>
      </c>
      <c r="E38" s="92">
        <v>2.6835937757346043E-3</v>
      </c>
      <c r="F38" s="93">
        <v>8.9672078280924831E-3</v>
      </c>
      <c r="G38" s="94">
        <v>9.7689074802095478E-3</v>
      </c>
      <c r="H38" s="95">
        <v>1684.714645330338</v>
      </c>
      <c r="I38" s="96">
        <v>1534.2407830105487</v>
      </c>
      <c r="J38" s="97">
        <v>150.4738623197893</v>
      </c>
      <c r="K38" s="92">
        <v>9.8077084109655502E-2</v>
      </c>
      <c r="L38" s="93">
        <v>1.0565492745934537E-2</v>
      </c>
      <c r="M38" s="94">
        <v>1.0191417707171052E-2</v>
      </c>
      <c r="N38" s="95">
        <v>5225.0248581456935</v>
      </c>
      <c r="O38" s="98">
        <v>4548.6311970086626</v>
      </c>
      <c r="P38" s="97">
        <v>676.3936611370309</v>
      </c>
      <c r="Q38" s="92">
        <v>0.1487026825964371</v>
      </c>
      <c r="R38" s="93">
        <v>1.2740401404737183E-2</v>
      </c>
      <c r="S38" s="94">
        <v>1.180367472619262E-2</v>
      </c>
      <c r="V38" s="45"/>
      <c r="W38" s="45"/>
    </row>
    <row r="39" spans="1:23" ht="12.9" customHeight="1">
      <c r="A39" s="46" t="s">
        <v>47</v>
      </c>
      <c r="B39" s="47">
        <v>647.57357829981038</v>
      </c>
      <c r="C39" s="52">
        <v>584.43475987898489</v>
      </c>
      <c r="D39" s="91">
        <v>63.138818420825487</v>
      </c>
      <c r="E39" s="92">
        <v>0.10803398900144001</v>
      </c>
      <c r="F39" s="93">
        <v>1.7149549859048711E-2</v>
      </c>
      <c r="G39" s="94">
        <v>1.6906445650941963E-2</v>
      </c>
      <c r="H39" s="95">
        <v>2542.7284445061723</v>
      </c>
      <c r="I39" s="96">
        <v>2476.8594829959034</v>
      </c>
      <c r="J39" s="97">
        <v>65.868961510268946</v>
      </c>
      <c r="K39" s="92">
        <v>2.6593741777630707E-2</v>
      </c>
      <c r="L39" s="93">
        <v>1.5946426897739507E-2</v>
      </c>
      <c r="M39" s="94">
        <v>1.6452899618302892E-2</v>
      </c>
      <c r="N39" s="95">
        <v>7138.7719113244129</v>
      </c>
      <c r="O39" s="98">
        <v>6741.554351046173</v>
      </c>
      <c r="P39" s="97">
        <v>397.21756027823994</v>
      </c>
      <c r="Q39" s="92">
        <v>5.892076805946074E-2</v>
      </c>
      <c r="R39" s="93">
        <v>1.740677262909968E-2</v>
      </c>
      <c r="S39" s="94">
        <v>1.7494299111572062E-2</v>
      </c>
      <c r="V39" s="45"/>
      <c r="W39" s="45"/>
    </row>
    <row r="40" spans="1:23" ht="12.9" customHeight="1">
      <c r="A40" s="46" t="s">
        <v>48</v>
      </c>
      <c r="B40" s="47">
        <v>971.40682029365405</v>
      </c>
      <c r="C40" s="52">
        <v>868.38132576153021</v>
      </c>
      <c r="D40" s="91">
        <v>103.02549453212384</v>
      </c>
      <c r="E40" s="92">
        <v>0.11864084530119905</v>
      </c>
      <c r="F40" s="93">
        <v>2.5725554989109209E-2</v>
      </c>
      <c r="G40" s="94">
        <v>2.5120411543146724E-2</v>
      </c>
      <c r="H40" s="95">
        <v>3769.3993875744818</v>
      </c>
      <c r="I40" s="96">
        <v>3306.9765376232808</v>
      </c>
      <c r="J40" s="97">
        <v>462.42284995120099</v>
      </c>
      <c r="K40" s="92">
        <v>0.13983251610352931</v>
      </c>
      <c r="L40" s="93">
        <v>2.3639351623336365E-2</v>
      </c>
      <c r="M40" s="94">
        <v>2.1967072975729519E-2</v>
      </c>
      <c r="N40" s="95">
        <v>11391.868941162105</v>
      </c>
      <c r="O40" s="98">
        <v>10640.1760265872</v>
      </c>
      <c r="P40" s="97">
        <v>751.69291457490544</v>
      </c>
      <c r="Q40" s="92">
        <v>7.0646661549264647E-2</v>
      </c>
      <c r="R40" s="93">
        <v>2.7777280874424617E-2</v>
      </c>
      <c r="S40" s="94">
        <v>2.7611202449181277E-2</v>
      </c>
      <c r="V40" s="45"/>
      <c r="W40" s="45"/>
    </row>
    <row r="41" spans="1:23" ht="12.9" customHeight="1">
      <c r="A41" s="46" t="s">
        <v>49</v>
      </c>
      <c r="B41" s="47">
        <v>6030.2382955313469</v>
      </c>
      <c r="C41" s="52">
        <v>5770.3198995272287</v>
      </c>
      <c r="D41" s="91">
        <v>259.91839600411822</v>
      </c>
      <c r="E41" s="92">
        <v>4.5044018447818419E-2</v>
      </c>
      <c r="F41" s="93">
        <v>0.15969748577864426</v>
      </c>
      <c r="G41" s="94">
        <v>0.16692299374887656</v>
      </c>
      <c r="H41" s="95">
        <v>28544.086663567861</v>
      </c>
      <c r="I41" s="96">
        <v>27079.685026336043</v>
      </c>
      <c r="J41" s="97">
        <v>1464.4016372318183</v>
      </c>
      <c r="K41" s="92">
        <v>5.4077498900287464E-2</v>
      </c>
      <c r="L41" s="93">
        <v>0.17901093304980376</v>
      </c>
      <c r="M41" s="94">
        <v>0.1798807491875403</v>
      </c>
      <c r="N41" s="95">
        <v>74365.254585319854</v>
      </c>
      <c r="O41" s="98">
        <v>69404.763929418594</v>
      </c>
      <c r="P41" s="97">
        <v>4960.4906559012597</v>
      </c>
      <c r="Q41" s="92">
        <v>7.1471904449467577E-2</v>
      </c>
      <c r="R41" s="93">
        <v>0.18132797827849664</v>
      </c>
      <c r="S41" s="94">
        <v>0.18010500794388393</v>
      </c>
      <c r="V41" s="45"/>
      <c r="W41" s="45"/>
    </row>
    <row r="42" spans="1:23" ht="12.9" customHeight="1">
      <c r="A42" s="46"/>
      <c r="B42" s="47"/>
      <c r="C42" s="52"/>
      <c r="D42" s="91"/>
      <c r="E42" s="92"/>
      <c r="F42" s="93"/>
      <c r="G42" s="94"/>
      <c r="H42" s="95"/>
      <c r="I42" s="96"/>
      <c r="J42" s="97"/>
      <c r="K42" s="92"/>
      <c r="L42" s="93"/>
      <c r="M42" s="94"/>
      <c r="N42" s="95"/>
      <c r="O42" s="98"/>
      <c r="P42" s="97"/>
      <c r="Q42" s="92"/>
      <c r="R42" s="93"/>
      <c r="S42" s="94"/>
      <c r="V42" s="45"/>
      <c r="W42" s="45"/>
    </row>
    <row r="43" spans="1:23" ht="12.9" customHeight="1">
      <c r="A43" s="80" t="s">
        <v>50</v>
      </c>
      <c r="B43" s="81">
        <v>22277.876100985308</v>
      </c>
      <c r="C43" s="82">
        <v>20324.618579996022</v>
      </c>
      <c r="D43" s="83">
        <v>1953.2575209892857</v>
      </c>
      <c r="E43" s="84">
        <v>9.6103034519512645E-2</v>
      </c>
      <c r="F43" s="85">
        <v>0.20930574988946804</v>
      </c>
      <c r="G43" s="86">
        <v>0.20207415569691808</v>
      </c>
      <c r="H43" s="87">
        <v>96912.618886225013</v>
      </c>
      <c r="I43" s="88">
        <v>89529.190503855425</v>
      </c>
      <c r="J43" s="89">
        <v>7383.4283823695878</v>
      </c>
      <c r="K43" s="84">
        <v>8.2469509003900043E-2</v>
      </c>
      <c r="L43" s="85">
        <v>0.20802457952142334</v>
      </c>
      <c r="M43" s="86">
        <v>0.19847213097074523</v>
      </c>
      <c r="N43" s="87">
        <v>299475.04152375943</v>
      </c>
      <c r="O43" s="90">
        <v>274978.6776333506</v>
      </c>
      <c r="P43" s="89">
        <v>24496.363890408829</v>
      </c>
      <c r="Q43" s="84">
        <v>8.9084594126500397E-2</v>
      </c>
      <c r="R43" s="85">
        <v>0.22338086449468561</v>
      </c>
      <c r="S43" s="86">
        <v>0.21442160153540543</v>
      </c>
      <c r="V43" s="45"/>
      <c r="W43" s="45"/>
    </row>
    <row r="44" spans="1:23" ht="12.9" customHeight="1">
      <c r="A44" s="46" t="s">
        <v>51</v>
      </c>
      <c r="B44" s="47">
        <v>150.9520326942129</v>
      </c>
      <c r="C44" s="52">
        <v>151.20400619118072</v>
      </c>
      <c r="D44" s="91">
        <v>-0.25197349696782112</v>
      </c>
      <c r="E44" s="92">
        <v>-1.6664472279208564E-3</v>
      </c>
      <c r="F44" s="93">
        <v>6.7758718115654027E-3</v>
      </c>
      <c r="G44" s="94">
        <v>7.4394511068463214E-3</v>
      </c>
      <c r="H44" s="95">
        <v>479.6145903319308</v>
      </c>
      <c r="I44" s="96">
        <v>651.34360769371267</v>
      </c>
      <c r="J44" s="97">
        <v>-171.72901736178187</v>
      </c>
      <c r="K44" s="92">
        <v>-0.26365349307693764</v>
      </c>
      <c r="L44" s="93">
        <v>4.9489384957700526E-3</v>
      </c>
      <c r="M44" s="94">
        <v>7.2752093929148581E-3</v>
      </c>
      <c r="N44" s="95">
        <v>1608.9301383065849</v>
      </c>
      <c r="O44" s="98">
        <v>1611.5529193944883</v>
      </c>
      <c r="P44" s="97">
        <v>-2.6227810879033768</v>
      </c>
      <c r="Q44" s="92">
        <v>-1.6274867901259111E-3</v>
      </c>
      <c r="R44" s="93">
        <v>5.3725015951919895E-3</v>
      </c>
      <c r="S44" s="94">
        <v>5.8606468445647668E-3</v>
      </c>
      <c r="V44" s="45"/>
      <c r="W44" s="45"/>
    </row>
    <row r="45" spans="1:23" ht="12.9" customHeight="1">
      <c r="A45" s="46" t="s">
        <v>52</v>
      </c>
      <c r="B45" s="47">
        <v>1120.7411137275353</v>
      </c>
      <c r="C45" s="52">
        <v>962.27013222879179</v>
      </c>
      <c r="D45" s="91">
        <v>158.47098149874353</v>
      </c>
      <c r="E45" s="92">
        <v>0.16468450613934785</v>
      </c>
      <c r="F45" s="93">
        <v>5.030735913276612E-2</v>
      </c>
      <c r="G45" s="94">
        <v>4.7345052427005013E-2</v>
      </c>
      <c r="H45" s="95">
        <v>3924.5587991762391</v>
      </c>
      <c r="I45" s="96">
        <v>3799.0790549882472</v>
      </c>
      <c r="J45" s="97">
        <v>125.47974418799186</v>
      </c>
      <c r="K45" s="92">
        <v>3.302899001884025E-2</v>
      </c>
      <c r="L45" s="93">
        <v>4.049584919156559E-2</v>
      </c>
      <c r="M45" s="94">
        <v>4.2433970793298373E-2</v>
      </c>
      <c r="N45" s="95">
        <v>11956.924586384308</v>
      </c>
      <c r="O45" s="98">
        <v>11645.821025548532</v>
      </c>
      <c r="P45" s="97">
        <v>311.10356083577608</v>
      </c>
      <c r="Q45" s="92">
        <v>2.671375080840406E-2</v>
      </c>
      <c r="R45" s="93">
        <v>3.9926280752967801E-2</v>
      </c>
      <c r="S45" s="94">
        <v>4.2351723871029617E-2</v>
      </c>
      <c r="V45" s="45"/>
      <c r="W45" s="45"/>
    </row>
    <row r="46" spans="1:23" ht="12.9" customHeight="1">
      <c r="A46" s="46" t="s">
        <v>53</v>
      </c>
      <c r="B46" s="47">
        <v>6048.5793689448583</v>
      </c>
      <c r="C46" s="52">
        <v>5729.9571438619023</v>
      </c>
      <c r="D46" s="91">
        <v>318.62222508295599</v>
      </c>
      <c r="E46" s="92">
        <v>5.5606388858295989E-2</v>
      </c>
      <c r="F46" s="93">
        <v>0.27150610504909584</v>
      </c>
      <c r="G46" s="94">
        <v>0.28192200120800615</v>
      </c>
      <c r="H46" s="95">
        <v>28342.798239370688</v>
      </c>
      <c r="I46" s="96">
        <v>27288.538367663157</v>
      </c>
      <c r="J46" s="97">
        <v>1054.2598717075307</v>
      </c>
      <c r="K46" s="92">
        <v>3.8633797732341199E-2</v>
      </c>
      <c r="L46" s="93">
        <v>0.29245725236921943</v>
      </c>
      <c r="M46" s="94">
        <v>0.30480045909147391</v>
      </c>
      <c r="N46" s="95">
        <v>77494.953906586947</v>
      </c>
      <c r="O46" s="98">
        <v>71533.173421688902</v>
      </c>
      <c r="P46" s="97">
        <v>5961.780484898045</v>
      </c>
      <c r="Q46" s="92">
        <v>8.334287715369873E-2</v>
      </c>
      <c r="R46" s="93">
        <v>0.25876932352120147</v>
      </c>
      <c r="S46" s="94">
        <v>0.26014080086991098</v>
      </c>
      <c r="V46" s="45"/>
      <c r="W46" s="45"/>
    </row>
    <row r="47" spans="1:23" ht="12.9" customHeight="1">
      <c r="A47" s="46" t="s">
        <v>54</v>
      </c>
      <c r="B47" s="47">
        <v>1510.7724079341276</v>
      </c>
      <c r="C47" s="52">
        <v>1161.8864666401232</v>
      </c>
      <c r="D47" s="91">
        <v>348.8859412940044</v>
      </c>
      <c r="E47" s="92">
        <v>0.30027541529327972</v>
      </c>
      <c r="F47" s="93">
        <v>6.7814921004399925E-2</v>
      </c>
      <c r="G47" s="94">
        <v>5.7166458601278738E-2</v>
      </c>
      <c r="H47" s="95">
        <v>4413.8982843745862</v>
      </c>
      <c r="I47" s="96">
        <v>4043.5254901738926</v>
      </c>
      <c r="J47" s="97">
        <v>370.37279420069353</v>
      </c>
      <c r="K47" s="92">
        <v>9.1596502878671243E-2</v>
      </c>
      <c r="L47" s="93">
        <v>4.5545134731695601E-2</v>
      </c>
      <c r="M47" s="94">
        <v>4.5164325371620163E-2</v>
      </c>
      <c r="N47" s="95">
        <v>15091.449241775737</v>
      </c>
      <c r="O47" s="98">
        <v>13315.206902347712</v>
      </c>
      <c r="P47" s="97">
        <v>1776.2423394280249</v>
      </c>
      <c r="Q47" s="92">
        <v>0.1333995297598298</v>
      </c>
      <c r="R47" s="93">
        <v>5.039301160119692E-2</v>
      </c>
      <c r="S47" s="94">
        <v>4.8422688686072822E-2</v>
      </c>
      <c r="V47" s="45"/>
      <c r="W47" s="45"/>
    </row>
    <row r="48" spans="1:23" ht="12.9" customHeight="1">
      <c r="A48" s="46" t="s">
        <v>55</v>
      </c>
      <c r="B48" s="47">
        <v>93.313016703334071</v>
      </c>
      <c r="C48" s="52">
        <v>62.857620561888105</v>
      </c>
      <c r="D48" s="91">
        <v>30.455396141445966</v>
      </c>
      <c r="E48" s="92">
        <v>0.48451398365390419</v>
      </c>
      <c r="F48" s="93">
        <v>4.1885957296982643E-3</v>
      </c>
      <c r="G48" s="94">
        <v>3.0926838953698292E-3</v>
      </c>
      <c r="H48" s="95">
        <v>414.60059785320237</v>
      </c>
      <c r="I48" s="96">
        <v>457.92954532592256</v>
      </c>
      <c r="J48" s="97">
        <v>-43.328947472720188</v>
      </c>
      <c r="K48" s="92">
        <v>-9.461924419373649E-2</v>
      </c>
      <c r="L48" s="93">
        <v>4.2780868231405622E-3</v>
      </c>
      <c r="M48" s="94">
        <v>5.1148630156127974E-3</v>
      </c>
      <c r="N48" s="95">
        <v>1061.6213824524023</v>
      </c>
      <c r="O48" s="98">
        <v>1081.9270894898796</v>
      </c>
      <c r="P48" s="97">
        <v>-20.305707037477305</v>
      </c>
      <c r="Q48" s="92">
        <v>-1.8768091893374528E-2</v>
      </c>
      <c r="R48" s="93">
        <v>3.5449410977648247E-3</v>
      </c>
      <c r="S48" s="94">
        <v>3.9345853969539159E-3</v>
      </c>
      <c r="V48" s="45"/>
      <c r="W48" s="45"/>
    </row>
    <row r="49" spans="1:23" ht="12.9" customHeight="1">
      <c r="A49" s="46" t="s">
        <v>56</v>
      </c>
      <c r="B49" s="47">
        <v>72.9094356837536</v>
      </c>
      <c r="C49" s="52">
        <v>93.718135043711811</v>
      </c>
      <c r="D49" s="91">
        <v>-20.808699359958212</v>
      </c>
      <c r="E49" s="92">
        <v>-0.22203492792779822</v>
      </c>
      <c r="F49" s="93">
        <v>3.2727283046757294E-3</v>
      </c>
      <c r="G49" s="94">
        <v>4.6110648854169123E-3</v>
      </c>
      <c r="H49" s="95">
        <v>317.27111342444516</v>
      </c>
      <c r="I49" s="96">
        <v>395.59296371518826</v>
      </c>
      <c r="J49" s="97">
        <v>-78.3218502907431</v>
      </c>
      <c r="K49" s="92">
        <v>-0.19798595393403362</v>
      </c>
      <c r="L49" s="93">
        <v>3.2737853653188346E-3</v>
      </c>
      <c r="M49" s="94">
        <v>4.4185919864667238E-3</v>
      </c>
      <c r="N49" s="95">
        <v>2743.2129332245872</v>
      </c>
      <c r="O49" s="98">
        <v>2387.2360198998063</v>
      </c>
      <c r="P49" s="97">
        <v>355.97691332478098</v>
      </c>
      <c r="Q49" s="92">
        <v>0.14911676531243087</v>
      </c>
      <c r="R49" s="93">
        <v>9.1600719688253191E-3</v>
      </c>
      <c r="S49" s="94">
        <v>8.6815313843456778E-3</v>
      </c>
      <c r="V49" s="45"/>
      <c r="W49" s="45"/>
    </row>
    <row r="50" spans="1:23" ht="12.9" customHeight="1">
      <c r="A50" s="46" t="s">
        <v>57</v>
      </c>
      <c r="B50" s="47">
        <v>5703.2978749469494</v>
      </c>
      <c r="C50" s="52">
        <v>4906.2336845505379</v>
      </c>
      <c r="D50" s="91">
        <v>797.0641903964115</v>
      </c>
      <c r="E50" s="92">
        <v>0.16245948351508879</v>
      </c>
      <c r="F50" s="93">
        <v>0.25600725352336001</v>
      </c>
      <c r="G50" s="94">
        <v>0.24139364117658627</v>
      </c>
      <c r="H50" s="95">
        <v>23643.126891798231</v>
      </c>
      <c r="I50" s="96">
        <v>23221.581457899305</v>
      </c>
      <c r="J50" s="97">
        <v>421.54543389892569</v>
      </c>
      <c r="K50" s="92">
        <v>1.8153175082549267E-2</v>
      </c>
      <c r="L50" s="93">
        <v>0.24396334722473198</v>
      </c>
      <c r="M50" s="94">
        <v>0.25937441550864138</v>
      </c>
      <c r="N50" s="95">
        <v>70096.9420438901</v>
      </c>
      <c r="O50" s="98">
        <v>68976.046660484877</v>
      </c>
      <c r="P50" s="97">
        <v>1120.8953834052227</v>
      </c>
      <c r="Q50" s="92">
        <v>1.6250501988357115E-2</v>
      </c>
      <c r="R50" s="93">
        <v>0.23406605668115024</v>
      </c>
      <c r="S50" s="94">
        <v>0.25084143706755235</v>
      </c>
      <c r="V50" s="45"/>
      <c r="W50" s="45"/>
    </row>
    <row r="51" spans="1:23" ht="12.9" customHeight="1">
      <c r="A51" s="46" t="s">
        <v>58</v>
      </c>
      <c r="B51" s="47">
        <v>236.63679176353961</v>
      </c>
      <c r="C51" s="52">
        <v>335.58625551928554</v>
      </c>
      <c r="D51" s="91">
        <v>-98.949463755745938</v>
      </c>
      <c r="E51" s="92">
        <v>-0.29485553156112343</v>
      </c>
      <c r="F51" s="93">
        <v>1.0622053497867941E-2</v>
      </c>
      <c r="G51" s="94">
        <v>1.6511318733901239E-2</v>
      </c>
      <c r="H51" s="95">
        <v>938.17333163271235</v>
      </c>
      <c r="I51" s="96">
        <v>1041.5364442739112</v>
      </c>
      <c r="J51" s="97">
        <v>-103.36311264119888</v>
      </c>
      <c r="K51" s="92">
        <v>-9.9240994599336038E-2</v>
      </c>
      <c r="L51" s="93">
        <v>9.6806106615911769E-3</v>
      </c>
      <c r="M51" s="94">
        <v>1.1633484435772478E-2</v>
      </c>
      <c r="N51" s="95">
        <v>4401.3222367031094</v>
      </c>
      <c r="O51" s="98">
        <v>4426.1065206764906</v>
      </c>
      <c r="P51" s="97">
        <v>-24.784283973381207</v>
      </c>
      <c r="Q51" s="92">
        <v>-5.5995678950792969E-3</v>
      </c>
      <c r="R51" s="93">
        <v>1.4696791473201689E-2</v>
      </c>
      <c r="S51" s="94">
        <v>1.6096180833985046E-2</v>
      </c>
      <c r="V51" s="45"/>
      <c r="W51" s="45"/>
    </row>
    <row r="52" spans="1:23" ht="12.9" customHeight="1">
      <c r="A52" s="46" t="s">
        <v>59</v>
      </c>
      <c r="B52" s="47">
        <v>300.24235175654718</v>
      </c>
      <c r="C52" s="52">
        <v>225.71769124724301</v>
      </c>
      <c r="D52" s="91">
        <v>74.524660509304169</v>
      </c>
      <c r="E52" s="92">
        <v>0.33016756505661998</v>
      </c>
      <c r="F52" s="93">
        <v>1.3477153315493484E-2</v>
      </c>
      <c r="G52" s="94">
        <v>1.1105629872405074E-2</v>
      </c>
      <c r="H52" s="95">
        <v>1255.9132433445598</v>
      </c>
      <c r="I52" s="96">
        <v>984.73848349253478</v>
      </c>
      <c r="J52" s="97">
        <v>271.17475985202498</v>
      </c>
      <c r="K52" s="92">
        <v>0.27537743715494867</v>
      </c>
      <c r="L52" s="93">
        <v>1.2959233356586889E-2</v>
      </c>
      <c r="M52" s="94">
        <v>1.0999077261288638E-2</v>
      </c>
      <c r="N52" s="95">
        <v>4564.4613740721406</v>
      </c>
      <c r="O52" s="98">
        <v>4065.1286474651324</v>
      </c>
      <c r="P52" s="97">
        <v>499.33272660700823</v>
      </c>
      <c r="Q52" s="92">
        <v>0.12283319174126853</v>
      </c>
      <c r="R52" s="93">
        <v>1.5241541835498871E-2</v>
      </c>
      <c r="S52" s="94">
        <v>1.4783432237191384E-2</v>
      </c>
      <c r="V52" s="45"/>
      <c r="W52" s="45"/>
    </row>
    <row r="53" spans="1:23" ht="12.9" customHeight="1">
      <c r="A53" s="46" t="s">
        <v>60</v>
      </c>
      <c r="B53" s="47">
        <v>837.82669121898516</v>
      </c>
      <c r="C53" s="52">
        <v>727.75118656266648</v>
      </c>
      <c r="D53" s="91">
        <v>110.07550465631869</v>
      </c>
      <c r="E53" s="92">
        <v>0.15125431148553697</v>
      </c>
      <c r="F53" s="93">
        <v>3.7608014669851302E-2</v>
      </c>
      <c r="G53" s="94">
        <v>3.5806388380588687E-2</v>
      </c>
      <c r="H53" s="95">
        <v>3020.643163227151</v>
      </c>
      <c r="I53" s="96">
        <v>2640.0852677624002</v>
      </c>
      <c r="J53" s="97">
        <v>380.5578954647508</v>
      </c>
      <c r="K53" s="92">
        <v>0.14414606229263649</v>
      </c>
      <c r="L53" s="93">
        <v>3.1168729087523397E-2</v>
      </c>
      <c r="M53" s="94">
        <v>2.9488541702482045E-2</v>
      </c>
      <c r="N53" s="95">
        <v>15172.597987372223</v>
      </c>
      <c r="O53" s="98">
        <v>16812.550222048179</v>
      </c>
      <c r="P53" s="97">
        <v>-1639.9522346759568</v>
      </c>
      <c r="Q53" s="92">
        <v>-9.7543335961328692E-2</v>
      </c>
      <c r="R53" s="93">
        <v>5.0663981579808795E-2</v>
      </c>
      <c r="S53" s="94">
        <v>6.1141286905399973E-2</v>
      </c>
      <c r="V53" s="45"/>
      <c r="W53" s="45"/>
    </row>
    <row r="54" spans="1:23" ht="12.9" customHeight="1">
      <c r="A54" s="46" t="s">
        <v>61</v>
      </c>
      <c r="B54" s="47">
        <v>837.03544584958183</v>
      </c>
      <c r="C54" s="52">
        <v>654.69760774259044</v>
      </c>
      <c r="D54" s="91">
        <v>182.3378381069914</v>
      </c>
      <c r="E54" s="92">
        <v>0.27850695641869788</v>
      </c>
      <c r="F54" s="93">
        <v>3.7572497578104463E-2</v>
      </c>
      <c r="G54" s="94">
        <v>3.2212048908359811E-2</v>
      </c>
      <c r="H54" s="95">
        <v>2811.5239349967555</v>
      </c>
      <c r="I54" s="96">
        <v>2439.245966315485</v>
      </c>
      <c r="J54" s="97">
        <v>372.27796868127052</v>
      </c>
      <c r="K54" s="92">
        <v>0.15262010220461758</v>
      </c>
      <c r="L54" s="93">
        <v>2.9010916919885037E-2</v>
      </c>
      <c r="M54" s="94">
        <v>2.7245258809867636E-2</v>
      </c>
      <c r="N54" s="95">
        <v>10946.497426685859</v>
      </c>
      <c r="O54" s="98">
        <v>9272.9967713468031</v>
      </c>
      <c r="P54" s="97">
        <v>1673.5006553390558</v>
      </c>
      <c r="Q54" s="92">
        <v>0.18047031575704925</v>
      </c>
      <c r="R54" s="93">
        <v>3.6552286197170117E-2</v>
      </c>
      <c r="S54" s="94">
        <v>3.3722602971097179E-2</v>
      </c>
      <c r="V54" s="45"/>
      <c r="W54" s="45"/>
    </row>
    <row r="55" spans="1:23" ht="12.9" customHeight="1">
      <c r="A55" s="46" t="s">
        <v>62</v>
      </c>
      <c r="B55" s="47">
        <v>90.995178583980731</v>
      </c>
      <c r="C55" s="52">
        <v>123.61264503612222</v>
      </c>
      <c r="D55" s="91">
        <v>-32.617466452141485</v>
      </c>
      <c r="E55" s="92">
        <v>-0.263868364297277</v>
      </c>
      <c r="F55" s="93">
        <v>4.0845535800406122E-3</v>
      </c>
      <c r="G55" s="94">
        <v>6.0819170873781985E-3</v>
      </c>
      <c r="H55" s="95">
        <v>293.56162099048629</v>
      </c>
      <c r="I55" s="96">
        <v>419.08375120726419</v>
      </c>
      <c r="J55" s="97">
        <v>-125.5221302167779</v>
      </c>
      <c r="K55" s="92">
        <v>-0.29951562153193345</v>
      </c>
      <c r="L55" s="93">
        <v>3.0291372203564773E-3</v>
      </c>
      <c r="M55" s="94">
        <v>4.6809733099197077E-3</v>
      </c>
      <c r="N55" s="95">
        <v>1601.95070733135</v>
      </c>
      <c r="O55" s="98">
        <v>1619.5316684319732</v>
      </c>
      <c r="P55" s="97">
        <v>-17.580961100623199</v>
      </c>
      <c r="Q55" s="92">
        <v>-1.08555834030989E-2</v>
      </c>
      <c r="R55" s="93">
        <v>5.3491960437853587E-3</v>
      </c>
      <c r="S55" s="94">
        <v>5.8896627272003056E-3</v>
      </c>
      <c r="V55" s="45"/>
      <c r="W55" s="45"/>
    </row>
    <row r="56" spans="1:23" ht="12.9" customHeight="1">
      <c r="A56" s="46" t="s">
        <v>63</v>
      </c>
      <c r="B56" s="47">
        <v>219.02693021759544</v>
      </c>
      <c r="C56" s="52">
        <v>263.70599467885177</v>
      </c>
      <c r="D56" s="91">
        <v>-44.679064461256331</v>
      </c>
      <c r="E56" s="92">
        <v>-0.16942756464701417</v>
      </c>
      <c r="F56" s="93">
        <v>9.8315893860235759E-3</v>
      </c>
      <c r="G56" s="94">
        <v>1.2974708166892614E-2</v>
      </c>
      <c r="H56" s="95">
        <v>798.4004682053361</v>
      </c>
      <c r="I56" s="96">
        <v>740.45968710064562</v>
      </c>
      <c r="J56" s="97">
        <v>57.940781104690473</v>
      </c>
      <c r="K56" s="92">
        <v>7.8249744198180746E-2</v>
      </c>
      <c r="L56" s="93">
        <v>8.2383540696867839E-3</v>
      </c>
      <c r="M56" s="94">
        <v>8.2705951314142497E-3</v>
      </c>
      <c r="N56" s="95">
        <v>2777.6479280791409</v>
      </c>
      <c r="O56" s="98">
        <v>2766.8736865830333</v>
      </c>
      <c r="P56" s="97">
        <v>10.774241496107607</v>
      </c>
      <c r="Q56" s="92">
        <v>3.8940127799665905E-3</v>
      </c>
      <c r="R56" s="93">
        <v>9.2750564920074351E-3</v>
      </c>
      <c r="S56" s="94">
        <v>1.0062139037094034E-2</v>
      </c>
      <c r="V56" s="45"/>
      <c r="W56" s="45"/>
    </row>
    <row r="57" spans="1:23" ht="12.9" customHeight="1">
      <c r="A57" s="46" t="s">
        <v>64</v>
      </c>
      <c r="B57" s="47">
        <v>342.23182302389631</v>
      </c>
      <c r="C57" s="52">
        <v>240.85628964104589</v>
      </c>
      <c r="D57" s="91">
        <v>101.37553338285042</v>
      </c>
      <c r="E57" s="92">
        <v>0.42089635082369198</v>
      </c>
      <c r="F57" s="93">
        <v>1.536195916848465E-2</v>
      </c>
      <c r="G57" s="94">
        <v>1.1850470339359894E-2</v>
      </c>
      <c r="H57" s="95">
        <v>1621.9266341660211</v>
      </c>
      <c r="I57" s="96">
        <v>1413.2392015483367</v>
      </c>
      <c r="J57" s="97">
        <v>208.68743261768441</v>
      </c>
      <c r="K57" s="92">
        <v>0.14766603727737504</v>
      </c>
      <c r="L57" s="93">
        <v>1.6735969503312628E-2</v>
      </c>
      <c r="M57" s="94">
        <v>1.5785233772302208E-2</v>
      </c>
      <c r="N57" s="95">
        <v>4223.7099084383526</v>
      </c>
      <c r="O57" s="98">
        <v>3863.287092741863</v>
      </c>
      <c r="P57" s="97">
        <v>360.42281569648958</v>
      </c>
      <c r="Q57" s="92">
        <v>9.3294339003081775E-2</v>
      </c>
      <c r="R57" s="93">
        <v>1.4103712573000032E-2</v>
      </c>
      <c r="S57" s="94">
        <v>1.4049406033921907E-2</v>
      </c>
      <c r="V57" s="45"/>
      <c r="W57" s="45"/>
    </row>
    <row r="58" spans="1:23" ht="12.9" customHeight="1">
      <c r="A58" s="46" t="s">
        <v>65</v>
      </c>
      <c r="B58" s="47">
        <v>70.035768980409429</v>
      </c>
      <c r="C58" s="52">
        <v>30.818639710211109</v>
      </c>
      <c r="D58" s="91">
        <v>39.217129270198321</v>
      </c>
      <c r="E58" s="92">
        <v>1.2725133113907214</v>
      </c>
      <c r="F58" s="93">
        <v>3.1437363536334544E-3</v>
      </c>
      <c r="G58" s="94">
        <v>1.5163206920174902E-3</v>
      </c>
      <c r="H58" s="95">
        <v>275.77381809014088</v>
      </c>
      <c r="I58" s="96">
        <v>153.25385855624032</v>
      </c>
      <c r="J58" s="97">
        <v>122.51995953390056</v>
      </c>
      <c r="K58" s="92">
        <v>0.79945758422088153</v>
      </c>
      <c r="L58" s="93">
        <v>2.8455924652484948E-3</v>
      </c>
      <c r="M58" s="94">
        <v>1.711775318125329E-3</v>
      </c>
      <c r="N58" s="95">
        <v>1109.1896574936357</v>
      </c>
      <c r="O58" s="98">
        <v>576.71615729336918</v>
      </c>
      <c r="P58" s="97">
        <v>532.47350020026647</v>
      </c>
      <c r="Q58" s="92">
        <v>0.92328521312678091</v>
      </c>
      <c r="R58" s="93">
        <v>3.7037799605935976E-3</v>
      </c>
      <c r="S58" s="94">
        <v>2.0973122798355567E-3</v>
      </c>
      <c r="V58" s="45"/>
      <c r="W58" s="45"/>
    </row>
    <row r="59" spans="1:23" ht="12.9" customHeight="1">
      <c r="A59" s="46" t="s">
        <v>66</v>
      </c>
      <c r="B59" s="47">
        <v>301.98446421343056</v>
      </c>
      <c r="C59" s="52">
        <v>217.04578780398148</v>
      </c>
      <c r="D59" s="91">
        <v>84.938676409449073</v>
      </c>
      <c r="E59" s="92">
        <v>0.3913398977646087</v>
      </c>
      <c r="F59" s="93">
        <v>1.3555352532016028E-2</v>
      </c>
      <c r="G59" s="94">
        <v>1.0678959949467546E-2</v>
      </c>
      <c r="H59" s="95">
        <v>2008.8324449950621</v>
      </c>
      <c r="I59" s="96">
        <v>1917.3081456227105</v>
      </c>
      <c r="J59" s="97">
        <v>91.524299372351607</v>
      </c>
      <c r="K59" s="92">
        <v>4.7735831916901394E-2</v>
      </c>
      <c r="L59" s="93">
        <v>2.0728285625563607E-2</v>
      </c>
      <c r="M59" s="94">
        <v>2.1415452712488726E-2</v>
      </c>
      <c r="N59" s="95">
        <v>5837.6351338854183</v>
      </c>
      <c r="O59" s="98">
        <v>5369.3072251877529</v>
      </c>
      <c r="P59" s="97">
        <v>468.32790869766541</v>
      </c>
      <c r="Q59" s="92">
        <v>8.7223153575699708E-2</v>
      </c>
      <c r="R59" s="93">
        <v>1.9492893645436823E-2</v>
      </c>
      <c r="S59" s="94">
        <v>1.9526267532448634E-2</v>
      </c>
      <c r="V59" s="45"/>
      <c r="W59" s="45"/>
    </row>
    <row r="60" spans="1:23" ht="12.9" customHeight="1">
      <c r="A60" s="46" t="s">
        <v>67</v>
      </c>
      <c r="B60" s="47">
        <v>62.725671424706547</v>
      </c>
      <c r="C60" s="52">
        <v>115.39091160272172</v>
      </c>
      <c r="D60" s="91">
        <v>-52.665240178015168</v>
      </c>
      <c r="E60" s="92">
        <v>0</v>
      </c>
      <c r="F60" s="93">
        <v>2.8156037469807237E-3</v>
      </c>
      <c r="G60" s="94">
        <v>5.6773961660610064E-3</v>
      </c>
      <c r="H60" s="95">
        <v>218.08050448157155</v>
      </c>
      <c r="I60" s="96">
        <v>227.02038768108781</v>
      </c>
      <c r="J60" s="97">
        <v>-8.9398831995162595</v>
      </c>
      <c r="K60" s="92">
        <v>-3.9379208584890489E-2</v>
      </c>
      <c r="L60" s="93">
        <v>2.2502797570417231E-3</v>
      </c>
      <c r="M60" s="94">
        <v>2.5357136192503782E-3</v>
      </c>
      <c r="N60" s="95">
        <v>749.20144490988207</v>
      </c>
      <c r="O60" s="98">
        <v>898.21449331641202</v>
      </c>
      <c r="P60" s="97">
        <v>-149.01304840652995</v>
      </c>
      <c r="Q60" s="92">
        <v>-0.16589918055802008</v>
      </c>
      <c r="R60" s="93">
        <v>2.5017158060914495E-3</v>
      </c>
      <c r="S60" s="94">
        <v>3.2664877911518209E-3</v>
      </c>
      <c r="V60" s="45"/>
      <c r="W60" s="45"/>
    </row>
    <row r="61" spans="1:23" ht="12.9" customHeight="1">
      <c r="A61" s="46" t="s">
        <v>68</v>
      </c>
      <c r="B61" s="47">
        <v>437.89984715321009</v>
      </c>
      <c r="C61" s="52">
        <v>374.26266847171343</v>
      </c>
      <c r="D61" s="91">
        <v>63.637178681496664</v>
      </c>
      <c r="E61" s="92">
        <v>0.17003346591140528</v>
      </c>
      <c r="F61" s="93">
        <v>1.9656265488155876E-2</v>
      </c>
      <c r="G61" s="94">
        <v>1.8414252990709097E-2</v>
      </c>
      <c r="H61" s="95">
        <v>1588.1561038413511</v>
      </c>
      <c r="I61" s="96">
        <v>1533.5954220398769</v>
      </c>
      <c r="J61" s="97">
        <v>54.560681801474175</v>
      </c>
      <c r="K61" s="92">
        <v>3.5576972268801854E-2</v>
      </c>
      <c r="L61" s="93">
        <v>1.6387505797421896E-2</v>
      </c>
      <c r="M61" s="94">
        <v>1.7129557560043338E-2</v>
      </c>
      <c r="N61" s="95">
        <v>6216.2409615850365</v>
      </c>
      <c r="O61" s="98">
        <v>5551.9766001528069</v>
      </c>
      <c r="P61" s="97">
        <v>664.26436143222963</v>
      </c>
      <c r="Q61" s="92">
        <v>0.11964466158123704</v>
      </c>
      <c r="R61" s="93">
        <v>2.0757125301514849E-2</v>
      </c>
      <c r="S61" s="94">
        <v>2.0190571312426152E-2</v>
      </c>
      <c r="V61" s="45"/>
      <c r="W61" s="45"/>
    </row>
    <row r="62" spans="1:23" ht="12.9" customHeight="1">
      <c r="A62" s="46" t="s">
        <v>69</v>
      </c>
      <c r="B62" s="47">
        <v>3112.3965175563567</v>
      </c>
      <c r="C62" s="52">
        <v>3102.4077465119772</v>
      </c>
      <c r="D62" s="91">
        <v>9.9887710443795186</v>
      </c>
      <c r="E62" s="92">
        <v>3.2196835040815791E-3</v>
      </c>
      <c r="F62" s="93">
        <v>0.1397079552578489</v>
      </c>
      <c r="G62" s="94">
        <v>0.15264285203194128</v>
      </c>
      <c r="H62" s="95">
        <v>17216.589811781931</v>
      </c>
      <c r="I62" s="96">
        <v>12962.253168482785</v>
      </c>
      <c r="J62" s="97">
        <v>4254.3366432991461</v>
      </c>
      <c r="K62" s="92">
        <v>0.32820965521977308</v>
      </c>
      <c r="L62" s="93">
        <v>0.17765065075781444</v>
      </c>
      <c r="M62" s="94">
        <v>0.14478242342562661</v>
      </c>
      <c r="N62" s="95">
        <v>46692.009321637292</v>
      </c>
      <c r="O62" s="98">
        <v>34828.445462590491</v>
      </c>
      <c r="P62" s="97">
        <v>11863.563859046801</v>
      </c>
      <c r="Q62" s="92">
        <v>0.34062857820598247</v>
      </c>
      <c r="R62" s="93">
        <v>0.15591285699156632</v>
      </c>
      <c r="S62" s="94">
        <v>0.12665871318586319</v>
      </c>
      <c r="U62" s="99"/>
      <c r="V62" s="100"/>
      <c r="W62" s="100"/>
    </row>
    <row r="63" spans="1:23" ht="12.9" customHeight="1">
      <c r="A63" s="46" t="s">
        <v>70</v>
      </c>
      <c r="B63" s="47">
        <v>661.58840092450055</v>
      </c>
      <c r="C63" s="52">
        <v>784.04845316935803</v>
      </c>
      <c r="D63" s="91">
        <v>-122.46005224485748</v>
      </c>
      <c r="E63" s="92">
        <v>-0.15618939333383972</v>
      </c>
      <c r="F63" s="93">
        <v>2.9697103885735307E-2</v>
      </c>
      <c r="G63" s="94">
        <v>3.8576293576354607E-2</v>
      </c>
      <c r="H63" s="95">
        <v>3155.6663999992466</v>
      </c>
      <c r="I63" s="96">
        <v>3057.2181792704614</v>
      </c>
      <c r="J63" s="97">
        <v>98.448220728785145</v>
      </c>
      <c r="K63" s="92">
        <v>3.2201895630581942E-2</v>
      </c>
      <c r="L63" s="93">
        <v>3.2561976306759235E-2</v>
      </c>
      <c r="M63" s="94">
        <v>3.4147725027613283E-2</v>
      </c>
      <c r="N63" s="95">
        <v>14359.090313399214</v>
      </c>
      <c r="O63" s="98">
        <v>13832.849900718606</v>
      </c>
      <c r="P63" s="97">
        <v>526.24041268060864</v>
      </c>
      <c r="Q63" s="92">
        <v>3.804280509494077E-2</v>
      </c>
      <c r="R63" s="93">
        <v>4.7947535929333894E-2</v>
      </c>
      <c r="S63" s="94">
        <v>5.0305172822028649E-2</v>
      </c>
      <c r="U63" s="99"/>
      <c r="V63" s="100"/>
      <c r="W63" s="100"/>
    </row>
    <row r="64" spans="1:23" ht="12.9" customHeight="1">
      <c r="A64" s="46" t="s">
        <v>71</v>
      </c>
      <c r="B64" s="47">
        <v>66.684967683797979</v>
      </c>
      <c r="C64" s="52">
        <v>60.589513220119379</v>
      </c>
      <c r="D64" s="91">
        <v>6.0954544636785997</v>
      </c>
      <c r="E64" s="92">
        <v>0.10060246633000743</v>
      </c>
      <c r="F64" s="93">
        <v>2.9933269842024406E-3</v>
      </c>
      <c r="G64" s="94">
        <v>2.9810898040543319E-3</v>
      </c>
      <c r="H64" s="95">
        <v>173.50889014335672</v>
      </c>
      <c r="I64" s="96">
        <v>142.56205304226881</v>
      </c>
      <c r="J64" s="97">
        <v>30.946837101087908</v>
      </c>
      <c r="K64" s="92">
        <v>0.21707625865848293</v>
      </c>
      <c r="L64" s="93">
        <v>1.7903642697661014E-3</v>
      </c>
      <c r="M64" s="94">
        <v>1.5923527537773238E-3</v>
      </c>
      <c r="N64" s="95">
        <v>769.45288954602745</v>
      </c>
      <c r="O64" s="98">
        <v>543.7291459434939</v>
      </c>
      <c r="P64" s="97">
        <v>225.72374360253355</v>
      </c>
      <c r="Q64" s="92">
        <v>0.41514004773617835</v>
      </c>
      <c r="R64" s="93">
        <v>2.5693389526919271E-3</v>
      </c>
      <c r="S64" s="94">
        <v>1.9773502099260519E-3</v>
      </c>
      <c r="V64" s="45"/>
      <c r="W64" s="45"/>
    </row>
    <row r="65" spans="1:23" ht="12.9" customHeight="1">
      <c r="A65" s="46"/>
      <c r="B65" s="47"/>
      <c r="C65" s="52"/>
      <c r="D65" s="91"/>
      <c r="E65" s="92"/>
      <c r="F65" s="93"/>
      <c r="G65" s="94"/>
      <c r="H65" s="95"/>
      <c r="I65" s="96"/>
      <c r="J65" s="97"/>
      <c r="K65" s="92"/>
      <c r="L65" s="93"/>
      <c r="M65" s="94"/>
      <c r="N65" s="95"/>
      <c r="O65" s="98"/>
      <c r="P65" s="97"/>
      <c r="Q65" s="92"/>
      <c r="R65" s="93"/>
      <c r="S65" s="94"/>
      <c r="U65" s="20"/>
      <c r="V65" s="101"/>
      <c r="W65" s="101"/>
    </row>
    <row r="66" spans="1:23" s="99" customFormat="1" ht="12.9" customHeight="1">
      <c r="A66" s="68" t="s">
        <v>72</v>
      </c>
      <c r="B66" s="69">
        <v>0</v>
      </c>
      <c r="C66" s="70">
        <v>0</v>
      </c>
      <c r="D66" s="102">
        <v>0</v>
      </c>
      <c r="E66" s="72" t="s">
        <v>215</v>
      </c>
      <c r="F66" s="103">
        <v>0</v>
      </c>
      <c r="G66" s="104">
        <v>0</v>
      </c>
      <c r="H66" s="75">
        <v>7.8048277604618299</v>
      </c>
      <c r="I66" s="76">
        <v>7.2543658822307275</v>
      </c>
      <c r="J66" s="105">
        <v>0.55046187823110238</v>
      </c>
      <c r="K66" s="72">
        <v>7.58800820316268E-2</v>
      </c>
      <c r="L66" s="103">
        <v>1.6753195112942916E-5</v>
      </c>
      <c r="M66" s="104">
        <v>1.6081787932906649E-5</v>
      </c>
      <c r="N66" s="75">
        <v>22.000971551940889</v>
      </c>
      <c r="O66" s="79">
        <v>19.607078587094041</v>
      </c>
      <c r="P66" s="105">
        <v>2.3938929648468488</v>
      </c>
      <c r="Q66" s="72">
        <v>0.12209330187632236</v>
      </c>
      <c r="R66" s="103">
        <v>1.641070327593771E-5</v>
      </c>
      <c r="S66" s="104">
        <v>1.528911706267278E-5</v>
      </c>
      <c r="U66" s="8"/>
      <c r="V66" s="45"/>
      <c r="W66" s="45"/>
    </row>
    <row r="67" spans="1:23" s="99" customFormat="1" ht="12.9" customHeight="1">
      <c r="A67" s="68" t="s">
        <v>73</v>
      </c>
      <c r="B67" s="69">
        <v>350</v>
      </c>
      <c r="C67" s="70">
        <v>2736</v>
      </c>
      <c r="D67" s="102">
        <v>-2386</v>
      </c>
      <c r="E67" s="72">
        <v>-0.87207602339181289</v>
      </c>
      <c r="F67" s="106">
        <v>3.2883301859315843E-3</v>
      </c>
      <c r="G67" s="107">
        <v>2.720222708291907E-2</v>
      </c>
      <c r="H67" s="75">
        <v>6142</v>
      </c>
      <c r="I67" s="76">
        <v>11811</v>
      </c>
      <c r="J67" s="105">
        <v>-5669</v>
      </c>
      <c r="K67" s="72">
        <v>-0.4799762932859199</v>
      </c>
      <c r="L67" s="106">
        <v>1.318390713309049E-2</v>
      </c>
      <c r="M67" s="107">
        <v>2.6183128940437866E-2</v>
      </c>
      <c r="N67" s="75">
        <v>28132</v>
      </c>
      <c r="O67" s="79">
        <v>37494</v>
      </c>
      <c r="P67" s="105">
        <v>-9362</v>
      </c>
      <c r="Q67" s="72">
        <v>-0.24969328425881473</v>
      </c>
      <c r="R67" s="106">
        <v>2.098388716465352E-2</v>
      </c>
      <c r="S67" s="107">
        <v>2.9236897919365887E-2</v>
      </c>
      <c r="U67" s="9"/>
      <c r="V67" s="108"/>
      <c r="W67" s="108"/>
    </row>
    <row r="68" spans="1:23" ht="12.9" customHeight="1">
      <c r="A68" s="109"/>
      <c r="B68" s="69"/>
      <c r="C68" s="70"/>
      <c r="D68" s="71"/>
      <c r="E68" s="72"/>
      <c r="F68" s="73"/>
      <c r="G68" s="74"/>
      <c r="H68" s="75"/>
      <c r="I68" s="76"/>
      <c r="J68" s="77"/>
      <c r="K68" s="72"/>
      <c r="L68" s="73"/>
      <c r="M68" s="74"/>
      <c r="N68" s="75"/>
      <c r="O68" s="79"/>
      <c r="P68" s="77"/>
      <c r="Q68" s="72"/>
      <c r="R68" s="73"/>
      <c r="S68" s="74"/>
      <c r="V68" s="45"/>
      <c r="W68" s="45"/>
    </row>
    <row r="69" spans="1:23" s="20" customFormat="1" ht="12.9" customHeight="1" thickBot="1">
      <c r="A69" s="110" t="s">
        <v>74</v>
      </c>
      <c r="B69" s="111">
        <v>995</v>
      </c>
      <c r="C69" s="112">
        <v>1042</v>
      </c>
      <c r="D69" s="113">
        <v>-47</v>
      </c>
      <c r="E69" s="114">
        <v>-4.5105566218809984E-2</v>
      </c>
      <c r="F69" s="115">
        <v>9.2616724998138365E-3</v>
      </c>
      <c r="G69" s="116">
        <v>1.0253685225640118E-2</v>
      </c>
      <c r="H69" s="117">
        <v>3434</v>
      </c>
      <c r="I69" s="118">
        <v>3464</v>
      </c>
      <c r="J69" s="119">
        <v>-30</v>
      </c>
      <c r="K69" s="114">
        <v>-8.6605080831408769E-3</v>
      </c>
      <c r="L69" s="115">
        <v>7.3172030981983995E-3</v>
      </c>
      <c r="M69" s="116">
        <v>7.6206232015417234E-3</v>
      </c>
      <c r="N69" s="117">
        <v>17536</v>
      </c>
      <c r="O69" s="120">
        <v>17353</v>
      </c>
      <c r="P69" s="119">
        <v>183</v>
      </c>
      <c r="Q69" s="114">
        <v>1.0545726963637411E-2</v>
      </c>
      <c r="R69" s="115">
        <v>1.2911360988646729E-2</v>
      </c>
      <c r="S69" s="116">
        <v>1.3350786689691984E-2</v>
      </c>
      <c r="V69" s="101"/>
      <c r="W69" s="101"/>
    </row>
    <row r="70" spans="1:23" ht="12.9" customHeight="1">
      <c r="A70" s="121"/>
      <c r="B70" s="122"/>
      <c r="C70" s="70"/>
      <c r="D70" s="123"/>
      <c r="E70" s="124"/>
      <c r="F70" s="125"/>
      <c r="G70" s="126"/>
      <c r="H70" s="127"/>
      <c r="I70" s="128"/>
      <c r="J70" s="129"/>
      <c r="K70" s="124"/>
      <c r="L70" s="125"/>
      <c r="M70" s="126"/>
      <c r="N70" s="130"/>
      <c r="O70" s="131"/>
      <c r="P70" s="129"/>
      <c r="Q70" s="124"/>
      <c r="R70" s="125"/>
      <c r="S70" s="126"/>
      <c r="V70" s="45"/>
      <c r="W70" s="45"/>
    </row>
    <row r="71" spans="1:23" s="9" customFormat="1" ht="12.9" customHeight="1">
      <c r="A71" s="33" t="s">
        <v>75</v>
      </c>
      <c r="B71" s="34">
        <v>11319</v>
      </c>
      <c r="C71" s="35">
        <v>11608</v>
      </c>
      <c r="D71" s="132">
        <v>-289</v>
      </c>
      <c r="E71" s="133">
        <v>-2.4896623018607858E-2</v>
      </c>
      <c r="F71" s="38">
        <v>9.220580328776945E-2</v>
      </c>
      <c r="G71" s="39">
        <v>0.10134716292551751</v>
      </c>
      <c r="H71" s="40">
        <v>39588</v>
      </c>
      <c r="I71" s="41">
        <v>38729</v>
      </c>
      <c r="J71" s="42">
        <v>859</v>
      </c>
      <c r="K71" s="37">
        <v>2.217976193550053E-2</v>
      </c>
      <c r="L71" s="38">
        <v>7.5653280640266621E-2</v>
      </c>
      <c r="M71" s="39">
        <v>7.7777353814763403E-2</v>
      </c>
      <c r="N71" s="43">
        <v>98920</v>
      </c>
      <c r="O71" s="44">
        <v>94073</v>
      </c>
      <c r="P71" s="42">
        <v>4847</v>
      </c>
      <c r="Q71" s="37">
        <v>5.1523816610504605E-2</v>
      </c>
      <c r="R71" s="38">
        <v>6.6785280667851138E-2</v>
      </c>
      <c r="S71" s="39">
        <v>6.6916455754191112E-2</v>
      </c>
      <c r="T71" s="134"/>
      <c r="U71" s="8"/>
      <c r="V71" s="45"/>
      <c r="W71" s="45"/>
    </row>
    <row r="72" spans="1:23" ht="12.9" customHeight="1">
      <c r="A72" s="109"/>
      <c r="B72" s="47"/>
      <c r="C72" s="52"/>
      <c r="D72" s="91"/>
      <c r="E72" s="92"/>
      <c r="F72" s="93"/>
      <c r="G72" s="94"/>
      <c r="H72" s="95"/>
      <c r="I72" s="96"/>
      <c r="J72" s="97"/>
      <c r="K72" s="92"/>
      <c r="L72" s="93"/>
      <c r="M72" s="94"/>
      <c r="N72" s="135"/>
      <c r="O72" s="98"/>
      <c r="P72" s="97"/>
      <c r="Q72" s="92"/>
      <c r="R72" s="93"/>
      <c r="S72" s="94"/>
      <c r="V72" s="45"/>
      <c r="W72" s="45"/>
    </row>
    <row r="73" spans="1:23" s="20" customFormat="1" ht="12.9" customHeight="1">
      <c r="A73" s="136" t="s">
        <v>76</v>
      </c>
      <c r="B73" s="137">
        <v>3060</v>
      </c>
      <c r="C73" s="138">
        <v>3872</v>
      </c>
      <c r="D73" s="139">
        <v>-812</v>
      </c>
      <c r="E73" s="140">
        <v>-0.20971074380165289</v>
      </c>
      <c r="F73" s="141">
        <v>0.27034190299496424</v>
      </c>
      <c r="G73" s="142">
        <v>0.33356305995864921</v>
      </c>
      <c r="H73" s="143">
        <v>10145</v>
      </c>
      <c r="I73" s="144">
        <v>10546</v>
      </c>
      <c r="J73" s="145">
        <v>-401</v>
      </c>
      <c r="K73" s="140">
        <v>-3.8023895315759532E-2</v>
      </c>
      <c r="L73" s="141">
        <v>0.2562645246034152</v>
      </c>
      <c r="M73" s="142">
        <v>0.27230240904748382</v>
      </c>
      <c r="N73" s="143">
        <v>31220</v>
      </c>
      <c r="O73" s="146">
        <v>29454</v>
      </c>
      <c r="P73" s="145">
        <v>1766</v>
      </c>
      <c r="Q73" s="140">
        <v>5.99579004549467E-2</v>
      </c>
      <c r="R73" s="141">
        <v>0.31560857258390618</v>
      </c>
      <c r="S73" s="142">
        <v>0.31309727552007482</v>
      </c>
      <c r="U73" s="8"/>
      <c r="V73" s="45"/>
      <c r="W73" s="45"/>
    </row>
    <row r="74" spans="1:23" ht="12.9" customHeight="1">
      <c r="A74" s="46" t="s">
        <v>77</v>
      </c>
      <c r="B74" s="147">
        <v>5</v>
      </c>
      <c r="C74" s="52">
        <v>4</v>
      </c>
      <c r="D74" s="91">
        <v>1</v>
      </c>
      <c r="E74" s="92">
        <v>0.25</v>
      </c>
      <c r="F74" s="93">
        <v>1.6339869281045752E-3</v>
      </c>
      <c r="G74" s="94">
        <v>1.0330578512396695E-3</v>
      </c>
      <c r="H74" s="95">
        <v>23</v>
      </c>
      <c r="I74" s="96">
        <v>18</v>
      </c>
      <c r="J74" s="97">
        <v>5</v>
      </c>
      <c r="K74" s="92">
        <v>0.27777777777777779</v>
      </c>
      <c r="L74" s="93">
        <v>2.267126663380976E-3</v>
      </c>
      <c r="M74" s="94">
        <v>1.7068082685378343E-3</v>
      </c>
      <c r="N74" s="95">
        <v>76</v>
      </c>
      <c r="O74" s="98">
        <v>62</v>
      </c>
      <c r="P74" s="97">
        <v>14</v>
      </c>
      <c r="Q74" s="92">
        <v>0.22580645161290322</v>
      </c>
      <c r="R74" s="93">
        <v>2.4343369634849455E-3</v>
      </c>
      <c r="S74" s="94">
        <v>2.1049772526651727E-3</v>
      </c>
      <c r="V74" s="45"/>
      <c r="W74" s="45"/>
    </row>
    <row r="75" spans="1:23" ht="12.9" customHeight="1">
      <c r="A75" s="46" t="s">
        <v>78</v>
      </c>
      <c r="B75" s="147">
        <v>16</v>
      </c>
      <c r="C75" s="52">
        <v>59</v>
      </c>
      <c r="D75" s="91">
        <v>-43</v>
      </c>
      <c r="E75" s="92">
        <v>-0.72881355932203384</v>
      </c>
      <c r="F75" s="93">
        <v>5.2287581699346402E-3</v>
      </c>
      <c r="G75" s="94">
        <v>1.5237603305785124E-2</v>
      </c>
      <c r="H75" s="95">
        <v>96</v>
      </c>
      <c r="I75" s="96">
        <v>103</v>
      </c>
      <c r="J75" s="97">
        <v>-7</v>
      </c>
      <c r="K75" s="92">
        <v>-6.7961165048543687E-2</v>
      </c>
      <c r="L75" s="93">
        <v>9.4627895515032034E-3</v>
      </c>
      <c r="M75" s="94">
        <v>9.7667362032998299E-3</v>
      </c>
      <c r="N75" s="95">
        <v>319</v>
      </c>
      <c r="O75" s="98">
        <v>380</v>
      </c>
      <c r="P75" s="97">
        <v>-61</v>
      </c>
      <c r="Q75" s="92">
        <v>-0.16052631578947368</v>
      </c>
      <c r="R75" s="93">
        <v>1.0217809096732864E-2</v>
      </c>
      <c r="S75" s="94">
        <v>1.2901473484076866E-2</v>
      </c>
      <c r="V75" s="45"/>
      <c r="W75" s="45"/>
    </row>
    <row r="76" spans="1:23" ht="12.9" customHeight="1">
      <c r="A76" s="46" t="s">
        <v>79</v>
      </c>
      <c r="B76" s="147">
        <v>36</v>
      </c>
      <c r="C76" s="52">
        <v>30</v>
      </c>
      <c r="D76" s="91">
        <v>6</v>
      </c>
      <c r="E76" s="92">
        <v>0.2</v>
      </c>
      <c r="F76" s="93">
        <v>1.1764705882352941E-2</v>
      </c>
      <c r="G76" s="94">
        <v>7.7479338842975209E-3</v>
      </c>
      <c r="H76" s="95">
        <v>189</v>
      </c>
      <c r="I76" s="96">
        <v>93</v>
      </c>
      <c r="J76" s="97">
        <v>96</v>
      </c>
      <c r="K76" s="92">
        <v>1.032258064516129</v>
      </c>
      <c r="L76" s="93">
        <v>1.8629866929521934E-2</v>
      </c>
      <c r="M76" s="94">
        <v>8.8185093874454772E-3</v>
      </c>
      <c r="N76" s="95">
        <v>737</v>
      </c>
      <c r="O76" s="98">
        <v>436</v>
      </c>
      <c r="P76" s="97">
        <v>301</v>
      </c>
      <c r="Q76" s="92">
        <v>0.69036697247706424</v>
      </c>
      <c r="R76" s="93">
        <v>2.3606662395900063E-2</v>
      </c>
      <c r="S76" s="94">
        <v>1.4802743260677667E-2</v>
      </c>
      <c r="V76" s="45"/>
      <c r="W76" s="45"/>
    </row>
    <row r="77" spans="1:23" ht="12.9" customHeight="1">
      <c r="A77" s="46" t="s">
        <v>80</v>
      </c>
      <c r="B77" s="147">
        <v>0</v>
      </c>
      <c r="C77" s="52">
        <v>11</v>
      </c>
      <c r="D77" s="91">
        <v>-11</v>
      </c>
      <c r="E77" s="92">
        <v>-1</v>
      </c>
      <c r="F77" s="93">
        <v>0</v>
      </c>
      <c r="G77" s="94">
        <v>2.840909090909091E-3</v>
      </c>
      <c r="H77" s="95">
        <v>23</v>
      </c>
      <c r="I77" s="96">
        <v>38</v>
      </c>
      <c r="J77" s="97">
        <v>-15</v>
      </c>
      <c r="K77" s="92">
        <v>-0.39473684210526316</v>
      </c>
      <c r="L77" s="93">
        <v>2.267126663380976E-3</v>
      </c>
      <c r="M77" s="94">
        <v>3.6032619002465392E-3</v>
      </c>
      <c r="N77" s="95">
        <v>48</v>
      </c>
      <c r="O77" s="98">
        <v>72</v>
      </c>
      <c r="P77" s="97">
        <v>-24</v>
      </c>
      <c r="Q77" s="92">
        <v>-0.33333333333333331</v>
      </c>
      <c r="R77" s="93">
        <v>1.5374759769378604E-3</v>
      </c>
      <c r="S77" s="94">
        <v>2.4444897127724589E-3</v>
      </c>
      <c r="V77" s="45"/>
      <c r="W77" s="45"/>
    </row>
    <row r="78" spans="1:23" ht="12.9" customHeight="1">
      <c r="A78" s="46" t="s">
        <v>81</v>
      </c>
      <c r="B78" s="147">
        <v>13</v>
      </c>
      <c r="C78" s="52">
        <v>9</v>
      </c>
      <c r="D78" s="91">
        <v>4</v>
      </c>
      <c r="E78" s="92">
        <v>0.44444444444444442</v>
      </c>
      <c r="F78" s="93">
        <v>4.2483660130718951E-3</v>
      </c>
      <c r="G78" s="94">
        <v>2.3243801652892563E-3</v>
      </c>
      <c r="H78" s="95">
        <v>73</v>
      </c>
      <c r="I78" s="96">
        <v>36</v>
      </c>
      <c r="J78" s="97">
        <v>37</v>
      </c>
      <c r="K78" s="92">
        <v>1.0277777777777777</v>
      </c>
      <c r="L78" s="93">
        <v>7.1956628881222279E-3</v>
      </c>
      <c r="M78" s="94">
        <v>3.4136165370756686E-3</v>
      </c>
      <c r="N78" s="95">
        <v>179</v>
      </c>
      <c r="O78" s="98">
        <v>97</v>
      </c>
      <c r="P78" s="97">
        <v>82</v>
      </c>
      <c r="Q78" s="92">
        <v>0.84536082474226804</v>
      </c>
      <c r="R78" s="93">
        <v>5.7335041639974375E-3</v>
      </c>
      <c r="S78" s="94">
        <v>3.2932708630406737E-3</v>
      </c>
      <c r="V78" s="45"/>
      <c r="W78" s="45"/>
    </row>
    <row r="79" spans="1:23" ht="12.9" customHeight="1">
      <c r="A79" s="46" t="s">
        <v>82</v>
      </c>
      <c r="B79" s="147">
        <v>93</v>
      </c>
      <c r="C79" s="52">
        <v>51</v>
      </c>
      <c r="D79" s="91">
        <v>42</v>
      </c>
      <c r="E79" s="92">
        <v>0.82352941176470584</v>
      </c>
      <c r="F79" s="93">
        <v>3.0392156862745098E-2</v>
      </c>
      <c r="G79" s="94">
        <v>1.3171487603305785E-2</v>
      </c>
      <c r="H79" s="95">
        <v>192</v>
      </c>
      <c r="I79" s="96">
        <v>119</v>
      </c>
      <c r="J79" s="97">
        <v>73</v>
      </c>
      <c r="K79" s="92">
        <v>0.61344537815126055</v>
      </c>
      <c r="L79" s="93">
        <v>1.8925579103006407E-2</v>
      </c>
      <c r="M79" s="94">
        <v>1.1283899108666793E-2</v>
      </c>
      <c r="N79" s="95">
        <v>795</v>
      </c>
      <c r="O79" s="98">
        <v>637</v>
      </c>
      <c r="P79" s="97">
        <v>158</v>
      </c>
      <c r="Q79" s="92">
        <v>0.24803767660910517</v>
      </c>
      <c r="R79" s="93">
        <v>2.5464445868033311E-2</v>
      </c>
      <c r="S79" s="94">
        <v>2.1626943708834116E-2</v>
      </c>
      <c r="V79" s="45"/>
      <c r="W79" s="45"/>
    </row>
    <row r="80" spans="1:23" ht="12.9" customHeight="1">
      <c r="A80" s="46" t="s">
        <v>83</v>
      </c>
      <c r="B80" s="147">
        <v>52</v>
      </c>
      <c r="C80" s="52">
        <v>137</v>
      </c>
      <c r="D80" s="91">
        <v>-85</v>
      </c>
      <c r="E80" s="92">
        <v>-0.62043795620437958</v>
      </c>
      <c r="F80" s="93">
        <v>1.699346405228758E-2</v>
      </c>
      <c r="G80" s="94">
        <v>3.5382231404958678E-2</v>
      </c>
      <c r="H80" s="95">
        <v>117</v>
      </c>
      <c r="I80" s="96">
        <v>200</v>
      </c>
      <c r="J80" s="97">
        <v>-83</v>
      </c>
      <c r="K80" s="92">
        <v>-0.41499999999999998</v>
      </c>
      <c r="L80" s="93">
        <v>1.1532774765894529E-2</v>
      </c>
      <c r="M80" s="94">
        <v>1.8964536317087048E-2</v>
      </c>
      <c r="N80" s="95">
        <v>377</v>
      </c>
      <c r="O80" s="98">
        <v>422</v>
      </c>
      <c r="P80" s="97">
        <v>-45</v>
      </c>
      <c r="Q80" s="92">
        <v>-0.1066350710900474</v>
      </c>
      <c r="R80" s="93">
        <v>1.2075592568866112E-2</v>
      </c>
      <c r="S80" s="94">
        <v>1.4327425816527467E-2</v>
      </c>
      <c r="V80" s="45"/>
      <c r="W80" s="45"/>
    </row>
    <row r="81" spans="1:23" ht="12.9" customHeight="1">
      <c r="A81" s="46" t="s">
        <v>84</v>
      </c>
      <c r="B81" s="147">
        <v>199</v>
      </c>
      <c r="C81" s="52">
        <v>276</v>
      </c>
      <c r="D81" s="91">
        <v>-77</v>
      </c>
      <c r="E81" s="92">
        <v>-0.27898550724637683</v>
      </c>
      <c r="F81" s="93">
        <v>6.5032679738562096E-2</v>
      </c>
      <c r="G81" s="94">
        <v>7.1280991735537189E-2</v>
      </c>
      <c r="H81" s="95">
        <v>966</v>
      </c>
      <c r="I81" s="96">
        <v>1003</v>
      </c>
      <c r="J81" s="97">
        <v>-37</v>
      </c>
      <c r="K81" s="92">
        <v>-3.6889332003988036E-2</v>
      </c>
      <c r="L81" s="93">
        <v>9.5219319862000981E-2</v>
      </c>
      <c r="M81" s="94">
        <v>9.510714963019154E-2</v>
      </c>
      <c r="N81" s="95">
        <v>2348</v>
      </c>
      <c r="O81" s="98">
        <v>2601</v>
      </c>
      <c r="P81" s="97">
        <v>-253</v>
      </c>
      <c r="Q81" s="92">
        <v>-9.7270280661284125E-2</v>
      </c>
      <c r="R81" s="93">
        <v>7.5208199871877005E-2</v>
      </c>
      <c r="S81" s="94">
        <v>8.8307190873905067E-2</v>
      </c>
      <c r="V81" s="45"/>
      <c r="W81" s="45"/>
    </row>
    <row r="82" spans="1:23" ht="12.9" customHeight="1">
      <c r="A82" s="46" t="s">
        <v>85</v>
      </c>
      <c r="B82" s="147">
        <v>391</v>
      </c>
      <c r="C82" s="52">
        <v>565</v>
      </c>
      <c r="D82" s="91">
        <v>-174</v>
      </c>
      <c r="E82" s="92">
        <v>-0.30796460176991153</v>
      </c>
      <c r="F82" s="93">
        <v>0.12777777777777777</v>
      </c>
      <c r="G82" s="94">
        <v>0.14591942148760331</v>
      </c>
      <c r="H82" s="95">
        <v>998</v>
      </c>
      <c r="I82" s="96">
        <v>1382</v>
      </c>
      <c r="J82" s="97">
        <v>-384</v>
      </c>
      <c r="K82" s="92">
        <v>-0.27785817655571637</v>
      </c>
      <c r="L82" s="93">
        <v>9.8373583045835392E-2</v>
      </c>
      <c r="M82" s="94">
        <v>0.1310449459510715</v>
      </c>
      <c r="N82" s="95">
        <v>3929</v>
      </c>
      <c r="O82" s="98">
        <v>4106</v>
      </c>
      <c r="P82" s="97">
        <v>-177</v>
      </c>
      <c r="Q82" s="92">
        <v>-4.310764734534827E-2</v>
      </c>
      <c r="R82" s="93">
        <v>0.12584881486226779</v>
      </c>
      <c r="S82" s="94">
        <v>0.13940381612005159</v>
      </c>
      <c r="V82" s="45"/>
      <c r="W82" s="45"/>
    </row>
    <row r="83" spans="1:23" ht="12.9" customHeight="1">
      <c r="A83" s="46" t="s">
        <v>86</v>
      </c>
      <c r="B83" s="147">
        <v>0</v>
      </c>
      <c r="C83" s="52">
        <v>1</v>
      </c>
      <c r="D83" s="91">
        <v>-1</v>
      </c>
      <c r="E83" s="92">
        <v>-1</v>
      </c>
      <c r="F83" s="93">
        <v>0</v>
      </c>
      <c r="G83" s="94">
        <v>2.5826446280991736E-4</v>
      </c>
      <c r="H83" s="95">
        <v>4</v>
      </c>
      <c r="I83" s="96">
        <v>4</v>
      </c>
      <c r="J83" s="97">
        <v>0</v>
      </c>
      <c r="K83" s="92">
        <v>0</v>
      </c>
      <c r="L83" s="93">
        <v>3.9428289797930016E-4</v>
      </c>
      <c r="M83" s="94">
        <v>3.7929072634174094E-4</v>
      </c>
      <c r="N83" s="95">
        <v>17</v>
      </c>
      <c r="O83" s="98">
        <v>28</v>
      </c>
      <c r="P83" s="97">
        <v>-11</v>
      </c>
      <c r="Q83" s="92">
        <v>-0.39285714285714285</v>
      </c>
      <c r="R83" s="93">
        <v>5.4452274183215883E-4</v>
      </c>
      <c r="S83" s="94">
        <v>9.5063488830040058E-4</v>
      </c>
      <c r="V83" s="45"/>
      <c r="W83" s="45"/>
    </row>
    <row r="84" spans="1:23" ht="12.9" customHeight="1">
      <c r="A84" s="46" t="s">
        <v>87</v>
      </c>
      <c r="B84" s="147">
        <v>16</v>
      </c>
      <c r="C84" s="52">
        <v>24</v>
      </c>
      <c r="D84" s="91">
        <v>-8</v>
      </c>
      <c r="E84" s="92">
        <v>-0.33333333333333331</v>
      </c>
      <c r="F84" s="93">
        <v>5.2287581699346402E-3</v>
      </c>
      <c r="G84" s="94">
        <v>6.1983471074380167E-3</v>
      </c>
      <c r="H84" s="95">
        <v>32</v>
      </c>
      <c r="I84" s="96">
        <v>52</v>
      </c>
      <c r="J84" s="97">
        <v>-20</v>
      </c>
      <c r="K84" s="92">
        <v>-0.38461538461538464</v>
      </c>
      <c r="L84" s="93">
        <v>3.1542631838344013E-3</v>
      </c>
      <c r="M84" s="94">
        <v>4.9307794424426326E-3</v>
      </c>
      <c r="N84" s="95">
        <v>100</v>
      </c>
      <c r="O84" s="98">
        <v>416</v>
      </c>
      <c r="P84" s="97">
        <v>-316</v>
      </c>
      <c r="Q84" s="92">
        <v>-0.75961538461538458</v>
      </c>
      <c r="R84" s="93">
        <v>3.2030749519538757E-3</v>
      </c>
      <c r="S84" s="94">
        <v>1.4123718340463096E-2</v>
      </c>
      <c r="V84" s="45"/>
      <c r="W84" s="45"/>
    </row>
    <row r="85" spans="1:23" ht="12.9" customHeight="1">
      <c r="A85" s="46" t="s">
        <v>88</v>
      </c>
      <c r="B85" s="147">
        <v>4</v>
      </c>
      <c r="C85" s="52">
        <v>2</v>
      </c>
      <c r="D85" s="91">
        <v>2</v>
      </c>
      <c r="E85" s="92">
        <v>1</v>
      </c>
      <c r="F85" s="93">
        <v>1.30718954248366E-3</v>
      </c>
      <c r="G85" s="94">
        <v>5.1652892561983473E-4</v>
      </c>
      <c r="H85" s="95">
        <v>13</v>
      </c>
      <c r="I85" s="96">
        <v>23</v>
      </c>
      <c r="J85" s="97">
        <v>-10</v>
      </c>
      <c r="K85" s="92">
        <v>-0.43478260869565216</v>
      </c>
      <c r="L85" s="93">
        <v>1.2814194184327255E-3</v>
      </c>
      <c r="M85" s="94">
        <v>2.1809216764650105E-3</v>
      </c>
      <c r="N85" s="95">
        <v>116</v>
      </c>
      <c r="O85" s="98">
        <v>148</v>
      </c>
      <c r="P85" s="97">
        <v>-32</v>
      </c>
      <c r="Q85" s="92">
        <v>-0.21621621621621623</v>
      </c>
      <c r="R85" s="93">
        <v>3.7155669442664957E-3</v>
      </c>
      <c r="S85" s="94">
        <v>5.0247844095878316E-3</v>
      </c>
      <c r="V85" s="45"/>
      <c r="W85" s="45"/>
    </row>
    <row r="86" spans="1:23" ht="12.9" customHeight="1">
      <c r="A86" s="46" t="s">
        <v>89</v>
      </c>
      <c r="B86" s="147">
        <v>3</v>
      </c>
      <c r="C86" s="52">
        <v>4</v>
      </c>
      <c r="D86" s="91">
        <v>-1</v>
      </c>
      <c r="E86" s="92">
        <v>-0.25</v>
      </c>
      <c r="F86" s="93">
        <v>9.8039215686274508E-4</v>
      </c>
      <c r="G86" s="94">
        <v>1.0330578512396695E-3</v>
      </c>
      <c r="H86" s="95">
        <v>25</v>
      </c>
      <c r="I86" s="96">
        <v>13</v>
      </c>
      <c r="J86" s="97">
        <v>12</v>
      </c>
      <c r="K86" s="92">
        <v>0.92307692307692313</v>
      </c>
      <c r="L86" s="93">
        <v>2.4642681123706258E-3</v>
      </c>
      <c r="M86" s="94">
        <v>1.2326948606106581E-3</v>
      </c>
      <c r="N86" s="95">
        <v>80</v>
      </c>
      <c r="O86" s="98">
        <v>24</v>
      </c>
      <c r="P86" s="97">
        <v>56</v>
      </c>
      <c r="Q86" s="92">
        <v>2.3333333333333335</v>
      </c>
      <c r="R86" s="93">
        <v>2.5624599615631004E-3</v>
      </c>
      <c r="S86" s="94">
        <v>8.1482990425748626E-4</v>
      </c>
      <c r="V86" s="45"/>
      <c r="W86" s="45"/>
    </row>
    <row r="87" spans="1:23" ht="12.9" customHeight="1">
      <c r="A87" s="46" t="s">
        <v>90</v>
      </c>
      <c r="B87" s="147">
        <v>87</v>
      </c>
      <c r="C87" s="52">
        <v>77</v>
      </c>
      <c r="D87" s="91">
        <v>10</v>
      </c>
      <c r="E87" s="92">
        <v>0.12987012987012986</v>
      </c>
      <c r="F87" s="93">
        <v>2.8431372549019607E-2</v>
      </c>
      <c r="G87" s="94">
        <v>1.9886363636363636E-2</v>
      </c>
      <c r="H87" s="95">
        <v>296</v>
      </c>
      <c r="I87" s="96">
        <v>198</v>
      </c>
      <c r="J87" s="97">
        <v>98</v>
      </c>
      <c r="K87" s="92">
        <v>0.49494949494949497</v>
      </c>
      <c r="L87" s="93">
        <v>2.9176934450468209E-2</v>
      </c>
      <c r="M87" s="94">
        <v>1.8774890953916178E-2</v>
      </c>
      <c r="N87" s="95">
        <v>696</v>
      </c>
      <c r="O87" s="98">
        <v>576</v>
      </c>
      <c r="P87" s="97">
        <v>120</v>
      </c>
      <c r="Q87" s="92">
        <v>0.20833333333333334</v>
      </c>
      <c r="R87" s="93">
        <v>2.2293401665598976E-2</v>
      </c>
      <c r="S87" s="94">
        <v>1.9555917702179671E-2</v>
      </c>
      <c r="V87" s="45"/>
      <c r="W87" s="45"/>
    </row>
    <row r="88" spans="1:23" ht="12.9" customHeight="1">
      <c r="A88" s="46" t="s">
        <v>91</v>
      </c>
      <c r="B88" s="147">
        <v>153</v>
      </c>
      <c r="C88" s="52">
        <v>105</v>
      </c>
      <c r="D88" s="91">
        <v>48</v>
      </c>
      <c r="E88" s="92">
        <v>0.45714285714285713</v>
      </c>
      <c r="F88" s="93">
        <v>0.05</v>
      </c>
      <c r="G88" s="94">
        <v>2.7117768595041322E-2</v>
      </c>
      <c r="H88" s="95">
        <v>617</v>
      </c>
      <c r="I88" s="96">
        <v>562</v>
      </c>
      <c r="J88" s="97">
        <v>55</v>
      </c>
      <c r="K88" s="92">
        <v>9.7864768683274025E-2</v>
      </c>
      <c r="L88" s="93">
        <v>6.0818137013307051E-2</v>
      </c>
      <c r="M88" s="94">
        <v>5.3290347051014604E-2</v>
      </c>
      <c r="N88" s="95">
        <v>1546</v>
      </c>
      <c r="O88" s="98">
        <v>1721</v>
      </c>
      <c r="P88" s="97">
        <v>-175</v>
      </c>
      <c r="Q88" s="92">
        <v>-0.10168506682161534</v>
      </c>
      <c r="R88" s="93">
        <v>4.9519538757206917E-2</v>
      </c>
      <c r="S88" s="94">
        <v>5.8430094384463907E-2</v>
      </c>
      <c r="V88" s="45"/>
      <c r="W88" s="45"/>
    </row>
    <row r="89" spans="1:23" ht="12.9" customHeight="1">
      <c r="A89" s="46" t="s">
        <v>92</v>
      </c>
      <c r="B89" s="147">
        <v>1</v>
      </c>
      <c r="C89" s="52">
        <v>3</v>
      </c>
      <c r="D89" s="91">
        <v>-2</v>
      </c>
      <c r="E89" s="92">
        <v>-0.66666666666666663</v>
      </c>
      <c r="F89" s="93">
        <v>3.2679738562091501E-4</v>
      </c>
      <c r="G89" s="94">
        <v>7.7479338842975209E-4</v>
      </c>
      <c r="H89" s="95">
        <v>3</v>
      </c>
      <c r="I89" s="96">
        <v>29</v>
      </c>
      <c r="J89" s="97">
        <v>-26</v>
      </c>
      <c r="K89" s="92">
        <v>-0.89655172413793105</v>
      </c>
      <c r="L89" s="93">
        <v>2.9571217348447511E-4</v>
      </c>
      <c r="M89" s="94">
        <v>2.7498577659776217E-3</v>
      </c>
      <c r="N89" s="95">
        <v>10</v>
      </c>
      <c r="O89" s="98">
        <v>36</v>
      </c>
      <c r="P89" s="97">
        <v>-26</v>
      </c>
      <c r="Q89" s="92">
        <v>-0.72222222222222221</v>
      </c>
      <c r="R89" s="93">
        <v>3.2030749519538755E-4</v>
      </c>
      <c r="S89" s="94">
        <v>1.2222448563862294E-3</v>
      </c>
      <c r="V89" s="45"/>
      <c r="W89" s="45"/>
    </row>
    <row r="90" spans="1:23" ht="12.9" customHeight="1">
      <c r="A90" s="46" t="s">
        <v>93</v>
      </c>
      <c r="B90" s="147">
        <v>0</v>
      </c>
      <c r="C90" s="52">
        <v>0</v>
      </c>
      <c r="D90" s="91">
        <v>0</v>
      </c>
      <c r="E90" s="92" t="s">
        <v>215</v>
      </c>
      <c r="F90" s="93">
        <v>0</v>
      </c>
      <c r="G90" s="94">
        <v>0</v>
      </c>
      <c r="H90" s="95">
        <v>11</v>
      </c>
      <c r="I90" s="96">
        <v>2</v>
      </c>
      <c r="J90" s="97">
        <v>9</v>
      </c>
      <c r="K90" s="92">
        <v>4.5</v>
      </c>
      <c r="L90" s="93">
        <v>1.0842779694430753E-3</v>
      </c>
      <c r="M90" s="94">
        <v>1.8964536317087047E-4</v>
      </c>
      <c r="N90" s="95">
        <v>27</v>
      </c>
      <c r="O90" s="98">
        <v>8</v>
      </c>
      <c r="P90" s="97">
        <v>19</v>
      </c>
      <c r="Q90" s="92">
        <v>2.375</v>
      </c>
      <c r="R90" s="93">
        <v>8.6483023702754649E-4</v>
      </c>
      <c r="S90" s="94">
        <v>2.7160996808582875E-4</v>
      </c>
      <c r="V90" s="45"/>
      <c r="W90" s="45"/>
    </row>
    <row r="91" spans="1:23" ht="12.9" customHeight="1">
      <c r="A91" s="46" t="s">
        <v>94</v>
      </c>
      <c r="B91" s="147">
        <v>142</v>
      </c>
      <c r="C91" s="52">
        <v>117</v>
      </c>
      <c r="D91" s="91">
        <v>25</v>
      </c>
      <c r="E91" s="92">
        <v>0.21367521367521367</v>
      </c>
      <c r="F91" s="93">
        <v>4.6405228758169936E-2</v>
      </c>
      <c r="G91" s="94">
        <v>3.0216942148760331E-2</v>
      </c>
      <c r="H91" s="95">
        <v>518</v>
      </c>
      <c r="I91" s="96">
        <v>474</v>
      </c>
      <c r="J91" s="97">
        <v>44</v>
      </c>
      <c r="K91" s="92">
        <v>9.2827004219409287E-2</v>
      </c>
      <c r="L91" s="93">
        <v>5.1059635288319367E-2</v>
      </c>
      <c r="M91" s="94">
        <v>4.49459510714963E-2</v>
      </c>
      <c r="N91" s="95">
        <v>1489</v>
      </c>
      <c r="O91" s="98">
        <v>1132</v>
      </c>
      <c r="P91" s="97">
        <v>357</v>
      </c>
      <c r="Q91" s="92">
        <v>0.31537102473498235</v>
      </c>
      <c r="R91" s="93">
        <v>4.7693786034593212E-2</v>
      </c>
      <c r="S91" s="94">
        <v>3.8432810484144771E-2</v>
      </c>
      <c r="V91" s="45"/>
      <c r="W91" s="45"/>
    </row>
    <row r="92" spans="1:23" ht="12.9" customHeight="1">
      <c r="A92" s="46" t="s">
        <v>95</v>
      </c>
      <c r="B92" s="147">
        <v>47</v>
      </c>
      <c r="C92" s="52">
        <v>28</v>
      </c>
      <c r="D92" s="91">
        <v>19</v>
      </c>
      <c r="E92" s="92">
        <v>0.6785714285714286</v>
      </c>
      <c r="F92" s="93">
        <v>1.5359477124183006E-2</v>
      </c>
      <c r="G92" s="94">
        <v>7.2314049586776862E-3</v>
      </c>
      <c r="H92" s="95">
        <v>123</v>
      </c>
      <c r="I92" s="96">
        <v>77</v>
      </c>
      <c r="J92" s="97">
        <v>46</v>
      </c>
      <c r="K92" s="92">
        <v>0.59740259740259738</v>
      </c>
      <c r="L92" s="93">
        <v>1.2124199112863479E-2</v>
      </c>
      <c r="M92" s="94">
        <v>7.3013464820785128E-3</v>
      </c>
      <c r="N92" s="95">
        <v>466</v>
      </c>
      <c r="O92" s="98">
        <v>343</v>
      </c>
      <c r="P92" s="97">
        <v>123</v>
      </c>
      <c r="Q92" s="92">
        <v>0.35860058309037901</v>
      </c>
      <c r="R92" s="93">
        <v>1.4926329276105061E-2</v>
      </c>
      <c r="S92" s="94">
        <v>1.1645277381679907E-2</v>
      </c>
      <c r="V92" s="45"/>
      <c r="W92" s="45"/>
    </row>
    <row r="93" spans="1:23" ht="12.9" customHeight="1">
      <c r="A93" s="46" t="s">
        <v>96</v>
      </c>
      <c r="B93" s="147">
        <v>0</v>
      </c>
      <c r="C93" s="52">
        <v>6</v>
      </c>
      <c r="D93" s="91">
        <v>-6</v>
      </c>
      <c r="E93" s="92">
        <v>-1</v>
      </c>
      <c r="F93" s="93">
        <v>0</v>
      </c>
      <c r="G93" s="94">
        <v>1.5495867768595042E-3</v>
      </c>
      <c r="H93" s="95">
        <v>89</v>
      </c>
      <c r="I93" s="96">
        <v>29</v>
      </c>
      <c r="J93" s="97">
        <v>60</v>
      </c>
      <c r="K93" s="92">
        <v>2.0689655172413794</v>
      </c>
      <c r="L93" s="93">
        <v>8.7727944800394288E-3</v>
      </c>
      <c r="M93" s="94">
        <v>2.7498577659776217E-3</v>
      </c>
      <c r="N93" s="95">
        <v>214</v>
      </c>
      <c r="O93" s="98">
        <v>154</v>
      </c>
      <c r="P93" s="97">
        <v>60</v>
      </c>
      <c r="Q93" s="92">
        <v>0.38961038961038963</v>
      </c>
      <c r="R93" s="93">
        <v>6.8545803971812938E-3</v>
      </c>
      <c r="S93" s="94">
        <v>5.2284918856522035E-3</v>
      </c>
      <c r="V93" s="45"/>
      <c r="W93" s="45"/>
    </row>
    <row r="94" spans="1:23" ht="12.9" customHeight="1">
      <c r="A94" s="46" t="s">
        <v>97</v>
      </c>
      <c r="B94" s="147">
        <v>16</v>
      </c>
      <c r="C94" s="52">
        <v>15</v>
      </c>
      <c r="D94" s="91">
        <v>1</v>
      </c>
      <c r="E94" s="92">
        <v>6.6666666666666666E-2</v>
      </c>
      <c r="F94" s="93">
        <v>5.2287581699346402E-3</v>
      </c>
      <c r="G94" s="94">
        <v>3.8739669421487604E-3</v>
      </c>
      <c r="H94" s="95">
        <v>60</v>
      </c>
      <c r="I94" s="96">
        <v>60</v>
      </c>
      <c r="J94" s="97">
        <v>0</v>
      </c>
      <c r="K94" s="92">
        <v>0</v>
      </c>
      <c r="L94" s="93">
        <v>5.9142434696895022E-3</v>
      </c>
      <c r="M94" s="94">
        <v>5.6893608951261139E-3</v>
      </c>
      <c r="N94" s="95">
        <v>223</v>
      </c>
      <c r="O94" s="98">
        <v>234</v>
      </c>
      <c r="P94" s="97">
        <v>-11</v>
      </c>
      <c r="Q94" s="92">
        <v>-4.7008547008547008E-2</v>
      </c>
      <c r="R94" s="93">
        <v>7.1428571428571426E-3</v>
      </c>
      <c r="S94" s="94">
        <v>7.9445915665104904E-3</v>
      </c>
      <c r="V94" s="45"/>
      <c r="W94" s="45"/>
    </row>
    <row r="95" spans="1:23" ht="12.9" customHeight="1">
      <c r="A95" s="46" t="s">
        <v>98</v>
      </c>
      <c r="B95" s="147">
        <v>36</v>
      </c>
      <c r="C95" s="52">
        <v>4</v>
      </c>
      <c r="D95" s="91">
        <v>32</v>
      </c>
      <c r="E95" s="92">
        <v>8</v>
      </c>
      <c r="F95" s="93">
        <v>1.1764705882352941E-2</v>
      </c>
      <c r="G95" s="94">
        <v>1.0330578512396695E-3</v>
      </c>
      <c r="H95" s="95">
        <v>43</v>
      </c>
      <c r="I95" s="96">
        <v>21</v>
      </c>
      <c r="J95" s="97">
        <v>22</v>
      </c>
      <c r="K95" s="92">
        <v>1.0476190476190477</v>
      </c>
      <c r="L95" s="93">
        <v>4.2385411532774768E-3</v>
      </c>
      <c r="M95" s="94">
        <v>1.9912763132941399E-3</v>
      </c>
      <c r="N95" s="95">
        <v>101</v>
      </c>
      <c r="O95" s="98">
        <v>54</v>
      </c>
      <c r="P95" s="97">
        <v>47</v>
      </c>
      <c r="Q95" s="92">
        <v>0.87037037037037035</v>
      </c>
      <c r="R95" s="93">
        <v>3.2351057014734143E-3</v>
      </c>
      <c r="S95" s="94">
        <v>1.8333672845793441E-3</v>
      </c>
      <c r="V95" s="45"/>
      <c r="W95" s="45"/>
    </row>
    <row r="96" spans="1:23" ht="12.75" customHeight="1">
      <c r="A96" s="46" t="s">
        <v>99</v>
      </c>
      <c r="B96" s="147">
        <v>0</v>
      </c>
      <c r="C96" s="52">
        <v>14</v>
      </c>
      <c r="D96" s="91">
        <v>-14</v>
      </c>
      <c r="E96" s="92">
        <v>-1</v>
      </c>
      <c r="F96" s="93">
        <v>0</v>
      </c>
      <c r="G96" s="94">
        <v>3.6157024793388431E-3</v>
      </c>
      <c r="H96" s="95">
        <v>1</v>
      </c>
      <c r="I96" s="96">
        <v>17</v>
      </c>
      <c r="J96" s="97">
        <v>-16</v>
      </c>
      <c r="K96" s="92">
        <v>-0.94117647058823528</v>
      </c>
      <c r="L96" s="93">
        <v>9.857072449482504E-5</v>
      </c>
      <c r="M96" s="94">
        <v>1.611985586952399E-3</v>
      </c>
      <c r="N96" s="95">
        <v>2</v>
      </c>
      <c r="O96" s="98">
        <v>18</v>
      </c>
      <c r="P96" s="97">
        <v>-16</v>
      </c>
      <c r="Q96" s="92">
        <v>-0.88888888888888884</v>
      </c>
      <c r="R96" s="93">
        <v>6.4061499039077513E-5</v>
      </c>
      <c r="S96" s="94">
        <v>6.1112242819311472E-4</v>
      </c>
      <c r="V96" s="45"/>
      <c r="W96" s="45"/>
    </row>
    <row r="97" spans="1:23" ht="12.75" customHeight="1">
      <c r="A97" s="46" t="s">
        <v>100</v>
      </c>
      <c r="B97" s="147">
        <v>5</v>
      </c>
      <c r="C97" s="52">
        <v>0</v>
      </c>
      <c r="D97" s="91">
        <v>5</v>
      </c>
      <c r="E97" s="92" t="s">
        <v>215</v>
      </c>
      <c r="F97" s="93">
        <v>1.6339869281045752E-3</v>
      </c>
      <c r="G97" s="94">
        <v>0</v>
      </c>
      <c r="H97" s="95">
        <v>21</v>
      </c>
      <c r="I97" s="96">
        <v>4</v>
      </c>
      <c r="J97" s="97">
        <v>17</v>
      </c>
      <c r="K97" s="92">
        <v>4.25</v>
      </c>
      <c r="L97" s="93">
        <v>2.0699852143913258E-3</v>
      </c>
      <c r="M97" s="94">
        <v>3.7929072634174094E-4</v>
      </c>
      <c r="N97" s="95">
        <v>109</v>
      </c>
      <c r="O97" s="98">
        <v>32</v>
      </c>
      <c r="P97" s="97">
        <v>77</v>
      </c>
      <c r="Q97" s="92">
        <v>2.40625</v>
      </c>
      <c r="R97" s="93">
        <v>3.4913516976297246E-3</v>
      </c>
      <c r="S97" s="94">
        <v>1.086439872343315E-3</v>
      </c>
      <c r="V97" s="45"/>
      <c r="W97" s="45"/>
    </row>
    <row r="98" spans="1:23" ht="12.9" customHeight="1">
      <c r="A98" s="46" t="s">
        <v>101</v>
      </c>
      <c r="B98" s="147">
        <v>902</v>
      </c>
      <c r="C98" s="52">
        <v>437</v>
      </c>
      <c r="D98" s="91">
        <v>465</v>
      </c>
      <c r="E98" s="92">
        <v>1.0640732265446224</v>
      </c>
      <c r="F98" s="93">
        <v>0.29477124183006537</v>
      </c>
      <c r="G98" s="94">
        <v>0.11286157024793389</v>
      </c>
      <c r="H98" s="95">
        <v>3031</v>
      </c>
      <c r="I98" s="96">
        <v>1975</v>
      </c>
      <c r="J98" s="97">
        <v>1056</v>
      </c>
      <c r="K98" s="92">
        <v>0.5346835443037975</v>
      </c>
      <c r="L98" s="93">
        <v>0.29876786594381471</v>
      </c>
      <c r="M98" s="94">
        <v>0.1872747961312346</v>
      </c>
      <c r="N98" s="95">
        <v>8055</v>
      </c>
      <c r="O98" s="98">
        <v>4392</v>
      </c>
      <c r="P98" s="97">
        <v>3663</v>
      </c>
      <c r="Q98" s="92">
        <v>0.83401639344262291</v>
      </c>
      <c r="R98" s="93">
        <v>0.25800768737988466</v>
      </c>
      <c r="S98" s="94">
        <v>0.14911387247911997</v>
      </c>
      <c r="V98" s="45"/>
      <c r="W98" s="45"/>
    </row>
    <row r="99" spans="1:23" ht="12.9" customHeight="1">
      <c r="A99" s="46" t="s">
        <v>102</v>
      </c>
      <c r="B99" s="147">
        <v>47</v>
      </c>
      <c r="C99" s="52">
        <v>35</v>
      </c>
      <c r="D99" s="91">
        <v>12</v>
      </c>
      <c r="E99" s="92">
        <v>0.34285714285714286</v>
      </c>
      <c r="F99" s="93">
        <v>1.5359477124183006E-2</v>
      </c>
      <c r="G99" s="94">
        <v>9.0392561983471068E-3</v>
      </c>
      <c r="H99" s="95">
        <v>123</v>
      </c>
      <c r="I99" s="96">
        <v>107</v>
      </c>
      <c r="J99" s="97">
        <v>16</v>
      </c>
      <c r="K99" s="92">
        <v>0.14953271028037382</v>
      </c>
      <c r="L99" s="93">
        <v>1.2124199112863479E-2</v>
      </c>
      <c r="M99" s="94">
        <v>1.0146026929641571E-2</v>
      </c>
      <c r="N99" s="95">
        <v>746</v>
      </c>
      <c r="O99" s="98">
        <v>699</v>
      </c>
      <c r="P99" s="97">
        <v>47</v>
      </c>
      <c r="Q99" s="92">
        <v>6.7238912732474967E-2</v>
      </c>
      <c r="R99" s="93">
        <v>2.3894939141575911E-2</v>
      </c>
      <c r="S99" s="94">
        <v>2.3731920961499287E-2</v>
      </c>
      <c r="V99" s="45"/>
      <c r="W99" s="45"/>
    </row>
    <row r="100" spans="1:23" ht="12.9" customHeight="1">
      <c r="A100" s="46" t="s">
        <v>103</v>
      </c>
      <c r="B100" s="147">
        <v>42</v>
      </c>
      <c r="C100" s="52">
        <v>116</v>
      </c>
      <c r="D100" s="91">
        <v>-74</v>
      </c>
      <c r="E100" s="92">
        <v>-0.63793103448275867</v>
      </c>
      <c r="F100" s="93">
        <v>1.3725490196078431E-2</v>
      </c>
      <c r="G100" s="94">
        <v>2.9958677685950414E-2</v>
      </c>
      <c r="H100" s="95">
        <v>159</v>
      </c>
      <c r="I100" s="96">
        <v>283</v>
      </c>
      <c r="J100" s="97">
        <v>-124</v>
      </c>
      <c r="K100" s="92">
        <v>-0.43816254416961131</v>
      </c>
      <c r="L100" s="93">
        <v>1.5672745194677182E-2</v>
      </c>
      <c r="M100" s="94">
        <v>2.6834818888678173E-2</v>
      </c>
      <c r="N100" s="95">
        <v>1046</v>
      </c>
      <c r="O100" s="98">
        <v>1007</v>
      </c>
      <c r="P100" s="97">
        <v>39</v>
      </c>
      <c r="Q100" s="92">
        <v>3.8728897715988087E-2</v>
      </c>
      <c r="R100" s="93">
        <v>3.3504163997437539E-2</v>
      </c>
      <c r="S100" s="94">
        <v>3.4188904732803692E-2</v>
      </c>
      <c r="V100" s="45"/>
      <c r="W100" s="45"/>
    </row>
    <row r="101" spans="1:23" ht="12.9" customHeight="1">
      <c r="A101" s="148" t="s">
        <v>104</v>
      </c>
      <c r="B101" s="147">
        <v>39</v>
      </c>
      <c r="C101" s="52">
        <v>18</v>
      </c>
      <c r="D101" s="91">
        <v>21</v>
      </c>
      <c r="E101" s="149">
        <v>1.1666666666666667</v>
      </c>
      <c r="F101" s="150">
        <v>1.2745098039215686E-2</v>
      </c>
      <c r="G101" s="151">
        <v>4.6487603305785125E-3</v>
      </c>
      <c r="H101" s="95">
        <v>76</v>
      </c>
      <c r="I101" s="96">
        <v>91</v>
      </c>
      <c r="J101" s="152">
        <v>-15</v>
      </c>
      <c r="K101" s="149">
        <v>-0.16483516483516483</v>
      </c>
      <c r="L101" s="150">
        <v>7.491375061606703E-3</v>
      </c>
      <c r="M101" s="151">
        <v>8.6288640242746066E-3</v>
      </c>
      <c r="N101" s="95">
        <v>139</v>
      </c>
      <c r="O101" s="98">
        <v>167</v>
      </c>
      <c r="P101" s="152">
        <v>-28</v>
      </c>
      <c r="Q101" s="149">
        <v>-0.16766467065868262</v>
      </c>
      <c r="R101" s="150">
        <v>4.4522741832158869E-3</v>
      </c>
      <c r="S101" s="151">
        <v>5.6698580837916748E-3</v>
      </c>
      <c r="V101" s="45"/>
      <c r="W101" s="45"/>
    </row>
    <row r="102" spans="1:23" ht="12.9" customHeight="1">
      <c r="A102" s="153" t="s">
        <v>105</v>
      </c>
      <c r="B102" s="154">
        <v>420</v>
      </c>
      <c r="C102" s="70">
        <v>1017</v>
      </c>
      <c r="D102" s="91">
        <v>-597</v>
      </c>
      <c r="E102" s="155">
        <v>-0.58702064896755157</v>
      </c>
      <c r="F102" s="106">
        <v>0.13725490196078433</v>
      </c>
      <c r="G102" s="107">
        <v>0.26265495867768596</v>
      </c>
      <c r="H102" s="156">
        <v>1155</v>
      </c>
      <c r="I102" s="157">
        <v>1761</v>
      </c>
      <c r="J102" s="105">
        <v>-606</v>
      </c>
      <c r="K102" s="155">
        <v>-0.34412265758091992</v>
      </c>
      <c r="L102" s="106">
        <v>0.11384918679152292</v>
      </c>
      <c r="M102" s="107">
        <v>0.16698274227195145</v>
      </c>
      <c r="N102" s="156">
        <v>4069</v>
      </c>
      <c r="O102" s="158">
        <v>4222</v>
      </c>
      <c r="P102" s="105">
        <v>-153</v>
      </c>
      <c r="Q102" s="155">
        <v>-3.623874940786357E-2</v>
      </c>
      <c r="R102" s="106">
        <v>0.1303331197950032</v>
      </c>
      <c r="S102" s="107">
        <v>0.14334216065729613</v>
      </c>
      <c r="U102" s="99"/>
      <c r="V102" s="100"/>
      <c r="W102" s="100"/>
    </row>
    <row r="103" spans="1:23" ht="12.9" customHeight="1">
      <c r="A103" s="148" t="s">
        <v>106</v>
      </c>
      <c r="B103" s="147">
        <v>40</v>
      </c>
      <c r="C103" s="52">
        <v>8</v>
      </c>
      <c r="D103" s="91">
        <v>32</v>
      </c>
      <c r="E103" s="149">
        <v>4</v>
      </c>
      <c r="F103" s="150">
        <v>9.5238095238095233E-2</v>
      </c>
      <c r="G103" s="151">
        <v>7.8662733529990172E-3</v>
      </c>
      <c r="H103" s="95">
        <v>132</v>
      </c>
      <c r="I103" s="96">
        <v>77</v>
      </c>
      <c r="J103" s="152">
        <v>55</v>
      </c>
      <c r="K103" s="149">
        <v>0.7142857142857143</v>
      </c>
      <c r="L103" s="150">
        <v>0.11428571428571428</v>
      </c>
      <c r="M103" s="151">
        <v>4.3725156161272004E-2</v>
      </c>
      <c r="N103" s="95">
        <v>438</v>
      </c>
      <c r="O103" s="98">
        <v>468</v>
      </c>
      <c r="P103" s="152">
        <v>-30</v>
      </c>
      <c r="Q103" s="149">
        <v>-6.4102564102564097E-2</v>
      </c>
      <c r="R103" s="150">
        <v>0.10764315556647824</v>
      </c>
      <c r="S103" s="151">
        <v>0.11084793936522976</v>
      </c>
      <c r="V103" s="45"/>
      <c r="W103" s="45"/>
    </row>
    <row r="104" spans="1:23" ht="12.9" customHeight="1">
      <c r="A104" s="46" t="s">
        <v>107</v>
      </c>
      <c r="B104" s="147">
        <v>0</v>
      </c>
      <c r="C104" s="52">
        <v>0</v>
      </c>
      <c r="D104" s="91">
        <v>0</v>
      </c>
      <c r="E104" s="92" t="s">
        <v>215</v>
      </c>
      <c r="F104" s="93">
        <v>0</v>
      </c>
      <c r="G104" s="94">
        <v>0</v>
      </c>
      <c r="H104" s="95">
        <v>0</v>
      </c>
      <c r="I104" s="96">
        <v>0</v>
      </c>
      <c r="J104" s="97">
        <v>0</v>
      </c>
      <c r="K104" s="92" t="s">
        <v>215</v>
      </c>
      <c r="L104" s="93">
        <v>0</v>
      </c>
      <c r="M104" s="94">
        <v>0</v>
      </c>
      <c r="N104" s="95">
        <v>8</v>
      </c>
      <c r="O104" s="98">
        <v>2</v>
      </c>
      <c r="P104" s="97">
        <v>6</v>
      </c>
      <c r="Q104" s="149">
        <v>3</v>
      </c>
      <c r="R104" s="93">
        <v>1.9660850331776848E-3</v>
      </c>
      <c r="S104" s="94">
        <v>4.7370914258645192E-4</v>
      </c>
      <c r="V104" s="45"/>
      <c r="W104" s="45"/>
    </row>
    <row r="105" spans="1:23" ht="12.9" customHeight="1">
      <c r="A105" s="46" t="s">
        <v>108</v>
      </c>
      <c r="B105" s="147">
        <v>0</v>
      </c>
      <c r="C105" s="52">
        <v>0</v>
      </c>
      <c r="D105" s="91">
        <v>0</v>
      </c>
      <c r="E105" s="92" t="s">
        <v>215</v>
      </c>
      <c r="F105" s="93">
        <v>0</v>
      </c>
      <c r="G105" s="94">
        <v>0</v>
      </c>
      <c r="H105" s="95">
        <v>0</v>
      </c>
      <c r="I105" s="96">
        <v>2</v>
      </c>
      <c r="J105" s="97">
        <v>-2</v>
      </c>
      <c r="K105" s="92">
        <v>-1</v>
      </c>
      <c r="L105" s="93">
        <v>0</v>
      </c>
      <c r="M105" s="94">
        <v>1.1357183418512209E-3</v>
      </c>
      <c r="N105" s="95">
        <v>0</v>
      </c>
      <c r="O105" s="98">
        <v>5</v>
      </c>
      <c r="P105" s="97">
        <v>-5</v>
      </c>
      <c r="Q105" s="149">
        <v>-1</v>
      </c>
      <c r="R105" s="93">
        <v>0</v>
      </c>
      <c r="S105" s="94">
        <v>1.1842728564661299E-3</v>
      </c>
      <c r="V105" s="45"/>
      <c r="W105" s="45"/>
    </row>
    <row r="106" spans="1:23" ht="12.9" customHeight="1">
      <c r="A106" s="46" t="s">
        <v>109</v>
      </c>
      <c r="B106" s="147">
        <v>0</v>
      </c>
      <c r="C106" s="52">
        <v>0</v>
      </c>
      <c r="D106" s="91">
        <v>0</v>
      </c>
      <c r="E106" s="92" t="s">
        <v>215</v>
      </c>
      <c r="F106" s="93">
        <v>0</v>
      </c>
      <c r="G106" s="94">
        <v>0</v>
      </c>
      <c r="H106" s="95">
        <v>0</v>
      </c>
      <c r="I106" s="96">
        <v>0</v>
      </c>
      <c r="J106" s="97">
        <v>0</v>
      </c>
      <c r="K106" s="92" t="s">
        <v>215</v>
      </c>
      <c r="L106" s="93">
        <v>0</v>
      </c>
      <c r="M106" s="94">
        <v>0</v>
      </c>
      <c r="N106" s="95">
        <v>0</v>
      </c>
      <c r="O106" s="98">
        <v>0</v>
      </c>
      <c r="P106" s="97">
        <v>0</v>
      </c>
      <c r="Q106" s="149" t="s">
        <v>215</v>
      </c>
      <c r="R106" s="93">
        <v>0</v>
      </c>
      <c r="S106" s="94">
        <v>0</v>
      </c>
      <c r="V106" s="45"/>
      <c r="W106" s="45"/>
    </row>
    <row r="107" spans="1:23" ht="12.9" customHeight="1">
      <c r="A107" s="46" t="s">
        <v>110</v>
      </c>
      <c r="B107" s="147">
        <v>380</v>
      </c>
      <c r="C107" s="52">
        <v>1009</v>
      </c>
      <c r="D107" s="91">
        <v>-629</v>
      </c>
      <c r="E107" s="92">
        <v>-0.62338949454905845</v>
      </c>
      <c r="F107" s="93">
        <v>0.90476190476190477</v>
      </c>
      <c r="G107" s="94">
        <v>0.99213372664700095</v>
      </c>
      <c r="H107" s="95">
        <v>1023</v>
      </c>
      <c r="I107" s="96">
        <v>1682</v>
      </c>
      <c r="J107" s="97">
        <v>-659</v>
      </c>
      <c r="K107" s="92">
        <v>-0.39179548156956007</v>
      </c>
      <c r="L107" s="93">
        <v>0.88571428571428568</v>
      </c>
      <c r="M107" s="94">
        <v>0.95513912549687674</v>
      </c>
      <c r="N107" s="95">
        <v>3623</v>
      </c>
      <c r="O107" s="98">
        <v>3747</v>
      </c>
      <c r="P107" s="97">
        <v>-124</v>
      </c>
      <c r="Q107" s="149">
        <v>-3.3093141179610354E-2</v>
      </c>
      <c r="R107" s="93">
        <v>0.89039075940034407</v>
      </c>
      <c r="S107" s="94">
        <v>0.88749407863571772</v>
      </c>
      <c r="V107" s="45"/>
      <c r="W107" s="45"/>
    </row>
    <row r="108" spans="1:23" ht="12.9" customHeight="1">
      <c r="A108" s="46" t="s">
        <v>111</v>
      </c>
      <c r="B108" s="147">
        <v>15</v>
      </c>
      <c r="C108" s="52">
        <v>245</v>
      </c>
      <c r="D108" s="91">
        <v>-230</v>
      </c>
      <c r="E108" s="92">
        <v>-0.93877551020408168</v>
      </c>
      <c r="F108" s="93">
        <v>4.9019607843137254E-3</v>
      </c>
      <c r="G108" s="94">
        <v>6.3274793388429756E-2</v>
      </c>
      <c r="H108" s="95">
        <v>76</v>
      </c>
      <c r="I108" s="96">
        <v>306</v>
      </c>
      <c r="J108" s="97">
        <v>-230</v>
      </c>
      <c r="K108" s="92">
        <v>-0.75163398692810457</v>
      </c>
      <c r="L108" s="93">
        <v>7.491375061606703E-3</v>
      </c>
      <c r="M108" s="94">
        <v>2.9015740565143184E-2</v>
      </c>
      <c r="N108" s="95">
        <v>329</v>
      </c>
      <c r="O108" s="98">
        <v>876</v>
      </c>
      <c r="P108" s="97">
        <v>-547</v>
      </c>
      <c r="Q108" s="92">
        <v>-0.62442922374429222</v>
      </c>
      <c r="R108" s="93">
        <v>1.0538116591928251E-2</v>
      </c>
      <c r="S108" s="94">
        <v>2.9741291505398247E-2</v>
      </c>
      <c r="V108" s="45"/>
      <c r="W108" s="45"/>
    </row>
    <row r="109" spans="1:23" s="99" customFormat="1" ht="12.9" customHeight="1">
      <c r="A109" s="109" t="s">
        <v>112</v>
      </c>
      <c r="B109" s="159">
        <v>29</v>
      </c>
      <c r="C109" s="160">
        <v>17</v>
      </c>
      <c r="D109" s="91">
        <v>12</v>
      </c>
      <c r="E109" s="72">
        <v>0.70588235294117652</v>
      </c>
      <c r="F109" s="73">
        <v>9.4771241830065352E-3</v>
      </c>
      <c r="G109" s="74">
        <v>4.3904958677685952E-3</v>
      </c>
      <c r="H109" s="156">
        <v>79</v>
      </c>
      <c r="I109" s="157">
        <v>85</v>
      </c>
      <c r="J109" s="77">
        <v>-6</v>
      </c>
      <c r="K109" s="72">
        <v>-7.0588235294117646E-2</v>
      </c>
      <c r="L109" s="73">
        <v>7.7870872350911781E-3</v>
      </c>
      <c r="M109" s="74">
        <v>8.059927934761995E-3</v>
      </c>
      <c r="N109" s="158">
        <v>204</v>
      </c>
      <c r="O109" s="158">
        <v>189</v>
      </c>
      <c r="P109" s="77">
        <v>15</v>
      </c>
      <c r="Q109" s="72">
        <v>7.9365079365079361E-2</v>
      </c>
      <c r="R109" s="73">
        <v>6.5342729019859068E-3</v>
      </c>
      <c r="S109" s="74">
        <v>6.4167854960277045E-3</v>
      </c>
      <c r="V109" s="100"/>
      <c r="W109" s="100"/>
    </row>
    <row r="110" spans="1:23" ht="12.9" customHeight="1">
      <c r="A110" s="161" t="s">
        <v>113</v>
      </c>
      <c r="B110" s="147">
        <v>0</v>
      </c>
      <c r="C110" s="52">
        <v>0</v>
      </c>
      <c r="D110" s="91">
        <v>0</v>
      </c>
      <c r="E110" s="92" t="s">
        <v>215</v>
      </c>
      <c r="F110" s="93">
        <v>0</v>
      </c>
      <c r="G110" s="94">
        <v>0</v>
      </c>
      <c r="H110" s="95">
        <v>4</v>
      </c>
      <c r="I110" s="96">
        <v>6</v>
      </c>
      <c r="J110" s="97">
        <v>-2</v>
      </c>
      <c r="K110" s="92">
        <v>-0.33333333333333331</v>
      </c>
      <c r="L110" s="93">
        <v>3.9428289797930016E-4</v>
      </c>
      <c r="M110" s="94">
        <v>5.6893608951261144E-4</v>
      </c>
      <c r="N110" s="95">
        <v>13</v>
      </c>
      <c r="O110" s="98">
        <v>9</v>
      </c>
      <c r="P110" s="97">
        <v>4</v>
      </c>
      <c r="Q110" s="92">
        <v>0.44444444444444442</v>
      </c>
      <c r="R110" s="93">
        <v>4.1639974375400383E-4</v>
      </c>
      <c r="S110" s="94">
        <v>3.0556121409655736E-4</v>
      </c>
      <c r="V110" s="45"/>
      <c r="W110" s="45"/>
    </row>
    <row r="111" spans="1:23" ht="12.9" customHeight="1">
      <c r="A111" s="161" t="s">
        <v>114</v>
      </c>
      <c r="B111" s="147">
        <v>11</v>
      </c>
      <c r="C111" s="52">
        <v>0</v>
      </c>
      <c r="D111" s="91">
        <v>11</v>
      </c>
      <c r="E111" s="92" t="s">
        <v>215</v>
      </c>
      <c r="F111" s="93">
        <v>3.5947712418300652E-3</v>
      </c>
      <c r="G111" s="94">
        <v>0</v>
      </c>
      <c r="H111" s="95">
        <v>20</v>
      </c>
      <c r="I111" s="96">
        <v>25</v>
      </c>
      <c r="J111" s="97">
        <v>-5</v>
      </c>
      <c r="K111" s="92">
        <v>-0.2</v>
      </c>
      <c r="L111" s="93">
        <v>1.9714144898965009E-3</v>
      </c>
      <c r="M111" s="94">
        <v>2.370567039635881E-3</v>
      </c>
      <c r="N111" s="95">
        <v>29</v>
      </c>
      <c r="O111" s="98">
        <v>59</v>
      </c>
      <c r="P111" s="97">
        <v>-30</v>
      </c>
      <c r="Q111" s="92">
        <v>-0.50847457627118642</v>
      </c>
      <c r="R111" s="93">
        <v>9.2889173606662393E-4</v>
      </c>
      <c r="S111" s="94">
        <v>2.0031235146329871E-3</v>
      </c>
      <c r="V111" s="45"/>
      <c r="W111" s="45"/>
    </row>
    <row r="112" spans="1:23" ht="12.9" customHeight="1">
      <c r="A112" s="161" t="s">
        <v>115</v>
      </c>
      <c r="B112" s="147">
        <v>0</v>
      </c>
      <c r="C112" s="52">
        <v>0</v>
      </c>
      <c r="D112" s="91">
        <v>0</v>
      </c>
      <c r="E112" s="92" t="s">
        <v>215</v>
      </c>
      <c r="F112" s="93">
        <v>0</v>
      </c>
      <c r="G112" s="94">
        <v>0</v>
      </c>
      <c r="H112" s="95">
        <v>0</v>
      </c>
      <c r="I112" s="96">
        <v>0</v>
      </c>
      <c r="J112" s="97">
        <v>0</v>
      </c>
      <c r="K112" s="92" t="s">
        <v>215</v>
      </c>
      <c r="L112" s="93">
        <v>0</v>
      </c>
      <c r="M112" s="94">
        <v>0</v>
      </c>
      <c r="N112" s="95">
        <v>0</v>
      </c>
      <c r="O112" s="98">
        <v>0</v>
      </c>
      <c r="P112" s="97">
        <v>0</v>
      </c>
      <c r="Q112" s="92" t="s">
        <v>215</v>
      </c>
      <c r="R112" s="93">
        <v>0</v>
      </c>
      <c r="S112" s="94">
        <v>0</v>
      </c>
      <c r="V112" s="45"/>
      <c r="W112" s="45"/>
    </row>
    <row r="113" spans="1:23" ht="12.9" customHeight="1">
      <c r="A113" s="161" t="s">
        <v>116</v>
      </c>
      <c r="B113" s="147">
        <v>2</v>
      </c>
      <c r="C113" s="52">
        <v>3</v>
      </c>
      <c r="D113" s="91">
        <v>-1</v>
      </c>
      <c r="E113" s="92">
        <v>-0.33333333333333331</v>
      </c>
      <c r="F113" s="93">
        <v>6.5359477124183002E-4</v>
      </c>
      <c r="G113" s="94">
        <v>7.7479338842975209E-4</v>
      </c>
      <c r="H113" s="95">
        <v>13</v>
      </c>
      <c r="I113" s="96">
        <v>3</v>
      </c>
      <c r="J113" s="97">
        <v>10</v>
      </c>
      <c r="K113" s="92">
        <v>3.3333333333333335</v>
      </c>
      <c r="L113" s="93">
        <v>1.2814194184327255E-3</v>
      </c>
      <c r="M113" s="94">
        <v>2.8446804475630572E-4</v>
      </c>
      <c r="N113" s="95">
        <v>15</v>
      </c>
      <c r="O113" s="98">
        <v>6</v>
      </c>
      <c r="P113" s="97">
        <v>9</v>
      </c>
      <c r="Q113" s="92">
        <v>1.5</v>
      </c>
      <c r="R113" s="93">
        <v>4.8046124279308138E-4</v>
      </c>
      <c r="S113" s="94">
        <v>2.0370747606437156E-4</v>
      </c>
      <c r="V113" s="45"/>
      <c r="W113" s="45"/>
    </row>
    <row r="114" spans="1:23" ht="12.9" customHeight="1">
      <c r="A114" s="161" t="s">
        <v>117</v>
      </c>
      <c r="B114" s="147">
        <v>0</v>
      </c>
      <c r="C114" s="52">
        <v>2</v>
      </c>
      <c r="D114" s="91">
        <v>-2</v>
      </c>
      <c r="E114" s="92">
        <v>-1</v>
      </c>
      <c r="F114" s="93">
        <v>0</v>
      </c>
      <c r="G114" s="94">
        <v>5.1652892561983473E-4</v>
      </c>
      <c r="H114" s="95">
        <v>3</v>
      </c>
      <c r="I114" s="96">
        <v>13</v>
      </c>
      <c r="J114" s="97">
        <v>-10</v>
      </c>
      <c r="K114" s="92">
        <v>-0.76923076923076927</v>
      </c>
      <c r="L114" s="93">
        <v>2.9571217348447511E-4</v>
      </c>
      <c r="M114" s="94">
        <v>1.2326948606106581E-3</v>
      </c>
      <c r="N114" s="95">
        <v>27</v>
      </c>
      <c r="O114" s="98">
        <v>55</v>
      </c>
      <c r="P114" s="97">
        <v>-28</v>
      </c>
      <c r="Q114" s="92">
        <v>-0.50909090909090904</v>
      </c>
      <c r="R114" s="93">
        <v>8.6483023702754649E-4</v>
      </c>
      <c r="S114" s="94">
        <v>1.8673185305900727E-3</v>
      </c>
      <c r="V114" s="45"/>
      <c r="W114" s="45"/>
    </row>
    <row r="115" spans="1:23" ht="12.9" customHeight="1">
      <c r="A115" s="161" t="s">
        <v>118</v>
      </c>
      <c r="B115" s="147">
        <v>12</v>
      </c>
      <c r="C115" s="52">
        <v>6</v>
      </c>
      <c r="D115" s="91">
        <v>6</v>
      </c>
      <c r="E115" s="92">
        <v>1</v>
      </c>
      <c r="F115" s="93">
        <v>3.9215686274509803E-3</v>
      </c>
      <c r="G115" s="94">
        <v>1.5495867768595042E-3</v>
      </c>
      <c r="H115" s="95">
        <v>33</v>
      </c>
      <c r="I115" s="96">
        <v>17</v>
      </c>
      <c r="J115" s="97">
        <v>16</v>
      </c>
      <c r="K115" s="92">
        <v>0.94117647058823528</v>
      </c>
      <c r="L115" s="93">
        <v>3.2528339083292262E-3</v>
      </c>
      <c r="M115" s="94">
        <v>1.611985586952399E-3</v>
      </c>
      <c r="N115" s="95">
        <v>51</v>
      </c>
      <c r="O115" s="98">
        <v>24</v>
      </c>
      <c r="P115" s="97">
        <v>27</v>
      </c>
      <c r="Q115" s="92">
        <v>1.125</v>
      </c>
      <c r="R115" s="93">
        <v>1.6335682254964767E-3</v>
      </c>
      <c r="S115" s="94">
        <v>8.1482990425748626E-4</v>
      </c>
      <c r="V115" s="45"/>
      <c r="W115" s="45"/>
    </row>
    <row r="116" spans="1:23" ht="12.9" customHeight="1">
      <c r="A116" s="161" t="s">
        <v>119</v>
      </c>
      <c r="B116" s="147">
        <v>4</v>
      </c>
      <c r="C116" s="52">
        <v>6</v>
      </c>
      <c r="D116" s="91">
        <v>-2</v>
      </c>
      <c r="E116" s="92">
        <v>-0.33333333333333331</v>
      </c>
      <c r="F116" s="93">
        <v>1.30718954248366E-3</v>
      </c>
      <c r="G116" s="94">
        <v>1.5495867768595042E-3</v>
      </c>
      <c r="H116" s="95">
        <v>6</v>
      </c>
      <c r="I116" s="96">
        <v>17</v>
      </c>
      <c r="J116" s="97">
        <v>-11</v>
      </c>
      <c r="K116" s="92">
        <v>-0.6470588235294118</v>
      </c>
      <c r="L116" s="93">
        <v>5.9142434696895022E-4</v>
      </c>
      <c r="M116" s="94">
        <v>1.611985586952399E-3</v>
      </c>
      <c r="N116" s="95">
        <v>69</v>
      </c>
      <c r="O116" s="98">
        <v>32</v>
      </c>
      <c r="P116" s="97">
        <v>37</v>
      </c>
      <c r="Q116" s="92">
        <v>1.15625</v>
      </c>
      <c r="R116" s="93">
        <v>2.2101217168481744E-3</v>
      </c>
      <c r="S116" s="94">
        <v>1.086439872343315E-3</v>
      </c>
      <c r="V116" s="45"/>
      <c r="W116" s="45"/>
    </row>
    <row r="117" spans="1:23" ht="12.9" customHeight="1">
      <c r="A117" s="161" t="s">
        <v>120</v>
      </c>
      <c r="B117" s="147">
        <v>0</v>
      </c>
      <c r="C117" s="52">
        <v>0</v>
      </c>
      <c r="D117" s="91">
        <v>0</v>
      </c>
      <c r="E117" s="92" t="s">
        <v>215</v>
      </c>
      <c r="F117" s="93">
        <v>0</v>
      </c>
      <c r="G117" s="94">
        <v>0</v>
      </c>
      <c r="H117" s="95">
        <v>0</v>
      </c>
      <c r="I117" s="96">
        <v>4</v>
      </c>
      <c r="J117" s="97">
        <v>-4</v>
      </c>
      <c r="K117" s="92">
        <v>-1</v>
      </c>
      <c r="L117" s="93">
        <v>0</v>
      </c>
      <c r="M117" s="94">
        <v>3.7929072634174094E-4</v>
      </c>
      <c r="N117" s="95">
        <v>0</v>
      </c>
      <c r="O117" s="98">
        <v>4</v>
      </c>
      <c r="P117" s="97">
        <v>-4</v>
      </c>
      <c r="Q117" s="92">
        <v>-1</v>
      </c>
      <c r="R117" s="93">
        <v>0</v>
      </c>
      <c r="S117" s="94">
        <v>1.3580498404291438E-4</v>
      </c>
      <c r="V117" s="45"/>
      <c r="W117" s="45"/>
    </row>
    <row r="118" spans="1:23" s="99" customFormat="1" ht="12.9" customHeight="1">
      <c r="A118" s="109" t="s">
        <v>121</v>
      </c>
      <c r="B118" s="159">
        <v>10</v>
      </c>
      <c r="C118" s="160">
        <v>1</v>
      </c>
      <c r="D118" s="91">
        <v>9</v>
      </c>
      <c r="E118" s="72">
        <v>9</v>
      </c>
      <c r="F118" s="73">
        <v>3.2679738562091504E-3</v>
      </c>
      <c r="G118" s="74">
        <v>2.5826446280991736E-4</v>
      </c>
      <c r="H118" s="156">
        <v>30</v>
      </c>
      <c r="I118" s="157">
        <v>16</v>
      </c>
      <c r="J118" s="77">
        <v>14</v>
      </c>
      <c r="K118" s="72">
        <v>0.875</v>
      </c>
      <c r="L118" s="73">
        <v>2.9571217348447511E-3</v>
      </c>
      <c r="M118" s="74">
        <v>1.5171629053669638E-3</v>
      </c>
      <c r="N118" s="157">
        <v>103</v>
      </c>
      <c r="O118" s="158">
        <v>79</v>
      </c>
      <c r="P118" s="77">
        <v>24</v>
      </c>
      <c r="Q118" s="72">
        <v>0.30379746835443039</v>
      </c>
      <c r="R118" s="73">
        <v>3.299167200512492E-3</v>
      </c>
      <c r="S118" s="74">
        <v>2.6821484348475591E-3</v>
      </c>
      <c r="V118" s="100"/>
      <c r="W118" s="100"/>
    </row>
    <row r="119" spans="1:23" ht="12.9" customHeight="1">
      <c r="A119" s="161" t="s">
        <v>122</v>
      </c>
      <c r="B119" s="147">
        <v>6</v>
      </c>
      <c r="C119" s="52">
        <v>0</v>
      </c>
      <c r="D119" s="91">
        <v>6</v>
      </c>
      <c r="E119" s="92" t="s">
        <v>215</v>
      </c>
      <c r="F119" s="93">
        <v>1.9607843137254902E-3</v>
      </c>
      <c r="G119" s="94">
        <v>0</v>
      </c>
      <c r="H119" s="95">
        <v>21</v>
      </c>
      <c r="I119" s="96">
        <v>1</v>
      </c>
      <c r="J119" s="97">
        <v>20</v>
      </c>
      <c r="K119" s="92">
        <v>20</v>
      </c>
      <c r="L119" s="93">
        <v>2.0699852143913258E-3</v>
      </c>
      <c r="M119" s="94">
        <v>9.4822681585435235E-5</v>
      </c>
      <c r="N119" s="95">
        <v>68</v>
      </c>
      <c r="O119" s="98">
        <v>47</v>
      </c>
      <c r="P119" s="97">
        <v>21</v>
      </c>
      <c r="Q119" s="92">
        <v>0.44680851063829785</v>
      </c>
      <c r="R119" s="93">
        <v>2.1780909673286353E-3</v>
      </c>
      <c r="S119" s="94">
        <v>1.5957085625042439E-3</v>
      </c>
      <c r="V119" s="45"/>
      <c r="W119" s="45"/>
    </row>
    <row r="120" spans="1:23" ht="12.9" customHeight="1">
      <c r="A120" s="161" t="s">
        <v>123</v>
      </c>
      <c r="B120" s="147">
        <v>0</v>
      </c>
      <c r="C120" s="52">
        <v>0</v>
      </c>
      <c r="D120" s="91">
        <v>0</v>
      </c>
      <c r="E120" s="92" t="s">
        <v>215</v>
      </c>
      <c r="F120" s="93">
        <v>0</v>
      </c>
      <c r="G120" s="94">
        <v>0</v>
      </c>
      <c r="H120" s="95">
        <v>2</v>
      </c>
      <c r="I120" s="96">
        <v>12</v>
      </c>
      <c r="J120" s="97">
        <v>-10</v>
      </c>
      <c r="K120" s="92">
        <v>-0.83333333333333337</v>
      </c>
      <c r="L120" s="93">
        <v>1.9714144898965008E-4</v>
      </c>
      <c r="M120" s="94">
        <v>1.1378721790252229E-3</v>
      </c>
      <c r="N120" s="95">
        <v>19</v>
      </c>
      <c r="O120" s="98">
        <v>23</v>
      </c>
      <c r="P120" s="97">
        <v>-4</v>
      </c>
      <c r="Q120" s="92">
        <v>-0.17391304347826086</v>
      </c>
      <c r="R120" s="93">
        <v>6.0858424087123638E-4</v>
      </c>
      <c r="S120" s="94">
        <v>7.8087865824675771E-4</v>
      </c>
      <c r="U120" s="20"/>
      <c r="V120" s="101"/>
      <c r="W120" s="101"/>
    </row>
    <row r="121" spans="1:23" ht="12.9" customHeight="1">
      <c r="A121" s="161" t="s">
        <v>124</v>
      </c>
      <c r="B121" s="147">
        <v>4</v>
      </c>
      <c r="C121" s="52">
        <v>1</v>
      </c>
      <c r="D121" s="91">
        <v>3</v>
      </c>
      <c r="E121" s="92">
        <v>3</v>
      </c>
      <c r="F121" s="93">
        <v>1.30718954248366E-3</v>
      </c>
      <c r="G121" s="94">
        <v>2.5826446280991736E-4</v>
      </c>
      <c r="H121" s="95">
        <v>7</v>
      </c>
      <c r="I121" s="96">
        <v>3</v>
      </c>
      <c r="J121" s="97">
        <v>4</v>
      </c>
      <c r="K121" s="92">
        <v>1.3333333333333333</v>
      </c>
      <c r="L121" s="93">
        <v>6.8999507146377522E-4</v>
      </c>
      <c r="M121" s="94">
        <v>2.8446804475630572E-4</v>
      </c>
      <c r="N121" s="95">
        <v>16</v>
      </c>
      <c r="O121" s="98">
        <v>9</v>
      </c>
      <c r="P121" s="97">
        <v>7</v>
      </c>
      <c r="Q121" s="92">
        <v>0.77777777777777779</v>
      </c>
      <c r="R121" s="93">
        <v>5.124919923126201E-4</v>
      </c>
      <c r="S121" s="94">
        <v>3.0556121409655736E-4</v>
      </c>
      <c r="V121" s="45"/>
      <c r="W121" s="45"/>
    </row>
    <row r="122" spans="1:23" ht="12.9" customHeight="1">
      <c r="A122" s="148" t="s">
        <v>125</v>
      </c>
      <c r="B122" s="147">
        <v>241</v>
      </c>
      <c r="C122" s="52">
        <v>444</v>
      </c>
      <c r="D122" s="91">
        <v>-203</v>
      </c>
      <c r="E122" s="149">
        <v>-0.4572072072072072</v>
      </c>
      <c r="F122" s="150">
        <v>7.8758169934640521E-2</v>
      </c>
      <c r="G122" s="151">
        <v>0.11466942148760331</v>
      </c>
      <c r="H122" s="95">
        <v>883</v>
      </c>
      <c r="I122" s="96">
        <v>1365</v>
      </c>
      <c r="J122" s="97">
        <v>-482</v>
      </c>
      <c r="K122" s="149">
        <v>-0.35311355311355314</v>
      </c>
      <c r="L122" s="150">
        <v>8.7037949728930503E-2</v>
      </c>
      <c r="M122" s="151">
        <v>0.12943296036411911</v>
      </c>
      <c r="N122" s="95">
        <v>2525</v>
      </c>
      <c r="O122" s="98">
        <v>4086</v>
      </c>
      <c r="P122" s="152">
        <v>-1561</v>
      </c>
      <c r="Q122" s="149">
        <v>-0.38203622124326969</v>
      </c>
      <c r="R122" s="150">
        <v>8.0877642536835367E-2</v>
      </c>
      <c r="S122" s="151">
        <v>0.13872479119983702</v>
      </c>
      <c r="U122" s="20"/>
      <c r="V122" s="101"/>
      <c r="W122" s="101"/>
    </row>
    <row r="123" spans="1:23" ht="12.9" customHeight="1">
      <c r="A123" s="46"/>
      <c r="B123" s="47"/>
      <c r="C123" s="52"/>
      <c r="D123" s="91"/>
      <c r="E123" s="92"/>
      <c r="F123" s="93"/>
      <c r="G123" s="94"/>
      <c r="H123" s="95"/>
      <c r="I123" s="96"/>
      <c r="J123" s="97"/>
      <c r="K123" s="92"/>
      <c r="L123" s="93"/>
      <c r="M123" s="94"/>
      <c r="N123" s="135"/>
      <c r="O123" s="98"/>
      <c r="P123" s="98"/>
      <c r="Q123" s="92"/>
      <c r="R123" s="93"/>
      <c r="S123" s="94"/>
      <c r="V123" s="45"/>
      <c r="W123" s="45"/>
    </row>
    <row r="124" spans="1:23" s="20" customFormat="1" ht="12.75" customHeight="1">
      <c r="A124" s="136" t="s">
        <v>126</v>
      </c>
      <c r="B124" s="137">
        <v>3369</v>
      </c>
      <c r="C124" s="138">
        <v>3208</v>
      </c>
      <c r="D124" s="139">
        <v>161</v>
      </c>
      <c r="E124" s="140">
        <v>5.0187032418952615E-2</v>
      </c>
      <c r="F124" s="141">
        <v>0.29764113437582823</v>
      </c>
      <c r="G124" s="142">
        <v>0.27636113025499653</v>
      </c>
      <c r="H124" s="143">
        <v>11757</v>
      </c>
      <c r="I124" s="144">
        <v>11187</v>
      </c>
      <c r="J124" s="145">
        <v>570</v>
      </c>
      <c r="K124" s="140">
        <v>5.0951997854652722E-2</v>
      </c>
      <c r="L124" s="141">
        <v>0.29698393452561384</v>
      </c>
      <c r="M124" s="142">
        <v>0.288853314054068</v>
      </c>
      <c r="N124" s="162">
        <v>31250</v>
      </c>
      <c r="O124" s="146">
        <v>28515</v>
      </c>
      <c r="P124" s="145">
        <v>2735</v>
      </c>
      <c r="Q124" s="140">
        <v>9.5914431001227429E-2</v>
      </c>
      <c r="R124" s="141">
        <v>0.3159118479579458</v>
      </c>
      <c r="S124" s="142">
        <v>0.30311566549381863</v>
      </c>
      <c r="V124" s="101"/>
      <c r="W124" s="101"/>
    </row>
    <row r="125" spans="1:23" ht="12.75" customHeight="1">
      <c r="A125" s="46"/>
      <c r="B125" s="47"/>
      <c r="C125" s="52"/>
      <c r="D125" s="91"/>
      <c r="E125" s="92"/>
      <c r="F125" s="93"/>
      <c r="G125" s="94"/>
      <c r="H125" s="95"/>
      <c r="I125" s="96"/>
      <c r="J125" s="97"/>
      <c r="K125" s="92"/>
      <c r="L125" s="93"/>
      <c r="M125" s="94"/>
      <c r="N125" s="135"/>
      <c r="O125" s="98"/>
      <c r="P125" s="97"/>
      <c r="Q125" s="92"/>
      <c r="R125" s="93"/>
      <c r="S125" s="94"/>
      <c r="V125" s="45"/>
      <c r="W125" s="45"/>
    </row>
    <row r="126" spans="1:23" s="20" customFormat="1" ht="12.75" customHeight="1">
      <c r="A126" s="163" t="s">
        <v>127</v>
      </c>
      <c r="B126" s="164">
        <v>1085</v>
      </c>
      <c r="C126" s="165">
        <v>941</v>
      </c>
      <c r="D126" s="166">
        <v>144</v>
      </c>
      <c r="E126" s="167">
        <v>0.153028692879915</v>
      </c>
      <c r="F126" s="168">
        <v>0.32205402196497479</v>
      </c>
      <c r="G126" s="169">
        <v>0.29332917705735662</v>
      </c>
      <c r="H126" s="170">
        <v>4297</v>
      </c>
      <c r="I126" s="171">
        <v>2890</v>
      </c>
      <c r="J126" s="172">
        <v>1407</v>
      </c>
      <c r="K126" s="167">
        <v>0.48685121107266438</v>
      </c>
      <c r="L126" s="168">
        <v>0.36548439227694141</v>
      </c>
      <c r="M126" s="169">
        <v>0.25833556807008135</v>
      </c>
      <c r="N126" s="170">
        <v>9647</v>
      </c>
      <c r="O126" s="173">
        <v>7591</v>
      </c>
      <c r="P126" s="172">
        <v>2056</v>
      </c>
      <c r="Q126" s="167">
        <v>0.27084705572388357</v>
      </c>
      <c r="R126" s="168">
        <v>0.30870399999999998</v>
      </c>
      <c r="S126" s="169">
        <v>0.26621076626337015</v>
      </c>
      <c r="U126" s="8"/>
      <c r="V126" s="45"/>
      <c r="W126" s="45"/>
    </row>
    <row r="127" spans="1:23" ht="12.9" customHeight="1">
      <c r="A127" s="109"/>
      <c r="B127" s="69"/>
      <c r="C127" s="70"/>
      <c r="D127" s="174"/>
      <c r="E127" s="175"/>
      <c r="F127" s="73"/>
      <c r="G127" s="74"/>
      <c r="H127" s="75"/>
      <c r="I127" s="76"/>
      <c r="J127" s="176"/>
      <c r="K127" s="175"/>
      <c r="L127" s="73"/>
      <c r="M127" s="74"/>
      <c r="N127" s="78"/>
      <c r="O127" s="79"/>
      <c r="P127" s="176"/>
      <c r="Q127" s="175"/>
      <c r="R127" s="73"/>
      <c r="S127" s="74"/>
      <c r="V127" s="45"/>
      <c r="W127" s="45"/>
    </row>
    <row r="128" spans="1:23" s="20" customFormat="1" ht="12.75" customHeight="1">
      <c r="A128" s="163" t="s">
        <v>128</v>
      </c>
      <c r="B128" s="164">
        <v>549</v>
      </c>
      <c r="C128" s="165">
        <v>485</v>
      </c>
      <c r="D128" s="166">
        <v>64</v>
      </c>
      <c r="E128" s="167">
        <v>0.13195876288659794</v>
      </c>
      <c r="F128" s="168">
        <v>0.16295636687444345</v>
      </c>
      <c r="G128" s="169">
        <v>0.15118453865336659</v>
      </c>
      <c r="H128" s="170">
        <v>1605</v>
      </c>
      <c r="I128" s="171">
        <v>2012</v>
      </c>
      <c r="J128" s="172">
        <v>-407</v>
      </c>
      <c r="K128" s="167">
        <v>-0.20228628230616302</v>
      </c>
      <c r="L128" s="168">
        <v>0.13651441694309774</v>
      </c>
      <c r="M128" s="169">
        <v>0.17985161347993206</v>
      </c>
      <c r="N128" s="177">
        <v>4705</v>
      </c>
      <c r="O128" s="173">
        <v>4816</v>
      </c>
      <c r="P128" s="172">
        <v>-111</v>
      </c>
      <c r="Q128" s="167">
        <v>-2.3048172757475081E-2</v>
      </c>
      <c r="R128" s="168">
        <v>0.15056</v>
      </c>
      <c r="S128" s="169">
        <v>0.16889356479046116</v>
      </c>
      <c r="U128" s="8"/>
      <c r="V128" s="45"/>
      <c r="W128" s="45"/>
    </row>
    <row r="129" spans="1:23" ht="12.9" customHeight="1">
      <c r="A129" s="46" t="s">
        <v>129</v>
      </c>
      <c r="B129" s="47">
        <v>0</v>
      </c>
      <c r="C129" s="52">
        <v>4</v>
      </c>
      <c r="D129" s="91">
        <v>-4</v>
      </c>
      <c r="E129" s="92">
        <v>-1</v>
      </c>
      <c r="F129" s="93">
        <v>0</v>
      </c>
      <c r="G129" s="94">
        <v>8.2474226804123713E-3</v>
      </c>
      <c r="H129" s="95">
        <v>6</v>
      </c>
      <c r="I129" s="96">
        <v>23</v>
      </c>
      <c r="J129" s="97">
        <v>-17</v>
      </c>
      <c r="K129" s="92">
        <v>-0.73913043478260865</v>
      </c>
      <c r="L129" s="93">
        <v>3.7383177570093459E-3</v>
      </c>
      <c r="M129" s="94">
        <v>1.143141153081511E-2</v>
      </c>
      <c r="N129" s="95">
        <v>43</v>
      </c>
      <c r="O129" s="98">
        <v>88</v>
      </c>
      <c r="P129" s="97">
        <v>-45</v>
      </c>
      <c r="Q129" s="92">
        <v>-0.51136363636363635</v>
      </c>
      <c r="R129" s="93">
        <v>9.1392136025504785E-3</v>
      </c>
      <c r="S129" s="94">
        <v>1.8272425249169437E-2</v>
      </c>
      <c r="V129" s="45"/>
      <c r="W129" s="45"/>
    </row>
    <row r="130" spans="1:23" ht="12.9" customHeight="1">
      <c r="A130" s="46" t="s">
        <v>130</v>
      </c>
      <c r="B130" s="47">
        <v>203</v>
      </c>
      <c r="C130" s="52">
        <v>121</v>
      </c>
      <c r="D130" s="91">
        <v>82</v>
      </c>
      <c r="E130" s="92">
        <v>0.6776859504132231</v>
      </c>
      <c r="F130" s="93">
        <v>0.36976320582877958</v>
      </c>
      <c r="G130" s="94">
        <v>0.24948453608247423</v>
      </c>
      <c r="H130" s="95">
        <v>547</v>
      </c>
      <c r="I130" s="96">
        <v>431</v>
      </c>
      <c r="J130" s="97">
        <v>116</v>
      </c>
      <c r="K130" s="92">
        <v>0.26914153132250579</v>
      </c>
      <c r="L130" s="93">
        <v>0.34080996884735204</v>
      </c>
      <c r="M130" s="94">
        <v>0.21421471172962225</v>
      </c>
      <c r="N130" s="95">
        <v>1431</v>
      </c>
      <c r="O130" s="98">
        <v>1171</v>
      </c>
      <c r="P130" s="97">
        <v>260</v>
      </c>
      <c r="Q130" s="92">
        <v>0.22203245089666951</v>
      </c>
      <c r="R130" s="93">
        <v>0.30414452709883105</v>
      </c>
      <c r="S130" s="94">
        <v>0.24314784053156147</v>
      </c>
      <c r="V130" s="45"/>
      <c r="W130" s="45"/>
    </row>
    <row r="131" spans="1:23" ht="12.9" customHeight="1">
      <c r="A131" s="46" t="s">
        <v>131</v>
      </c>
      <c r="B131" s="47">
        <v>32</v>
      </c>
      <c r="C131" s="52">
        <v>28</v>
      </c>
      <c r="D131" s="91">
        <v>4</v>
      </c>
      <c r="E131" s="92">
        <v>0.14285714285714285</v>
      </c>
      <c r="F131" s="93">
        <v>5.8287795992714025E-2</v>
      </c>
      <c r="G131" s="94">
        <v>5.7731958762886601E-2</v>
      </c>
      <c r="H131" s="95">
        <v>70</v>
      </c>
      <c r="I131" s="96">
        <v>81</v>
      </c>
      <c r="J131" s="97">
        <v>-11</v>
      </c>
      <c r="K131" s="92">
        <v>-0.13580246913580246</v>
      </c>
      <c r="L131" s="93">
        <v>4.3613707165109032E-2</v>
      </c>
      <c r="M131" s="94">
        <v>4.0258449304174951E-2</v>
      </c>
      <c r="N131" s="95">
        <v>211</v>
      </c>
      <c r="O131" s="98">
        <v>267</v>
      </c>
      <c r="P131" s="97">
        <v>-56</v>
      </c>
      <c r="Q131" s="92">
        <v>-0.20973782771535582</v>
      </c>
      <c r="R131" s="93">
        <v>4.4845908607863971E-2</v>
      </c>
      <c r="S131" s="94">
        <v>5.5440199335548175E-2</v>
      </c>
      <c r="V131" s="45"/>
      <c r="W131" s="45"/>
    </row>
    <row r="132" spans="1:23" ht="12.9" customHeight="1">
      <c r="A132" s="178" t="s">
        <v>132</v>
      </c>
      <c r="B132" s="47">
        <v>63</v>
      </c>
      <c r="C132" s="52">
        <v>77</v>
      </c>
      <c r="D132" s="91">
        <v>-14</v>
      </c>
      <c r="E132" s="92">
        <v>-0.18181818181818182</v>
      </c>
      <c r="F132" s="93">
        <v>0.11475409836065574</v>
      </c>
      <c r="G132" s="94">
        <v>0.15876288659793814</v>
      </c>
      <c r="H132" s="95">
        <v>404</v>
      </c>
      <c r="I132" s="96">
        <v>404</v>
      </c>
      <c r="J132" s="97">
        <v>0</v>
      </c>
      <c r="K132" s="92">
        <v>0</v>
      </c>
      <c r="L132" s="93">
        <v>0.25171339563862927</v>
      </c>
      <c r="M132" s="94">
        <v>0.20079522862823063</v>
      </c>
      <c r="N132" s="95">
        <v>987</v>
      </c>
      <c r="O132" s="98">
        <v>783</v>
      </c>
      <c r="P132" s="97">
        <v>204</v>
      </c>
      <c r="Q132" s="92">
        <v>0.26053639846743293</v>
      </c>
      <c r="R132" s="93">
        <v>0.20977683315621679</v>
      </c>
      <c r="S132" s="94">
        <v>0.16258305647840532</v>
      </c>
      <c r="V132" s="45"/>
      <c r="W132" s="45"/>
    </row>
    <row r="133" spans="1:23" ht="12.9" customHeight="1">
      <c r="A133" s="46" t="s">
        <v>133</v>
      </c>
      <c r="B133" s="47">
        <v>54</v>
      </c>
      <c r="C133" s="52">
        <v>36</v>
      </c>
      <c r="D133" s="91">
        <v>18</v>
      </c>
      <c r="E133" s="92">
        <v>0.5</v>
      </c>
      <c r="F133" s="93">
        <v>9.8360655737704916E-2</v>
      </c>
      <c r="G133" s="94">
        <v>7.422680412371134E-2</v>
      </c>
      <c r="H133" s="95">
        <v>103</v>
      </c>
      <c r="I133" s="96">
        <v>77</v>
      </c>
      <c r="J133" s="97">
        <v>26</v>
      </c>
      <c r="K133" s="92">
        <v>0.33766233766233766</v>
      </c>
      <c r="L133" s="93">
        <v>6.4174454828660438E-2</v>
      </c>
      <c r="M133" s="94">
        <v>3.8270377733598412E-2</v>
      </c>
      <c r="N133" s="95">
        <v>223</v>
      </c>
      <c r="O133" s="98">
        <v>192</v>
      </c>
      <c r="P133" s="97">
        <v>31</v>
      </c>
      <c r="Q133" s="92">
        <v>0.16145833333333334</v>
      </c>
      <c r="R133" s="93">
        <v>4.7396386822529224E-2</v>
      </c>
      <c r="S133" s="94">
        <v>3.9867109634551492E-2</v>
      </c>
      <c r="V133" s="45"/>
      <c r="W133" s="45"/>
    </row>
    <row r="134" spans="1:23" ht="12.9" customHeight="1">
      <c r="A134" s="46" t="s">
        <v>134</v>
      </c>
      <c r="B134" s="47">
        <v>6</v>
      </c>
      <c r="C134" s="52">
        <v>7</v>
      </c>
      <c r="D134" s="91">
        <v>-1</v>
      </c>
      <c r="E134" s="92">
        <v>-0.14285714285714285</v>
      </c>
      <c r="F134" s="93">
        <v>1.092896174863388E-2</v>
      </c>
      <c r="G134" s="94">
        <v>1.443298969072165E-2</v>
      </c>
      <c r="H134" s="95">
        <v>32</v>
      </c>
      <c r="I134" s="96">
        <v>58</v>
      </c>
      <c r="J134" s="97">
        <v>-26</v>
      </c>
      <c r="K134" s="92">
        <v>-0.44827586206896552</v>
      </c>
      <c r="L134" s="93">
        <v>1.9937694704049845E-2</v>
      </c>
      <c r="M134" s="94">
        <v>2.8827037773359841E-2</v>
      </c>
      <c r="N134" s="95">
        <v>101</v>
      </c>
      <c r="O134" s="98">
        <v>154</v>
      </c>
      <c r="P134" s="97">
        <v>-53</v>
      </c>
      <c r="Q134" s="92">
        <v>-0.34415584415584416</v>
      </c>
      <c r="R134" s="93">
        <v>2.1466524973432519E-2</v>
      </c>
      <c r="S134" s="94">
        <v>3.1976744186046513E-2</v>
      </c>
      <c r="U134" s="20"/>
      <c r="V134" s="101"/>
      <c r="W134" s="101"/>
    </row>
    <row r="135" spans="1:23" ht="12.9" customHeight="1">
      <c r="A135" s="46" t="s">
        <v>135</v>
      </c>
      <c r="B135" s="47">
        <v>191</v>
      </c>
      <c r="C135" s="52">
        <v>131</v>
      </c>
      <c r="D135" s="91">
        <v>60</v>
      </c>
      <c r="E135" s="92">
        <v>0.4580152671755725</v>
      </c>
      <c r="F135" s="93">
        <v>0.34790528233151186</v>
      </c>
      <c r="G135" s="94">
        <v>0.27010309278350514</v>
      </c>
      <c r="H135" s="95">
        <v>443</v>
      </c>
      <c r="I135" s="96">
        <v>501</v>
      </c>
      <c r="J135" s="97">
        <v>-58</v>
      </c>
      <c r="K135" s="92">
        <v>-0.1157684630738523</v>
      </c>
      <c r="L135" s="93">
        <v>0.27601246105919003</v>
      </c>
      <c r="M135" s="94">
        <v>0.24900596421471172</v>
      </c>
      <c r="N135" s="95">
        <v>1674</v>
      </c>
      <c r="O135" s="98">
        <v>1395</v>
      </c>
      <c r="P135" s="97">
        <v>279</v>
      </c>
      <c r="Q135" s="92">
        <v>0.2</v>
      </c>
      <c r="R135" s="93">
        <v>0.35579171094580236</v>
      </c>
      <c r="S135" s="94">
        <v>0.28965946843853818</v>
      </c>
      <c r="V135" s="45"/>
      <c r="W135" s="45"/>
    </row>
    <row r="136" spans="1:23" ht="12.9" customHeight="1">
      <c r="A136" s="46" t="s">
        <v>136</v>
      </c>
      <c r="B136" s="47">
        <v>0</v>
      </c>
      <c r="C136" s="52">
        <v>81</v>
      </c>
      <c r="D136" s="91">
        <v>-81</v>
      </c>
      <c r="E136" s="92">
        <v>-1</v>
      </c>
      <c r="F136" s="93">
        <v>0</v>
      </c>
      <c r="G136" s="94">
        <v>0.1670103092783505</v>
      </c>
      <c r="H136" s="95">
        <v>0</v>
      </c>
      <c r="I136" s="96">
        <v>437</v>
      </c>
      <c r="J136" s="97">
        <v>-437</v>
      </c>
      <c r="K136" s="92">
        <v>-1</v>
      </c>
      <c r="L136" s="93">
        <v>0</v>
      </c>
      <c r="M136" s="94">
        <v>0.21719681908548708</v>
      </c>
      <c r="N136" s="95">
        <v>35</v>
      </c>
      <c r="O136" s="98">
        <v>766</v>
      </c>
      <c r="P136" s="97">
        <v>-731</v>
      </c>
      <c r="Q136" s="92">
        <v>-0.95430809399477812</v>
      </c>
      <c r="R136" s="93">
        <v>7.4388947927736451E-3</v>
      </c>
      <c r="S136" s="94">
        <v>0.1590531561461794</v>
      </c>
      <c r="V136" s="45"/>
      <c r="W136" s="45"/>
    </row>
    <row r="137" spans="1:23" ht="12.9" customHeight="1">
      <c r="A137" s="46"/>
      <c r="B137" s="47"/>
      <c r="C137" s="52"/>
      <c r="D137" s="91"/>
      <c r="E137" s="92"/>
      <c r="F137" s="93"/>
      <c r="G137" s="94"/>
      <c r="H137" s="95"/>
      <c r="I137" s="96"/>
      <c r="J137" s="97"/>
      <c r="K137" s="92"/>
      <c r="L137" s="93"/>
      <c r="M137" s="94"/>
      <c r="N137" s="95"/>
      <c r="O137" s="98"/>
      <c r="P137" s="97"/>
      <c r="Q137" s="92"/>
      <c r="R137" s="93"/>
      <c r="S137" s="94"/>
      <c r="V137" s="45"/>
      <c r="W137" s="45"/>
    </row>
    <row r="138" spans="1:23" s="20" customFormat="1" ht="12.75" customHeight="1">
      <c r="A138" s="163" t="s">
        <v>137</v>
      </c>
      <c r="B138" s="164">
        <v>1735</v>
      </c>
      <c r="C138" s="165">
        <v>1782</v>
      </c>
      <c r="D138" s="166">
        <v>-47</v>
      </c>
      <c r="E138" s="167">
        <v>-2.6374859708193043E-2</v>
      </c>
      <c r="F138" s="168">
        <v>0.51498961116058173</v>
      </c>
      <c r="G138" s="169">
        <v>0.55548628428927682</v>
      </c>
      <c r="H138" s="170">
        <v>5855</v>
      </c>
      <c r="I138" s="171">
        <v>6285</v>
      </c>
      <c r="J138" s="172">
        <v>-430</v>
      </c>
      <c r="K138" s="167">
        <v>-6.8416865552903744E-2</v>
      </c>
      <c r="L138" s="168">
        <v>0.49800119077996086</v>
      </c>
      <c r="M138" s="169">
        <v>0.56181281844998654</v>
      </c>
      <c r="N138" s="170">
        <v>16898</v>
      </c>
      <c r="O138" s="173">
        <v>16108</v>
      </c>
      <c r="P138" s="172">
        <v>790</v>
      </c>
      <c r="Q138" s="167">
        <v>4.9043953315122922E-2</v>
      </c>
      <c r="R138" s="168">
        <v>0.54073599999999999</v>
      </c>
      <c r="S138" s="169">
        <v>0.56489566894616872</v>
      </c>
      <c r="U138" s="8"/>
      <c r="V138" s="45"/>
      <c r="W138" s="45"/>
    </row>
    <row r="139" spans="1:23" ht="12.9" customHeight="1">
      <c r="A139" s="148" t="s">
        <v>138</v>
      </c>
      <c r="B139" s="147">
        <v>238</v>
      </c>
      <c r="C139" s="52">
        <v>283</v>
      </c>
      <c r="D139" s="179">
        <v>-45</v>
      </c>
      <c r="E139" s="149">
        <v>-0.15901060070671377</v>
      </c>
      <c r="F139" s="150">
        <v>0.1371757925072046</v>
      </c>
      <c r="G139" s="151">
        <v>0.15881032547699214</v>
      </c>
      <c r="H139" s="95">
        <v>733</v>
      </c>
      <c r="I139" s="96">
        <v>1111</v>
      </c>
      <c r="J139" s="152">
        <v>-378</v>
      </c>
      <c r="K139" s="149">
        <v>-0.34023402340234021</v>
      </c>
      <c r="L139" s="150">
        <v>0.12519214346712212</v>
      </c>
      <c r="M139" s="151">
        <v>0.1767700875099443</v>
      </c>
      <c r="N139" s="95">
        <v>2164</v>
      </c>
      <c r="O139" s="98">
        <v>2553</v>
      </c>
      <c r="P139" s="152">
        <v>-389</v>
      </c>
      <c r="Q139" s="149">
        <v>-0.15236976106541325</v>
      </c>
      <c r="R139" s="150">
        <v>0.12806249260267488</v>
      </c>
      <c r="S139" s="151">
        <v>0.15849267444747953</v>
      </c>
      <c r="V139" s="45"/>
      <c r="W139" s="45"/>
    </row>
    <row r="140" spans="1:23" ht="12.9" customHeight="1">
      <c r="A140" s="148" t="s">
        <v>139</v>
      </c>
      <c r="B140" s="147">
        <v>4</v>
      </c>
      <c r="C140" s="52">
        <v>46</v>
      </c>
      <c r="D140" s="179">
        <v>-42</v>
      </c>
      <c r="E140" s="149">
        <v>-0.91304347826086951</v>
      </c>
      <c r="F140" s="150">
        <v>2.3054755043227667E-3</v>
      </c>
      <c r="G140" s="151">
        <v>2.5813692480359147E-2</v>
      </c>
      <c r="H140" s="95">
        <v>56</v>
      </c>
      <c r="I140" s="96">
        <v>173</v>
      </c>
      <c r="J140" s="152">
        <v>-117</v>
      </c>
      <c r="K140" s="149">
        <v>-0.67630057803468213</v>
      </c>
      <c r="L140" s="150">
        <v>9.5644748078565333E-3</v>
      </c>
      <c r="M140" s="151">
        <v>2.7525855210819412E-2</v>
      </c>
      <c r="N140" s="95">
        <v>182</v>
      </c>
      <c r="O140" s="98">
        <v>467</v>
      </c>
      <c r="P140" s="152">
        <v>-285</v>
      </c>
      <c r="Q140" s="149">
        <v>-0.61027837259100648</v>
      </c>
      <c r="R140" s="150">
        <v>1.0770505385252692E-2</v>
      </c>
      <c r="S140" s="151">
        <v>2.8991805314129624E-2</v>
      </c>
      <c r="V140" s="45"/>
      <c r="W140" s="45"/>
    </row>
    <row r="141" spans="1:23" ht="12.9" customHeight="1">
      <c r="A141" s="148" t="s">
        <v>140</v>
      </c>
      <c r="B141" s="147">
        <v>179</v>
      </c>
      <c r="C141" s="52">
        <v>422</v>
      </c>
      <c r="D141" s="179">
        <v>-243</v>
      </c>
      <c r="E141" s="149">
        <v>-0.57582938388625593</v>
      </c>
      <c r="F141" s="150">
        <v>0.10317002881844381</v>
      </c>
      <c r="G141" s="151">
        <v>0.23681257014590348</v>
      </c>
      <c r="H141" s="95">
        <v>627</v>
      </c>
      <c r="I141" s="96">
        <v>1090</v>
      </c>
      <c r="J141" s="152">
        <v>-463</v>
      </c>
      <c r="K141" s="149">
        <v>-0.42477064220183486</v>
      </c>
      <c r="L141" s="150">
        <v>0.10708795900939368</v>
      </c>
      <c r="M141" s="151">
        <v>0.17342879872712808</v>
      </c>
      <c r="N141" s="95">
        <v>2681</v>
      </c>
      <c r="O141" s="98">
        <v>2771</v>
      </c>
      <c r="P141" s="152">
        <v>-90</v>
      </c>
      <c r="Q141" s="149">
        <v>-3.2479249368459043E-2</v>
      </c>
      <c r="R141" s="150">
        <v>0.15865782932891467</v>
      </c>
      <c r="S141" s="151">
        <v>0.17202632232431089</v>
      </c>
      <c r="V141" s="45"/>
      <c r="W141" s="45"/>
    </row>
    <row r="142" spans="1:23" ht="12.9" customHeight="1">
      <c r="A142" s="148" t="s">
        <v>141</v>
      </c>
      <c r="B142" s="147">
        <v>158</v>
      </c>
      <c r="C142" s="52">
        <v>82</v>
      </c>
      <c r="D142" s="179">
        <v>76</v>
      </c>
      <c r="E142" s="149">
        <v>0.92682926829268297</v>
      </c>
      <c r="F142" s="150">
        <v>9.1066282420749281E-2</v>
      </c>
      <c r="G142" s="151">
        <v>4.6015712682379348E-2</v>
      </c>
      <c r="H142" s="95">
        <v>421</v>
      </c>
      <c r="I142" s="96">
        <v>312</v>
      </c>
      <c r="J142" s="152">
        <v>109</v>
      </c>
      <c r="K142" s="149">
        <v>0.34935897435897434</v>
      </c>
      <c r="L142" s="150">
        <v>7.1904355251921431E-2</v>
      </c>
      <c r="M142" s="151">
        <v>4.9642004773269688E-2</v>
      </c>
      <c r="N142" s="95">
        <v>1523</v>
      </c>
      <c r="O142" s="98">
        <v>873</v>
      </c>
      <c r="P142" s="152">
        <v>650</v>
      </c>
      <c r="Q142" s="149">
        <v>0.74455899198167241</v>
      </c>
      <c r="R142" s="150">
        <v>9.0129009350218961E-2</v>
      </c>
      <c r="S142" s="151">
        <v>5.4196672460889002E-2</v>
      </c>
      <c r="V142" s="45"/>
      <c r="W142" s="45"/>
    </row>
    <row r="143" spans="1:23" ht="12.9" customHeight="1">
      <c r="A143" s="148" t="s">
        <v>142</v>
      </c>
      <c r="B143" s="147">
        <v>725</v>
      </c>
      <c r="C143" s="52">
        <v>527</v>
      </c>
      <c r="D143" s="179">
        <v>198</v>
      </c>
      <c r="E143" s="149">
        <v>0.37571157495256169</v>
      </c>
      <c r="F143" s="150">
        <v>0.41786743515850144</v>
      </c>
      <c r="G143" s="151">
        <v>0.29573512906846239</v>
      </c>
      <c r="H143" s="95">
        <v>2429</v>
      </c>
      <c r="I143" s="96">
        <v>2318</v>
      </c>
      <c r="J143" s="152">
        <v>111</v>
      </c>
      <c r="K143" s="149">
        <v>4.7886108714408973E-2</v>
      </c>
      <c r="L143" s="150">
        <v>0.41485909479077709</v>
      </c>
      <c r="M143" s="151">
        <v>0.3688146380270485</v>
      </c>
      <c r="N143" s="95">
        <v>6402</v>
      </c>
      <c r="O143" s="98">
        <v>5406</v>
      </c>
      <c r="P143" s="152">
        <v>996</v>
      </c>
      <c r="Q143" s="149">
        <v>0.18423973362930077</v>
      </c>
      <c r="R143" s="150">
        <v>0.37886140371641613</v>
      </c>
      <c r="S143" s="151">
        <v>0.33560963496399304</v>
      </c>
      <c r="V143" s="45"/>
      <c r="W143" s="45"/>
    </row>
    <row r="144" spans="1:23" ht="12.9" customHeight="1">
      <c r="A144" s="148" t="s">
        <v>143</v>
      </c>
      <c r="B144" s="147">
        <v>41</v>
      </c>
      <c r="C144" s="52">
        <v>47</v>
      </c>
      <c r="D144" s="179">
        <v>-6</v>
      </c>
      <c r="E144" s="149">
        <v>-0.1276595744680851</v>
      </c>
      <c r="F144" s="150">
        <v>2.3631123919308359E-2</v>
      </c>
      <c r="G144" s="151">
        <v>2.6374859708193043E-2</v>
      </c>
      <c r="H144" s="95">
        <v>254</v>
      </c>
      <c r="I144" s="96">
        <v>150</v>
      </c>
      <c r="J144" s="152">
        <v>104</v>
      </c>
      <c r="K144" s="149">
        <v>0.69333333333333336</v>
      </c>
      <c r="L144" s="150">
        <v>4.3381725021349272E-2</v>
      </c>
      <c r="M144" s="151">
        <v>2.386634844868735E-2</v>
      </c>
      <c r="N144" s="95">
        <v>704</v>
      </c>
      <c r="O144" s="98">
        <v>445</v>
      </c>
      <c r="P144" s="152">
        <v>259</v>
      </c>
      <c r="Q144" s="149">
        <v>0.58202247191011236</v>
      </c>
      <c r="R144" s="150">
        <v>4.1661735116581847E-2</v>
      </c>
      <c r="S144" s="151">
        <v>2.7626024335733797E-2</v>
      </c>
      <c r="V144" s="45"/>
      <c r="W144" s="45"/>
    </row>
    <row r="145" spans="1:23" ht="12.9" customHeight="1">
      <c r="A145" s="148" t="s">
        <v>144</v>
      </c>
      <c r="B145" s="147">
        <v>4</v>
      </c>
      <c r="C145" s="52">
        <v>9</v>
      </c>
      <c r="D145" s="179">
        <v>-5</v>
      </c>
      <c r="E145" s="149">
        <v>-0.55555555555555558</v>
      </c>
      <c r="F145" s="150">
        <v>2.3054755043227667E-3</v>
      </c>
      <c r="G145" s="151">
        <v>5.0505050505050509E-3</v>
      </c>
      <c r="H145" s="95">
        <v>11</v>
      </c>
      <c r="I145" s="96">
        <v>44</v>
      </c>
      <c r="J145" s="152">
        <v>-33</v>
      </c>
      <c r="K145" s="149">
        <v>-0.75</v>
      </c>
      <c r="L145" s="150">
        <v>1.8787361229718189E-3</v>
      </c>
      <c r="M145" s="151">
        <v>7.0007955449482894E-3</v>
      </c>
      <c r="N145" s="95">
        <v>14</v>
      </c>
      <c r="O145" s="98">
        <v>50</v>
      </c>
      <c r="P145" s="152">
        <v>-36</v>
      </c>
      <c r="Q145" s="149">
        <v>-0.72</v>
      </c>
      <c r="R145" s="150">
        <v>8.2850041425020708E-4</v>
      </c>
      <c r="S145" s="151">
        <v>3.1040476781723368E-3</v>
      </c>
      <c r="V145" s="45"/>
      <c r="W145" s="45"/>
    </row>
    <row r="146" spans="1:23" ht="12.9" customHeight="1">
      <c r="A146" s="148" t="s">
        <v>145</v>
      </c>
      <c r="B146" s="147">
        <v>2</v>
      </c>
      <c r="C146" s="52">
        <v>5</v>
      </c>
      <c r="D146" s="179">
        <v>-3</v>
      </c>
      <c r="E146" s="149">
        <v>-0.6</v>
      </c>
      <c r="F146" s="150">
        <v>1.1527377521613833E-3</v>
      </c>
      <c r="G146" s="151">
        <v>2.8058361391694723E-3</v>
      </c>
      <c r="H146" s="95">
        <v>42</v>
      </c>
      <c r="I146" s="96">
        <v>18</v>
      </c>
      <c r="J146" s="152">
        <v>24</v>
      </c>
      <c r="K146" s="149">
        <v>1.3333333333333333</v>
      </c>
      <c r="L146" s="150">
        <v>7.1733561058923995E-3</v>
      </c>
      <c r="M146" s="151">
        <v>2.8639618138424821E-3</v>
      </c>
      <c r="N146" s="95">
        <v>60</v>
      </c>
      <c r="O146" s="98">
        <v>37</v>
      </c>
      <c r="P146" s="152">
        <v>23</v>
      </c>
      <c r="Q146" s="149">
        <v>0.6216216216216216</v>
      </c>
      <c r="R146" s="150">
        <v>3.5507160610723162E-3</v>
      </c>
      <c r="S146" s="151">
        <v>2.2969952818475293E-3</v>
      </c>
      <c r="V146" s="45"/>
      <c r="W146" s="45"/>
    </row>
    <row r="147" spans="1:23" ht="12.9" customHeight="1">
      <c r="A147" s="148" t="s">
        <v>146</v>
      </c>
      <c r="B147" s="147">
        <v>20</v>
      </c>
      <c r="C147" s="52">
        <v>3</v>
      </c>
      <c r="D147" s="179">
        <v>17</v>
      </c>
      <c r="E147" s="149">
        <v>5.666666666666667</v>
      </c>
      <c r="F147" s="150">
        <v>1.1527377521613832E-2</v>
      </c>
      <c r="G147" s="151">
        <v>1.6835016835016834E-3</v>
      </c>
      <c r="H147" s="95">
        <v>29</v>
      </c>
      <c r="I147" s="96">
        <v>24</v>
      </c>
      <c r="J147" s="152">
        <v>5</v>
      </c>
      <c r="K147" s="149">
        <v>0.20833333333333334</v>
      </c>
      <c r="L147" s="150">
        <v>4.9530315969257043E-3</v>
      </c>
      <c r="M147" s="151">
        <v>3.8186157517899762E-3</v>
      </c>
      <c r="N147" s="95">
        <v>102</v>
      </c>
      <c r="O147" s="98">
        <v>69</v>
      </c>
      <c r="P147" s="152">
        <v>33</v>
      </c>
      <c r="Q147" s="92">
        <v>0.47826086956521741</v>
      </c>
      <c r="R147" s="150">
        <v>6.0362173038229373E-3</v>
      </c>
      <c r="S147" s="151">
        <v>4.2835857958778249E-3</v>
      </c>
      <c r="V147" s="45"/>
      <c r="W147" s="45"/>
    </row>
    <row r="148" spans="1:23" ht="12.9" customHeight="1">
      <c r="A148" s="148" t="s">
        <v>147</v>
      </c>
      <c r="B148" s="147">
        <v>103</v>
      </c>
      <c r="C148" s="52">
        <v>93</v>
      </c>
      <c r="D148" s="179">
        <v>10</v>
      </c>
      <c r="E148" s="149">
        <v>0.10752688172043011</v>
      </c>
      <c r="F148" s="150">
        <v>5.936599423631124E-2</v>
      </c>
      <c r="G148" s="151">
        <v>5.2188552188552187E-2</v>
      </c>
      <c r="H148" s="95">
        <v>341</v>
      </c>
      <c r="I148" s="96">
        <v>257</v>
      </c>
      <c r="J148" s="152">
        <v>84</v>
      </c>
      <c r="K148" s="149">
        <v>0.32684824902723736</v>
      </c>
      <c r="L148" s="150">
        <v>5.8240819812126386E-2</v>
      </c>
      <c r="M148" s="151">
        <v>4.0891010342084325E-2</v>
      </c>
      <c r="N148" s="95">
        <v>835</v>
      </c>
      <c r="O148" s="98">
        <v>661</v>
      </c>
      <c r="P148" s="152">
        <v>174</v>
      </c>
      <c r="Q148" s="149">
        <v>0.26323751891074132</v>
      </c>
      <c r="R148" s="150">
        <v>4.9414131849923069E-2</v>
      </c>
      <c r="S148" s="151">
        <v>4.103551030543829E-2</v>
      </c>
      <c r="V148" s="45"/>
      <c r="W148" s="45"/>
    </row>
    <row r="149" spans="1:23" ht="12.9" customHeight="1">
      <c r="A149" s="148" t="s">
        <v>148</v>
      </c>
      <c r="B149" s="147">
        <v>1</v>
      </c>
      <c r="C149" s="52">
        <v>2</v>
      </c>
      <c r="D149" s="179">
        <v>-1</v>
      </c>
      <c r="E149" s="149">
        <v>-0.5</v>
      </c>
      <c r="F149" s="150">
        <v>5.7636887608069167E-4</v>
      </c>
      <c r="G149" s="151">
        <v>1.1223344556677891E-3</v>
      </c>
      <c r="H149" s="95">
        <v>5</v>
      </c>
      <c r="I149" s="96">
        <v>7</v>
      </c>
      <c r="J149" s="152">
        <v>-2</v>
      </c>
      <c r="K149" s="149">
        <v>-0.2857142857142857</v>
      </c>
      <c r="L149" s="150">
        <v>8.5397096498719043E-4</v>
      </c>
      <c r="M149" s="180">
        <v>1.1137629276054097E-3</v>
      </c>
      <c r="N149" s="95">
        <v>15</v>
      </c>
      <c r="O149" s="98">
        <v>29</v>
      </c>
      <c r="P149" s="152">
        <v>-14</v>
      </c>
      <c r="Q149" s="149">
        <v>-0.48275862068965519</v>
      </c>
      <c r="R149" s="150">
        <v>8.8767901526807906E-4</v>
      </c>
      <c r="S149" s="151">
        <v>1.8003476533399554E-3</v>
      </c>
      <c r="V149" s="45"/>
      <c r="W149" s="45"/>
    </row>
    <row r="150" spans="1:23" ht="12.9" customHeight="1">
      <c r="A150" s="148" t="s">
        <v>149</v>
      </c>
      <c r="B150" s="147">
        <v>25</v>
      </c>
      <c r="C150" s="52">
        <v>33</v>
      </c>
      <c r="D150" s="179">
        <v>-8</v>
      </c>
      <c r="E150" s="149">
        <v>-0.24242424242424243</v>
      </c>
      <c r="F150" s="150">
        <v>1.4409221902017291E-2</v>
      </c>
      <c r="G150" s="180">
        <v>1.8518518518518517E-2</v>
      </c>
      <c r="H150" s="95">
        <v>112</v>
      </c>
      <c r="I150" s="96">
        <v>96</v>
      </c>
      <c r="J150" s="152">
        <v>16</v>
      </c>
      <c r="K150" s="149">
        <v>0.16666666666666666</v>
      </c>
      <c r="L150" s="150">
        <v>1.9128949615713067E-2</v>
      </c>
      <c r="M150" s="180">
        <v>1.5274463007159905E-2</v>
      </c>
      <c r="N150" s="95">
        <v>313</v>
      </c>
      <c r="O150" s="98">
        <v>276</v>
      </c>
      <c r="P150" s="152">
        <v>37</v>
      </c>
      <c r="Q150" s="149">
        <v>0.13405797101449277</v>
      </c>
      <c r="R150" s="150">
        <v>1.8522902118593917E-2</v>
      </c>
      <c r="S150" s="151">
        <v>1.71343431835113E-2</v>
      </c>
      <c r="U150" s="20"/>
      <c r="V150" s="101"/>
      <c r="W150" s="101"/>
    </row>
    <row r="151" spans="1:23" ht="12.9" customHeight="1">
      <c r="A151" s="148" t="s">
        <v>150</v>
      </c>
      <c r="B151" s="147">
        <v>216</v>
      </c>
      <c r="C151" s="52">
        <v>230</v>
      </c>
      <c r="D151" s="179">
        <v>-14</v>
      </c>
      <c r="E151" s="149">
        <v>-6.0869565217391307E-2</v>
      </c>
      <c r="F151" s="150">
        <v>0.1244956772334294</v>
      </c>
      <c r="G151" s="180">
        <v>0.12906846240179573</v>
      </c>
      <c r="H151" s="95">
        <v>725</v>
      </c>
      <c r="I151" s="96">
        <v>640</v>
      </c>
      <c r="J151" s="152">
        <v>85</v>
      </c>
      <c r="K151" s="149">
        <v>0.1328125</v>
      </c>
      <c r="L151" s="150">
        <v>0.12382578992314261</v>
      </c>
      <c r="M151" s="180">
        <v>0.10182975338106603</v>
      </c>
      <c r="N151" s="95">
        <v>1743</v>
      </c>
      <c r="O151" s="98">
        <v>2290</v>
      </c>
      <c r="P151" s="152">
        <v>-547</v>
      </c>
      <c r="Q151" s="149">
        <v>-0.23886462882096071</v>
      </c>
      <c r="R151" s="150">
        <v>0.10314830157415078</v>
      </c>
      <c r="S151" s="151">
        <v>0.14216538366029302</v>
      </c>
      <c r="U151" s="181"/>
      <c r="V151" s="45"/>
      <c r="W151" s="45"/>
    </row>
    <row r="152" spans="1:23" ht="16.5" customHeight="1" thickBot="1">
      <c r="A152" s="182" t="s">
        <v>136</v>
      </c>
      <c r="B152" s="183">
        <v>19</v>
      </c>
      <c r="C152" s="184">
        <v>0</v>
      </c>
      <c r="D152" s="185">
        <v>19</v>
      </c>
      <c r="E152" s="186" t="s">
        <v>215</v>
      </c>
      <c r="F152" s="187">
        <v>1.0951008645533141E-2</v>
      </c>
      <c r="G152" s="188">
        <v>0</v>
      </c>
      <c r="H152" s="189">
        <v>70</v>
      </c>
      <c r="I152" s="190">
        <v>45</v>
      </c>
      <c r="J152" s="191">
        <v>25</v>
      </c>
      <c r="K152" s="186">
        <v>0.55555555555555558</v>
      </c>
      <c r="L152" s="187">
        <v>1.1955593509820665E-2</v>
      </c>
      <c r="M152" s="188">
        <v>7.1599045346062056E-3</v>
      </c>
      <c r="N152" s="189">
        <v>160</v>
      </c>
      <c r="O152" s="192">
        <v>181</v>
      </c>
      <c r="P152" s="191">
        <v>-21</v>
      </c>
      <c r="Q152" s="186">
        <v>-0.11602209944751381</v>
      </c>
      <c r="R152" s="187">
        <v>9.46857616285951E-3</v>
      </c>
      <c r="S152" s="193">
        <v>1.1236652594983859E-2</v>
      </c>
      <c r="V152" s="45"/>
      <c r="W152" s="45"/>
    </row>
    <row r="153" spans="1:23" ht="12.9" customHeight="1">
      <c r="A153" s="46"/>
      <c r="B153" s="47"/>
      <c r="C153" s="52"/>
      <c r="D153" s="91"/>
      <c r="E153" s="92"/>
      <c r="F153" s="93"/>
      <c r="G153" s="94"/>
      <c r="H153" s="95"/>
      <c r="I153" s="96"/>
      <c r="J153" s="97"/>
      <c r="K153" s="92"/>
      <c r="L153" s="93"/>
      <c r="M153" s="94"/>
      <c r="N153" s="135"/>
      <c r="O153" s="98"/>
      <c r="P153" s="97"/>
      <c r="Q153" s="92"/>
      <c r="R153" s="93"/>
      <c r="S153" s="94"/>
      <c r="V153" s="45"/>
      <c r="W153" s="45"/>
    </row>
    <row r="154" spans="1:23" s="20" customFormat="1" ht="12.75" customHeight="1">
      <c r="A154" s="136" t="s">
        <v>151</v>
      </c>
      <c r="B154" s="137">
        <v>4105</v>
      </c>
      <c r="C154" s="138">
        <v>3633</v>
      </c>
      <c r="D154" s="139">
        <v>472</v>
      </c>
      <c r="E154" s="140">
        <v>0.12992017616295073</v>
      </c>
      <c r="F154" s="141">
        <v>0.3626645463380157</v>
      </c>
      <c r="G154" s="142">
        <v>0.31297381116471401</v>
      </c>
      <c r="H154" s="143">
        <v>14635</v>
      </c>
      <c r="I154" s="144">
        <v>14329</v>
      </c>
      <c r="J154" s="145">
        <v>306</v>
      </c>
      <c r="K154" s="140">
        <v>2.1355293460813735E-2</v>
      </c>
      <c r="L154" s="141">
        <v>0.36968273214105285</v>
      </c>
      <c r="M154" s="142">
        <v>0.36998115107542151</v>
      </c>
      <c r="N154" s="162">
        <v>28695</v>
      </c>
      <c r="O154" s="146">
        <v>28311</v>
      </c>
      <c r="P154" s="145">
        <v>384</v>
      </c>
      <c r="Q154" s="140">
        <v>1.3563632510331674E-2</v>
      </c>
      <c r="R154" s="141">
        <v>0.29008289526890418</v>
      </c>
      <c r="S154" s="142">
        <v>0.30094713679801854</v>
      </c>
      <c r="T154" s="194"/>
      <c r="U154" s="195"/>
      <c r="V154" s="196"/>
      <c r="W154" s="196"/>
    </row>
    <row r="155" spans="1:23" ht="12.9" customHeight="1">
      <c r="A155" s="148" t="s">
        <v>152</v>
      </c>
      <c r="B155" s="147">
        <v>5</v>
      </c>
      <c r="C155" s="52">
        <v>1</v>
      </c>
      <c r="D155" s="179">
        <v>4</v>
      </c>
      <c r="E155" s="149">
        <v>4</v>
      </c>
      <c r="F155" s="150">
        <v>1.2180267965895249E-3</v>
      </c>
      <c r="G155" s="151">
        <v>2.7525461051472613E-4</v>
      </c>
      <c r="H155" s="95">
        <v>22</v>
      </c>
      <c r="I155" s="96">
        <v>2</v>
      </c>
      <c r="J155" s="152">
        <v>20</v>
      </c>
      <c r="K155" s="149">
        <v>10</v>
      </c>
      <c r="L155" s="150">
        <v>1.5032456440040997E-3</v>
      </c>
      <c r="M155" s="151">
        <v>1.3957708144322702E-4</v>
      </c>
      <c r="N155" s="95">
        <v>65</v>
      </c>
      <c r="O155" s="98">
        <v>103</v>
      </c>
      <c r="P155" s="152">
        <v>-38</v>
      </c>
      <c r="Q155" s="149">
        <v>-0.36893203883495146</v>
      </c>
      <c r="R155" s="150">
        <v>2.2652029970378113E-3</v>
      </c>
      <c r="S155" s="151">
        <v>3.6381618452191729E-3</v>
      </c>
      <c r="T155" s="181"/>
      <c r="V155" s="45"/>
      <c r="W155" s="45"/>
    </row>
    <row r="156" spans="1:23" ht="12.9" customHeight="1">
      <c r="A156" s="148" t="s">
        <v>153</v>
      </c>
      <c r="B156" s="147">
        <v>757</v>
      </c>
      <c r="C156" s="52">
        <v>611</v>
      </c>
      <c r="D156" s="179">
        <v>146</v>
      </c>
      <c r="E156" s="149">
        <v>0.23895253682487724</v>
      </c>
      <c r="F156" s="150">
        <v>0.18440925700365407</v>
      </c>
      <c r="G156" s="151">
        <v>0.16818056702449766</v>
      </c>
      <c r="H156" s="95">
        <v>2548</v>
      </c>
      <c r="I156" s="96">
        <v>2668</v>
      </c>
      <c r="J156" s="152">
        <v>-120</v>
      </c>
      <c r="K156" s="149">
        <v>-4.4977511244377814E-2</v>
      </c>
      <c r="L156" s="150">
        <v>0.17410317731465663</v>
      </c>
      <c r="M156" s="151">
        <v>0.18619582664526485</v>
      </c>
      <c r="N156" s="95">
        <v>5943</v>
      </c>
      <c r="O156" s="98">
        <v>6207</v>
      </c>
      <c r="P156" s="152">
        <v>-264</v>
      </c>
      <c r="Q156" s="149">
        <v>-4.2532624456259063E-2</v>
      </c>
      <c r="R156" s="150">
        <v>0.20710925248301099</v>
      </c>
      <c r="S156" s="151">
        <v>0.21924340362403305</v>
      </c>
      <c r="T156" s="181"/>
      <c r="V156" s="45"/>
      <c r="W156" s="45"/>
    </row>
    <row r="157" spans="1:23" ht="12.9" customHeight="1">
      <c r="A157" s="68" t="s">
        <v>154</v>
      </c>
      <c r="B157" s="159">
        <v>1760</v>
      </c>
      <c r="C157" s="160">
        <v>1749</v>
      </c>
      <c r="D157" s="102">
        <v>11</v>
      </c>
      <c r="E157" s="155">
        <v>6.2893081761006293E-3</v>
      </c>
      <c r="F157" s="106">
        <v>0.42874543239951279</v>
      </c>
      <c r="G157" s="107">
        <v>0.48142031379025596</v>
      </c>
      <c r="H157" s="156">
        <v>5887</v>
      </c>
      <c r="I157" s="157">
        <v>5959</v>
      </c>
      <c r="J157" s="105">
        <v>-72</v>
      </c>
      <c r="K157" s="155">
        <v>-1.2082564188622252E-2</v>
      </c>
      <c r="L157" s="106">
        <v>0.40225486846600617</v>
      </c>
      <c r="M157" s="107">
        <v>0.41586991416009489</v>
      </c>
      <c r="N157" s="156">
        <v>12139</v>
      </c>
      <c r="O157" s="158">
        <v>11948</v>
      </c>
      <c r="P157" s="105">
        <v>191</v>
      </c>
      <c r="Q157" s="155">
        <v>1.5985939069300303E-2</v>
      </c>
      <c r="R157" s="106">
        <v>0.42303537201603064</v>
      </c>
      <c r="S157" s="107">
        <v>0.42202677404542405</v>
      </c>
      <c r="T157" s="181"/>
      <c r="V157" s="45"/>
      <c r="W157" s="45"/>
    </row>
    <row r="158" spans="1:23" s="195" customFormat="1" ht="12.9" customHeight="1">
      <c r="A158" s="197" t="s">
        <v>155</v>
      </c>
      <c r="B158" s="198">
        <v>203</v>
      </c>
      <c r="C158" s="199">
        <v>251</v>
      </c>
      <c r="D158" s="102">
        <v>-48</v>
      </c>
      <c r="E158" s="155">
        <v>-0.19123505976095617</v>
      </c>
      <c r="F158" s="200">
        <v>0.11534090909090909</v>
      </c>
      <c r="G158" s="201">
        <v>0.14351057747284163</v>
      </c>
      <c r="H158" s="202">
        <v>770</v>
      </c>
      <c r="I158" s="203">
        <v>736</v>
      </c>
      <c r="J158" s="105">
        <v>34</v>
      </c>
      <c r="K158" s="155">
        <v>4.619565217391304E-2</v>
      </c>
      <c r="L158" s="200">
        <v>0.13079667063020214</v>
      </c>
      <c r="M158" s="201">
        <v>0.1235106561503608</v>
      </c>
      <c r="N158" s="202">
        <v>1511</v>
      </c>
      <c r="O158" s="204">
        <v>1486</v>
      </c>
      <c r="P158" s="105">
        <v>25</v>
      </c>
      <c r="Q158" s="155">
        <v>1.6823687752355317E-2</v>
      </c>
      <c r="R158" s="200">
        <v>0.12447483318230497</v>
      </c>
      <c r="S158" s="201">
        <v>0.12437227987947774</v>
      </c>
      <c r="V158" s="196"/>
      <c r="W158" s="196"/>
    </row>
    <row r="159" spans="1:23" ht="12.9" customHeight="1">
      <c r="A159" s="148" t="s">
        <v>156</v>
      </c>
      <c r="B159" s="147">
        <v>62</v>
      </c>
      <c r="C159" s="52">
        <v>75</v>
      </c>
      <c r="D159" s="179">
        <v>-13</v>
      </c>
      <c r="E159" s="149">
        <v>-0.17333333333333334</v>
      </c>
      <c r="F159" s="150">
        <v>0.30541871921182268</v>
      </c>
      <c r="G159" s="151">
        <v>0.29880478087649404</v>
      </c>
      <c r="H159" s="95">
        <v>315</v>
      </c>
      <c r="I159" s="96">
        <v>291</v>
      </c>
      <c r="J159" s="152">
        <v>24</v>
      </c>
      <c r="K159" s="149">
        <v>8.247422680412371E-2</v>
      </c>
      <c r="L159" s="150">
        <v>0.40909090909090912</v>
      </c>
      <c r="M159" s="151">
        <v>0.3953804347826087</v>
      </c>
      <c r="N159" s="95">
        <v>631</v>
      </c>
      <c r="O159" s="98">
        <v>577</v>
      </c>
      <c r="P159" s="152">
        <v>54</v>
      </c>
      <c r="Q159" s="149">
        <v>9.3587521663778164E-2</v>
      </c>
      <c r="R159" s="150">
        <v>0.41760423560555926</v>
      </c>
      <c r="S159" s="151">
        <v>0.38829071332436071</v>
      </c>
      <c r="V159" s="45"/>
      <c r="W159" s="45"/>
    </row>
    <row r="160" spans="1:23" ht="12.9" customHeight="1">
      <c r="A160" s="148" t="s">
        <v>157</v>
      </c>
      <c r="B160" s="147">
        <v>15</v>
      </c>
      <c r="C160" s="52">
        <v>16</v>
      </c>
      <c r="D160" s="179">
        <v>-1</v>
      </c>
      <c r="E160" s="149">
        <v>-6.25E-2</v>
      </c>
      <c r="F160" s="150">
        <v>7.3891625615763554E-2</v>
      </c>
      <c r="G160" s="151">
        <v>6.3745019920318724E-2</v>
      </c>
      <c r="H160" s="95">
        <v>42</v>
      </c>
      <c r="I160" s="96">
        <v>33</v>
      </c>
      <c r="J160" s="152">
        <v>9</v>
      </c>
      <c r="K160" s="149">
        <v>0.27272727272727271</v>
      </c>
      <c r="L160" s="150">
        <v>5.4545454545454543E-2</v>
      </c>
      <c r="M160" s="151">
        <v>4.4836956521739128E-2</v>
      </c>
      <c r="N160" s="95">
        <v>76</v>
      </c>
      <c r="O160" s="98">
        <v>61</v>
      </c>
      <c r="P160" s="152">
        <v>15</v>
      </c>
      <c r="Q160" s="149">
        <v>0.24590163934426229</v>
      </c>
      <c r="R160" s="150">
        <v>5.0297816015883519E-2</v>
      </c>
      <c r="S160" s="151">
        <v>4.1049798115746973E-2</v>
      </c>
      <c r="V160" s="45"/>
      <c r="W160" s="45"/>
    </row>
    <row r="161" spans="1:23" ht="12.9" customHeight="1">
      <c r="A161" s="148" t="s">
        <v>158</v>
      </c>
      <c r="B161" s="147">
        <v>126</v>
      </c>
      <c r="C161" s="52">
        <v>160</v>
      </c>
      <c r="D161" s="179">
        <v>-34</v>
      </c>
      <c r="E161" s="149">
        <v>-0.21249999999999999</v>
      </c>
      <c r="F161" s="150">
        <v>0.62068965517241381</v>
      </c>
      <c r="G161" s="151">
        <v>0.63745019920318724</v>
      </c>
      <c r="H161" s="95">
        <v>413</v>
      </c>
      <c r="I161" s="96">
        <v>412</v>
      </c>
      <c r="J161" s="152">
        <v>1</v>
      </c>
      <c r="K161" s="149">
        <v>2.4271844660194173E-3</v>
      </c>
      <c r="L161" s="150">
        <v>0.53636363636363638</v>
      </c>
      <c r="M161" s="151">
        <v>0.55978260869565222</v>
      </c>
      <c r="N161" s="95">
        <v>804</v>
      </c>
      <c r="O161" s="98">
        <v>848</v>
      </c>
      <c r="P161" s="152">
        <v>-44</v>
      </c>
      <c r="Q161" s="149">
        <v>-5.1886792452830191E-2</v>
      </c>
      <c r="R161" s="150">
        <v>0.53209794837855728</v>
      </c>
      <c r="S161" s="151">
        <v>0.57065948855989235</v>
      </c>
      <c r="V161" s="45"/>
      <c r="W161" s="45"/>
    </row>
    <row r="162" spans="1:23" s="195" customFormat="1" ht="12.9" customHeight="1">
      <c r="A162" s="197" t="s">
        <v>159</v>
      </c>
      <c r="B162" s="198">
        <v>184</v>
      </c>
      <c r="C162" s="199">
        <v>154</v>
      </c>
      <c r="D162" s="102">
        <v>30</v>
      </c>
      <c r="E162" s="155">
        <v>0.19480519480519481</v>
      </c>
      <c r="F162" s="200">
        <v>0.10454545454545454</v>
      </c>
      <c r="G162" s="201">
        <v>8.8050314465408799E-2</v>
      </c>
      <c r="H162" s="202">
        <v>408</v>
      </c>
      <c r="I162" s="203">
        <v>379</v>
      </c>
      <c r="J162" s="105">
        <v>29</v>
      </c>
      <c r="K162" s="155">
        <v>7.6517150395778361E-2</v>
      </c>
      <c r="L162" s="200">
        <v>6.9305248853405804E-2</v>
      </c>
      <c r="M162" s="201">
        <v>6.3601275381775471E-2</v>
      </c>
      <c r="N162" s="202">
        <v>706</v>
      </c>
      <c r="O162" s="204">
        <v>712</v>
      </c>
      <c r="P162" s="105">
        <v>-6</v>
      </c>
      <c r="Q162" s="155">
        <v>-8.4269662921348312E-3</v>
      </c>
      <c r="R162" s="200">
        <v>5.8159650712579287E-2</v>
      </c>
      <c r="S162" s="201">
        <v>5.9591563441580182E-2</v>
      </c>
      <c r="U162" s="99"/>
      <c r="V162" s="100"/>
      <c r="W162" s="45"/>
    </row>
    <row r="163" spans="1:23" ht="12.9" customHeight="1">
      <c r="A163" s="148" t="s">
        <v>160</v>
      </c>
      <c r="B163" s="147">
        <v>0</v>
      </c>
      <c r="C163" s="52">
        <v>0</v>
      </c>
      <c r="D163" s="179">
        <v>0</v>
      </c>
      <c r="E163" s="149" t="s">
        <v>215</v>
      </c>
      <c r="F163" s="150">
        <v>0</v>
      </c>
      <c r="G163" s="151">
        <v>0</v>
      </c>
      <c r="H163" s="95">
        <v>0</v>
      </c>
      <c r="I163" s="96">
        <v>0</v>
      </c>
      <c r="J163" s="152">
        <v>0</v>
      </c>
      <c r="K163" s="149" t="s">
        <v>215</v>
      </c>
      <c r="L163" s="150">
        <v>0</v>
      </c>
      <c r="M163" s="151">
        <v>0</v>
      </c>
      <c r="N163" s="95">
        <v>0</v>
      </c>
      <c r="O163" s="98">
        <v>0</v>
      </c>
      <c r="P163" s="152">
        <v>0</v>
      </c>
      <c r="Q163" s="149" t="s">
        <v>215</v>
      </c>
      <c r="R163" s="150">
        <v>0</v>
      </c>
      <c r="S163" s="151">
        <v>0</v>
      </c>
      <c r="V163" s="45"/>
      <c r="W163" s="45"/>
    </row>
    <row r="164" spans="1:23" ht="12.9" customHeight="1">
      <c r="A164" s="148" t="s">
        <v>161</v>
      </c>
      <c r="B164" s="147">
        <v>1</v>
      </c>
      <c r="C164" s="52">
        <v>0</v>
      </c>
      <c r="D164" s="179">
        <v>1</v>
      </c>
      <c r="E164" s="149" t="s">
        <v>215</v>
      </c>
      <c r="F164" s="150">
        <v>5.434782608695652E-3</v>
      </c>
      <c r="G164" s="151">
        <v>0</v>
      </c>
      <c r="H164" s="95">
        <v>1</v>
      </c>
      <c r="I164" s="96">
        <v>0</v>
      </c>
      <c r="J164" s="152">
        <v>1</v>
      </c>
      <c r="K164" s="149" t="s">
        <v>215</v>
      </c>
      <c r="L164" s="150">
        <v>2.4509803921568627E-3</v>
      </c>
      <c r="M164" s="151">
        <v>0</v>
      </c>
      <c r="N164" s="95">
        <v>1</v>
      </c>
      <c r="O164" s="98">
        <v>0</v>
      </c>
      <c r="P164" s="152">
        <v>1</v>
      </c>
      <c r="Q164" s="149" t="s">
        <v>215</v>
      </c>
      <c r="R164" s="150">
        <v>1.4164305949008499E-3</v>
      </c>
      <c r="S164" s="151">
        <v>0</v>
      </c>
      <c r="V164" s="45"/>
      <c r="W164" s="45"/>
    </row>
    <row r="165" spans="1:23" ht="12.9" customHeight="1">
      <c r="A165" s="148" t="s">
        <v>162</v>
      </c>
      <c r="B165" s="147">
        <v>181</v>
      </c>
      <c r="C165" s="52">
        <v>152</v>
      </c>
      <c r="D165" s="179">
        <v>29</v>
      </c>
      <c r="E165" s="149">
        <v>0.19078947368421054</v>
      </c>
      <c r="F165" s="150">
        <v>0.98369565217391308</v>
      </c>
      <c r="G165" s="151">
        <v>0.98701298701298701</v>
      </c>
      <c r="H165" s="95">
        <v>386</v>
      </c>
      <c r="I165" s="96">
        <v>368</v>
      </c>
      <c r="J165" s="152">
        <v>18</v>
      </c>
      <c r="K165" s="149">
        <v>4.8913043478260872E-2</v>
      </c>
      <c r="L165" s="150">
        <v>0.94607843137254899</v>
      </c>
      <c r="M165" s="151">
        <v>0.97097625329815307</v>
      </c>
      <c r="N165" s="95">
        <v>659</v>
      </c>
      <c r="O165" s="98">
        <v>682</v>
      </c>
      <c r="P165" s="152">
        <v>-23</v>
      </c>
      <c r="Q165" s="149">
        <v>-3.3724340175953077E-2</v>
      </c>
      <c r="R165" s="150">
        <v>0.93342776203966005</v>
      </c>
      <c r="S165" s="151">
        <v>0.9578651685393258</v>
      </c>
      <c r="V165" s="45"/>
      <c r="W165" s="45"/>
    </row>
    <row r="166" spans="1:23" ht="12.9" customHeight="1">
      <c r="A166" s="148" t="s">
        <v>163</v>
      </c>
      <c r="B166" s="147">
        <v>2</v>
      </c>
      <c r="C166" s="52">
        <v>2</v>
      </c>
      <c r="D166" s="179">
        <v>0</v>
      </c>
      <c r="E166" s="149">
        <v>0</v>
      </c>
      <c r="F166" s="150">
        <v>1.0869565217391304E-2</v>
      </c>
      <c r="G166" s="151">
        <v>1.2987012987012988E-2</v>
      </c>
      <c r="H166" s="95">
        <v>21</v>
      </c>
      <c r="I166" s="96">
        <v>11</v>
      </c>
      <c r="J166" s="152">
        <v>10</v>
      </c>
      <c r="K166" s="149">
        <v>0.90909090909090906</v>
      </c>
      <c r="L166" s="150">
        <v>5.1470588235294115E-2</v>
      </c>
      <c r="M166" s="151">
        <v>2.9023746701846966E-2</v>
      </c>
      <c r="N166" s="95">
        <v>46</v>
      </c>
      <c r="O166" s="98">
        <v>30</v>
      </c>
      <c r="P166" s="152">
        <v>16</v>
      </c>
      <c r="Q166" s="149">
        <v>0.53333333333333333</v>
      </c>
      <c r="R166" s="150">
        <v>6.5155807365439092E-2</v>
      </c>
      <c r="S166" s="151">
        <v>4.2134831460674156E-2</v>
      </c>
      <c r="V166" s="45"/>
      <c r="W166" s="45"/>
    </row>
    <row r="167" spans="1:23" s="99" customFormat="1" ht="12.9" customHeight="1">
      <c r="A167" s="68" t="s">
        <v>164</v>
      </c>
      <c r="B167" s="159">
        <v>1373</v>
      </c>
      <c r="C167" s="70">
        <v>1344</v>
      </c>
      <c r="D167" s="102">
        <v>29</v>
      </c>
      <c r="E167" s="155">
        <v>2.1577380952380952E-2</v>
      </c>
      <c r="F167" s="106">
        <v>0.7801136363636364</v>
      </c>
      <c r="G167" s="107">
        <v>0.76843910806174953</v>
      </c>
      <c r="H167" s="75">
        <v>4709</v>
      </c>
      <c r="I167" s="76">
        <v>4844</v>
      </c>
      <c r="J167" s="105">
        <v>-135</v>
      </c>
      <c r="K167" s="155">
        <v>-2.7869529314616021E-2</v>
      </c>
      <c r="L167" s="106">
        <v>0.799898080516392</v>
      </c>
      <c r="M167" s="107">
        <v>0.81288806846786377</v>
      </c>
      <c r="N167" s="75">
        <v>9922</v>
      </c>
      <c r="O167" s="79">
        <v>9750</v>
      </c>
      <c r="P167" s="105">
        <v>172</v>
      </c>
      <c r="Q167" s="155">
        <v>1.764102564102564E-2</v>
      </c>
      <c r="R167" s="106">
        <v>0.81736551610511576</v>
      </c>
      <c r="S167" s="107">
        <v>0.81603615667894214</v>
      </c>
      <c r="U167" s="8"/>
      <c r="V167" s="45"/>
      <c r="W167" s="45"/>
    </row>
    <row r="168" spans="1:23" ht="12.9" customHeight="1">
      <c r="A168" s="68" t="s">
        <v>165</v>
      </c>
      <c r="B168" s="159">
        <v>1583</v>
      </c>
      <c r="C168" s="160">
        <v>1272</v>
      </c>
      <c r="D168" s="102">
        <v>311</v>
      </c>
      <c r="E168" s="155">
        <v>0.24449685534591195</v>
      </c>
      <c r="F168" s="106">
        <v>0.38562728380024358</v>
      </c>
      <c r="G168" s="107">
        <v>0.3501238645747316</v>
      </c>
      <c r="H168" s="156">
        <v>6178</v>
      </c>
      <c r="I168" s="157">
        <v>5700</v>
      </c>
      <c r="J168" s="105">
        <v>478</v>
      </c>
      <c r="K168" s="155">
        <v>8.3859649122807023E-2</v>
      </c>
      <c r="L168" s="106">
        <v>0.42213870857533309</v>
      </c>
      <c r="M168" s="107">
        <v>0.39779468211319702</v>
      </c>
      <c r="N168" s="156">
        <v>10548</v>
      </c>
      <c r="O168" s="158">
        <v>10053</v>
      </c>
      <c r="P168" s="105">
        <v>495</v>
      </c>
      <c r="Q168" s="155">
        <v>4.9239033124440466E-2</v>
      </c>
      <c r="R168" s="106">
        <v>0.36759017250392056</v>
      </c>
      <c r="S168" s="107">
        <v>0.3550916604853237</v>
      </c>
      <c r="U168" s="99"/>
      <c r="V168" s="100"/>
      <c r="W168" s="100"/>
    </row>
    <row r="169" spans="1:23" ht="12.9" customHeight="1">
      <c r="A169" s="205" t="s">
        <v>166</v>
      </c>
      <c r="B169" s="147">
        <v>118</v>
      </c>
      <c r="C169" s="52">
        <v>129</v>
      </c>
      <c r="D169" s="179">
        <v>-11</v>
      </c>
      <c r="E169" s="149">
        <v>-8.5271317829457363E-2</v>
      </c>
      <c r="F169" s="206">
        <v>7.4542008843967153E-2</v>
      </c>
      <c r="G169" s="207">
        <v>0.10141509433962265</v>
      </c>
      <c r="H169" s="95">
        <v>543</v>
      </c>
      <c r="I169" s="96">
        <v>499</v>
      </c>
      <c r="J169" s="152">
        <v>44</v>
      </c>
      <c r="K169" s="149">
        <v>8.8176352705410826E-2</v>
      </c>
      <c r="L169" s="206">
        <v>8.789252185173195E-2</v>
      </c>
      <c r="M169" s="207">
        <v>8.7543859649122813E-2</v>
      </c>
      <c r="N169" s="95">
        <v>957</v>
      </c>
      <c r="O169" s="98">
        <v>907</v>
      </c>
      <c r="P169" s="152">
        <v>50</v>
      </c>
      <c r="Q169" s="149">
        <v>5.5126791620727672E-2</v>
      </c>
      <c r="R169" s="150">
        <v>9.0728100113765642E-2</v>
      </c>
      <c r="S169" s="151">
        <v>9.0221824331045461E-2</v>
      </c>
      <c r="V169" s="45"/>
      <c r="W169" s="45"/>
    </row>
    <row r="170" spans="1:23" ht="12.9" customHeight="1">
      <c r="A170" s="205" t="s">
        <v>167</v>
      </c>
      <c r="B170" s="147">
        <v>131</v>
      </c>
      <c r="C170" s="52">
        <v>81</v>
      </c>
      <c r="D170" s="179">
        <v>50</v>
      </c>
      <c r="E170" s="149">
        <v>0.61728395061728392</v>
      </c>
      <c r="F170" s="206">
        <v>8.2754264055590651E-2</v>
      </c>
      <c r="G170" s="207">
        <v>6.3679245283018868E-2</v>
      </c>
      <c r="H170" s="95">
        <v>452</v>
      </c>
      <c r="I170" s="96">
        <v>469</v>
      </c>
      <c r="J170" s="152">
        <v>-17</v>
      </c>
      <c r="K170" s="149">
        <v>-3.6247334754797439E-2</v>
      </c>
      <c r="L170" s="206">
        <v>7.3162835869213336E-2</v>
      </c>
      <c r="M170" s="207">
        <v>8.2280701754385968E-2</v>
      </c>
      <c r="N170" s="95">
        <v>843</v>
      </c>
      <c r="O170" s="98">
        <v>879</v>
      </c>
      <c r="P170" s="152">
        <v>-36</v>
      </c>
      <c r="Q170" s="149">
        <v>-4.0955631399317405E-2</v>
      </c>
      <c r="R170" s="150">
        <v>7.9920364050056883E-2</v>
      </c>
      <c r="S170" s="151">
        <v>8.7436586093703375E-2</v>
      </c>
      <c r="V170" s="45"/>
      <c r="W170" s="45"/>
    </row>
    <row r="171" spans="1:23" ht="12.9" customHeight="1">
      <c r="A171" s="205" t="s">
        <v>168</v>
      </c>
      <c r="B171" s="147">
        <v>26</v>
      </c>
      <c r="C171" s="52">
        <v>9</v>
      </c>
      <c r="D171" s="179">
        <v>17</v>
      </c>
      <c r="E171" s="149">
        <v>1.8888888888888888</v>
      </c>
      <c r="F171" s="206">
        <v>1.6424510423247E-2</v>
      </c>
      <c r="G171" s="207">
        <v>7.0754716981132077E-3</v>
      </c>
      <c r="H171" s="95">
        <v>91</v>
      </c>
      <c r="I171" s="96">
        <v>67</v>
      </c>
      <c r="J171" s="152">
        <v>24</v>
      </c>
      <c r="K171" s="149">
        <v>0.35820895522388058</v>
      </c>
      <c r="L171" s="206">
        <v>1.4729685982518614E-2</v>
      </c>
      <c r="M171" s="207">
        <v>1.1754385964912281E-2</v>
      </c>
      <c r="N171" s="95">
        <v>172</v>
      </c>
      <c r="O171" s="98">
        <v>151</v>
      </c>
      <c r="P171" s="152">
        <v>21</v>
      </c>
      <c r="Q171" s="149">
        <v>0.13907284768211919</v>
      </c>
      <c r="R171" s="150">
        <v>1.6306408797876374E-2</v>
      </c>
      <c r="S171" s="151">
        <v>1.5020391922809111E-2</v>
      </c>
      <c r="V171" s="45"/>
      <c r="W171" s="45"/>
    </row>
    <row r="172" spans="1:23" ht="12.9" customHeight="1">
      <c r="A172" s="205" t="s">
        <v>169</v>
      </c>
      <c r="B172" s="147">
        <v>185</v>
      </c>
      <c r="C172" s="52">
        <v>102</v>
      </c>
      <c r="D172" s="179">
        <v>83</v>
      </c>
      <c r="E172" s="149">
        <v>0.81372549019607843</v>
      </c>
      <c r="F172" s="206">
        <v>0.11686670878079596</v>
      </c>
      <c r="G172" s="207">
        <v>8.0188679245283015E-2</v>
      </c>
      <c r="H172" s="95">
        <v>643</v>
      </c>
      <c r="I172" s="96">
        <v>467</v>
      </c>
      <c r="J172" s="152">
        <v>176</v>
      </c>
      <c r="K172" s="149">
        <v>0.37687366167023556</v>
      </c>
      <c r="L172" s="206">
        <v>0.10407898996438977</v>
      </c>
      <c r="M172" s="207">
        <v>8.1929824561403505E-2</v>
      </c>
      <c r="N172" s="95">
        <v>1023</v>
      </c>
      <c r="O172" s="98">
        <v>765</v>
      </c>
      <c r="P172" s="152">
        <v>258</v>
      </c>
      <c r="Q172" s="149">
        <v>0.33725490196078434</v>
      </c>
      <c r="R172" s="150">
        <v>9.698521046643914E-2</v>
      </c>
      <c r="S172" s="151">
        <v>7.6096687555953446E-2</v>
      </c>
      <c r="V172" s="45"/>
      <c r="W172" s="45"/>
    </row>
    <row r="173" spans="1:23" ht="12.9" customHeight="1">
      <c r="A173" s="205" t="s">
        <v>170</v>
      </c>
      <c r="B173" s="147">
        <v>39</v>
      </c>
      <c r="C173" s="52">
        <v>30</v>
      </c>
      <c r="D173" s="179">
        <v>9</v>
      </c>
      <c r="E173" s="149">
        <v>0.3</v>
      </c>
      <c r="F173" s="206">
        <v>2.4636765634870498E-2</v>
      </c>
      <c r="G173" s="207">
        <v>2.358490566037736E-2</v>
      </c>
      <c r="H173" s="95">
        <v>177</v>
      </c>
      <c r="I173" s="96">
        <v>158</v>
      </c>
      <c r="J173" s="152">
        <v>19</v>
      </c>
      <c r="K173" s="149">
        <v>0.12025316455696203</v>
      </c>
      <c r="L173" s="206">
        <v>2.865004855940434E-2</v>
      </c>
      <c r="M173" s="207">
        <v>2.7719298245614036E-2</v>
      </c>
      <c r="N173" s="95">
        <v>317</v>
      </c>
      <c r="O173" s="98">
        <v>237</v>
      </c>
      <c r="P173" s="152">
        <v>80</v>
      </c>
      <c r="Q173" s="149">
        <v>0.33755274261603374</v>
      </c>
      <c r="R173" s="150">
        <v>3.005309063329541E-2</v>
      </c>
      <c r="S173" s="151">
        <v>2.3575052223216951E-2</v>
      </c>
      <c r="V173" s="45"/>
      <c r="W173" s="45"/>
    </row>
    <row r="174" spans="1:23" ht="12.9" customHeight="1">
      <c r="A174" s="205" t="s">
        <v>171</v>
      </c>
      <c r="B174" s="147">
        <v>19</v>
      </c>
      <c r="C174" s="52">
        <v>14</v>
      </c>
      <c r="D174" s="179">
        <v>5</v>
      </c>
      <c r="E174" s="149">
        <v>0.35714285714285715</v>
      </c>
      <c r="F174" s="206">
        <v>1.2002526847757423E-2</v>
      </c>
      <c r="G174" s="207">
        <v>1.10062893081761E-2</v>
      </c>
      <c r="H174" s="95">
        <v>47</v>
      </c>
      <c r="I174" s="96">
        <v>51</v>
      </c>
      <c r="J174" s="152">
        <v>-4</v>
      </c>
      <c r="K174" s="149">
        <v>-7.8431372549019607E-2</v>
      </c>
      <c r="L174" s="206">
        <v>7.6076400129491744E-3</v>
      </c>
      <c r="M174" s="207">
        <v>8.9473684210526309E-3</v>
      </c>
      <c r="N174" s="95">
        <v>123</v>
      </c>
      <c r="O174" s="98">
        <v>124</v>
      </c>
      <c r="P174" s="152">
        <v>-1</v>
      </c>
      <c r="Q174" s="149">
        <v>-8.0645161290322578E-3</v>
      </c>
      <c r="R174" s="150">
        <v>1.1660978384527872E-2</v>
      </c>
      <c r="S174" s="151">
        <v>1.2334626479657813E-2</v>
      </c>
      <c r="V174" s="45"/>
      <c r="W174" s="45"/>
    </row>
    <row r="175" spans="1:23" ht="12.9" customHeight="1">
      <c r="A175" s="205" t="s">
        <v>172</v>
      </c>
      <c r="B175" s="147">
        <v>36</v>
      </c>
      <c r="C175" s="52">
        <v>40</v>
      </c>
      <c r="D175" s="179">
        <v>-4</v>
      </c>
      <c r="E175" s="149">
        <v>-0.1</v>
      </c>
      <c r="F175" s="206">
        <v>2.2741629816803537E-2</v>
      </c>
      <c r="G175" s="207">
        <v>3.1446540880503145E-2</v>
      </c>
      <c r="H175" s="95">
        <v>103</v>
      </c>
      <c r="I175" s="96">
        <v>198</v>
      </c>
      <c r="J175" s="152">
        <v>-95</v>
      </c>
      <c r="K175" s="149">
        <v>-0.47979797979797978</v>
      </c>
      <c r="L175" s="206">
        <v>1.6672062156037552E-2</v>
      </c>
      <c r="M175" s="207">
        <v>3.4736842105263156E-2</v>
      </c>
      <c r="N175" s="95">
        <v>247</v>
      </c>
      <c r="O175" s="98">
        <v>383</v>
      </c>
      <c r="P175" s="152">
        <v>-136</v>
      </c>
      <c r="Q175" s="149">
        <v>-0.35509138381201044</v>
      </c>
      <c r="R175" s="150">
        <v>2.341676147136898E-2</v>
      </c>
      <c r="S175" s="151">
        <v>3.8098080175072116E-2</v>
      </c>
      <c r="V175" s="45"/>
      <c r="W175" s="45"/>
    </row>
    <row r="176" spans="1:23" ht="12.9" customHeight="1">
      <c r="A176" s="205" t="s">
        <v>173</v>
      </c>
      <c r="B176" s="147">
        <v>12</v>
      </c>
      <c r="C176" s="52">
        <v>7</v>
      </c>
      <c r="D176" s="179">
        <v>5</v>
      </c>
      <c r="E176" s="149">
        <v>0.7142857142857143</v>
      </c>
      <c r="F176" s="206">
        <v>7.5805432722678458E-3</v>
      </c>
      <c r="G176" s="207">
        <v>5.50314465408805E-3</v>
      </c>
      <c r="H176" s="95">
        <v>24</v>
      </c>
      <c r="I176" s="96">
        <v>24</v>
      </c>
      <c r="J176" s="152">
        <v>0</v>
      </c>
      <c r="K176" s="149">
        <v>0</v>
      </c>
      <c r="L176" s="206">
        <v>3.8847523470378763E-3</v>
      </c>
      <c r="M176" s="207">
        <v>4.2105263157894736E-3</v>
      </c>
      <c r="N176" s="95">
        <v>71</v>
      </c>
      <c r="O176" s="98">
        <v>48</v>
      </c>
      <c r="P176" s="152">
        <v>23</v>
      </c>
      <c r="Q176" s="149">
        <v>0.47916666666666669</v>
      </c>
      <c r="R176" s="150">
        <v>6.7311338642396662E-3</v>
      </c>
      <c r="S176" s="151">
        <v>4.7746941211578636E-3</v>
      </c>
      <c r="V176" s="45"/>
      <c r="W176" s="45"/>
    </row>
    <row r="177" spans="1:23" ht="12.9" customHeight="1">
      <c r="A177" s="205" t="s">
        <v>174</v>
      </c>
      <c r="B177" s="147">
        <v>194</v>
      </c>
      <c r="C177" s="52">
        <v>106</v>
      </c>
      <c r="D177" s="179">
        <v>88</v>
      </c>
      <c r="E177" s="149">
        <v>0.83018867924528306</v>
      </c>
      <c r="F177" s="206">
        <v>0.12255211623499684</v>
      </c>
      <c r="G177" s="207">
        <v>8.3333333333333329E-2</v>
      </c>
      <c r="H177" s="95">
        <v>1093</v>
      </c>
      <c r="I177" s="96">
        <v>1063</v>
      </c>
      <c r="J177" s="152">
        <v>30</v>
      </c>
      <c r="K177" s="149">
        <v>2.8222013170272814E-2</v>
      </c>
      <c r="L177" s="206">
        <v>0.17691809647134996</v>
      </c>
      <c r="M177" s="207">
        <v>0.18649122807017543</v>
      </c>
      <c r="N177" s="95">
        <v>1504</v>
      </c>
      <c r="O177" s="98">
        <v>1680</v>
      </c>
      <c r="P177" s="152">
        <v>-176</v>
      </c>
      <c r="Q177" s="149">
        <v>-0.10476190476190476</v>
      </c>
      <c r="R177" s="150">
        <v>0.14258627227910503</v>
      </c>
      <c r="S177" s="151">
        <v>0.16711429424052521</v>
      </c>
      <c r="V177" s="45"/>
      <c r="W177" s="45"/>
    </row>
    <row r="178" spans="1:23" ht="12.9" customHeight="1">
      <c r="A178" s="205" t="s">
        <v>175</v>
      </c>
      <c r="B178" s="147">
        <v>18</v>
      </c>
      <c r="C178" s="52">
        <v>31</v>
      </c>
      <c r="D178" s="179">
        <v>-13</v>
      </c>
      <c r="E178" s="149">
        <v>-0.41935483870967744</v>
      </c>
      <c r="F178" s="206">
        <v>1.1370814908401769E-2</v>
      </c>
      <c r="G178" s="207">
        <v>2.4371069182389939E-2</v>
      </c>
      <c r="H178" s="95">
        <v>37</v>
      </c>
      <c r="I178" s="96">
        <v>41</v>
      </c>
      <c r="J178" s="152">
        <v>-4</v>
      </c>
      <c r="K178" s="149">
        <v>-9.7560975609756101E-2</v>
      </c>
      <c r="L178" s="206">
        <v>5.9889932016833928E-3</v>
      </c>
      <c r="M178" s="207">
        <v>7.1929824561403509E-3</v>
      </c>
      <c r="N178" s="95">
        <v>62</v>
      </c>
      <c r="O178" s="98">
        <v>55</v>
      </c>
      <c r="P178" s="152">
        <v>7</v>
      </c>
      <c r="Q178" s="149">
        <v>0.12727272727272726</v>
      </c>
      <c r="R178" s="150">
        <v>5.8778915434205539E-3</v>
      </c>
      <c r="S178" s="151">
        <v>5.4710036804933851E-3</v>
      </c>
      <c r="U178" s="195"/>
      <c r="V178" s="196"/>
      <c r="W178" s="196"/>
    </row>
    <row r="179" spans="1:23" ht="12.9" customHeight="1">
      <c r="A179" s="205" t="s">
        <v>176</v>
      </c>
      <c r="B179" s="147">
        <v>48</v>
      </c>
      <c r="C179" s="52">
        <v>21</v>
      </c>
      <c r="D179" s="179">
        <v>27</v>
      </c>
      <c r="E179" s="149">
        <v>1.2857142857142858</v>
      </c>
      <c r="F179" s="206">
        <v>3.0322173089071383E-2</v>
      </c>
      <c r="G179" s="207">
        <v>1.6509433962264151E-2</v>
      </c>
      <c r="H179" s="95">
        <v>169</v>
      </c>
      <c r="I179" s="96">
        <v>77</v>
      </c>
      <c r="J179" s="152">
        <v>92</v>
      </c>
      <c r="K179" s="149">
        <v>1.1948051948051948</v>
      </c>
      <c r="L179" s="206">
        <v>2.7355131110391711E-2</v>
      </c>
      <c r="M179" s="207">
        <v>1.3508771929824562E-2</v>
      </c>
      <c r="N179" s="95">
        <v>321</v>
      </c>
      <c r="O179" s="98">
        <v>196</v>
      </c>
      <c r="P179" s="152">
        <v>125</v>
      </c>
      <c r="Q179" s="149">
        <v>0.63775510204081631</v>
      </c>
      <c r="R179" s="150">
        <v>3.043230944254835E-2</v>
      </c>
      <c r="S179" s="151">
        <v>1.9496667661394608E-2</v>
      </c>
      <c r="V179" s="45"/>
      <c r="W179" s="45"/>
    </row>
    <row r="180" spans="1:23" ht="12.75" customHeight="1">
      <c r="A180" s="205" t="s">
        <v>177</v>
      </c>
      <c r="B180" s="147">
        <v>83</v>
      </c>
      <c r="C180" s="52">
        <v>136</v>
      </c>
      <c r="D180" s="179">
        <v>-53</v>
      </c>
      <c r="E180" s="149">
        <v>-0.38970588235294118</v>
      </c>
      <c r="F180" s="206">
        <v>5.2432090966519268E-2</v>
      </c>
      <c r="G180" s="207">
        <v>0.1069182389937107</v>
      </c>
      <c r="H180" s="95">
        <v>703</v>
      </c>
      <c r="I180" s="96">
        <v>579</v>
      </c>
      <c r="J180" s="152">
        <v>124</v>
      </c>
      <c r="K180" s="149">
        <v>0.21416234887737479</v>
      </c>
      <c r="L180" s="206">
        <v>0.11379087083198446</v>
      </c>
      <c r="M180" s="207">
        <v>0.10157894736842105</v>
      </c>
      <c r="N180" s="95">
        <v>1197</v>
      </c>
      <c r="O180" s="98">
        <v>880</v>
      </c>
      <c r="P180" s="152">
        <v>317</v>
      </c>
      <c r="Q180" s="149">
        <v>0.36022727272727273</v>
      </c>
      <c r="R180" s="150">
        <v>0.11348122866894197</v>
      </c>
      <c r="S180" s="151">
        <v>8.7536058887894161E-2</v>
      </c>
      <c r="V180" s="45"/>
      <c r="W180" s="45"/>
    </row>
    <row r="181" spans="1:23" ht="12.9" customHeight="1">
      <c r="A181" s="205" t="s">
        <v>178</v>
      </c>
      <c r="B181" s="147">
        <v>16</v>
      </c>
      <c r="C181" s="52">
        <v>8</v>
      </c>
      <c r="D181" s="179">
        <v>8</v>
      </c>
      <c r="E181" s="149">
        <v>1</v>
      </c>
      <c r="F181" s="206">
        <v>1.010739102969046E-2</v>
      </c>
      <c r="G181" s="207">
        <v>6.2893081761006293E-3</v>
      </c>
      <c r="H181" s="95">
        <v>20</v>
      </c>
      <c r="I181" s="96">
        <v>38</v>
      </c>
      <c r="J181" s="152">
        <v>-18</v>
      </c>
      <c r="K181" s="149">
        <v>-0.47368421052631576</v>
      </c>
      <c r="L181" s="206">
        <v>3.2372936225315637E-3</v>
      </c>
      <c r="M181" s="207">
        <v>6.6666666666666671E-3</v>
      </c>
      <c r="N181" s="95">
        <v>35</v>
      </c>
      <c r="O181" s="98">
        <v>50</v>
      </c>
      <c r="P181" s="152">
        <v>-15</v>
      </c>
      <c r="Q181" s="149">
        <v>-0.3</v>
      </c>
      <c r="R181" s="150">
        <v>3.3181645809632157E-3</v>
      </c>
      <c r="S181" s="151">
        <v>4.9736397095394413E-3</v>
      </c>
      <c r="V181" s="45"/>
      <c r="W181" s="45"/>
    </row>
    <row r="182" spans="1:23" s="195" customFormat="1" ht="12.9" customHeight="1">
      <c r="A182" s="197" t="s">
        <v>179</v>
      </c>
      <c r="B182" s="198">
        <v>278</v>
      </c>
      <c r="C182" s="199">
        <v>133</v>
      </c>
      <c r="D182" s="102">
        <v>145</v>
      </c>
      <c r="E182" s="155">
        <v>1.0902255639097744</v>
      </c>
      <c r="F182" s="200">
        <v>0.17561591914087177</v>
      </c>
      <c r="G182" s="201">
        <v>0.10455974842767296</v>
      </c>
      <c r="H182" s="202">
        <v>845</v>
      </c>
      <c r="I182" s="203">
        <v>379</v>
      </c>
      <c r="J182" s="105">
        <v>466</v>
      </c>
      <c r="K182" s="155">
        <v>1.2295514511873351</v>
      </c>
      <c r="L182" s="200">
        <v>0.13677565555195856</v>
      </c>
      <c r="M182" s="201">
        <v>6.6491228070175434E-2</v>
      </c>
      <c r="N182" s="202">
        <v>1206</v>
      </c>
      <c r="O182" s="204">
        <v>638</v>
      </c>
      <c r="P182" s="105">
        <v>568</v>
      </c>
      <c r="Q182" s="155">
        <v>0.89028213166144199</v>
      </c>
      <c r="R182" s="200">
        <v>0.11433447098976109</v>
      </c>
      <c r="S182" s="201">
        <v>6.346364269372326E-2</v>
      </c>
      <c r="U182" s="99"/>
      <c r="V182" s="100"/>
      <c r="W182" s="100"/>
    </row>
    <row r="183" spans="1:23" ht="12.9" customHeight="1">
      <c r="A183" s="148" t="s">
        <v>180</v>
      </c>
      <c r="B183" s="147">
        <v>199</v>
      </c>
      <c r="C183" s="52">
        <v>73</v>
      </c>
      <c r="D183" s="179">
        <v>126</v>
      </c>
      <c r="E183" s="149">
        <v>1.726027397260274</v>
      </c>
      <c r="F183" s="150">
        <v>0.71582733812949639</v>
      </c>
      <c r="G183" s="151">
        <v>0.54887218045112784</v>
      </c>
      <c r="H183" s="95">
        <v>570</v>
      </c>
      <c r="I183" s="96">
        <v>184</v>
      </c>
      <c r="J183" s="152">
        <v>386</v>
      </c>
      <c r="K183" s="149">
        <v>2.097826086956522</v>
      </c>
      <c r="L183" s="150">
        <v>0.67455621301775148</v>
      </c>
      <c r="M183" s="151">
        <v>0.48548812664907653</v>
      </c>
      <c r="N183" s="95">
        <v>740</v>
      </c>
      <c r="O183" s="98">
        <v>271</v>
      </c>
      <c r="P183" s="152">
        <v>469</v>
      </c>
      <c r="Q183" s="149">
        <v>1.7306273062730628</v>
      </c>
      <c r="R183" s="150">
        <v>0.61359867330016582</v>
      </c>
      <c r="S183" s="151">
        <v>0.42476489028213166</v>
      </c>
      <c r="V183" s="45"/>
      <c r="W183" s="45"/>
    </row>
    <row r="184" spans="1:23" ht="12.9" customHeight="1">
      <c r="A184" s="148" t="s">
        <v>181</v>
      </c>
      <c r="B184" s="147">
        <v>9</v>
      </c>
      <c r="C184" s="52">
        <v>2</v>
      </c>
      <c r="D184" s="179">
        <v>7</v>
      </c>
      <c r="E184" s="149">
        <v>3.5</v>
      </c>
      <c r="F184" s="150">
        <v>3.237410071942446E-2</v>
      </c>
      <c r="G184" s="151">
        <v>1.5037593984962405E-2</v>
      </c>
      <c r="H184" s="95">
        <v>15</v>
      </c>
      <c r="I184" s="96">
        <v>2</v>
      </c>
      <c r="J184" s="152">
        <v>13</v>
      </c>
      <c r="K184" s="149">
        <v>6.5</v>
      </c>
      <c r="L184" s="150">
        <v>1.7751479289940829E-2</v>
      </c>
      <c r="M184" s="151">
        <v>5.2770448548812663E-3</v>
      </c>
      <c r="N184" s="95">
        <v>16</v>
      </c>
      <c r="O184" s="98">
        <v>19</v>
      </c>
      <c r="P184" s="152">
        <v>-3</v>
      </c>
      <c r="Q184" s="149">
        <v>-0.15789473684210525</v>
      </c>
      <c r="R184" s="150">
        <v>1.3266998341625208E-2</v>
      </c>
      <c r="S184" s="151">
        <v>2.9780564263322883E-2</v>
      </c>
      <c r="V184" s="45"/>
      <c r="W184" s="45"/>
    </row>
    <row r="185" spans="1:23" ht="12.9" customHeight="1">
      <c r="A185" s="148" t="s">
        <v>182</v>
      </c>
      <c r="B185" s="147">
        <v>28</v>
      </c>
      <c r="C185" s="52">
        <v>16</v>
      </c>
      <c r="D185" s="179">
        <v>12</v>
      </c>
      <c r="E185" s="149">
        <v>0.75</v>
      </c>
      <c r="F185" s="150">
        <v>0.10071942446043165</v>
      </c>
      <c r="G185" s="151">
        <v>0.12030075187969924</v>
      </c>
      <c r="H185" s="95">
        <v>130</v>
      </c>
      <c r="I185" s="96">
        <v>73</v>
      </c>
      <c r="J185" s="152">
        <v>57</v>
      </c>
      <c r="K185" s="149">
        <v>0.78082191780821919</v>
      </c>
      <c r="L185" s="150">
        <v>0.15384615384615385</v>
      </c>
      <c r="M185" s="151">
        <v>0.19261213720316622</v>
      </c>
      <c r="N185" s="95">
        <v>159</v>
      </c>
      <c r="O185" s="98">
        <v>137</v>
      </c>
      <c r="P185" s="152">
        <v>22</v>
      </c>
      <c r="Q185" s="149">
        <v>0.16058394160583941</v>
      </c>
      <c r="R185" s="150">
        <v>0.13184079601990051</v>
      </c>
      <c r="S185" s="151">
        <v>0.21473354231974923</v>
      </c>
      <c r="V185" s="45"/>
      <c r="W185" s="45"/>
    </row>
    <row r="186" spans="1:23" ht="12.9" customHeight="1">
      <c r="A186" s="148" t="s">
        <v>183</v>
      </c>
      <c r="B186" s="147">
        <v>42</v>
      </c>
      <c r="C186" s="52">
        <v>42</v>
      </c>
      <c r="D186" s="179">
        <v>0</v>
      </c>
      <c r="E186" s="149">
        <v>0</v>
      </c>
      <c r="F186" s="150">
        <v>0.15107913669064749</v>
      </c>
      <c r="G186" s="151">
        <v>0.31578947368421051</v>
      </c>
      <c r="H186" s="95">
        <v>130</v>
      </c>
      <c r="I186" s="96">
        <v>120</v>
      </c>
      <c r="J186" s="152">
        <v>10</v>
      </c>
      <c r="K186" s="149">
        <v>8.3333333333333329E-2</v>
      </c>
      <c r="L186" s="150">
        <v>0.15384615384615385</v>
      </c>
      <c r="M186" s="151">
        <v>0.31662269129287601</v>
      </c>
      <c r="N186" s="95">
        <v>291</v>
      </c>
      <c r="O186" s="98">
        <v>211</v>
      </c>
      <c r="P186" s="152">
        <v>80</v>
      </c>
      <c r="Q186" s="149">
        <v>0.37914691943127959</v>
      </c>
      <c r="R186" s="150">
        <v>0.24129353233830847</v>
      </c>
      <c r="S186" s="151">
        <v>0.33072100313479624</v>
      </c>
      <c r="V186" s="45"/>
      <c r="W186" s="45"/>
    </row>
    <row r="187" spans="1:23" ht="12.9" customHeight="1">
      <c r="A187" s="205" t="s">
        <v>184</v>
      </c>
      <c r="B187" s="147">
        <v>0</v>
      </c>
      <c r="C187" s="52">
        <v>0</v>
      </c>
      <c r="D187" s="179">
        <v>0</v>
      </c>
      <c r="E187" s="149" t="s">
        <v>215</v>
      </c>
      <c r="F187" s="206">
        <v>0</v>
      </c>
      <c r="G187" s="207">
        <v>0</v>
      </c>
      <c r="H187" s="95">
        <v>0</v>
      </c>
      <c r="I187" s="96">
        <v>0</v>
      </c>
      <c r="J187" s="152">
        <v>0</v>
      </c>
      <c r="K187" s="149" t="s">
        <v>215</v>
      </c>
      <c r="L187" s="206">
        <v>0</v>
      </c>
      <c r="M187" s="207">
        <v>0</v>
      </c>
      <c r="N187" s="95">
        <v>0</v>
      </c>
      <c r="O187" s="98">
        <v>0</v>
      </c>
      <c r="P187" s="152">
        <v>0</v>
      </c>
      <c r="Q187" s="92" t="s">
        <v>215</v>
      </c>
      <c r="R187" s="206">
        <v>0</v>
      </c>
      <c r="S187" s="207">
        <v>0</v>
      </c>
      <c r="V187" s="45"/>
      <c r="W187" s="45"/>
    </row>
    <row r="188" spans="1:23" ht="12.9" customHeight="1">
      <c r="A188" s="205" t="s">
        <v>185</v>
      </c>
      <c r="B188" s="147">
        <v>7</v>
      </c>
      <c r="C188" s="52">
        <v>4</v>
      </c>
      <c r="D188" s="179">
        <v>3</v>
      </c>
      <c r="E188" s="149">
        <v>0.75</v>
      </c>
      <c r="F188" s="206">
        <v>4.421983575489577E-3</v>
      </c>
      <c r="G188" s="207">
        <v>3.1446540880503146E-3</v>
      </c>
      <c r="H188" s="95">
        <v>13</v>
      </c>
      <c r="I188" s="96">
        <v>12</v>
      </c>
      <c r="J188" s="152">
        <v>1</v>
      </c>
      <c r="K188" s="149">
        <v>8.3333333333333329E-2</v>
      </c>
      <c r="L188" s="206">
        <v>2.1042408546455165E-3</v>
      </c>
      <c r="M188" s="207">
        <v>2.1052631578947368E-3</v>
      </c>
      <c r="N188" s="95">
        <v>52</v>
      </c>
      <c r="O188" s="98">
        <v>34</v>
      </c>
      <c r="P188" s="152">
        <v>18</v>
      </c>
      <c r="Q188" s="149">
        <v>0.52941176470588236</v>
      </c>
      <c r="R188" s="206">
        <v>4.9298445202882067E-3</v>
      </c>
      <c r="S188" s="207">
        <v>3.3820750024868198E-3</v>
      </c>
      <c r="V188" s="45"/>
      <c r="W188" s="45"/>
    </row>
    <row r="189" spans="1:23" ht="12.9" customHeight="1">
      <c r="A189" s="205" t="s">
        <v>186</v>
      </c>
      <c r="B189" s="147">
        <v>2</v>
      </c>
      <c r="C189" s="52">
        <v>2</v>
      </c>
      <c r="D189" s="179">
        <v>0</v>
      </c>
      <c r="E189" s="149">
        <v>0</v>
      </c>
      <c r="F189" s="206">
        <v>1.2634238787113076E-3</v>
      </c>
      <c r="G189" s="207">
        <v>1.5723270440251573E-3</v>
      </c>
      <c r="H189" s="95">
        <v>6</v>
      </c>
      <c r="I189" s="96">
        <v>5</v>
      </c>
      <c r="J189" s="152">
        <v>1</v>
      </c>
      <c r="K189" s="149">
        <v>0.2</v>
      </c>
      <c r="L189" s="206">
        <v>9.7118808675946907E-4</v>
      </c>
      <c r="M189" s="207">
        <v>8.7719298245614037E-4</v>
      </c>
      <c r="N189" s="95">
        <v>17</v>
      </c>
      <c r="O189" s="98">
        <v>18</v>
      </c>
      <c r="P189" s="152">
        <v>-1</v>
      </c>
      <c r="Q189" s="149">
        <v>-5.5555555555555552E-2</v>
      </c>
      <c r="R189" s="206">
        <v>1.6116799393249906E-3</v>
      </c>
      <c r="S189" s="207">
        <v>1.7905102954341987E-3</v>
      </c>
      <c r="V189" s="45"/>
      <c r="W189" s="45"/>
    </row>
    <row r="190" spans="1:23" ht="12.9" customHeight="1">
      <c r="A190" s="205" t="s">
        <v>187</v>
      </c>
      <c r="B190" s="147">
        <v>89</v>
      </c>
      <c r="C190" s="52">
        <v>82</v>
      </c>
      <c r="D190" s="179">
        <v>7</v>
      </c>
      <c r="E190" s="149">
        <v>8.5365853658536592E-2</v>
      </c>
      <c r="F190" s="206">
        <v>5.6222362602653189E-2</v>
      </c>
      <c r="G190" s="207">
        <v>6.4465408805031446E-2</v>
      </c>
      <c r="H190" s="95">
        <v>382</v>
      </c>
      <c r="I190" s="96">
        <v>275</v>
      </c>
      <c r="J190" s="152">
        <v>107</v>
      </c>
      <c r="K190" s="149">
        <v>0.3890909090909091</v>
      </c>
      <c r="L190" s="206">
        <v>6.1832308190352868E-2</v>
      </c>
      <c r="M190" s="207">
        <v>4.8245614035087717E-2</v>
      </c>
      <c r="N190" s="95">
        <v>632</v>
      </c>
      <c r="O190" s="98">
        <v>589</v>
      </c>
      <c r="P190" s="152">
        <v>43</v>
      </c>
      <c r="Q190" s="149">
        <v>7.3005093378607805E-2</v>
      </c>
      <c r="R190" s="206">
        <v>5.9916571861964356E-2</v>
      </c>
      <c r="S190" s="207">
        <v>5.8589475778374617E-2</v>
      </c>
      <c r="V190" s="45"/>
      <c r="W190" s="45"/>
    </row>
    <row r="191" spans="1:23" ht="12.9" customHeight="1">
      <c r="A191" s="205" t="s">
        <v>188</v>
      </c>
      <c r="B191" s="147">
        <v>9</v>
      </c>
      <c r="C191" s="52">
        <v>8</v>
      </c>
      <c r="D191" s="179">
        <v>1</v>
      </c>
      <c r="E191" s="149">
        <v>0.125</v>
      </c>
      <c r="F191" s="206">
        <v>5.6854074542008843E-3</v>
      </c>
      <c r="G191" s="207">
        <v>6.2893081761006293E-3</v>
      </c>
      <c r="H191" s="95">
        <v>18</v>
      </c>
      <c r="I191" s="96">
        <v>33</v>
      </c>
      <c r="J191" s="152">
        <v>-15</v>
      </c>
      <c r="K191" s="149">
        <v>-0.45454545454545453</v>
      </c>
      <c r="L191" s="206">
        <v>2.9135642602784073E-3</v>
      </c>
      <c r="M191" s="207">
        <v>5.7894736842105266E-3</v>
      </c>
      <c r="N191" s="95">
        <v>89</v>
      </c>
      <c r="O191" s="98">
        <v>53</v>
      </c>
      <c r="P191" s="152">
        <v>36</v>
      </c>
      <c r="Q191" s="149">
        <v>0.67924528301886788</v>
      </c>
      <c r="R191" s="206">
        <v>8.4376185058778908E-3</v>
      </c>
      <c r="S191" s="207">
        <v>5.2720580921118074E-3</v>
      </c>
      <c r="V191" s="45"/>
      <c r="W191" s="45"/>
    </row>
    <row r="192" spans="1:23" ht="12.9" customHeight="1">
      <c r="A192" s="205" t="s">
        <v>189</v>
      </c>
      <c r="B192" s="147">
        <v>56</v>
      </c>
      <c r="C192" s="52">
        <v>83</v>
      </c>
      <c r="D192" s="179">
        <v>-27</v>
      </c>
      <c r="E192" s="149">
        <v>-0.3253012048192771</v>
      </c>
      <c r="F192" s="206">
        <v>3.5375868603916616E-2</v>
      </c>
      <c r="G192" s="207">
        <v>6.5251572327044025E-2</v>
      </c>
      <c r="H192" s="95">
        <v>140</v>
      </c>
      <c r="I192" s="96">
        <v>227</v>
      </c>
      <c r="J192" s="152">
        <v>-87</v>
      </c>
      <c r="K192" s="149">
        <v>-0.38325991189427311</v>
      </c>
      <c r="L192" s="206">
        <v>2.2661055357720946E-2</v>
      </c>
      <c r="M192" s="207">
        <v>3.9824561403508769E-2</v>
      </c>
      <c r="N192" s="95">
        <v>289</v>
      </c>
      <c r="O192" s="98">
        <v>435</v>
      </c>
      <c r="P192" s="152">
        <v>-146</v>
      </c>
      <c r="Q192" s="149">
        <v>-0.335632183908046</v>
      </c>
      <c r="R192" s="206">
        <v>2.739855896852484E-2</v>
      </c>
      <c r="S192" s="207">
        <v>4.3270665472993138E-2</v>
      </c>
      <c r="U192" s="181"/>
      <c r="V192" s="45"/>
      <c r="W192" s="45"/>
    </row>
    <row r="193" spans="1:23" ht="12.9" customHeight="1">
      <c r="A193" s="205" t="s">
        <v>190</v>
      </c>
      <c r="B193" s="147">
        <v>79</v>
      </c>
      <c r="C193" s="52">
        <v>80</v>
      </c>
      <c r="D193" s="179">
        <v>-1</v>
      </c>
      <c r="E193" s="149">
        <v>-1.2500000000000001E-2</v>
      </c>
      <c r="F193" s="206">
        <v>4.9905243209096652E-2</v>
      </c>
      <c r="G193" s="207">
        <v>6.2893081761006289E-2</v>
      </c>
      <c r="H193" s="95">
        <v>275</v>
      </c>
      <c r="I193" s="96">
        <v>223</v>
      </c>
      <c r="J193" s="152">
        <v>52</v>
      </c>
      <c r="K193" s="149">
        <v>0.23318385650224216</v>
      </c>
      <c r="L193" s="206">
        <v>4.4512787309809003E-2</v>
      </c>
      <c r="M193" s="207">
        <v>3.9122807017543858E-2</v>
      </c>
      <c r="N193" s="95">
        <v>435</v>
      </c>
      <c r="O193" s="98">
        <v>341</v>
      </c>
      <c r="P193" s="152">
        <v>94</v>
      </c>
      <c r="Q193" s="149">
        <v>0.2756598240469208</v>
      </c>
      <c r="R193" s="206">
        <v>4.1240045506257109E-2</v>
      </c>
      <c r="S193" s="207">
        <v>3.3920222819058987E-2</v>
      </c>
      <c r="V193" s="45"/>
      <c r="W193" s="45"/>
    </row>
    <row r="194" spans="1:23" ht="12.9" customHeight="1">
      <c r="A194" s="205" t="s">
        <v>191</v>
      </c>
      <c r="B194" s="147">
        <v>12</v>
      </c>
      <c r="C194" s="52">
        <v>10</v>
      </c>
      <c r="D194" s="179">
        <v>2</v>
      </c>
      <c r="E194" s="149">
        <v>0.2</v>
      </c>
      <c r="F194" s="206">
        <v>7.5805432722678458E-3</v>
      </c>
      <c r="G194" s="207">
        <v>7.8616352201257862E-3</v>
      </c>
      <c r="H194" s="95">
        <v>33</v>
      </c>
      <c r="I194" s="96">
        <v>47</v>
      </c>
      <c r="J194" s="152">
        <v>-14</v>
      </c>
      <c r="K194" s="149">
        <v>-0.2978723404255319</v>
      </c>
      <c r="L194" s="206">
        <v>5.3415344771770802E-3</v>
      </c>
      <c r="M194" s="207">
        <v>8.2456140350877193E-3</v>
      </c>
      <c r="N194" s="95">
        <v>47</v>
      </c>
      <c r="O194" s="98">
        <v>63</v>
      </c>
      <c r="P194" s="152">
        <v>-16</v>
      </c>
      <c r="Q194" s="149">
        <v>-0.25396825396825395</v>
      </c>
      <c r="R194" s="206">
        <v>4.4558210087220322E-3</v>
      </c>
      <c r="S194" s="207">
        <v>6.2667860340196958E-3</v>
      </c>
      <c r="V194" s="45"/>
      <c r="W194" s="45"/>
    </row>
    <row r="195" spans="1:23" ht="12.9" customHeight="1">
      <c r="A195" s="205" t="s">
        <v>192</v>
      </c>
      <c r="B195" s="147">
        <v>59</v>
      </c>
      <c r="C195" s="52">
        <v>34</v>
      </c>
      <c r="D195" s="179">
        <v>25</v>
      </c>
      <c r="E195" s="149">
        <v>0.73529411764705888</v>
      </c>
      <c r="F195" s="206">
        <v>3.7271004421983576E-2</v>
      </c>
      <c r="G195" s="207">
        <v>2.6729559748427674E-2</v>
      </c>
      <c r="H195" s="95">
        <v>172</v>
      </c>
      <c r="I195" s="96">
        <v>172</v>
      </c>
      <c r="J195" s="152">
        <v>0</v>
      </c>
      <c r="K195" s="149">
        <v>0</v>
      </c>
      <c r="L195" s="206">
        <v>2.7840725153771447E-2</v>
      </c>
      <c r="M195" s="207">
        <v>3.0175438596491227E-2</v>
      </c>
      <c r="N195" s="95">
        <v>384</v>
      </c>
      <c r="O195" s="98">
        <v>386</v>
      </c>
      <c r="P195" s="152">
        <v>-2</v>
      </c>
      <c r="Q195" s="92">
        <v>-5.1813471502590676E-3</v>
      </c>
      <c r="R195" s="206">
        <v>3.6405005688282137E-2</v>
      </c>
      <c r="S195" s="207">
        <v>3.8396498557644487E-2</v>
      </c>
      <c r="U195" s="20"/>
      <c r="V195" s="101"/>
      <c r="W195" s="101"/>
    </row>
    <row r="196" spans="1:23" ht="12.9" customHeight="1">
      <c r="A196" s="205" t="s">
        <v>193</v>
      </c>
      <c r="B196" s="147">
        <v>23</v>
      </c>
      <c r="C196" s="52">
        <v>17</v>
      </c>
      <c r="D196" s="179">
        <v>6</v>
      </c>
      <c r="E196" s="149">
        <v>0.35294117647058826</v>
      </c>
      <c r="F196" s="206">
        <v>1.4529374605180037E-2</v>
      </c>
      <c r="G196" s="207">
        <v>1.3364779874213837E-2</v>
      </c>
      <c r="H196" s="95">
        <v>50</v>
      </c>
      <c r="I196" s="96">
        <v>70</v>
      </c>
      <c r="J196" s="152">
        <v>-20</v>
      </c>
      <c r="K196" s="149">
        <v>-0.2857142857142857</v>
      </c>
      <c r="L196" s="206">
        <v>8.0932340563289098E-3</v>
      </c>
      <c r="M196" s="207">
        <v>1.2280701754385965E-2</v>
      </c>
      <c r="N196" s="95">
        <v>101</v>
      </c>
      <c r="O196" s="98">
        <v>111</v>
      </c>
      <c r="P196" s="152">
        <v>-10</v>
      </c>
      <c r="Q196" s="149">
        <v>-9.0090090090090086E-2</v>
      </c>
      <c r="R196" s="206">
        <v>9.5752749336367078E-3</v>
      </c>
      <c r="S196" s="207">
        <v>1.1041480155177559E-2</v>
      </c>
      <c r="V196" s="45"/>
      <c r="W196" s="45"/>
    </row>
    <row r="197" spans="1:23" ht="12.9" customHeight="1">
      <c r="A197" s="205" t="s">
        <v>136</v>
      </c>
      <c r="B197" s="147">
        <v>44</v>
      </c>
      <c r="C197" s="52">
        <v>105</v>
      </c>
      <c r="D197" s="179">
        <v>-61</v>
      </c>
      <c r="E197" s="149">
        <v>-0.580952380952381</v>
      </c>
      <c r="F197" s="206">
        <v>2.7795325331648767E-2</v>
      </c>
      <c r="G197" s="207">
        <v>8.254716981132075E-2</v>
      </c>
      <c r="H197" s="95">
        <v>142</v>
      </c>
      <c r="I197" s="96">
        <v>526</v>
      </c>
      <c r="J197" s="152">
        <v>-384</v>
      </c>
      <c r="K197" s="149">
        <v>-0.73003802281368824</v>
      </c>
      <c r="L197" s="206">
        <v>2.2984784719974102E-2</v>
      </c>
      <c r="M197" s="207">
        <v>9.2280701754385963E-2</v>
      </c>
      <c r="N197" s="95">
        <v>424</v>
      </c>
      <c r="O197" s="98">
        <v>1030</v>
      </c>
      <c r="P197" s="152">
        <v>-606</v>
      </c>
      <c r="Q197" s="92">
        <v>-0.5883495145631068</v>
      </c>
      <c r="R197" s="206">
        <v>4.0197193780811526E-2</v>
      </c>
      <c r="S197" s="207">
        <v>0.10245697801651249</v>
      </c>
      <c r="V197" s="45"/>
      <c r="W197" s="45"/>
    </row>
    <row r="198" spans="1:23" ht="12.9" customHeight="1">
      <c r="A198" s="148"/>
      <c r="B198" s="147"/>
      <c r="C198" s="208"/>
      <c r="D198" s="179"/>
      <c r="E198" s="149"/>
      <c r="F198" s="150"/>
      <c r="G198" s="151"/>
      <c r="H198" s="209"/>
      <c r="I198" s="210"/>
      <c r="J198" s="152"/>
      <c r="K198" s="149"/>
      <c r="L198" s="150"/>
      <c r="M198" s="151"/>
      <c r="N198" s="211"/>
      <c r="O198" s="212"/>
      <c r="P198" s="152"/>
      <c r="Q198" s="149"/>
      <c r="R198" s="150"/>
      <c r="S198" s="151"/>
      <c r="V198" s="45"/>
      <c r="W198" s="45"/>
    </row>
    <row r="199" spans="1:23" s="20" customFormat="1" ht="12.75" customHeight="1">
      <c r="A199" s="136" t="s">
        <v>194</v>
      </c>
      <c r="B199" s="137">
        <v>399</v>
      </c>
      <c r="C199" s="138">
        <v>308</v>
      </c>
      <c r="D199" s="139">
        <v>91</v>
      </c>
      <c r="E199" s="140">
        <v>0.29545454545454547</v>
      </c>
      <c r="F199" s="141">
        <v>3.525046382189239E-2</v>
      </c>
      <c r="G199" s="142">
        <v>2.653342522398346E-2</v>
      </c>
      <c r="H199" s="143">
        <v>1538</v>
      </c>
      <c r="I199" s="144">
        <v>1166</v>
      </c>
      <c r="J199" s="145">
        <v>372</v>
      </c>
      <c r="K199" s="140">
        <v>0.31903945111492282</v>
      </c>
      <c r="L199" s="141">
        <v>3.8850156613115083E-2</v>
      </c>
      <c r="M199" s="142">
        <v>3.0106638436313872E-2</v>
      </c>
      <c r="N199" s="162">
        <v>3669</v>
      </c>
      <c r="O199" s="146">
        <v>3201</v>
      </c>
      <c r="P199" s="145">
        <v>468</v>
      </c>
      <c r="Q199" s="140">
        <v>0.14620431115276475</v>
      </c>
      <c r="R199" s="141">
        <v>3.7090578245046503E-2</v>
      </c>
      <c r="S199" s="142">
        <v>3.4026766447333455E-2</v>
      </c>
      <c r="T199" s="194"/>
      <c r="U199" s="8"/>
      <c r="V199" s="45"/>
      <c r="W199" s="45"/>
    </row>
    <row r="200" spans="1:23" ht="12.9" customHeight="1">
      <c r="A200" s="46" t="s">
        <v>195</v>
      </c>
      <c r="B200" s="47">
        <v>141</v>
      </c>
      <c r="C200" s="52">
        <v>58</v>
      </c>
      <c r="D200" s="91">
        <v>83</v>
      </c>
      <c r="E200" s="92">
        <v>1.4310344827586208</v>
      </c>
      <c r="F200" s="93">
        <v>0.35338345864661652</v>
      </c>
      <c r="G200" s="94">
        <v>0.18831168831168832</v>
      </c>
      <c r="H200" s="95">
        <v>345</v>
      </c>
      <c r="I200" s="96">
        <v>162</v>
      </c>
      <c r="J200" s="97">
        <v>183</v>
      </c>
      <c r="K200" s="92">
        <v>1.1296296296296295</v>
      </c>
      <c r="L200" s="93">
        <v>0.22431729518855656</v>
      </c>
      <c r="M200" s="94">
        <v>0.13893653516295026</v>
      </c>
      <c r="N200" s="95">
        <v>951</v>
      </c>
      <c r="O200" s="98">
        <v>823</v>
      </c>
      <c r="P200" s="97">
        <v>128</v>
      </c>
      <c r="Q200" s="92">
        <v>0.15552855407047386</v>
      </c>
      <c r="R200" s="93">
        <v>0.25919869174161897</v>
      </c>
      <c r="S200" s="94">
        <v>0.25710715401437051</v>
      </c>
      <c r="V200" s="45"/>
      <c r="W200" s="45"/>
    </row>
    <row r="201" spans="1:23" ht="12.9" customHeight="1">
      <c r="A201" s="46" t="s">
        <v>196</v>
      </c>
      <c r="B201" s="47">
        <v>11</v>
      </c>
      <c r="C201" s="52">
        <v>28</v>
      </c>
      <c r="D201" s="91">
        <v>-17</v>
      </c>
      <c r="E201" s="92">
        <v>-0.6071428571428571</v>
      </c>
      <c r="F201" s="93">
        <v>2.7568922305764409E-2</v>
      </c>
      <c r="G201" s="94">
        <v>9.0909090909090912E-2</v>
      </c>
      <c r="H201" s="95">
        <v>29</v>
      </c>
      <c r="I201" s="96">
        <v>58</v>
      </c>
      <c r="J201" s="97">
        <v>-29</v>
      </c>
      <c r="K201" s="92">
        <v>-0.5</v>
      </c>
      <c r="L201" s="93">
        <v>1.8855656697009102E-2</v>
      </c>
      <c r="M201" s="94">
        <v>4.974271012006861E-2</v>
      </c>
      <c r="N201" s="95">
        <v>185</v>
      </c>
      <c r="O201" s="98">
        <v>84</v>
      </c>
      <c r="P201" s="97">
        <v>101</v>
      </c>
      <c r="Q201" s="92">
        <v>1.2023809523809523</v>
      </c>
      <c r="R201" s="93">
        <v>5.0422458435541016E-2</v>
      </c>
      <c r="S201" s="94">
        <v>2.6241799437675725E-2</v>
      </c>
      <c r="V201" s="45"/>
      <c r="W201" s="45"/>
    </row>
    <row r="202" spans="1:23" ht="12.9" customHeight="1">
      <c r="A202" s="46" t="s">
        <v>197</v>
      </c>
      <c r="B202" s="47">
        <v>80</v>
      </c>
      <c r="C202" s="52">
        <v>35</v>
      </c>
      <c r="D202" s="91">
        <v>45</v>
      </c>
      <c r="E202" s="92">
        <v>1.2857142857142858</v>
      </c>
      <c r="F202" s="93">
        <v>0.20050125313283207</v>
      </c>
      <c r="G202" s="94">
        <v>0.11363636363636363</v>
      </c>
      <c r="H202" s="95">
        <v>413</v>
      </c>
      <c r="I202" s="96">
        <v>147</v>
      </c>
      <c r="J202" s="97">
        <v>266</v>
      </c>
      <c r="K202" s="92">
        <v>1.8095238095238095</v>
      </c>
      <c r="L202" s="93">
        <v>0.26853055916775032</v>
      </c>
      <c r="M202" s="94">
        <v>0.12607204116638079</v>
      </c>
      <c r="N202" s="95">
        <v>724</v>
      </c>
      <c r="O202" s="98">
        <v>441</v>
      </c>
      <c r="P202" s="97">
        <v>283</v>
      </c>
      <c r="Q202" s="92">
        <v>0.64172335600907027</v>
      </c>
      <c r="R202" s="93">
        <v>0.19732897247206324</v>
      </c>
      <c r="S202" s="94">
        <v>0.13776944704779756</v>
      </c>
      <c r="V202" s="45"/>
      <c r="W202" s="45"/>
    </row>
    <row r="203" spans="1:23" ht="12.9" customHeight="1">
      <c r="A203" s="46" t="s">
        <v>198</v>
      </c>
      <c r="B203" s="47">
        <v>75</v>
      </c>
      <c r="C203" s="52">
        <v>95</v>
      </c>
      <c r="D203" s="91">
        <v>-20</v>
      </c>
      <c r="E203" s="92">
        <v>-0.21052631578947367</v>
      </c>
      <c r="F203" s="93">
        <v>0.18796992481203006</v>
      </c>
      <c r="G203" s="94">
        <v>0.30844155844155846</v>
      </c>
      <c r="H203" s="95">
        <v>195</v>
      </c>
      <c r="I203" s="96">
        <v>297</v>
      </c>
      <c r="J203" s="97">
        <v>-102</v>
      </c>
      <c r="K203" s="92">
        <v>-0.34343434343434343</v>
      </c>
      <c r="L203" s="93">
        <v>0.12678803641092329</v>
      </c>
      <c r="M203" s="94">
        <v>0.25471698113207547</v>
      </c>
      <c r="N203" s="95">
        <v>559</v>
      </c>
      <c r="O203" s="98">
        <v>574</v>
      </c>
      <c r="P203" s="97">
        <v>-15</v>
      </c>
      <c r="Q203" s="92">
        <v>-2.6132404181184669E-2</v>
      </c>
      <c r="R203" s="93">
        <v>0.15235759062414828</v>
      </c>
      <c r="S203" s="94">
        <v>0.17931896282411747</v>
      </c>
      <c r="V203" s="45"/>
      <c r="W203" s="45"/>
    </row>
    <row r="204" spans="1:23" ht="12.9" customHeight="1">
      <c r="A204" s="46" t="s">
        <v>199</v>
      </c>
      <c r="B204" s="47">
        <v>31</v>
      </c>
      <c r="C204" s="52">
        <v>44</v>
      </c>
      <c r="D204" s="91">
        <v>-13</v>
      </c>
      <c r="E204" s="92">
        <v>-0.29545454545454547</v>
      </c>
      <c r="F204" s="93">
        <v>7.7694235588972427E-2</v>
      </c>
      <c r="G204" s="94">
        <v>0.14285714285714285</v>
      </c>
      <c r="H204" s="95">
        <v>120</v>
      </c>
      <c r="I204" s="96">
        <v>79</v>
      </c>
      <c r="J204" s="97">
        <v>41</v>
      </c>
      <c r="K204" s="92">
        <v>0.51898734177215189</v>
      </c>
      <c r="L204" s="93">
        <v>7.8023407022106639E-2</v>
      </c>
      <c r="M204" s="94">
        <v>6.7753001715265868E-2</v>
      </c>
      <c r="N204" s="95">
        <v>244</v>
      </c>
      <c r="O204" s="98">
        <v>226</v>
      </c>
      <c r="P204" s="97">
        <v>18</v>
      </c>
      <c r="Q204" s="92">
        <v>7.9646017699115043E-2</v>
      </c>
      <c r="R204" s="93">
        <v>6.6503134369037889E-2</v>
      </c>
      <c r="S204" s="94">
        <v>7.0602936582318032E-2</v>
      </c>
      <c r="V204" s="45"/>
      <c r="W204" s="45"/>
    </row>
    <row r="205" spans="1:23" ht="12.9" customHeight="1">
      <c r="A205" s="46" t="s">
        <v>200</v>
      </c>
      <c r="B205" s="47">
        <v>0</v>
      </c>
      <c r="C205" s="52">
        <v>2</v>
      </c>
      <c r="D205" s="91">
        <v>-2</v>
      </c>
      <c r="E205" s="92">
        <v>-1</v>
      </c>
      <c r="F205" s="93">
        <v>0</v>
      </c>
      <c r="G205" s="94">
        <v>6.4935064935064939E-3</v>
      </c>
      <c r="H205" s="95">
        <v>115</v>
      </c>
      <c r="I205" s="96">
        <v>9</v>
      </c>
      <c r="J205" s="97">
        <v>106</v>
      </c>
      <c r="K205" s="92">
        <v>11.777777777777779</v>
      </c>
      <c r="L205" s="93">
        <v>7.4772431729518862E-2</v>
      </c>
      <c r="M205" s="94">
        <v>7.7186963979416811E-3</v>
      </c>
      <c r="N205" s="95">
        <v>147</v>
      </c>
      <c r="O205" s="98">
        <v>83</v>
      </c>
      <c r="P205" s="97">
        <v>64</v>
      </c>
      <c r="Q205" s="92">
        <v>0.77108433734939763</v>
      </c>
      <c r="R205" s="93">
        <v>4.006541291905151E-2</v>
      </c>
      <c r="S205" s="94">
        <v>2.5929397063417681E-2</v>
      </c>
      <c r="U205" s="20"/>
      <c r="V205" s="101"/>
      <c r="W205" s="101"/>
    </row>
    <row r="206" spans="1:23" ht="12.9" customHeight="1">
      <c r="A206" s="46" t="s">
        <v>201</v>
      </c>
      <c r="B206" s="47">
        <v>6</v>
      </c>
      <c r="C206" s="52">
        <v>0</v>
      </c>
      <c r="D206" s="91">
        <v>6</v>
      </c>
      <c r="E206" s="92" t="s">
        <v>215</v>
      </c>
      <c r="F206" s="93">
        <v>1.5037593984962405E-2</v>
      </c>
      <c r="G206" s="94">
        <v>0</v>
      </c>
      <c r="H206" s="95">
        <v>23</v>
      </c>
      <c r="I206" s="96">
        <v>2</v>
      </c>
      <c r="J206" s="97">
        <v>21</v>
      </c>
      <c r="K206" s="92">
        <v>10.5</v>
      </c>
      <c r="L206" s="93">
        <v>1.495448634590377E-2</v>
      </c>
      <c r="M206" s="94">
        <v>1.7152658662092624E-3</v>
      </c>
      <c r="N206" s="95">
        <v>39</v>
      </c>
      <c r="O206" s="98">
        <v>25</v>
      </c>
      <c r="P206" s="97">
        <v>14</v>
      </c>
      <c r="Q206" s="92">
        <v>0.56000000000000005</v>
      </c>
      <c r="R206" s="93">
        <v>1.0629599345870809E-2</v>
      </c>
      <c r="S206" s="94">
        <v>7.8100593564511094E-3</v>
      </c>
      <c r="V206" s="45"/>
      <c r="W206" s="45"/>
    </row>
    <row r="207" spans="1:23" ht="12.9" customHeight="1">
      <c r="A207" s="46" t="s">
        <v>202</v>
      </c>
      <c r="B207" s="47">
        <v>55</v>
      </c>
      <c r="C207" s="52">
        <v>46</v>
      </c>
      <c r="D207" s="91">
        <v>9</v>
      </c>
      <c r="E207" s="92">
        <v>0.19565217391304349</v>
      </c>
      <c r="F207" s="93">
        <v>0.13784461152882205</v>
      </c>
      <c r="G207" s="94">
        <v>0.14935064935064934</v>
      </c>
      <c r="H207" s="95">
        <v>298</v>
      </c>
      <c r="I207" s="96">
        <v>412</v>
      </c>
      <c r="J207" s="97">
        <v>-114</v>
      </c>
      <c r="K207" s="92">
        <v>-0.27669902912621358</v>
      </c>
      <c r="L207" s="93">
        <v>0.19375812743823148</v>
      </c>
      <c r="M207" s="94">
        <v>0.35334476843910806</v>
      </c>
      <c r="N207" s="95">
        <v>820</v>
      </c>
      <c r="O207" s="98">
        <v>945</v>
      </c>
      <c r="P207" s="97">
        <v>-125</v>
      </c>
      <c r="Q207" s="92">
        <v>-0.13227513227513227</v>
      </c>
      <c r="R207" s="93">
        <v>0.2234941400926683</v>
      </c>
      <c r="S207" s="94">
        <v>0.29522024367385191</v>
      </c>
      <c r="V207" s="45"/>
      <c r="W207" s="45"/>
    </row>
    <row r="208" spans="1:23" ht="12.9" customHeight="1">
      <c r="A208" s="109"/>
      <c r="B208" s="69"/>
      <c r="C208" s="70"/>
      <c r="D208" s="174"/>
      <c r="E208" s="175"/>
      <c r="F208" s="73"/>
      <c r="G208" s="74"/>
      <c r="H208" s="156"/>
      <c r="I208" s="157"/>
      <c r="J208" s="176"/>
      <c r="K208" s="175"/>
      <c r="L208" s="73"/>
      <c r="M208" s="74"/>
      <c r="N208" s="78"/>
      <c r="O208" s="79"/>
      <c r="P208" s="176"/>
      <c r="Q208" s="175"/>
      <c r="R208" s="73"/>
      <c r="S208" s="74"/>
      <c r="V208" s="45"/>
      <c r="W208" s="45"/>
    </row>
    <row r="209" spans="1:23" s="20" customFormat="1" ht="12.75" customHeight="1">
      <c r="A209" s="136" t="s">
        <v>203</v>
      </c>
      <c r="B209" s="137">
        <v>386</v>
      </c>
      <c r="C209" s="138">
        <v>587</v>
      </c>
      <c r="D209" s="139">
        <v>-201</v>
      </c>
      <c r="E209" s="140">
        <v>-0.34241908006814309</v>
      </c>
      <c r="F209" s="141">
        <v>3.410195246929941E-2</v>
      </c>
      <c r="G209" s="142">
        <v>5.0568573397656788E-2</v>
      </c>
      <c r="H209" s="143">
        <v>1513</v>
      </c>
      <c r="I209" s="144">
        <v>1501</v>
      </c>
      <c r="J209" s="145">
        <v>12</v>
      </c>
      <c r="K209" s="140">
        <v>7.9946702198534312E-3</v>
      </c>
      <c r="L209" s="141">
        <v>3.8218652116803073E-2</v>
      </c>
      <c r="M209" s="142">
        <v>3.87564873867128E-2</v>
      </c>
      <c r="N209" s="162">
        <v>4086</v>
      </c>
      <c r="O209" s="146">
        <v>4592</v>
      </c>
      <c r="P209" s="145">
        <v>-506</v>
      </c>
      <c r="Q209" s="140">
        <v>-0.11019163763066202</v>
      </c>
      <c r="R209" s="141">
        <v>4.1306105944197334E-2</v>
      </c>
      <c r="S209" s="142">
        <v>4.8813155740754517E-2</v>
      </c>
      <c r="U209" s="8"/>
      <c r="V209" s="45"/>
      <c r="W209" s="45"/>
    </row>
    <row r="210" spans="1:23" ht="12.9" customHeight="1">
      <c r="A210" s="46" t="s">
        <v>204</v>
      </c>
      <c r="B210" s="47">
        <v>56</v>
      </c>
      <c r="C210" s="52">
        <v>146</v>
      </c>
      <c r="D210" s="91">
        <v>-90</v>
      </c>
      <c r="E210" s="92">
        <v>-0.61643835616438358</v>
      </c>
      <c r="F210" s="93">
        <v>0.14507772020725387</v>
      </c>
      <c r="G210" s="94">
        <v>0.24872231686541738</v>
      </c>
      <c r="H210" s="95">
        <v>204</v>
      </c>
      <c r="I210" s="96">
        <v>335</v>
      </c>
      <c r="J210" s="97">
        <v>-131</v>
      </c>
      <c r="K210" s="92">
        <v>-0.39104477611940297</v>
      </c>
      <c r="L210" s="93">
        <v>0.1348314606741573</v>
      </c>
      <c r="M210" s="213">
        <v>0.22318454363757495</v>
      </c>
      <c r="N210" s="95">
        <v>687</v>
      </c>
      <c r="O210" s="98">
        <v>1189</v>
      </c>
      <c r="P210" s="97">
        <v>-502</v>
      </c>
      <c r="Q210" s="92">
        <v>-0.4222035323801514</v>
      </c>
      <c r="R210" s="93">
        <v>0.16813509544787078</v>
      </c>
      <c r="S210" s="94">
        <v>0.25892857142857145</v>
      </c>
      <c r="V210" s="45"/>
      <c r="W210" s="45"/>
    </row>
    <row r="211" spans="1:23" ht="12.9" customHeight="1">
      <c r="A211" s="46" t="s">
        <v>205</v>
      </c>
      <c r="B211" s="47">
        <v>117</v>
      </c>
      <c r="C211" s="52">
        <v>77</v>
      </c>
      <c r="D211" s="91">
        <v>40</v>
      </c>
      <c r="E211" s="92">
        <v>0.51948051948051943</v>
      </c>
      <c r="F211" s="93">
        <v>0.30310880829015546</v>
      </c>
      <c r="G211" s="94">
        <v>0.131175468483816</v>
      </c>
      <c r="H211" s="95">
        <v>466</v>
      </c>
      <c r="I211" s="96">
        <v>289</v>
      </c>
      <c r="J211" s="97">
        <v>177</v>
      </c>
      <c r="K211" s="92">
        <v>0.61245674740484424</v>
      </c>
      <c r="L211" s="93">
        <v>0.30799735624586916</v>
      </c>
      <c r="M211" s="213">
        <v>0.19253830779480346</v>
      </c>
      <c r="N211" s="95">
        <v>1326</v>
      </c>
      <c r="O211" s="98">
        <v>1345</v>
      </c>
      <c r="P211" s="97">
        <v>-19</v>
      </c>
      <c r="Q211" s="92">
        <v>-1.412639405204461E-2</v>
      </c>
      <c r="R211" s="93">
        <v>0.32452276064610869</v>
      </c>
      <c r="S211" s="94">
        <v>0.29290069686411152</v>
      </c>
      <c r="V211" s="45"/>
      <c r="W211" s="45"/>
    </row>
    <row r="212" spans="1:23" ht="12.9" customHeight="1">
      <c r="A212" s="46" t="s">
        <v>206</v>
      </c>
      <c r="B212" s="47">
        <v>3</v>
      </c>
      <c r="C212" s="52">
        <v>119</v>
      </c>
      <c r="D212" s="91">
        <v>-116</v>
      </c>
      <c r="E212" s="92">
        <v>-0.97478991596638653</v>
      </c>
      <c r="F212" s="93">
        <v>7.7720207253886009E-3</v>
      </c>
      <c r="G212" s="94">
        <v>0.20272572402044292</v>
      </c>
      <c r="H212" s="95">
        <v>14</v>
      </c>
      <c r="I212" s="96">
        <v>127</v>
      </c>
      <c r="J212" s="97">
        <v>-113</v>
      </c>
      <c r="K212" s="92">
        <v>-0.88976377952755903</v>
      </c>
      <c r="L212" s="93">
        <v>9.253139458030404E-3</v>
      </c>
      <c r="M212" s="213">
        <v>8.461025982678215E-2</v>
      </c>
      <c r="N212" s="95">
        <v>15</v>
      </c>
      <c r="O212" s="98">
        <v>182</v>
      </c>
      <c r="P212" s="97">
        <v>-167</v>
      </c>
      <c r="Q212" s="92">
        <v>-0.91758241758241754</v>
      </c>
      <c r="R212" s="93">
        <v>3.6710719530102789E-3</v>
      </c>
      <c r="S212" s="94">
        <v>3.9634146341463415E-2</v>
      </c>
      <c r="V212" s="45"/>
      <c r="W212" s="45"/>
    </row>
    <row r="213" spans="1:23" ht="12.9" customHeight="1">
      <c r="A213" s="46" t="s">
        <v>207</v>
      </c>
      <c r="B213" s="47">
        <v>0</v>
      </c>
      <c r="C213" s="52">
        <v>0</v>
      </c>
      <c r="D213" s="91">
        <v>0</v>
      </c>
      <c r="E213" s="92" t="s">
        <v>215</v>
      </c>
      <c r="F213" s="93">
        <v>0</v>
      </c>
      <c r="G213" s="94">
        <v>0</v>
      </c>
      <c r="H213" s="95">
        <v>1</v>
      </c>
      <c r="I213" s="96">
        <v>0</v>
      </c>
      <c r="J213" s="97">
        <v>1</v>
      </c>
      <c r="K213" s="92" t="s">
        <v>215</v>
      </c>
      <c r="L213" s="93">
        <v>6.6093853271645734E-4</v>
      </c>
      <c r="M213" s="213">
        <v>0</v>
      </c>
      <c r="N213" s="95">
        <v>1</v>
      </c>
      <c r="O213" s="98">
        <v>0</v>
      </c>
      <c r="P213" s="97">
        <v>1</v>
      </c>
      <c r="Q213" s="92" t="s">
        <v>215</v>
      </c>
      <c r="R213" s="93">
        <v>2.4473813020068529E-4</v>
      </c>
      <c r="S213" s="94">
        <v>0</v>
      </c>
      <c r="V213" s="45"/>
      <c r="W213" s="45"/>
    </row>
    <row r="214" spans="1:23" ht="12.9" customHeight="1">
      <c r="A214" s="46" t="s">
        <v>208</v>
      </c>
      <c r="B214" s="47">
        <v>76</v>
      </c>
      <c r="C214" s="52">
        <v>169</v>
      </c>
      <c r="D214" s="91">
        <v>-93</v>
      </c>
      <c r="E214" s="92">
        <v>-0.55029585798816572</v>
      </c>
      <c r="F214" s="93">
        <v>0.19689119170984457</v>
      </c>
      <c r="G214" s="94">
        <v>0.2879045996592845</v>
      </c>
      <c r="H214" s="95">
        <v>254</v>
      </c>
      <c r="I214" s="96">
        <v>273</v>
      </c>
      <c r="J214" s="97">
        <v>-19</v>
      </c>
      <c r="K214" s="92">
        <v>-6.95970695970696E-2</v>
      </c>
      <c r="L214" s="93">
        <v>0.16787838730998017</v>
      </c>
      <c r="M214" s="214">
        <v>0.18187874750166555</v>
      </c>
      <c r="N214" s="95">
        <v>696</v>
      </c>
      <c r="O214" s="98">
        <v>511</v>
      </c>
      <c r="P214" s="97">
        <v>185</v>
      </c>
      <c r="Q214" s="92">
        <v>0.36203522504892366</v>
      </c>
      <c r="R214" s="93">
        <v>0.17033773861967694</v>
      </c>
      <c r="S214" s="94">
        <v>0.11128048780487805</v>
      </c>
      <c r="V214" s="45"/>
      <c r="W214" s="45"/>
    </row>
    <row r="215" spans="1:23" ht="12.9" customHeight="1">
      <c r="A215" s="46" t="s">
        <v>209</v>
      </c>
      <c r="B215" s="47">
        <v>19</v>
      </c>
      <c r="C215" s="52">
        <v>12</v>
      </c>
      <c r="D215" s="91">
        <v>7</v>
      </c>
      <c r="E215" s="92">
        <v>0.58333333333333337</v>
      </c>
      <c r="F215" s="93">
        <v>4.9222797927461141E-2</v>
      </c>
      <c r="G215" s="215">
        <v>2.0442930153321975E-2</v>
      </c>
      <c r="H215" s="95">
        <v>59</v>
      </c>
      <c r="I215" s="96">
        <v>74</v>
      </c>
      <c r="J215" s="97">
        <v>-15</v>
      </c>
      <c r="K215" s="92">
        <v>-0.20270270270270271</v>
      </c>
      <c r="L215" s="93">
        <v>3.8995373430270985E-2</v>
      </c>
      <c r="M215" s="214">
        <v>4.9300466355762823E-2</v>
      </c>
      <c r="N215" s="95">
        <v>197</v>
      </c>
      <c r="O215" s="98">
        <v>231</v>
      </c>
      <c r="P215" s="97">
        <v>-34</v>
      </c>
      <c r="Q215" s="92">
        <v>-0.1471861471861472</v>
      </c>
      <c r="R215" s="93">
        <v>4.8213411649535E-2</v>
      </c>
      <c r="S215" s="94">
        <v>5.0304878048780491E-2</v>
      </c>
      <c r="U215" s="20"/>
      <c r="V215" s="101"/>
      <c r="W215" s="101"/>
    </row>
    <row r="216" spans="1:23" ht="12.9" customHeight="1">
      <c r="A216" s="46" t="s">
        <v>210</v>
      </c>
      <c r="B216" s="47">
        <v>2</v>
      </c>
      <c r="C216" s="52">
        <v>3</v>
      </c>
      <c r="D216" s="91">
        <v>-1</v>
      </c>
      <c r="E216" s="92">
        <v>-0.33333333333333331</v>
      </c>
      <c r="F216" s="93">
        <v>5.1813471502590676E-3</v>
      </c>
      <c r="G216" s="215">
        <v>5.1107325383304937E-3</v>
      </c>
      <c r="H216" s="95">
        <v>54</v>
      </c>
      <c r="I216" s="96">
        <v>31</v>
      </c>
      <c r="J216" s="97">
        <v>23</v>
      </c>
      <c r="K216" s="92">
        <v>0.74193548387096775</v>
      </c>
      <c r="L216" s="93">
        <v>3.5690680766688701E-2</v>
      </c>
      <c r="M216" s="214">
        <v>2.0652898067954697E-2</v>
      </c>
      <c r="N216" s="95">
        <v>99</v>
      </c>
      <c r="O216" s="98">
        <v>78</v>
      </c>
      <c r="P216" s="97">
        <v>21</v>
      </c>
      <c r="Q216" s="92">
        <v>0.26923076923076922</v>
      </c>
      <c r="R216" s="93">
        <v>2.4229074889867842E-2</v>
      </c>
      <c r="S216" s="94">
        <v>1.6986062717770034E-2</v>
      </c>
      <c r="V216" s="45"/>
      <c r="W216" s="45"/>
    </row>
    <row r="217" spans="1:23" ht="12.9" customHeight="1" thickBot="1">
      <c r="A217" s="182" t="s">
        <v>211</v>
      </c>
      <c r="B217" s="216">
        <v>113</v>
      </c>
      <c r="C217" s="184">
        <v>61</v>
      </c>
      <c r="D217" s="185">
        <v>52</v>
      </c>
      <c r="E217" s="186">
        <v>0.85245901639344257</v>
      </c>
      <c r="F217" s="187">
        <v>0.29274611398963729</v>
      </c>
      <c r="G217" s="188">
        <v>0.10391822827938671</v>
      </c>
      <c r="H217" s="189">
        <v>461</v>
      </c>
      <c r="I217" s="190">
        <v>372</v>
      </c>
      <c r="J217" s="191">
        <v>89</v>
      </c>
      <c r="K217" s="186">
        <v>0.239247311827957</v>
      </c>
      <c r="L217" s="187">
        <v>0.30469266358228686</v>
      </c>
      <c r="M217" s="217">
        <v>0.24783477681545638</v>
      </c>
      <c r="N217" s="189">
        <v>1065</v>
      </c>
      <c r="O217" s="192">
        <v>1056</v>
      </c>
      <c r="P217" s="191">
        <v>9</v>
      </c>
      <c r="Q217" s="186">
        <v>8.5227272727272721E-3</v>
      </c>
      <c r="R217" s="187">
        <v>0.26064610866372984</v>
      </c>
      <c r="S217" s="193">
        <v>0.22996515679442509</v>
      </c>
      <c r="U217" s="20"/>
      <c r="V217" s="101"/>
      <c r="W217" s="101"/>
    </row>
    <row r="218" spans="1:23" ht="12.9" customHeight="1">
      <c r="A218" s="109"/>
      <c r="B218" s="69"/>
      <c r="C218" s="70"/>
      <c r="D218" s="71"/>
      <c r="E218" s="72"/>
      <c r="F218" s="73"/>
      <c r="G218" s="74"/>
      <c r="H218" s="75"/>
      <c r="I218" s="76"/>
      <c r="J218" s="77"/>
      <c r="K218" s="72"/>
      <c r="L218" s="73"/>
      <c r="M218" s="218"/>
      <c r="N218" s="78"/>
      <c r="O218" s="79"/>
      <c r="P218" s="77"/>
      <c r="Q218" s="72"/>
      <c r="R218" s="73"/>
      <c r="S218" s="74"/>
      <c r="V218" s="45"/>
      <c r="W218" s="45"/>
    </row>
    <row r="219" spans="1:23" s="20" customFormat="1" ht="12.9" customHeight="1">
      <c r="A219" s="56" t="s">
        <v>212</v>
      </c>
      <c r="B219" s="57">
        <v>4007</v>
      </c>
      <c r="C219" s="58">
        <v>1307</v>
      </c>
      <c r="D219" s="59">
        <v>2700</v>
      </c>
      <c r="E219" s="60">
        <v>2.0657995409334355</v>
      </c>
      <c r="F219" s="61">
        <v>3.2641457175907072E-2</v>
      </c>
      <c r="G219" s="219">
        <v>1.1411159712581961E-2</v>
      </c>
      <c r="H219" s="63">
        <v>14389</v>
      </c>
      <c r="I219" s="220">
        <v>4662</v>
      </c>
      <c r="J219" s="65">
        <v>9727</v>
      </c>
      <c r="K219" s="60">
        <v>2.0864435864435866</v>
      </c>
      <c r="L219" s="61">
        <v>2.7497601675578368E-2</v>
      </c>
      <c r="M219" s="219">
        <v>9.3624421876223763E-3</v>
      </c>
      <c r="N219" s="63">
        <v>24056</v>
      </c>
      <c r="O219" s="67">
        <v>11981</v>
      </c>
      <c r="P219" s="65">
        <v>12075</v>
      </c>
      <c r="Q219" s="60">
        <v>1.0078457557799849</v>
      </c>
      <c r="R219" s="61">
        <v>1.6241272864393721E-2</v>
      </c>
      <c r="S219" s="62">
        <v>8.5223821541883828E-3</v>
      </c>
      <c r="V219" s="101"/>
      <c r="W219" s="101"/>
    </row>
    <row r="220" spans="1:23" ht="12.9" customHeight="1">
      <c r="A220" s="46"/>
      <c r="B220" s="47"/>
      <c r="C220" s="52"/>
      <c r="D220" s="91"/>
      <c r="E220" s="92"/>
      <c r="F220" s="93"/>
      <c r="G220" s="215"/>
      <c r="H220" s="75"/>
      <c r="I220" s="76"/>
      <c r="J220" s="97"/>
      <c r="K220" s="92"/>
      <c r="L220" s="93"/>
      <c r="M220" s="215"/>
      <c r="N220" s="75"/>
      <c r="O220" s="79"/>
      <c r="P220" s="97"/>
      <c r="Q220" s="92"/>
      <c r="R220" s="93"/>
      <c r="S220" s="94"/>
      <c r="V220" s="45"/>
      <c r="W220" s="45"/>
    </row>
    <row r="221" spans="1:23" s="20" customFormat="1" ht="12.9" customHeight="1" thickBot="1">
      <c r="A221" s="221" t="s">
        <v>213</v>
      </c>
      <c r="B221" s="222">
        <v>0</v>
      </c>
      <c r="C221" s="223">
        <v>0</v>
      </c>
      <c r="D221" s="224">
        <v>0</v>
      </c>
      <c r="E221" s="225" t="s">
        <v>215</v>
      </c>
      <c r="F221" s="226">
        <v>0</v>
      </c>
      <c r="G221" s="227">
        <v>0</v>
      </c>
      <c r="H221" s="228">
        <v>0</v>
      </c>
      <c r="I221" s="229">
        <v>0</v>
      </c>
      <c r="J221" s="230">
        <v>0</v>
      </c>
      <c r="K221" s="225" t="s">
        <v>215</v>
      </c>
      <c r="L221" s="226">
        <v>0</v>
      </c>
      <c r="M221" s="227">
        <v>0</v>
      </c>
      <c r="N221" s="228">
        <v>5</v>
      </c>
      <c r="O221" s="231">
        <v>0</v>
      </c>
      <c r="P221" s="230">
        <v>5</v>
      </c>
      <c r="Q221" s="225" t="s">
        <v>215</v>
      </c>
      <c r="R221" s="226">
        <v>3.3757218291473482E-6</v>
      </c>
      <c r="S221" s="232">
        <v>0</v>
      </c>
      <c r="U221" s="8"/>
      <c r="V221" s="45"/>
      <c r="W221" s="45"/>
    </row>
    <row r="222" spans="1:23" ht="12.9" customHeight="1">
      <c r="A222" s="46"/>
      <c r="B222" s="47"/>
      <c r="C222" s="52"/>
      <c r="D222" s="91"/>
      <c r="E222" s="92"/>
      <c r="F222" s="93"/>
      <c r="G222" s="215"/>
      <c r="H222" s="75"/>
      <c r="I222" s="76"/>
      <c r="J222" s="97"/>
      <c r="K222" s="92"/>
      <c r="L222" s="93"/>
      <c r="M222" s="94"/>
      <c r="N222" s="75"/>
      <c r="O222" s="79"/>
      <c r="P222" s="97"/>
      <c r="Q222" s="92"/>
      <c r="R222" s="93"/>
      <c r="S222" s="94"/>
      <c r="V222" s="45"/>
      <c r="W222" s="45"/>
    </row>
    <row r="223" spans="1:23" s="20" customFormat="1" ht="12.9" customHeight="1">
      <c r="A223" s="233" t="s">
        <v>214</v>
      </c>
      <c r="B223" s="234">
        <v>62830</v>
      </c>
      <c r="C223" s="235">
        <v>58451</v>
      </c>
      <c r="D223" s="236">
        <v>4379</v>
      </c>
      <c r="E223" s="237">
        <v>7.4917452224940548E-2</v>
      </c>
      <c r="F223" s="238" t="s">
        <v>215</v>
      </c>
      <c r="G223" s="239" t="s">
        <v>215</v>
      </c>
      <c r="H223" s="240">
        <v>339972</v>
      </c>
      <c r="I223" s="240">
        <v>339825</v>
      </c>
      <c r="J223" s="241">
        <v>147</v>
      </c>
      <c r="K223" s="237">
        <v>4.3257559037740011E-4</v>
      </c>
      <c r="L223" s="238" t="s">
        <v>215</v>
      </c>
      <c r="M223" s="242" t="s">
        <v>215</v>
      </c>
      <c r="N223" s="240">
        <v>732517</v>
      </c>
      <c r="O223" s="243">
        <v>725243</v>
      </c>
      <c r="P223" s="241">
        <v>7274</v>
      </c>
      <c r="Q223" s="237">
        <v>1.0029741755521942E-2</v>
      </c>
      <c r="R223" s="238" t="s">
        <v>215</v>
      </c>
      <c r="S223" s="242" t="s">
        <v>215</v>
      </c>
      <c r="U223" s="8"/>
      <c r="V223" s="45"/>
      <c r="W223" s="45"/>
    </row>
    <row r="224" spans="1:23" ht="24.9" customHeight="1">
      <c r="A224" s="109"/>
      <c r="B224" s="47"/>
      <c r="C224" s="52"/>
      <c r="D224" s="91"/>
      <c r="E224" s="92"/>
      <c r="F224" s="93"/>
      <c r="G224" s="215"/>
      <c r="H224" s="95"/>
      <c r="I224" s="96"/>
      <c r="J224" s="97"/>
      <c r="K224" s="92"/>
      <c r="L224" s="93"/>
      <c r="M224" s="94"/>
      <c r="N224" s="135"/>
      <c r="O224" s="98"/>
      <c r="P224" s="97"/>
      <c r="Q224" s="92"/>
      <c r="R224" s="93"/>
      <c r="S224" s="94"/>
      <c r="V224" s="45"/>
      <c r="W224" s="45"/>
    </row>
    <row r="225" spans="1:28" ht="24.9" customHeight="1">
      <c r="A225" s="244" t="s">
        <v>216</v>
      </c>
      <c r="B225" s="159">
        <v>122757.99999999999</v>
      </c>
      <c r="C225" s="160">
        <v>114537</v>
      </c>
      <c r="D225" s="102">
        <v>8220.9999999999854</v>
      </c>
      <c r="E225" s="155">
        <v>7.1775932668046008E-2</v>
      </c>
      <c r="F225" s="106">
        <v>0.66145440437959346</v>
      </c>
      <c r="G225" s="107">
        <v>0.66210951048627653</v>
      </c>
      <c r="H225" s="156">
        <v>523282</v>
      </c>
      <c r="I225" s="157">
        <v>497947.00000000006</v>
      </c>
      <c r="J225" s="105">
        <v>25334.999999999942</v>
      </c>
      <c r="K225" s="155">
        <v>5.0878908799530748E-2</v>
      </c>
      <c r="L225" s="106">
        <v>0.60617384917996331</v>
      </c>
      <c r="M225" s="107">
        <v>0.59437054473054729</v>
      </c>
      <c r="N225" s="245">
        <v>1481164.6969332534</v>
      </c>
      <c r="O225" s="158">
        <v>1405827.5941207185</v>
      </c>
      <c r="P225" s="105">
        <v>75337.102812534897</v>
      </c>
      <c r="Q225" s="155">
        <v>5.3589147863934795E-2</v>
      </c>
      <c r="R225" s="106">
        <v>0.66909560619541641</v>
      </c>
      <c r="S225" s="107">
        <v>0.65968138174266544</v>
      </c>
      <c r="T225" s="181"/>
      <c r="V225" s="45"/>
      <c r="W225" s="45"/>
    </row>
    <row r="226" spans="1:28" ht="24.9" customHeight="1">
      <c r="A226" s="244"/>
      <c r="B226" s="159"/>
      <c r="C226" s="160"/>
      <c r="D226" s="102"/>
      <c r="E226" s="155"/>
      <c r="F226" s="106"/>
      <c r="G226" s="107"/>
      <c r="H226" s="156"/>
      <c r="I226" s="157"/>
      <c r="J226" s="105"/>
      <c r="K226" s="155"/>
      <c r="L226" s="106"/>
      <c r="M226" s="107"/>
      <c r="N226" s="245"/>
      <c r="O226" s="158"/>
      <c r="P226" s="105"/>
      <c r="Q226" s="155"/>
      <c r="R226" s="106"/>
      <c r="S226" s="107"/>
      <c r="V226" s="45"/>
      <c r="W226" s="45"/>
    </row>
    <row r="227" spans="1:28" ht="24.9" customHeight="1">
      <c r="A227" s="244" t="s">
        <v>217</v>
      </c>
      <c r="B227" s="159">
        <v>62830</v>
      </c>
      <c r="C227" s="160">
        <v>58451</v>
      </c>
      <c r="D227" s="102">
        <v>4379</v>
      </c>
      <c r="E227" s="155">
        <v>7.4917452224940548E-2</v>
      </c>
      <c r="F227" s="106">
        <v>0.33854559562040648</v>
      </c>
      <c r="G227" s="107">
        <v>0.33789048951372347</v>
      </c>
      <c r="H227" s="156">
        <v>339972</v>
      </c>
      <c r="I227" s="157">
        <v>339825</v>
      </c>
      <c r="J227" s="105">
        <v>147</v>
      </c>
      <c r="K227" s="155">
        <v>4.3257559037740011E-4</v>
      </c>
      <c r="L227" s="106">
        <v>0.39382615082003675</v>
      </c>
      <c r="M227" s="107">
        <v>0.40562945526945277</v>
      </c>
      <c r="N227" s="245">
        <v>732517</v>
      </c>
      <c r="O227" s="158">
        <v>725243</v>
      </c>
      <c r="P227" s="105">
        <v>7274</v>
      </c>
      <c r="Q227" s="155">
        <v>1.0029741755521942E-2</v>
      </c>
      <c r="R227" s="106">
        <v>0.33090439380458347</v>
      </c>
      <c r="S227" s="107">
        <v>0.34031861825733456</v>
      </c>
      <c r="V227" s="45"/>
      <c r="W227" s="45"/>
    </row>
    <row r="228" spans="1:28" ht="24.75" customHeight="1">
      <c r="A228" s="109"/>
      <c r="B228" s="69"/>
      <c r="C228" s="70"/>
      <c r="D228" s="71"/>
      <c r="E228" s="72"/>
      <c r="F228" s="73"/>
      <c r="G228" s="74"/>
      <c r="H228" s="75"/>
      <c r="I228" s="76"/>
      <c r="J228" s="77"/>
      <c r="K228" s="72"/>
      <c r="L228" s="73"/>
      <c r="M228" s="74"/>
      <c r="N228" s="245"/>
      <c r="O228" s="158"/>
      <c r="P228" s="77"/>
      <c r="Q228" s="72"/>
      <c r="R228" s="73"/>
      <c r="S228" s="74"/>
      <c r="V228" s="45"/>
      <c r="W228" s="45"/>
    </row>
    <row r="229" spans="1:28" ht="24.75" customHeight="1" thickBot="1">
      <c r="A229" s="246" t="s">
        <v>218</v>
      </c>
      <c r="B229" s="247">
        <v>185588</v>
      </c>
      <c r="C229" s="248">
        <v>172988</v>
      </c>
      <c r="D229" s="249">
        <v>12600</v>
      </c>
      <c r="E229" s="250">
        <v>7.283742224894213E-2</v>
      </c>
      <c r="F229" s="251" t="s">
        <v>215</v>
      </c>
      <c r="G229" s="252" t="s">
        <v>215</v>
      </c>
      <c r="H229" s="253">
        <v>863254</v>
      </c>
      <c r="I229" s="254">
        <v>837772</v>
      </c>
      <c r="J229" s="255">
        <v>25482</v>
      </c>
      <c r="K229" s="250">
        <v>3.0416390139560646E-2</v>
      </c>
      <c r="L229" s="251" t="s">
        <v>215</v>
      </c>
      <c r="M229" s="252" t="s">
        <v>215</v>
      </c>
      <c r="N229" s="256">
        <v>2213681.6969332537</v>
      </c>
      <c r="O229" s="257">
        <v>2131070.5941207185</v>
      </c>
      <c r="P229" s="255">
        <v>82611.102812535129</v>
      </c>
      <c r="Q229" s="250">
        <v>3.8765070965009744E-2</v>
      </c>
      <c r="R229" s="251" t="s">
        <v>215</v>
      </c>
      <c r="S229" s="252" t="s">
        <v>215</v>
      </c>
      <c r="V229" s="45"/>
      <c r="W229" s="45"/>
    </row>
    <row r="230" spans="1:28" ht="12.9" customHeight="1">
      <c r="A230" s="8"/>
      <c r="B230" s="8"/>
      <c r="C230" s="258"/>
      <c r="D230" s="8"/>
      <c r="E230" s="8"/>
      <c r="F230" s="8"/>
      <c r="I230" s="259"/>
      <c r="AB230" s="258"/>
    </row>
    <row r="231" spans="1:28" ht="12.9" customHeight="1">
      <c r="A231" s="8"/>
      <c r="B231" s="8"/>
      <c r="C231" s="258"/>
      <c r="D231" s="8"/>
      <c r="E231" s="8"/>
      <c r="F231" s="8"/>
      <c r="I231" s="259"/>
      <c r="AB231" s="258"/>
    </row>
    <row r="232" spans="1:28" ht="12.9" customHeight="1">
      <c r="A232" s="8"/>
      <c r="B232" s="8"/>
      <c r="C232" s="258"/>
      <c r="D232" s="8"/>
      <c r="E232" s="8"/>
      <c r="F232" s="8"/>
      <c r="H232" s="263"/>
      <c r="I232" s="263"/>
      <c r="N232" s="263"/>
      <c r="AB232" s="258"/>
    </row>
    <row r="233" spans="1:28" ht="12.9" customHeight="1">
      <c r="A233" s="8"/>
      <c r="B233" s="264"/>
      <c r="C233" s="265"/>
      <c r="D233" s="8"/>
      <c r="E233" s="8"/>
      <c r="H233" s="263"/>
      <c r="I233" s="263"/>
      <c r="N233" s="263"/>
      <c r="O233" s="263"/>
      <c r="AB233" s="258"/>
    </row>
    <row r="234" spans="1:28" ht="12.9" customHeight="1">
      <c r="A234" s="8"/>
      <c r="B234" s="264"/>
      <c r="C234" s="265"/>
      <c r="D234" s="8"/>
      <c r="E234" s="8"/>
      <c r="F234" s="8"/>
      <c r="H234" s="263"/>
      <c r="I234" s="263"/>
      <c r="N234" s="263"/>
      <c r="AB234" s="258"/>
    </row>
    <row r="235" spans="1:28" ht="12.9" customHeight="1">
      <c r="A235" s="8"/>
      <c r="B235" s="264"/>
      <c r="C235" s="265"/>
      <c r="D235" s="8"/>
      <c r="E235" s="8"/>
      <c r="F235" s="8"/>
      <c r="H235" s="263"/>
      <c r="I235" s="263"/>
      <c r="N235" s="263"/>
      <c r="O235" s="263"/>
      <c r="AB235" s="258"/>
    </row>
    <row r="236" spans="1:28" ht="12.9" customHeight="1">
      <c r="A236" s="8"/>
      <c r="B236" s="266"/>
      <c r="C236" s="267"/>
      <c r="D236" s="8"/>
      <c r="E236" s="8"/>
      <c r="F236" s="8"/>
      <c r="H236" s="268"/>
      <c r="I236" s="263"/>
      <c r="N236" s="268"/>
      <c r="O236" s="264"/>
      <c r="AB236" s="258"/>
    </row>
    <row r="237" spans="1:28" ht="12.9" customHeight="1">
      <c r="A237" s="8"/>
      <c r="B237" s="264"/>
      <c r="C237" s="265"/>
      <c r="D237" s="8"/>
      <c r="E237" s="8"/>
      <c r="F237" s="8"/>
      <c r="H237" s="263"/>
      <c r="I237" s="263"/>
      <c r="N237" s="263"/>
      <c r="O237" s="263"/>
      <c r="AB237" s="258"/>
    </row>
    <row r="238" spans="1:28" ht="12.9" customHeight="1">
      <c r="A238" s="8"/>
      <c r="B238" s="264"/>
      <c r="C238" s="265"/>
      <c r="D238" s="8"/>
      <c r="E238" s="8"/>
      <c r="F238" s="8"/>
      <c r="H238" s="263"/>
      <c r="N238" s="263"/>
      <c r="O238" s="269"/>
      <c r="AB238" s="258"/>
    </row>
    <row r="239" spans="1:28" ht="12.9" customHeight="1">
      <c r="A239" s="8"/>
      <c r="B239" s="270"/>
      <c r="C239" s="271"/>
      <c r="D239" s="8"/>
      <c r="E239" s="8"/>
      <c r="F239" s="8"/>
      <c r="H239" s="272"/>
      <c r="N239" s="272"/>
      <c r="AB239" s="258"/>
    </row>
    <row r="240" spans="1:28" ht="12.9" customHeight="1">
      <c r="A240" s="8"/>
      <c r="B240" s="8"/>
      <c r="C240" s="258"/>
      <c r="D240" s="8"/>
      <c r="E240" s="8"/>
      <c r="F240" s="8"/>
      <c r="G240" s="8"/>
      <c r="H240" s="8"/>
      <c r="I240" s="8"/>
      <c r="J240" s="8"/>
      <c r="K240" s="8"/>
      <c r="L240" s="8"/>
      <c r="N240" s="8"/>
      <c r="O240" s="181"/>
      <c r="P240" s="8"/>
      <c r="Q240" s="8"/>
      <c r="R240" s="8"/>
      <c r="S240" s="8"/>
      <c r="AB240" s="258"/>
    </row>
    <row r="241" spans="1:28">
      <c r="A241" s="8"/>
      <c r="B241" s="8"/>
      <c r="C241" s="258"/>
      <c r="D241" s="8"/>
      <c r="E241" s="8"/>
      <c r="F241" s="8"/>
      <c r="G241" s="8"/>
      <c r="H241" s="8"/>
      <c r="I241" s="8"/>
      <c r="J241" s="8"/>
      <c r="K241" s="8"/>
      <c r="L241" s="8"/>
      <c r="M241" s="8"/>
      <c r="N241" s="8"/>
      <c r="O241" s="8"/>
      <c r="P241" s="8"/>
      <c r="Q241" s="8"/>
      <c r="R241" s="8"/>
      <c r="S241" s="8"/>
      <c r="AB241" s="258"/>
    </row>
    <row r="242" spans="1:28">
      <c r="A242" s="8"/>
      <c r="B242" s="8"/>
      <c r="C242" s="258"/>
      <c r="D242" s="8"/>
      <c r="E242" s="8"/>
      <c r="F242" s="8"/>
      <c r="G242" s="8"/>
      <c r="H242" s="8"/>
      <c r="I242" s="8"/>
      <c r="J242" s="8"/>
      <c r="K242" s="8"/>
      <c r="L242" s="8"/>
      <c r="M242" s="8"/>
      <c r="N242" s="8"/>
      <c r="O242" s="8"/>
      <c r="P242" s="8"/>
      <c r="Q242" s="8"/>
      <c r="R242" s="8"/>
      <c r="S242" s="8"/>
      <c r="AB242" s="258"/>
    </row>
    <row r="243" spans="1:28">
      <c r="A243" s="8"/>
      <c r="B243" s="8"/>
      <c r="C243" s="258"/>
      <c r="D243" s="8"/>
      <c r="E243" s="8"/>
      <c r="F243" s="8"/>
      <c r="G243" s="8"/>
      <c r="H243" s="8"/>
      <c r="I243" s="8"/>
      <c r="J243" s="8"/>
      <c r="K243" s="8"/>
      <c r="L243" s="8"/>
      <c r="M243" s="8"/>
      <c r="N243" s="8"/>
      <c r="O243" s="8"/>
      <c r="P243" s="8"/>
      <c r="Q243" s="8"/>
      <c r="R243" s="8"/>
      <c r="S243" s="8"/>
      <c r="AB243" s="258"/>
    </row>
    <row r="244" spans="1:28">
      <c r="A244" s="8"/>
      <c r="B244" s="8"/>
      <c r="C244" s="258"/>
      <c r="D244" s="8"/>
      <c r="E244" s="8"/>
      <c r="F244" s="8"/>
      <c r="G244" s="8"/>
      <c r="H244" s="8"/>
      <c r="I244" s="8"/>
      <c r="J244" s="8"/>
      <c r="K244" s="8"/>
      <c r="L244" s="8"/>
      <c r="M244" s="8"/>
      <c r="N244" s="8"/>
      <c r="O244" s="8"/>
      <c r="P244" s="8"/>
      <c r="Q244" s="8"/>
      <c r="R244" s="8"/>
      <c r="S244" s="8"/>
      <c r="AB244" s="258"/>
    </row>
    <row r="245" spans="1:28">
      <c r="A245" s="8"/>
      <c r="B245" s="8"/>
      <c r="C245" s="258"/>
      <c r="D245" s="8"/>
      <c r="E245" s="8"/>
      <c r="F245" s="8"/>
      <c r="G245" s="8"/>
      <c r="H245" s="8"/>
      <c r="I245" s="8"/>
      <c r="J245" s="8"/>
      <c r="K245" s="8"/>
      <c r="L245" s="8"/>
      <c r="M245" s="8"/>
      <c r="N245" s="8"/>
      <c r="O245" s="8"/>
      <c r="P245" s="8"/>
      <c r="Q245" s="8"/>
      <c r="R245" s="8"/>
      <c r="S245" s="8"/>
      <c r="AB245" s="258"/>
    </row>
    <row r="246" spans="1:28">
      <c r="A246" s="8"/>
      <c r="B246" s="8"/>
      <c r="C246" s="258"/>
      <c r="D246" s="8"/>
      <c r="E246" s="8"/>
      <c r="F246" s="8"/>
      <c r="G246" s="8"/>
      <c r="H246" s="8"/>
      <c r="I246" s="8"/>
      <c r="J246" s="8"/>
      <c r="K246" s="8"/>
      <c r="L246" s="8"/>
      <c r="M246" s="8"/>
      <c r="N246" s="8"/>
      <c r="O246" s="8"/>
      <c r="P246" s="8"/>
      <c r="Q246" s="8"/>
      <c r="R246" s="8"/>
      <c r="S246" s="8"/>
      <c r="AB246" s="258"/>
    </row>
    <row r="247" spans="1:28">
      <c r="A247" s="8"/>
      <c r="B247" s="8"/>
      <c r="C247" s="258"/>
      <c r="D247" s="8"/>
      <c r="E247" s="8"/>
      <c r="F247" s="8"/>
      <c r="G247" s="8"/>
      <c r="H247" s="8"/>
      <c r="I247" s="8"/>
      <c r="J247" s="8"/>
      <c r="K247" s="8"/>
      <c r="L247" s="8"/>
      <c r="M247" s="8"/>
      <c r="N247" s="8"/>
      <c r="O247" s="8"/>
      <c r="P247" s="8"/>
      <c r="Q247" s="8"/>
      <c r="R247" s="8"/>
      <c r="S247" s="8"/>
      <c r="AB247" s="258"/>
    </row>
    <row r="248" spans="1:28">
      <c r="A248" s="8"/>
      <c r="B248" s="8"/>
      <c r="C248" s="258"/>
      <c r="D248" s="8"/>
      <c r="E248" s="8"/>
      <c r="F248" s="8"/>
      <c r="G248" s="8"/>
      <c r="H248" s="8"/>
      <c r="I248" s="8"/>
      <c r="J248" s="8"/>
      <c r="K248" s="8"/>
      <c r="L248" s="8"/>
      <c r="M248" s="8"/>
      <c r="N248" s="8"/>
      <c r="O248" s="8"/>
      <c r="P248" s="8"/>
      <c r="Q248" s="8"/>
      <c r="R248" s="8"/>
      <c r="S248" s="8"/>
      <c r="AB248" s="258"/>
    </row>
    <row r="249" spans="1:28">
      <c r="A249" s="8"/>
      <c r="B249" s="8"/>
      <c r="C249" s="258"/>
      <c r="D249" s="8"/>
      <c r="E249" s="8"/>
      <c r="F249" s="8"/>
      <c r="G249" s="8"/>
      <c r="H249" s="8"/>
      <c r="I249" s="8"/>
      <c r="J249" s="8"/>
      <c r="K249" s="8"/>
      <c r="L249" s="8"/>
      <c r="M249" s="8"/>
      <c r="N249" s="8"/>
      <c r="O249" s="8"/>
      <c r="P249" s="8"/>
      <c r="Q249" s="8"/>
      <c r="R249" s="8"/>
      <c r="S249" s="8"/>
      <c r="AB249" s="258"/>
    </row>
    <row r="250" spans="1:28">
      <c r="A250" s="8"/>
      <c r="B250" s="8"/>
      <c r="C250" s="258"/>
      <c r="D250" s="8"/>
      <c r="E250" s="8"/>
      <c r="F250" s="8"/>
      <c r="G250" s="8"/>
      <c r="H250" s="8"/>
      <c r="I250" s="8"/>
      <c r="J250" s="8"/>
      <c r="K250" s="8"/>
      <c r="L250" s="8"/>
      <c r="M250" s="8"/>
      <c r="N250" s="8"/>
      <c r="O250" s="8"/>
      <c r="P250" s="8"/>
      <c r="Q250" s="8"/>
      <c r="R250" s="8"/>
      <c r="S250" s="8"/>
      <c r="AB250" s="258"/>
    </row>
    <row r="251" spans="1:28">
      <c r="A251" s="8"/>
      <c r="B251" s="8"/>
      <c r="C251" s="258"/>
      <c r="D251" s="8"/>
      <c r="E251" s="8"/>
      <c r="F251" s="8"/>
      <c r="G251" s="8"/>
      <c r="H251" s="8"/>
      <c r="I251" s="8"/>
      <c r="J251" s="8"/>
      <c r="K251" s="8"/>
      <c r="L251" s="8"/>
      <c r="M251" s="8"/>
      <c r="N251" s="8"/>
      <c r="O251" s="8"/>
      <c r="P251" s="8"/>
      <c r="Q251" s="8"/>
      <c r="R251" s="8"/>
      <c r="S251" s="8"/>
      <c r="AB251" s="258"/>
    </row>
    <row r="252" spans="1:28">
      <c r="A252" s="8"/>
      <c r="B252" s="8"/>
      <c r="C252" s="258"/>
      <c r="D252" s="8"/>
      <c r="E252" s="8"/>
      <c r="F252" s="8"/>
      <c r="G252" s="8"/>
      <c r="H252" s="8"/>
      <c r="I252" s="8"/>
      <c r="J252" s="8"/>
      <c r="K252" s="8"/>
      <c r="L252" s="8"/>
      <c r="M252" s="8"/>
      <c r="N252" s="8"/>
      <c r="O252" s="8"/>
      <c r="P252" s="8"/>
      <c r="Q252" s="8"/>
      <c r="R252" s="8"/>
      <c r="S252" s="8"/>
      <c r="AB252" s="258"/>
    </row>
    <row r="253" spans="1:28">
      <c r="A253" s="8"/>
      <c r="B253" s="8"/>
      <c r="C253" s="258"/>
      <c r="D253" s="8"/>
      <c r="E253" s="8"/>
      <c r="F253" s="8"/>
      <c r="G253" s="8"/>
      <c r="H253" s="8"/>
      <c r="I253" s="8"/>
      <c r="J253" s="8"/>
      <c r="K253" s="8"/>
      <c r="L253" s="8"/>
      <c r="M253" s="8"/>
      <c r="N253" s="8"/>
      <c r="O253" s="8"/>
      <c r="P253" s="8"/>
      <c r="Q253" s="8"/>
      <c r="R253" s="8"/>
      <c r="S253" s="8"/>
      <c r="AB253" s="258"/>
    </row>
    <row r="254" spans="1:28">
      <c r="A254" s="8"/>
      <c r="B254" s="8"/>
      <c r="C254" s="258"/>
      <c r="D254" s="8"/>
      <c r="E254" s="8"/>
      <c r="F254" s="8"/>
      <c r="G254" s="8"/>
      <c r="H254" s="8"/>
      <c r="I254" s="8"/>
      <c r="J254" s="8"/>
      <c r="K254" s="8"/>
      <c r="L254" s="8"/>
      <c r="M254" s="8"/>
      <c r="N254" s="8"/>
      <c r="O254" s="8"/>
      <c r="P254" s="8"/>
      <c r="Q254" s="8"/>
      <c r="R254" s="8"/>
      <c r="S254" s="8"/>
      <c r="AB254" s="258"/>
    </row>
    <row r="255" spans="1:28">
      <c r="A255" s="8"/>
      <c r="B255" s="8"/>
      <c r="C255" s="258"/>
      <c r="D255" s="8"/>
      <c r="E255" s="8"/>
      <c r="F255" s="8"/>
      <c r="G255" s="8"/>
      <c r="H255" s="8"/>
      <c r="I255" s="8"/>
      <c r="J255" s="8"/>
      <c r="K255" s="8"/>
      <c r="L255" s="8"/>
      <c r="M255" s="8"/>
      <c r="N255" s="8"/>
      <c r="O255" s="8"/>
      <c r="P255" s="8"/>
      <c r="Q255" s="8"/>
      <c r="R255" s="8"/>
      <c r="S255" s="8"/>
      <c r="AB255" s="258"/>
    </row>
    <row r="256" spans="1:28">
      <c r="A256" s="8"/>
      <c r="B256" s="8"/>
      <c r="C256" s="258"/>
      <c r="D256" s="8"/>
      <c r="E256" s="8"/>
      <c r="F256" s="8"/>
      <c r="G256" s="8"/>
      <c r="H256" s="8"/>
      <c r="I256" s="8"/>
      <c r="J256" s="8"/>
      <c r="K256" s="8"/>
      <c r="L256" s="8"/>
      <c r="M256" s="8"/>
      <c r="N256" s="8"/>
      <c r="O256" s="8"/>
      <c r="P256" s="8"/>
      <c r="Q256" s="8"/>
      <c r="R256" s="8"/>
      <c r="S256" s="8"/>
      <c r="AB256" s="258"/>
    </row>
    <row r="257" spans="1:28">
      <c r="A257" s="8"/>
      <c r="B257" s="8"/>
      <c r="C257" s="258"/>
      <c r="D257" s="8"/>
      <c r="E257" s="8"/>
      <c r="F257" s="8"/>
      <c r="G257" s="8"/>
      <c r="H257" s="8"/>
      <c r="I257" s="8"/>
      <c r="J257" s="8"/>
      <c r="K257" s="8"/>
      <c r="L257" s="8"/>
      <c r="M257" s="8"/>
      <c r="N257" s="8"/>
      <c r="O257" s="8"/>
      <c r="P257" s="8"/>
      <c r="Q257" s="8"/>
      <c r="R257" s="8"/>
      <c r="S257" s="8"/>
      <c r="AB257" s="258"/>
    </row>
    <row r="258" spans="1:28">
      <c r="A258" s="8"/>
      <c r="B258" s="8"/>
      <c r="C258" s="258"/>
      <c r="D258" s="8"/>
      <c r="E258" s="8"/>
      <c r="F258" s="8"/>
      <c r="G258" s="8"/>
      <c r="H258" s="8"/>
      <c r="I258" s="8"/>
      <c r="J258" s="8"/>
      <c r="K258" s="8"/>
      <c r="L258" s="8"/>
      <c r="M258" s="8"/>
      <c r="N258" s="8"/>
      <c r="O258" s="8"/>
      <c r="P258" s="8"/>
      <c r="Q258" s="8"/>
      <c r="R258" s="8"/>
      <c r="S258" s="8"/>
      <c r="AB258" s="258"/>
    </row>
    <row r="259" spans="1:28">
      <c r="A259" s="8"/>
      <c r="B259" s="8"/>
      <c r="C259" s="258"/>
      <c r="D259" s="8"/>
      <c r="E259" s="8"/>
      <c r="F259" s="8"/>
      <c r="G259" s="8"/>
      <c r="H259" s="8"/>
      <c r="I259" s="8"/>
      <c r="J259" s="8"/>
      <c r="K259" s="8"/>
      <c r="L259" s="8"/>
      <c r="M259" s="8"/>
      <c r="N259" s="8"/>
      <c r="O259" s="8"/>
      <c r="P259" s="8"/>
      <c r="Q259" s="8"/>
      <c r="R259" s="8"/>
      <c r="S259" s="8"/>
      <c r="AB259" s="258"/>
    </row>
    <row r="260" spans="1:28">
      <c r="A260" s="8"/>
      <c r="B260" s="8"/>
      <c r="C260" s="258"/>
      <c r="D260" s="8"/>
      <c r="E260" s="8"/>
      <c r="F260" s="8"/>
      <c r="G260" s="8"/>
      <c r="H260" s="8"/>
      <c r="I260" s="8"/>
      <c r="J260" s="8"/>
      <c r="K260" s="8"/>
      <c r="L260" s="8"/>
      <c r="M260" s="8"/>
      <c r="N260" s="8"/>
      <c r="O260" s="8"/>
      <c r="P260" s="8"/>
      <c r="Q260" s="8"/>
      <c r="R260" s="8"/>
      <c r="S260" s="8"/>
      <c r="AB260" s="258"/>
    </row>
    <row r="261" spans="1:28">
      <c r="A261" s="8"/>
      <c r="B261" s="8"/>
      <c r="C261" s="258"/>
      <c r="D261" s="8"/>
      <c r="E261" s="8"/>
      <c r="F261" s="8"/>
      <c r="G261" s="8"/>
      <c r="H261" s="8"/>
      <c r="I261" s="8"/>
      <c r="J261" s="8"/>
      <c r="K261" s="8"/>
      <c r="L261" s="8"/>
      <c r="M261" s="8"/>
      <c r="N261" s="8"/>
      <c r="O261" s="8"/>
      <c r="P261" s="8"/>
      <c r="Q261" s="8"/>
      <c r="R261" s="8"/>
      <c r="S261" s="8"/>
      <c r="AB261" s="258"/>
    </row>
    <row r="262" spans="1:28">
      <c r="A262" s="8"/>
      <c r="B262" s="8"/>
      <c r="C262" s="258"/>
      <c r="D262" s="8"/>
      <c r="E262" s="8"/>
      <c r="F262" s="8"/>
      <c r="G262" s="8"/>
      <c r="H262" s="8"/>
      <c r="I262" s="8"/>
      <c r="J262" s="8"/>
      <c r="K262" s="8"/>
      <c r="L262" s="8"/>
      <c r="M262" s="8"/>
      <c r="N262" s="8"/>
      <c r="O262" s="8"/>
      <c r="P262" s="8"/>
      <c r="Q262" s="8"/>
      <c r="R262" s="8"/>
      <c r="S262" s="8"/>
      <c r="AB262" s="258"/>
    </row>
    <row r="263" spans="1:28">
      <c r="A263" s="8"/>
      <c r="B263" s="8"/>
      <c r="C263" s="258"/>
      <c r="D263" s="8"/>
      <c r="E263" s="8"/>
      <c r="F263" s="8"/>
      <c r="G263" s="8"/>
      <c r="H263" s="8"/>
      <c r="I263" s="8"/>
      <c r="J263" s="8"/>
      <c r="K263" s="8"/>
      <c r="L263" s="8"/>
      <c r="M263" s="8"/>
      <c r="N263" s="8"/>
      <c r="O263" s="8"/>
      <c r="P263" s="8"/>
      <c r="Q263" s="8"/>
      <c r="R263" s="8"/>
      <c r="S263" s="8"/>
      <c r="AB263" s="258"/>
    </row>
    <row r="264" spans="1:28">
      <c r="A264" s="8"/>
      <c r="B264" s="8"/>
      <c r="C264" s="258"/>
      <c r="D264" s="8"/>
      <c r="E264" s="8"/>
      <c r="F264" s="8"/>
      <c r="G264" s="8"/>
      <c r="H264" s="8"/>
      <c r="I264" s="8"/>
      <c r="J264" s="8"/>
      <c r="K264" s="8"/>
      <c r="L264" s="8"/>
      <c r="M264" s="8"/>
      <c r="N264" s="8"/>
      <c r="O264" s="8"/>
      <c r="P264" s="8"/>
      <c r="Q264" s="8"/>
      <c r="R264" s="8"/>
      <c r="S264" s="8"/>
      <c r="AB264" s="258"/>
    </row>
    <row r="265" spans="1:28">
      <c r="A265" s="8"/>
      <c r="B265" s="8"/>
      <c r="C265" s="258"/>
      <c r="D265" s="8"/>
      <c r="E265" s="8"/>
      <c r="F265" s="8"/>
      <c r="G265" s="8"/>
      <c r="H265" s="8"/>
      <c r="I265" s="8"/>
      <c r="J265" s="8"/>
      <c r="K265" s="8"/>
      <c r="L265" s="8"/>
      <c r="M265" s="8"/>
      <c r="N265" s="8"/>
      <c r="O265" s="8"/>
      <c r="P265" s="8"/>
      <c r="Q265" s="8"/>
      <c r="R265" s="8"/>
      <c r="S265" s="8"/>
      <c r="AB265" s="258"/>
    </row>
    <row r="266" spans="1:28">
      <c r="A266" s="8"/>
      <c r="B266" s="8"/>
      <c r="C266" s="258"/>
      <c r="D266" s="8"/>
      <c r="E266" s="8"/>
      <c r="F266" s="8"/>
      <c r="G266" s="8"/>
      <c r="H266" s="8"/>
      <c r="I266" s="8"/>
      <c r="J266" s="8"/>
      <c r="K266" s="8"/>
      <c r="L266" s="8"/>
      <c r="M266" s="8"/>
      <c r="N266" s="8"/>
      <c r="O266" s="8"/>
      <c r="P266" s="8"/>
      <c r="Q266" s="8"/>
      <c r="R266" s="8"/>
      <c r="S266" s="8"/>
      <c r="AB266" s="258"/>
    </row>
    <row r="267" spans="1:28">
      <c r="A267" s="8"/>
      <c r="B267" s="8"/>
      <c r="C267" s="258"/>
      <c r="D267" s="8"/>
      <c r="E267" s="8"/>
      <c r="F267" s="8"/>
      <c r="G267" s="8"/>
      <c r="H267" s="8"/>
      <c r="I267" s="8"/>
      <c r="J267" s="8"/>
      <c r="K267" s="8"/>
      <c r="L267" s="8"/>
      <c r="M267" s="8"/>
      <c r="N267" s="8"/>
      <c r="O267" s="8"/>
      <c r="P267" s="8"/>
      <c r="Q267" s="8"/>
      <c r="R267" s="8"/>
      <c r="S267" s="8"/>
      <c r="AB267" s="258"/>
    </row>
    <row r="268" spans="1:28">
      <c r="A268" s="8"/>
      <c r="B268" s="8"/>
      <c r="C268" s="258"/>
      <c r="D268" s="8"/>
      <c r="E268" s="8"/>
      <c r="F268" s="8"/>
      <c r="G268" s="8"/>
      <c r="H268" s="8"/>
      <c r="I268" s="8"/>
      <c r="J268" s="8"/>
      <c r="K268" s="8"/>
      <c r="L268" s="8"/>
      <c r="M268" s="8"/>
      <c r="N268" s="8"/>
      <c r="O268" s="8"/>
      <c r="P268" s="8"/>
      <c r="Q268" s="8"/>
      <c r="R268" s="8"/>
      <c r="S268" s="8"/>
      <c r="AB268" s="258"/>
    </row>
    <row r="269" spans="1:28">
      <c r="A269" s="8"/>
      <c r="B269" s="8"/>
      <c r="C269" s="258"/>
      <c r="D269" s="8"/>
      <c r="E269" s="8"/>
      <c r="F269" s="8"/>
      <c r="G269" s="8"/>
      <c r="H269" s="8"/>
      <c r="I269" s="8"/>
      <c r="J269" s="8"/>
      <c r="K269" s="8"/>
      <c r="L269" s="8"/>
      <c r="M269" s="8"/>
      <c r="N269" s="8"/>
      <c r="O269" s="8"/>
      <c r="P269" s="8"/>
      <c r="Q269" s="8"/>
      <c r="R269" s="8"/>
      <c r="S269" s="8"/>
      <c r="AB269" s="258"/>
    </row>
    <row r="270" spans="1:28">
      <c r="A270" s="8"/>
      <c r="B270" s="8"/>
      <c r="C270" s="258"/>
      <c r="D270" s="8"/>
      <c r="E270" s="8"/>
      <c r="F270" s="8"/>
      <c r="G270" s="8"/>
      <c r="H270" s="8"/>
      <c r="I270" s="8"/>
      <c r="J270" s="8"/>
      <c r="K270" s="8"/>
      <c r="L270" s="8"/>
      <c r="M270" s="8"/>
      <c r="N270" s="8"/>
      <c r="O270" s="8"/>
      <c r="P270" s="8"/>
      <c r="Q270" s="8"/>
      <c r="R270" s="8"/>
      <c r="S270" s="8"/>
      <c r="AB270" s="258"/>
    </row>
    <row r="271" spans="1:28">
      <c r="A271" s="8"/>
      <c r="B271" s="8"/>
      <c r="C271" s="258"/>
      <c r="D271" s="8"/>
      <c r="E271" s="8"/>
      <c r="F271" s="8"/>
      <c r="G271" s="8"/>
      <c r="H271" s="8"/>
      <c r="I271" s="8"/>
      <c r="J271" s="8"/>
      <c r="K271" s="8"/>
      <c r="L271" s="8"/>
      <c r="M271" s="8"/>
      <c r="N271" s="8"/>
      <c r="O271" s="8"/>
      <c r="P271" s="8"/>
      <c r="Q271" s="8"/>
      <c r="R271" s="8"/>
      <c r="S271" s="8"/>
      <c r="AB271" s="258"/>
    </row>
    <row r="272" spans="1:28">
      <c r="A272" s="8"/>
      <c r="B272" s="8"/>
      <c r="C272" s="258"/>
      <c r="D272" s="8"/>
      <c r="E272" s="8"/>
      <c r="F272" s="8"/>
      <c r="G272" s="8"/>
      <c r="H272" s="8"/>
      <c r="I272" s="8"/>
      <c r="J272" s="8"/>
      <c r="K272" s="8"/>
      <c r="L272" s="8"/>
      <c r="M272" s="8"/>
      <c r="N272" s="8"/>
      <c r="O272" s="8"/>
      <c r="P272" s="8"/>
      <c r="Q272" s="8"/>
      <c r="R272" s="8"/>
      <c r="S272" s="8"/>
      <c r="AB272" s="258"/>
    </row>
  </sheetData>
  <mergeCells count="12">
    <mergeCell ref="P2:Q2"/>
    <mergeCell ref="R2:S2"/>
    <mergeCell ref="D1:E1"/>
    <mergeCell ref="J1:K1"/>
    <mergeCell ref="P1:Q1"/>
    <mergeCell ref="L2:M2"/>
    <mergeCell ref="N2:O2"/>
    <mergeCell ref="B2:C2"/>
    <mergeCell ref="D2:E2"/>
    <mergeCell ref="F2:G2"/>
    <mergeCell ref="H2:I2"/>
    <mergeCell ref="J2:K2"/>
  </mergeCells>
  <printOptions horizontalCentered="1"/>
  <pageMargins left="0.17" right="0.12" top="0.94" bottom="0.32" header="0.28999999999999998" footer="0.22"/>
  <pageSetup scale="74" fitToHeight="4" orientation="portrait" r:id="rId1"/>
  <headerFooter alignWithMargins="0">
    <oddHeader>&amp;C&amp;14NUMBER OF PERSONS BY STATE OR COUNTRY OF RESIDENCE REPORT
IN LODGINGS ENDORSED BY PRTC
FOR THE MONTH OF OCTOBER 2015 VS 2014
and Cummulative Figures For Fiscal and Calendar Year</oddHeader>
    <oddFooter>&amp;LSource:  Puerto Rico Tourism Company
Research &amp; Statistics Office&amp;CPage &amp;P of &amp;N</oddFooter>
  </headerFooter>
  <rowBreaks count="3" manualBreakCount="3">
    <brk id="67" max="18" man="1"/>
    <brk id="136" max="18" man="1"/>
    <brk id="207" max="18" man="1"/>
  </rowBreaks>
  <colBreaks count="2" manualBreakCount="2">
    <brk id="7" max="228" man="1"/>
    <brk id="13" max="2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zoomScaleNormal="100" workbookViewId="0"/>
  </sheetViews>
  <sheetFormatPr defaultColWidth="9.109375" defaultRowHeight="13.2"/>
  <cols>
    <col min="1" max="1" width="1.88671875" style="263" customWidth="1"/>
    <col min="2" max="2" width="72.44140625" style="263" customWidth="1"/>
    <col min="3" max="4" width="11" style="273" customWidth="1"/>
    <col min="5" max="5" width="12.6640625" style="260" customWidth="1"/>
    <col min="6" max="6" width="14.88671875" style="261" customWidth="1"/>
    <col min="7" max="7" width="11.6640625" style="259" customWidth="1"/>
    <col min="8" max="8" width="13.44140625" style="262" customWidth="1"/>
    <col min="9" max="9" width="12.88671875" style="260" customWidth="1"/>
    <col min="10" max="10" width="12.44140625" style="261" customWidth="1"/>
    <col min="11" max="11" width="12.44140625" style="259" customWidth="1"/>
    <col min="12" max="12" width="11.6640625" style="262" customWidth="1"/>
    <col min="13" max="13" width="18" style="260" customWidth="1"/>
    <col min="14" max="14" width="11.88671875" style="261" customWidth="1"/>
    <col min="15" max="16384" width="9.109375" style="8"/>
  </cols>
  <sheetData>
    <row r="1" spans="1:14" ht="15" customHeight="1">
      <c r="A1" s="1"/>
      <c r="B1" s="275"/>
      <c r="C1" s="531" t="s">
        <v>219</v>
      </c>
      <c r="D1" s="532"/>
      <c r="E1" s="532"/>
      <c r="F1" s="533"/>
      <c r="G1" s="276"/>
      <c r="H1" s="7"/>
      <c r="I1" s="532" t="s">
        <v>219</v>
      </c>
      <c r="J1" s="533"/>
      <c r="K1" s="276"/>
      <c r="L1" s="7"/>
      <c r="M1" s="532" t="s">
        <v>219</v>
      </c>
      <c r="N1" s="533"/>
    </row>
    <row r="2" spans="1:14" ht="24.75" customHeight="1">
      <c r="A2" s="10" t="s">
        <v>1</v>
      </c>
      <c r="B2" s="277"/>
      <c r="C2" s="534" t="s">
        <v>2</v>
      </c>
      <c r="D2" s="527"/>
      <c r="E2" s="527"/>
      <c r="F2" s="528"/>
      <c r="G2" s="534" t="s">
        <v>5</v>
      </c>
      <c r="H2" s="527"/>
      <c r="I2" s="535" t="s">
        <v>220</v>
      </c>
      <c r="J2" s="536"/>
      <c r="K2" s="534" t="s">
        <v>7</v>
      </c>
      <c r="L2" s="527"/>
      <c r="M2" s="535" t="s">
        <v>221</v>
      </c>
      <c r="N2" s="536"/>
    </row>
    <row r="3" spans="1:14" ht="13.8" thickBot="1">
      <c r="A3" s="11" t="s">
        <v>9</v>
      </c>
      <c r="B3" s="278"/>
      <c r="C3" s="12">
        <v>2015</v>
      </c>
      <c r="D3" s="13" t="s">
        <v>10</v>
      </c>
      <c r="E3" s="279" t="s">
        <v>11</v>
      </c>
      <c r="F3" s="280" t="s">
        <v>12</v>
      </c>
      <c r="G3" s="12" t="s">
        <v>13</v>
      </c>
      <c r="H3" s="13" t="s">
        <v>14</v>
      </c>
      <c r="I3" s="281" t="s">
        <v>11</v>
      </c>
      <c r="J3" s="280" t="s">
        <v>12</v>
      </c>
      <c r="K3" s="12">
        <v>2015</v>
      </c>
      <c r="L3" s="13" t="s">
        <v>10</v>
      </c>
      <c r="M3" s="279" t="s">
        <v>11</v>
      </c>
      <c r="N3" s="280" t="s">
        <v>12</v>
      </c>
    </row>
    <row r="4" spans="1:14" ht="5.0999999999999996" customHeight="1">
      <c r="A4" s="46"/>
      <c r="B4" s="282"/>
      <c r="C4" s="283"/>
      <c r="D4" s="284"/>
      <c r="E4" s="285"/>
      <c r="F4" s="286"/>
      <c r="G4" s="287"/>
      <c r="H4" s="288"/>
      <c r="I4" s="285"/>
      <c r="J4" s="286"/>
      <c r="K4" s="289"/>
      <c r="L4" s="290"/>
      <c r="M4" s="285"/>
      <c r="N4" s="286"/>
    </row>
    <row r="5" spans="1:14" ht="12.9" customHeight="1">
      <c r="A5" s="291" t="s">
        <v>16</v>
      </c>
      <c r="B5" s="292"/>
      <c r="C5" s="293">
        <v>107431.99999999999</v>
      </c>
      <c r="D5" s="294">
        <v>101622</v>
      </c>
      <c r="E5" s="295">
        <v>5809.9999999999854</v>
      </c>
      <c r="F5" s="296">
        <v>5.7172659463501856E-2</v>
      </c>
      <c r="G5" s="293">
        <v>469305</v>
      </c>
      <c r="H5" s="297">
        <v>454556</v>
      </c>
      <c r="I5" s="295">
        <v>14749</v>
      </c>
      <c r="J5" s="296">
        <v>3.2447047228504299E-2</v>
      </c>
      <c r="K5" s="293">
        <v>1358183.6969332532</v>
      </c>
      <c r="L5" s="294">
        <v>1299773.5941207185</v>
      </c>
      <c r="M5" s="295">
        <v>58410.102812534664</v>
      </c>
      <c r="N5" s="296">
        <v>4.493867476362174E-2</v>
      </c>
    </row>
    <row r="6" spans="1:14" ht="5.0999999999999996" customHeight="1">
      <c r="A6" s="46"/>
      <c r="B6" s="282"/>
      <c r="C6" s="298"/>
      <c r="D6" s="299"/>
      <c r="E6" s="48"/>
      <c r="F6" s="300"/>
      <c r="G6" s="298"/>
      <c r="H6" s="50"/>
      <c r="I6" s="48"/>
      <c r="J6" s="300"/>
      <c r="K6" s="298"/>
      <c r="L6" s="299"/>
      <c r="M6" s="48"/>
      <c r="N6" s="300"/>
    </row>
    <row r="7" spans="1:14" ht="12.9" customHeight="1">
      <c r="A7" s="301" t="s">
        <v>17</v>
      </c>
      <c r="B7" s="302"/>
      <c r="C7" s="303">
        <v>106436.99999999999</v>
      </c>
      <c r="D7" s="304">
        <v>100580</v>
      </c>
      <c r="E7" s="305">
        <v>5856.9999999999854</v>
      </c>
      <c r="F7" s="306">
        <v>5.8232252932988518E-2</v>
      </c>
      <c r="G7" s="303">
        <v>465871</v>
      </c>
      <c r="H7" s="307">
        <v>451092</v>
      </c>
      <c r="I7" s="305">
        <v>14779</v>
      </c>
      <c r="J7" s="306">
        <v>3.2762718026477969E-2</v>
      </c>
      <c r="K7" s="303">
        <v>1340647.6969332532</v>
      </c>
      <c r="L7" s="304">
        <v>1282420.5941207185</v>
      </c>
      <c r="M7" s="305">
        <v>58227.102812534664</v>
      </c>
      <c r="N7" s="306">
        <v>4.5404060944964485E-2</v>
      </c>
    </row>
    <row r="8" spans="1:14" ht="4.5" customHeight="1">
      <c r="A8" s="68"/>
      <c r="B8" s="308"/>
      <c r="C8" s="309"/>
      <c r="D8" s="76"/>
      <c r="E8" s="71"/>
      <c r="F8" s="310"/>
      <c r="G8" s="309"/>
      <c r="H8" s="311"/>
      <c r="I8" s="71"/>
      <c r="J8" s="310"/>
      <c r="K8" s="309"/>
      <c r="L8" s="76"/>
      <c r="M8" s="71"/>
      <c r="N8" s="310"/>
    </row>
    <row r="9" spans="1:14" ht="12.9" customHeight="1">
      <c r="A9" s="148"/>
      <c r="B9" s="312" t="s">
        <v>222</v>
      </c>
      <c r="C9" s="313">
        <v>46048.740470750665</v>
      </c>
      <c r="D9" s="210">
        <v>42950.627469854648</v>
      </c>
      <c r="E9" s="179">
        <v>3098.1130008960172</v>
      </c>
      <c r="F9" s="314">
        <v>7.2131961356570642E-2</v>
      </c>
      <c r="G9" s="313">
        <v>203354.14421718422</v>
      </c>
      <c r="H9" s="315">
        <v>199202.12550037866</v>
      </c>
      <c r="I9" s="179">
        <v>4152.0187168055563</v>
      </c>
      <c r="J9" s="314">
        <v>2.084324505261197E-2</v>
      </c>
      <c r="K9" s="313">
        <v>602904.03621226305</v>
      </c>
      <c r="L9" s="315">
        <v>584571.09629317804</v>
      </c>
      <c r="M9" s="179">
        <v>18332.939919085009</v>
      </c>
      <c r="N9" s="314">
        <v>3.1361351998646453E-2</v>
      </c>
    </row>
    <row r="10" spans="1:14" ht="12.9" customHeight="1">
      <c r="A10" s="148"/>
      <c r="B10" s="312" t="s">
        <v>223</v>
      </c>
      <c r="C10" s="313">
        <v>37760.383428264016</v>
      </c>
      <c r="D10" s="210">
        <v>34568.75395014933</v>
      </c>
      <c r="E10" s="179">
        <v>3191.6294781146862</v>
      </c>
      <c r="F10" s="314">
        <v>9.2327003823083967E-2</v>
      </c>
      <c r="G10" s="313">
        <v>159454.4320688303</v>
      </c>
      <c r="H10" s="315">
        <v>150542.4296298837</v>
      </c>
      <c r="I10" s="179">
        <v>8912.002438946598</v>
      </c>
      <c r="J10" s="314">
        <v>5.9199273326843563E-2</v>
      </c>
      <c r="K10" s="313">
        <v>410114.61822567892</v>
      </c>
      <c r="L10" s="315">
        <v>385357.21311560267</v>
      </c>
      <c r="M10" s="179">
        <v>24757.405110076244</v>
      </c>
      <c r="N10" s="314">
        <v>6.424533982357121E-2</v>
      </c>
    </row>
    <row r="11" spans="1:14" ht="12.9" customHeight="1">
      <c r="A11" s="148"/>
      <c r="B11" s="312" t="s">
        <v>224</v>
      </c>
      <c r="C11" s="313">
        <v>22277.876100985308</v>
      </c>
      <c r="D11" s="210">
        <v>20324.618579996022</v>
      </c>
      <c r="E11" s="179">
        <v>1953.2575209892857</v>
      </c>
      <c r="F11" s="314">
        <v>9.6103034519512645E-2</v>
      </c>
      <c r="G11" s="313">
        <v>96912.618886225013</v>
      </c>
      <c r="H11" s="315">
        <v>89529.190503855425</v>
      </c>
      <c r="I11" s="179">
        <v>7383.4283823695878</v>
      </c>
      <c r="J11" s="314">
        <v>8.2469509003900043E-2</v>
      </c>
      <c r="K11" s="313">
        <v>299475.04152375943</v>
      </c>
      <c r="L11" s="315">
        <v>274978.6776333506</v>
      </c>
      <c r="M11" s="179">
        <v>24496.363890408829</v>
      </c>
      <c r="N11" s="314">
        <v>8.9084594126500397E-2</v>
      </c>
    </row>
    <row r="12" spans="1:14" ht="5.0999999999999996" customHeight="1">
      <c r="A12" s="68"/>
      <c r="B12" s="308"/>
      <c r="C12" s="316"/>
      <c r="D12" s="157"/>
      <c r="E12" s="102"/>
      <c r="F12" s="317"/>
      <c r="G12" s="313"/>
      <c r="H12" s="315"/>
      <c r="I12" s="102"/>
      <c r="J12" s="317"/>
      <c r="K12" s="313"/>
      <c r="L12" s="210"/>
      <c r="M12" s="102"/>
      <c r="N12" s="317"/>
    </row>
    <row r="13" spans="1:14" ht="12.9" customHeight="1">
      <c r="A13" s="148"/>
      <c r="B13" s="312" t="s">
        <v>225</v>
      </c>
      <c r="C13" s="313">
        <v>0</v>
      </c>
      <c r="D13" s="210">
        <v>0</v>
      </c>
      <c r="E13" s="179">
        <v>0</v>
      </c>
      <c r="F13" s="318" t="s">
        <v>215</v>
      </c>
      <c r="G13" s="313">
        <v>7.8048277604618299</v>
      </c>
      <c r="H13" s="315">
        <v>7.2543658822307275</v>
      </c>
      <c r="I13" s="179">
        <v>0.55046187823110238</v>
      </c>
      <c r="J13" s="318">
        <v>7.58800820316268E-2</v>
      </c>
      <c r="K13" s="313">
        <v>22.000971551940889</v>
      </c>
      <c r="L13" s="315">
        <v>19.607078587094041</v>
      </c>
      <c r="M13" s="179">
        <v>2.3938929648468488</v>
      </c>
      <c r="N13" s="314">
        <v>0.12209330187632236</v>
      </c>
    </row>
    <row r="14" spans="1:14" ht="12.9" customHeight="1">
      <c r="A14" s="148"/>
      <c r="B14" s="312" t="s">
        <v>226</v>
      </c>
      <c r="C14" s="313">
        <v>350</v>
      </c>
      <c r="D14" s="210">
        <v>2736</v>
      </c>
      <c r="E14" s="179">
        <v>-2386</v>
      </c>
      <c r="F14" s="314">
        <v>-0.87207602339181289</v>
      </c>
      <c r="G14" s="313">
        <v>6142</v>
      </c>
      <c r="H14" s="315">
        <v>11811</v>
      </c>
      <c r="I14" s="179">
        <v>-5669</v>
      </c>
      <c r="J14" s="314">
        <v>-0.4799762932859199</v>
      </c>
      <c r="K14" s="313">
        <v>28132</v>
      </c>
      <c r="L14" s="315">
        <v>37494</v>
      </c>
      <c r="M14" s="179">
        <v>-9362</v>
      </c>
      <c r="N14" s="314">
        <v>-0.24969328425881473</v>
      </c>
    </row>
    <row r="15" spans="1:14" ht="5.0999999999999996" customHeight="1">
      <c r="A15" s="68"/>
      <c r="B15" s="308"/>
      <c r="C15" s="316"/>
      <c r="D15" s="157"/>
      <c r="E15" s="102"/>
      <c r="F15" s="317"/>
      <c r="G15" s="316"/>
      <c r="H15" s="319"/>
      <c r="I15" s="102"/>
      <c r="J15" s="317"/>
      <c r="K15" s="313"/>
      <c r="L15" s="210"/>
      <c r="M15" s="102"/>
      <c r="N15" s="317"/>
    </row>
    <row r="16" spans="1:14" ht="12.9" customHeight="1" thickBot="1">
      <c r="A16" s="320" t="s">
        <v>74</v>
      </c>
      <c r="B16" s="321"/>
      <c r="C16" s="322">
        <v>995</v>
      </c>
      <c r="D16" s="323">
        <v>1042</v>
      </c>
      <c r="E16" s="324">
        <v>-47</v>
      </c>
      <c r="F16" s="325">
        <v>-4.5105566218809984E-2</v>
      </c>
      <c r="G16" s="322">
        <v>3434</v>
      </c>
      <c r="H16" s="326">
        <v>3464</v>
      </c>
      <c r="I16" s="324">
        <v>-30</v>
      </c>
      <c r="J16" s="325">
        <v>-8.6605080831408769E-3</v>
      </c>
      <c r="K16" s="327">
        <v>17536</v>
      </c>
      <c r="L16" s="328">
        <v>17353</v>
      </c>
      <c r="M16" s="324">
        <v>183</v>
      </c>
      <c r="N16" s="325">
        <v>1.0545726963637411E-2</v>
      </c>
    </row>
    <row r="17" spans="1:14" ht="5.0999999999999996" customHeight="1">
      <c r="A17" s="109"/>
      <c r="B17" s="329"/>
      <c r="C17" s="309"/>
      <c r="D17" s="76"/>
      <c r="E17" s="71"/>
      <c r="F17" s="310"/>
      <c r="G17" s="309"/>
      <c r="H17" s="311"/>
      <c r="I17" s="71"/>
      <c r="J17" s="310"/>
      <c r="K17" s="309"/>
      <c r="L17" s="76"/>
      <c r="M17" s="71"/>
      <c r="N17" s="310"/>
    </row>
    <row r="18" spans="1:14" ht="12.9" customHeight="1">
      <c r="A18" s="291" t="s">
        <v>75</v>
      </c>
      <c r="B18" s="292"/>
      <c r="C18" s="293">
        <v>11319</v>
      </c>
      <c r="D18" s="294">
        <v>11608</v>
      </c>
      <c r="E18" s="295">
        <v>-289</v>
      </c>
      <c r="F18" s="296">
        <v>-2.4896623018607858E-2</v>
      </c>
      <c r="G18" s="293">
        <v>39588</v>
      </c>
      <c r="H18" s="297">
        <v>38729</v>
      </c>
      <c r="I18" s="295">
        <v>859</v>
      </c>
      <c r="J18" s="296">
        <v>2.217976193550053E-2</v>
      </c>
      <c r="K18" s="293">
        <v>98920</v>
      </c>
      <c r="L18" s="294">
        <v>94073</v>
      </c>
      <c r="M18" s="295">
        <v>4847</v>
      </c>
      <c r="N18" s="296">
        <v>5.1523816610504605E-2</v>
      </c>
    </row>
    <row r="19" spans="1:14" ht="5.0999999999999996" customHeight="1">
      <c r="A19" s="109"/>
      <c r="B19" s="329"/>
      <c r="C19" s="330"/>
      <c r="D19" s="96"/>
      <c r="E19" s="91"/>
      <c r="F19" s="331"/>
      <c r="G19" s="330"/>
      <c r="H19" s="332"/>
      <c r="I19" s="91"/>
      <c r="J19" s="331"/>
      <c r="K19" s="330"/>
      <c r="L19" s="96"/>
      <c r="M19" s="91"/>
      <c r="N19" s="331"/>
    </row>
    <row r="20" spans="1:14" ht="12.9" customHeight="1">
      <c r="A20" s="80" t="s">
        <v>76</v>
      </c>
      <c r="B20" s="333"/>
      <c r="C20" s="334">
        <v>3060</v>
      </c>
      <c r="D20" s="88">
        <v>3872</v>
      </c>
      <c r="E20" s="83">
        <v>-812</v>
      </c>
      <c r="F20" s="335">
        <v>-0.20971074380165289</v>
      </c>
      <c r="G20" s="334">
        <v>10145</v>
      </c>
      <c r="H20" s="336">
        <v>10546</v>
      </c>
      <c r="I20" s="83">
        <v>-401</v>
      </c>
      <c r="J20" s="335">
        <v>-3.8023895315759532E-2</v>
      </c>
      <c r="K20" s="334">
        <v>31220</v>
      </c>
      <c r="L20" s="88">
        <v>29454</v>
      </c>
      <c r="M20" s="83">
        <v>1766</v>
      </c>
      <c r="N20" s="335">
        <v>5.99579004549467E-2</v>
      </c>
    </row>
    <row r="21" spans="1:14" s="339" customFormat="1" ht="12.9" customHeight="1">
      <c r="A21" s="337"/>
      <c r="B21" s="338" t="s">
        <v>227</v>
      </c>
      <c r="C21" s="313">
        <v>179</v>
      </c>
      <c r="D21" s="210">
        <v>150</v>
      </c>
      <c r="E21" s="179">
        <v>29</v>
      </c>
      <c r="F21" s="314">
        <v>0.19333333333333333</v>
      </c>
      <c r="G21" s="313">
        <v>710</v>
      </c>
      <c r="H21" s="315">
        <v>596</v>
      </c>
      <c r="I21" s="179">
        <v>114</v>
      </c>
      <c r="J21" s="314">
        <v>0.1912751677852349</v>
      </c>
      <c r="K21" s="313">
        <v>2236</v>
      </c>
      <c r="L21" s="315">
        <v>1604</v>
      </c>
      <c r="M21" s="179">
        <v>632</v>
      </c>
      <c r="N21" s="314">
        <v>0.3940149625935162</v>
      </c>
    </row>
    <row r="22" spans="1:14" ht="12.9" customHeight="1">
      <c r="A22" s="148"/>
      <c r="B22" s="312" t="s">
        <v>228</v>
      </c>
      <c r="C22" s="313">
        <v>239</v>
      </c>
      <c r="D22" s="210">
        <v>251</v>
      </c>
      <c r="E22" s="179">
        <v>-12</v>
      </c>
      <c r="F22" s="314">
        <v>-4.7808764940239043E-2</v>
      </c>
      <c r="G22" s="313">
        <v>555</v>
      </c>
      <c r="H22" s="315">
        <v>503</v>
      </c>
      <c r="I22" s="179">
        <v>52</v>
      </c>
      <c r="J22" s="314">
        <v>0.10337972166998012</v>
      </c>
      <c r="K22" s="313">
        <v>2384</v>
      </c>
      <c r="L22" s="315">
        <v>2101</v>
      </c>
      <c r="M22" s="179">
        <v>283</v>
      </c>
      <c r="N22" s="314">
        <v>0.13469776297001429</v>
      </c>
    </row>
    <row r="23" spans="1:14" ht="12.9" customHeight="1">
      <c r="A23" s="148"/>
      <c r="B23" s="312" t="s">
        <v>229</v>
      </c>
      <c r="C23" s="313">
        <v>449</v>
      </c>
      <c r="D23" s="210">
        <v>740</v>
      </c>
      <c r="E23" s="179">
        <v>-291</v>
      </c>
      <c r="F23" s="314">
        <v>-0.39324324324324322</v>
      </c>
      <c r="G23" s="313">
        <v>1253</v>
      </c>
      <c r="H23" s="315">
        <v>1768</v>
      </c>
      <c r="I23" s="179">
        <v>-515</v>
      </c>
      <c r="J23" s="314">
        <v>-0.29128959276018102</v>
      </c>
      <c r="K23" s="313">
        <v>5294</v>
      </c>
      <c r="L23" s="315">
        <v>5493</v>
      </c>
      <c r="M23" s="179">
        <v>-199</v>
      </c>
      <c r="N23" s="314">
        <v>-3.622792645184781E-2</v>
      </c>
    </row>
    <row r="24" spans="1:14" ht="12.9" customHeight="1">
      <c r="A24" s="148"/>
      <c r="B24" s="312" t="s">
        <v>230</v>
      </c>
      <c r="C24" s="313">
        <v>918</v>
      </c>
      <c r="D24" s="210">
        <v>453</v>
      </c>
      <c r="E24" s="179">
        <v>465</v>
      </c>
      <c r="F24" s="314">
        <v>1.0264900662251655</v>
      </c>
      <c r="G24" s="313">
        <v>3095</v>
      </c>
      <c r="H24" s="315">
        <v>2039</v>
      </c>
      <c r="I24" s="179">
        <v>1056</v>
      </c>
      <c r="J24" s="314">
        <v>0.51790093182932806</v>
      </c>
      <c r="K24" s="313">
        <v>8295</v>
      </c>
      <c r="L24" s="315">
        <v>4654</v>
      </c>
      <c r="M24" s="179">
        <v>3641</v>
      </c>
      <c r="N24" s="314">
        <v>0.78233777395788573</v>
      </c>
    </row>
    <row r="25" spans="1:14" ht="12.9" customHeight="1">
      <c r="A25" s="148"/>
      <c r="B25" s="312" t="s">
        <v>231</v>
      </c>
      <c r="C25" s="313">
        <v>127</v>
      </c>
      <c r="D25" s="210">
        <v>85</v>
      </c>
      <c r="E25" s="179">
        <v>42</v>
      </c>
      <c r="F25" s="314">
        <v>0.49411764705882355</v>
      </c>
      <c r="G25" s="313">
        <v>428</v>
      </c>
      <c r="H25" s="315">
        <v>277</v>
      </c>
      <c r="I25" s="179">
        <v>151</v>
      </c>
      <c r="J25" s="314">
        <v>0.54512635379061369</v>
      </c>
      <c r="K25" s="313">
        <v>1142</v>
      </c>
      <c r="L25" s="315">
        <v>1051</v>
      </c>
      <c r="M25" s="179">
        <v>91</v>
      </c>
      <c r="N25" s="314">
        <v>8.6584205518553753E-2</v>
      </c>
    </row>
    <row r="26" spans="1:14" ht="12.9" customHeight="1">
      <c r="A26" s="148"/>
      <c r="B26" s="312" t="s">
        <v>232</v>
      </c>
      <c r="C26" s="313">
        <v>380</v>
      </c>
      <c r="D26" s="315">
        <v>1009</v>
      </c>
      <c r="E26" s="179">
        <v>-629</v>
      </c>
      <c r="F26" s="314">
        <v>-0.62338949454905845</v>
      </c>
      <c r="G26" s="313">
        <v>1023</v>
      </c>
      <c r="H26" s="315">
        <v>1682</v>
      </c>
      <c r="I26" s="179">
        <v>-659</v>
      </c>
      <c r="J26" s="314">
        <v>-0.39179548156956007</v>
      </c>
      <c r="K26" s="313">
        <v>3623</v>
      </c>
      <c r="L26" s="315">
        <v>3747</v>
      </c>
      <c r="M26" s="179">
        <v>-124</v>
      </c>
      <c r="N26" s="314">
        <v>-3.3093141179610354E-2</v>
      </c>
    </row>
    <row r="27" spans="1:14" ht="12.9" customHeight="1">
      <c r="A27" s="148"/>
      <c r="B27" s="312" t="s">
        <v>233</v>
      </c>
      <c r="C27" s="313">
        <v>352</v>
      </c>
      <c r="D27" s="315">
        <v>381</v>
      </c>
      <c r="E27" s="179">
        <v>-29</v>
      </c>
      <c r="F27" s="314">
        <v>-7.6115485564304461E-2</v>
      </c>
      <c r="G27" s="313">
        <v>1583</v>
      </c>
      <c r="H27" s="315">
        <v>1565</v>
      </c>
      <c r="I27" s="179">
        <v>18</v>
      </c>
      <c r="J27" s="314">
        <v>1.1501597444089457E-2</v>
      </c>
      <c r="K27" s="313">
        <v>3894</v>
      </c>
      <c r="L27" s="315">
        <v>4322</v>
      </c>
      <c r="M27" s="179">
        <v>-428</v>
      </c>
      <c r="N27" s="314">
        <v>-9.9028227672373903E-2</v>
      </c>
    </row>
    <row r="28" spans="1:14" ht="12.9" customHeight="1">
      <c r="A28" s="148"/>
      <c r="B28" s="312" t="s">
        <v>234</v>
      </c>
      <c r="C28" s="313">
        <v>3</v>
      </c>
      <c r="D28" s="315">
        <v>18</v>
      </c>
      <c r="E28" s="179">
        <v>-15</v>
      </c>
      <c r="F28" s="314">
        <v>-0.83333333333333337</v>
      </c>
      <c r="G28" s="313">
        <v>37</v>
      </c>
      <c r="H28" s="315">
        <v>32</v>
      </c>
      <c r="I28" s="179">
        <v>5</v>
      </c>
      <c r="J28" s="314">
        <v>0.15625</v>
      </c>
      <c r="K28" s="313">
        <v>109</v>
      </c>
      <c r="L28" s="315">
        <v>50</v>
      </c>
      <c r="M28" s="179">
        <v>59</v>
      </c>
      <c r="N28" s="314">
        <v>1.18</v>
      </c>
    </row>
    <row r="29" spans="1:14" ht="12.9" customHeight="1">
      <c r="A29" s="148"/>
      <c r="B29" s="312" t="s">
        <v>235</v>
      </c>
      <c r="C29" s="313">
        <v>59</v>
      </c>
      <c r="D29" s="315">
        <v>50</v>
      </c>
      <c r="E29" s="179">
        <v>9</v>
      </c>
      <c r="F29" s="314">
        <v>0.18</v>
      </c>
      <c r="G29" s="313">
        <v>210</v>
      </c>
      <c r="H29" s="315">
        <v>195</v>
      </c>
      <c r="I29" s="179">
        <v>15</v>
      </c>
      <c r="J29" s="314">
        <v>7.6923076923076927E-2</v>
      </c>
      <c r="K29" s="313">
        <v>569</v>
      </c>
      <c r="L29" s="315">
        <v>885</v>
      </c>
      <c r="M29" s="179">
        <v>-316</v>
      </c>
      <c r="N29" s="314">
        <v>-0.35706214689265536</v>
      </c>
    </row>
    <row r="30" spans="1:14" ht="12.9" customHeight="1">
      <c r="A30" s="148"/>
      <c r="B30" s="340" t="s">
        <v>236</v>
      </c>
      <c r="C30" s="313">
        <v>103</v>
      </c>
      <c r="D30" s="315">
        <v>290</v>
      </c>
      <c r="E30" s="179">
        <v>-187</v>
      </c>
      <c r="F30" s="314">
        <v>-0.64482758620689651</v>
      </c>
      <c r="G30" s="313">
        <v>338</v>
      </c>
      <c r="H30" s="315">
        <v>508</v>
      </c>
      <c r="I30" s="179">
        <v>-170</v>
      </c>
      <c r="J30" s="314">
        <v>-0.3346456692913386</v>
      </c>
      <c r="K30" s="313">
        <v>1046</v>
      </c>
      <c r="L30" s="315">
        <v>1382</v>
      </c>
      <c r="M30" s="179">
        <v>-336</v>
      </c>
      <c r="N30" s="314">
        <v>-0.24312590448625182</v>
      </c>
    </row>
    <row r="31" spans="1:14" ht="12.9" customHeight="1">
      <c r="A31" s="148"/>
      <c r="B31" s="341" t="s">
        <v>237</v>
      </c>
      <c r="C31" s="313">
        <v>10</v>
      </c>
      <c r="D31" s="315">
        <v>1</v>
      </c>
      <c r="E31" s="179">
        <v>9</v>
      </c>
      <c r="F31" s="314">
        <v>9</v>
      </c>
      <c r="G31" s="313">
        <v>30</v>
      </c>
      <c r="H31" s="315">
        <v>16</v>
      </c>
      <c r="I31" s="179">
        <v>14</v>
      </c>
      <c r="J31" s="314">
        <v>0.875</v>
      </c>
      <c r="K31" s="313">
        <v>103</v>
      </c>
      <c r="L31" s="315">
        <v>79</v>
      </c>
      <c r="M31" s="179">
        <v>24</v>
      </c>
      <c r="N31" s="314">
        <v>0.30379746835443039</v>
      </c>
    </row>
    <row r="32" spans="1:14" ht="12.9" customHeight="1">
      <c r="A32" s="148"/>
      <c r="B32" s="312" t="s">
        <v>238</v>
      </c>
      <c r="C32" s="313">
        <v>241</v>
      </c>
      <c r="D32" s="315">
        <v>444</v>
      </c>
      <c r="E32" s="179">
        <v>-203</v>
      </c>
      <c r="F32" s="314">
        <v>-0.4572072072072072</v>
      </c>
      <c r="G32" s="313">
        <v>883</v>
      </c>
      <c r="H32" s="315">
        <v>1365</v>
      </c>
      <c r="I32" s="179">
        <v>-482</v>
      </c>
      <c r="J32" s="314">
        <v>-0.35311355311355314</v>
      </c>
      <c r="K32" s="313">
        <v>2525</v>
      </c>
      <c r="L32" s="315">
        <v>4086</v>
      </c>
      <c r="M32" s="179">
        <v>-1561</v>
      </c>
      <c r="N32" s="314">
        <v>-0.38203622124326969</v>
      </c>
    </row>
    <row r="33" spans="1:14" ht="5.0999999999999996" customHeight="1">
      <c r="A33" s="46"/>
      <c r="B33" s="282"/>
      <c r="C33" s="330"/>
      <c r="D33" s="96"/>
      <c r="E33" s="91"/>
      <c r="F33" s="331"/>
      <c r="G33" s="330"/>
      <c r="H33" s="332"/>
      <c r="I33" s="91"/>
      <c r="J33" s="331"/>
      <c r="K33" s="330"/>
      <c r="L33" s="96"/>
      <c r="M33" s="91"/>
      <c r="N33" s="331"/>
    </row>
    <row r="34" spans="1:14" ht="12.75" customHeight="1">
      <c r="A34" s="80" t="s">
        <v>239</v>
      </c>
      <c r="B34" s="342"/>
      <c r="C34" s="334">
        <v>7474</v>
      </c>
      <c r="D34" s="336">
        <v>6841</v>
      </c>
      <c r="E34" s="83">
        <v>633</v>
      </c>
      <c r="F34" s="335">
        <v>9.253033182283292E-2</v>
      </c>
      <c r="G34" s="334">
        <v>26392</v>
      </c>
      <c r="H34" s="336">
        <v>25516</v>
      </c>
      <c r="I34" s="83">
        <v>876</v>
      </c>
      <c r="J34" s="335">
        <v>3.4331399905941369E-2</v>
      </c>
      <c r="K34" s="334">
        <v>59945</v>
      </c>
      <c r="L34" s="88">
        <v>56826</v>
      </c>
      <c r="M34" s="83">
        <v>3119</v>
      </c>
      <c r="N34" s="335">
        <v>5.4886847569774397E-2</v>
      </c>
    </row>
    <row r="35" spans="1:14" ht="12.9" customHeight="1">
      <c r="A35" s="46"/>
      <c r="B35" s="264" t="s">
        <v>240</v>
      </c>
      <c r="C35" s="313">
        <v>1634</v>
      </c>
      <c r="D35" s="315">
        <v>1426</v>
      </c>
      <c r="E35" s="91">
        <v>208</v>
      </c>
      <c r="F35" s="331">
        <v>0.1458625525946704</v>
      </c>
      <c r="G35" s="313">
        <v>5902</v>
      </c>
      <c r="H35" s="315">
        <v>4902</v>
      </c>
      <c r="I35" s="91">
        <v>1000</v>
      </c>
      <c r="J35" s="331">
        <v>0.2039983680130559</v>
      </c>
      <c r="K35" s="313">
        <v>14352</v>
      </c>
      <c r="L35" s="315">
        <v>12407</v>
      </c>
      <c r="M35" s="91">
        <v>1945</v>
      </c>
      <c r="N35" s="331">
        <v>0.15676634158136535</v>
      </c>
    </row>
    <row r="36" spans="1:14" ht="12.9" customHeight="1">
      <c r="A36" s="46"/>
      <c r="B36" s="264" t="s">
        <v>241</v>
      </c>
      <c r="C36" s="313">
        <v>1089</v>
      </c>
      <c r="D36" s="315">
        <v>943</v>
      </c>
      <c r="E36" s="91">
        <v>146</v>
      </c>
      <c r="F36" s="331">
        <v>0.15482502651113467</v>
      </c>
      <c r="G36" s="313">
        <v>3805</v>
      </c>
      <c r="H36" s="315">
        <v>3538</v>
      </c>
      <c r="I36" s="91">
        <v>267</v>
      </c>
      <c r="J36" s="331">
        <v>7.5466365178066708E-2</v>
      </c>
      <c r="K36" s="313">
        <v>9866</v>
      </c>
      <c r="L36" s="315">
        <v>9269</v>
      </c>
      <c r="M36" s="91">
        <v>597</v>
      </c>
      <c r="N36" s="331">
        <v>6.4408242528859641E-2</v>
      </c>
    </row>
    <row r="37" spans="1:14" ht="12.9" customHeight="1">
      <c r="A37" s="46"/>
      <c r="B37" s="264" t="s">
        <v>242</v>
      </c>
      <c r="C37" s="313">
        <v>179</v>
      </c>
      <c r="D37" s="315">
        <v>422</v>
      </c>
      <c r="E37" s="91">
        <v>-243</v>
      </c>
      <c r="F37" s="331">
        <v>-0.57582938388625593</v>
      </c>
      <c r="G37" s="313">
        <v>627</v>
      </c>
      <c r="H37" s="315">
        <v>1090</v>
      </c>
      <c r="I37" s="91">
        <v>-463</v>
      </c>
      <c r="J37" s="331">
        <v>-0.42477064220183486</v>
      </c>
      <c r="K37" s="313">
        <v>2681</v>
      </c>
      <c r="L37" s="315">
        <v>2771</v>
      </c>
      <c r="M37" s="91">
        <v>-90</v>
      </c>
      <c r="N37" s="331">
        <v>-3.2479249368459043E-2</v>
      </c>
    </row>
    <row r="38" spans="1:14" ht="12.9" customHeight="1">
      <c r="A38" s="46"/>
      <c r="B38" s="264" t="s">
        <v>243</v>
      </c>
      <c r="C38" s="313">
        <v>441</v>
      </c>
      <c r="D38" s="315">
        <v>401</v>
      </c>
      <c r="E38" s="91">
        <v>40</v>
      </c>
      <c r="F38" s="331">
        <v>9.9750623441396513E-2</v>
      </c>
      <c r="G38" s="313">
        <v>1295</v>
      </c>
      <c r="H38" s="315">
        <v>1543</v>
      </c>
      <c r="I38" s="91">
        <v>-248</v>
      </c>
      <c r="J38" s="331">
        <v>-0.16072585871678549</v>
      </c>
      <c r="K38" s="313">
        <v>4102</v>
      </c>
      <c r="L38" s="315">
        <v>3771</v>
      </c>
      <c r="M38" s="91">
        <v>331</v>
      </c>
      <c r="N38" s="331">
        <v>8.7775125961283479E-2</v>
      </c>
    </row>
    <row r="39" spans="1:14" ht="12.9" customHeight="1">
      <c r="A39" s="148"/>
      <c r="B39" s="265" t="s">
        <v>244</v>
      </c>
      <c r="C39" s="313">
        <v>26</v>
      </c>
      <c r="D39" s="315">
        <v>16</v>
      </c>
      <c r="E39" s="91">
        <v>10</v>
      </c>
      <c r="F39" s="331">
        <v>0.625</v>
      </c>
      <c r="G39" s="313">
        <v>128</v>
      </c>
      <c r="H39" s="315">
        <v>114</v>
      </c>
      <c r="I39" s="91">
        <v>14</v>
      </c>
      <c r="J39" s="331">
        <v>0.12280701754385964</v>
      </c>
      <c r="K39" s="313">
        <v>249</v>
      </c>
      <c r="L39" s="315">
        <v>297</v>
      </c>
      <c r="M39" s="91">
        <v>-48</v>
      </c>
      <c r="N39" s="331">
        <v>-0.16161616161616163</v>
      </c>
    </row>
    <row r="40" spans="1:14" ht="12.9" customHeight="1">
      <c r="A40" s="46"/>
      <c r="B40" s="264" t="s">
        <v>245</v>
      </c>
      <c r="C40" s="313">
        <v>4105</v>
      </c>
      <c r="D40" s="315">
        <v>3633</v>
      </c>
      <c r="E40" s="91">
        <v>472</v>
      </c>
      <c r="F40" s="331">
        <v>0.12992017616295073</v>
      </c>
      <c r="G40" s="313">
        <v>14635</v>
      </c>
      <c r="H40" s="315">
        <v>14329</v>
      </c>
      <c r="I40" s="91">
        <v>306</v>
      </c>
      <c r="J40" s="331">
        <v>2.1355293460813735E-2</v>
      </c>
      <c r="K40" s="313">
        <v>28695</v>
      </c>
      <c r="L40" s="315">
        <v>28311</v>
      </c>
      <c r="M40" s="91">
        <v>384</v>
      </c>
      <c r="N40" s="331">
        <v>1.3563632510331674E-2</v>
      </c>
    </row>
    <row r="41" spans="1:14" s="349" customFormat="1" ht="12.9" customHeight="1">
      <c r="A41" s="343"/>
      <c r="B41" s="344" t="s">
        <v>246</v>
      </c>
      <c r="C41" s="345">
        <v>88</v>
      </c>
      <c r="D41" s="346">
        <v>56</v>
      </c>
      <c r="E41" s="347">
        <v>32</v>
      </c>
      <c r="F41" s="348">
        <v>0.5714285714285714</v>
      </c>
      <c r="G41" s="345">
        <v>318</v>
      </c>
      <c r="H41" s="346">
        <v>295</v>
      </c>
      <c r="I41" s="347">
        <v>23</v>
      </c>
      <c r="J41" s="348">
        <v>7.796610169491526E-2</v>
      </c>
      <c r="K41" s="313">
        <v>590</v>
      </c>
      <c r="L41" s="315">
        <v>499</v>
      </c>
      <c r="M41" s="347">
        <v>91</v>
      </c>
      <c r="N41" s="348">
        <v>0.18236472945891782</v>
      </c>
    </row>
    <row r="42" spans="1:14" s="349" customFormat="1" ht="12.9" customHeight="1">
      <c r="A42" s="343"/>
      <c r="B42" s="344" t="s">
        <v>247</v>
      </c>
      <c r="C42" s="345">
        <v>734</v>
      </c>
      <c r="D42" s="346">
        <v>536</v>
      </c>
      <c r="E42" s="347">
        <v>198</v>
      </c>
      <c r="F42" s="348">
        <v>0.36940298507462688</v>
      </c>
      <c r="G42" s="345">
        <v>2606</v>
      </c>
      <c r="H42" s="346">
        <v>2350</v>
      </c>
      <c r="I42" s="347">
        <v>256</v>
      </c>
      <c r="J42" s="348">
        <v>0.10893617021276596</v>
      </c>
      <c r="K42" s="313">
        <v>4772</v>
      </c>
      <c r="L42" s="315">
        <v>4443</v>
      </c>
      <c r="M42" s="347">
        <v>329</v>
      </c>
      <c r="N42" s="348">
        <v>7.4049065946432596E-2</v>
      </c>
    </row>
    <row r="43" spans="1:14" s="349" customFormat="1" ht="12.9" customHeight="1">
      <c r="A43" s="343"/>
      <c r="B43" s="344" t="s">
        <v>248</v>
      </c>
      <c r="C43" s="345">
        <v>757</v>
      </c>
      <c r="D43" s="346">
        <v>611</v>
      </c>
      <c r="E43" s="347">
        <v>146</v>
      </c>
      <c r="F43" s="348">
        <v>0.23895253682487724</v>
      </c>
      <c r="G43" s="345">
        <v>2548</v>
      </c>
      <c r="H43" s="346">
        <v>2668</v>
      </c>
      <c r="I43" s="347">
        <v>-120</v>
      </c>
      <c r="J43" s="348">
        <v>-4.4977511244377814E-2</v>
      </c>
      <c r="K43" s="313">
        <v>5943</v>
      </c>
      <c r="L43" s="315">
        <v>6207</v>
      </c>
      <c r="M43" s="347">
        <v>-264</v>
      </c>
      <c r="N43" s="348">
        <v>-4.2532624456259063E-2</v>
      </c>
    </row>
    <row r="44" spans="1:14" s="349" customFormat="1" ht="12.9" customHeight="1">
      <c r="A44" s="343"/>
      <c r="B44" s="344" t="s">
        <v>249</v>
      </c>
      <c r="C44" s="345">
        <v>363</v>
      </c>
      <c r="D44" s="346">
        <v>326</v>
      </c>
      <c r="E44" s="347">
        <v>37</v>
      </c>
      <c r="F44" s="348">
        <v>0.11349693251533742</v>
      </c>
      <c r="G44" s="345">
        <v>2084</v>
      </c>
      <c r="H44" s="346">
        <v>1877</v>
      </c>
      <c r="I44" s="347">
        <v>207</v>
      </c>
      <c r="J44" s="348">
        <v>0.11028236547682473</v>
      </c>
      <c r="K44" s="313">
        <v>3188</v>
      </c>
      <c r="L44" s="315">
        <v>2935</v>
      </c>
      <c r="M44" s="347">
        <v>253</v>
      </c>
      <c r="N44" s="348">
        <v>8.6201022146507669E-2</v>
      </c>
    </row>
    <row r="45" spans="1:14" s="349" customFormat="1" ht="12.9" customHeight="1">
      <c r="A45" s="343"/>
      <c r="B45" s="344" t="s">
        <v>250</v>
      </c>
      <c r="C45" s="345">
        <v>294</v>
      </c>
      <c r="D45" s="346">
        <v>176</v>
      </c>
      <c r="E45" s="347">
        <v>118</v>
      </c>
      <c r="F45" s="348">
        <v>0.67045454545454541</v>
      </c>
      <c r="G45" s="345">
        <v>861</v>
      </c>
      <c r="H45" s="346">
        <v>491</v>
      </c>
      <c r="I45" s="347">
        <v>370</v>
      </c>
      <c r="J45" s="348">
        <v>0.75356415478615069</v>
      </c>
      <c r="K45" s="313">
        <v>1221</v>
      </c>
      <c r="L45" s="315">
        <v>880</v>
      </c>
      <c r="M45" s="347">
        <v>341</v>
      </c>
      <c r="N45" s="348">
        <v>0.38750000000000001</v>
      </c>
    </row>
    <row r="46" spans="1:14" s="349" customFormat="1" ht="12.9" customHeight="1">
      <c r="A46" s="343"/>
      <c r="B46" s="344" t="s">
        <v>251</v>
      </c>
      <c r="C46" s="345">
        <v>1760</v>
      </c>
      <c r="D46" s="346">
        <v>1749</v>
      </c>
      <c r="E46" s="347">
        <v>11</v>
      </c>
      <c r="F46" s="348">
        <v>6.2893081761006293E-3</v>
      </c>
      <c r="G46" s="345">
        <v>5887</v>
      </c>
      <c r="H46" s="346">
        <v>5959</v>
      </c>
      <c r="I46" s="347">
        <v>-72</v>
      </c>
      <c r="J46" s="348">
        <v>-1.2082564188622252E-2</v>
      </c>
      <c r="K46" s="313">
        <v>12139</v>
      </c>
      <c r="L46" s="315">
        <v>11948</v>
      </c>
      <c r="M46" s="347">
        <v>191</v>
      </c>
      <c r="N46" s="348">
        <v>1.5985939069300303E-2</v>
      </c>
    </row>
    <row r="47" spans="1:14" ht="12.9" customHeight="1">
      <c r="A47" s="148"/>
      <c r="B47" s="265" t="s">
        <v>252</v>
      </c>
      <c r="C47" s="313">
        <v>109</v>
      </c>
      <c r="D47" s="315">
        <v>179</v>
      </c>
      <c r="E47" s="179">
        <v>-70</v>
      </c>
      <c r="F47" s="314">
        <v>-0.39106145251396646</v>
      </c>
      <c r="G47" s="313">
        <v>331</v>
      </c>
      <c r="H47" s="315">
        <v>689</v>
      </c>
      <c r="I47" s="179">
        <v>-358</v>
      </c>
      <c r="J47" s="314">
        <v>-0.51959361393323655</v>
      </c>
      <c r="K47" s="313">
        <v>842</v>
      </c>
      <c r="L47" s="315">
        <v>1399</v>
      </c>
      <c r="M47" s="179">
        <v>-557</v>
      </c>
      <c r="N47" s="314">
        <v>-0.39814152966404576</v>
      </c>
    </row>
    <row r="48" spans="1:14" ht="5.0999999999999996" customHeight="1">
      <c r="A48" s="46"/>
      <c r="B48" s="264"/>
      <c r="C48" s="330"/>
      <c r="D48" s="332"/>
      <c r="E48" s="91"/>
      <c r="F48" s="331"/>
      <c r="G48" s="330"/>
      <c r="H48" s="332"/>
      <c r="I48" s="91"/>
      <c r="J48" s="331"/>
      <c r="K48" s="330"/>
      <c r="L48" s="96"/>
      <c r="M48" s="91"/>
      <c r="N48" s="331"/>
    </row>
    <row r="49" spans="1:14" s="99" customFormat="1" ht="12.75" customHeight="1">
      <c r="A49" s="80" t="s">
        <v>253</v>
      </c>
      <c r="B49" s="342"/>
      <c r="C49" s="334">
        <v>785</v>
      </c>
      <c r="D49" s="88">
        <v>895</v>
      </c>
      <c r="E49" s="83">
        <v>-110</v>
      </c>
      <c r="F49" s="335">
        <v>-0.12290502793296089</v>
      </c>
      <c r="G49" s="334">
        <v>3051</v>
      </c>
      <c r="H49" s="336">
        <v>2667</v>
      </c>
      <c r="I49" s="83">
        <v>384</v>
      </c>
      <c r="J49" s="335">
        <v>0.1439820022497188</v>
      </c>
      <c r="K49" s="334">
        <v>7755</v>
      </c>
      <c r="L49" s="336">
        <v>7793</v>
      </c>
      <c r="M49" s="83">
        <v>-38</v>
      </c>
      <c r="N49" s="335">
        <v>-4.876170922622867E-3</v>
      </c>
    </row>
    <row r="50" spans="1:14" ht="5.0999999999999996" customHeight="1">
      <c r="A50" s="68"/>
      <c r="B50" s="265"/>
      <c r="C50" s="330"/>
      <c r="D50" s="96"/>
      <c r="E50" s="91"/>
      <c r="F50" s="331"/>
      <c r="G50" s="330"/>
      <c r="H50" s="332"/>
      <c r="I50" s="91"/>
      <c r="J50" s="331"/>
      <c r="K50" s="330"/>
      <c r="L50" s="96"/>
      <c r="M50" s="91"/>
      <c r="N50" s="331"/>
    </row>
    <row r="51" spans="1:14" ht="12.9" customHeight="1">
      <c r="A51" s="301" t="s">
        <v>212</v>
      </c>
      <c r="B51" s="350"/>
      <c r="C51" s="303">
        <v>4007</v>
      </c>
      <c r="D51" s="307">
        <v>1307</v>
      </c>
      <c r="E51" s="305">
        <v>2700</v>
      </c>
      <c r="F51" s="306">
        <v>2.0657995409334355</v>
      </c>
      <c r="G51" s="303">
        <v>14389</v>
      </c>
      <c r="H51" s="307">
        <v>4662</v>
      </c>
      <c r="I51" s="305">
        <v>9727</v>
      </c>
      <c r="J51" s="306">
        <v>2.0864435864435866</v>
      </c>
      <c r="K51" s="303">
        <v>24056</v>
      </c>
      <c r="L51" s="307">
        <v>11981</v>
      </c>
      <c r="M51" s="305">
        <v>12075</v>
      </c>
      <c r="N51" s="306">
        <v>1.0078457557799849</v>
      </c>
    </row>
    <row r="52" spans="1:14" ht="5.0999999999999996" customHeight="1">
      <c r="A52" s="46"/>
      <c r="B52" s="264"/>
      <c r="C52" s="330"/>
      <c r="D52" s="332"/>
      <c r="E52" s="91"/>
      <c r="F52" s="331"/>
      <c r="G52" s="316"/>
      <c r="H52" s="319"/>
      <c r="I52" s="91"/>
      <c r="J52" s="331"/>
      <c r="K52" s="309"/>
      <c r="L52" s="311"/>
      <c r="M52" s="91"/>
      <c r="N52" s="331"/>
    </row>
    <row r="53" spans="1:14" ht="12.9" customHeight="1" thickBot="1">
      <c r="A53" s="351" t="s">
        <v>213</v>
      </c>
      <c r="B53" s="352"/>
      <c r="C53" s="353">
        <v>0</v>
      </c>
      <c r="D53" s="354">
        <v>0</v>
      </c>
      <c r="E53" s="355">
        <v>0</v>
      </c>
      <c r="F53" s="356" t="s">
        <v>215</v>
      </c>
      <c r="G53" s="357">
        <v>0</v>
      </c>
      <c r="H53" s="358">
        <v>0</v>
      </c>
      <c r="I53" s="355">
        <v>0</v>
      </c>
      <c r="J53" s="356" t="s">
        <v>215</v>
      </c>
      <c r="K53" s="357">
        <v>5</v>
      </c>
      <c r="L53" s="358">
        <v>0</v>
      </c>
      <c r="M53" s="355">
        <v>5</v>
      </c>
      <c r="N53" s="356" t="s">
        <v>215</v>
      </c>
    </row>
    <row r="54" spans="1:14" ht="5.0999999999999996" customHeight="1">
      <c r="A54" s="46"/>
      <c r="B54" s="264"/>
      <c r="C54" s="330"/>
      <c r="D54" s="96"/>
      <c r="E54" s="91"/>
      <c r="F54" s="331"/>
      <c r="G54" s="309"/>
      <c r="H54" s="311"/>
      <c r="I54" s="91"/>
      <c r="J54" s="331"/>
      <c r="K54" s="309"/>
      <c r="L54" s="76"/>
      <c r="M54" s="91"/>
      <c r="N54" s="331"/>
    </row>
    <row r="55" spans="1:14" ht="12.75" customHeight="1">
      <c r="A55" s="291" t="s">
        <v>214</v>
      </c>
      <c r="B55" s="359"/>
      <c r="C55" s="293">
        <v>62830</v>
      </c>
      <c r="D55" s="294">
        <v>58451</v>
      </c>
      <c r="E55" s="295">
        <v>4379</v>
      </c>
      <c r="F55" s="296">
        <v>7.4917452224940548E-2</v>
      </c>
      <c r="G55" s="293">
        <v>339972</v>
      </c>
      <c r="H55" s="297">
        <v>339825</v>
      </c>
      <c r="I55" s="295">
        <v>147</v>
      </c>
      <c r="J55" s="296">
        <v>4.3257559037740011E-4</v>
      </c>
      <c r="K55" s="293">
        <v>732517</v>
      </c>
      <c r="L55" s="297">
        <v>725243</v>
      </c>
      <c r="M55" s="295">
        <v>7274</v>
      </c>
      <c r="N55" s="296">
        <v>1.0029741755521942E-2</v>
      </c>
    </row>
    <row r="56" spans="1:14" ht="9.9" customHeight="1">
      <c r="A56" s="109"/>
      <c r="B56" s="329"/>
      <c r="C56" s="330"/>
      <c r="D56" s="96"/>
      <c r="E56" s="91"/>
      <c r="F56" s="331"/>
      <c r="G56" s="330"/>
      <c r="H56" s="332"/>
      <c r="I56" s="91"/>
      <c r="J56" s="331"/>
      <c r="K56" s="330"/>
      <c r="L56" s="96"/>
      <c r="M56" s="91"/>
      <c r="N56" s="331"/>
    </row>
    <row r="57" spans="1:14" ht="12.75" customHeight="1">
      <c r="A57" s="68" t="s">
        <v>216</v>
      </c>
      <c r="B57" s="308"/>
      <c r="C57" s="316">
        <v>122757.99999999999</v>
      </c>
      <c r="D57" s="157">
        <v>114537</v>
      </c>
      <c r="E57" s="102">
        <v>8220.9999999999854</v>
      </c>
      <c r="F57" s="317">
        <v>7.1775932668046008E-2</v>
      </c>
      <c r="G57" s="316">
        <v>523282</v>
      </c>
      <c r="H57" s="319">
        <v>497947</v>
      </c>
      <c r="I57" s="102">
        <v>25335</v>
      </c>
      <c r="J57" s="317">
        <v>5.0878908799530873E-2</v>
      </c>
      <c r="K57" s="316">
        <v>1481164.6969332532</v>
      </c>
      <c r="L57" s="157">
        <v>1405827.5941207185</v>
      </c>
      <c r="M57" s="102">
        <v>75337.102812534664</v>
      </c>
      <c r="N57" s="317">
        <v>5.3589147863934629E-2</v>
      </c>
    </row>
    <row r="58" spans="1:14" ht="5.0999999999999996" customHeight="1">
      <c r="A58" s="68"/>
      <c r="B58" s="308"/>
      <c r="C58" s="316"/>
      <c r="D58" s="157"/>
      <c r="E58" s="102"/>
      <c r="F58" s="317"/>
      <c r="G58" s="316"/>
      <c r="H58" s="319"/>
      <c r="I58" s="102"/>
      <c r="J58" s="317"/>
      <c r="K58" s="316"/>
      <c r="L58" s="157"/>
      <c r="M58" s="102"/>
      <c r="N58" s="317"/>
    </row>
    <row r="59" spans="1:14" ht="12.75" customHeight="1">
      <c r="A59" s="68" t="s">
        <v>217</v>
      </c>
      <c r="B59" s="308"/>
      <c r="C59" s="316">
        <v>62830</v>
      </c>
      <c r="D59" s="157">
        <v>58451</v>
      </c>
      <c r="E59" s="102">
        <v>4379</v>
      </c>
      <c r="F59" s="317">
        <v>7.4917452224940548E-2</v>
      </c>
      <c r="G59" s="316">
        <v>339972</v>
      </c>
      <c r="H59" s="319">
        <v>339825</v>
      </c>
      <c r="I59" s="102">
        <v>147</v>
      </c>
      <c r="J59" s="317">
        <v>4.3257559037740011E-4</v>
      </c>
      <c r="K59" s="316">
        <v>732517</v>
      </c>
      <c r="L59" s="157">
        <v>725243</v>
      </c>
      <c r="M59" s="102">
        <v>7274</v>
      </c>
      <c r="N59" s="317">
        <v>1.0029741755521942E-2</v>
      </c>
    </row>
    <row r="60" spans="1:14" ht="9.9" customHeight="1">
      <c r="A60" s="109"/>
      <c r="B60" s="329"/>
      <c r="C60" s="309"/>
      <c r="D60" s="76"/>
      <c r="E60" s="71"/>
      <c r="F60" s="310"/>
      <c r="G60" s="309"/>
      <c r="H60" s="311"/>
      <c r="I60" s="71"/>
      <c r="J60" s="310"/>
      <c r="K60" s="309"/>
      <c r="L60" s="76"/>
      <c r="M60" s="71"/>
      <c r="N60" s="310"/>
    </row>
    <row r="61" spans="1:14" ht="12.75" customHeight="1" thickBot="1">
      <c r="A61" s="360" t="s">
        <v>218</v>
      </c>
      <c r="B61" s="361"/>
      <c r="C61" s="362">
        <v>185588</v>
      </c>
      <c r="D61" s="363">
        <v>172988</v>
      </c>
      <c r="E61" s="364">
        <v>12600</v>
      </c>
      <c r="F61" s="365">
        <v>7.283742224894213E-2</v>
      </c>
      <c r="G61" s="362">
        <v>863254</v>
      </c>
      <c r="H61" s="366">
        <v>837772</v>
      </c>
      <c r="I61" s="364">
        <v>25482</v>
      </c>
      <c r="J61" s="365">
        <v>3.0416390139560646E-2</v>
      </c>
      <c r="K61" s="362">
        <v>2213681.6969332532</v>
      </c>
      <c r="L61" s="363">
        <v>2131070.5941207185</v>
      </c>
      <c r="M61" s="364">
        <v>82611.102812534664</v>
      </c>
      <c r="N61" s="365">
        <v>3.8765070965009522E-2</v>
      </c>
    </row>
    <row r="62" spans="1:14" s="371" customFormat="1" ht="5.0999999999999996" customHeight="1">
      <c r="A62" s="367"/>
      <c r="B62" s="367"/>
      <c r="C62" s="368"/>
      <c r="D62" s="368"/>
      <c r="E62" s="369"/>
      <c r="F62" s="370"/>
      <c r="G62" s="367"/>
      <c r="I62" s="369"/>
      <c r="J62" s="370"/>
      <c r="K62" s="372"/>
      <c r="M62" s="369"/>
      <c r="N62" s="370"/>
    </row>
    <row r="63" spans="1:14" s="378" customFormat="1" ht="12.75" customHeight="1">
      <c r="A63" s="373"/>
      <c r="B63" s="374" t="s">
        <v>254</v>
      </c>
      <c r="C63" s="375"/>
      <c r="D63" s="375"/>
      <c r="E63" s="376"/>
      <c r="F63" s="377"/>
      <c r="G63" s="375"/>
      <c r="H63" s="375"/>
      <c r="I63" s="376"/>
      <c r="J63" s="377"/>
      <c r="K63" s="375"/>
      <c r="L63" s="375"/>
      <c r="M63" s="376"/>
      <c r="N63" s="377"/>
    </row>
    <row r="64" spans="1:14" s="371" customFormat="1" ht="5.0999999999999996" customHeight="1">
      <c r="A64" s="367"/>
      <c r="B64" s="367"/>
      <c r="C64" s="368"/>
      <c r="D64" s="368"/>
      <c r="E64" s="369"/>
      <c r="F64" s="370"/>
      <c r="G64" s="367"/>
      <c r="I64" s="369"/>
      <c r="J64" s="370"/>
      <c r="K64" s="372"/>
      <c r="M64" s="369"/>
      <c r="N64" s="370"/>
    </row>
    <row r="65" spans="1:14" s="385" customFormat="1" ht="12">
      <c r="A65" s="379" t="s">
        <v>255</v>
      </c>
      <c r="B65" s="374"/>
      <c r="C65" s="380"/>
      <c r="D65" s="380"/>
      <c r="E65" s="381"/>
      <c r="F65" s="382"/>
      <c r="G65" s="383"/>
      <c r="H65" s="383"/>
      <c r="I65" s="381"/>
      <c r="J65" s="384"/>
      <c r="K65" s="383"/>
      <c r="L65" s="383"/>
      <c r="M65" s="381"/>
      <c r="N65" s="384"/>
    </row>
    <row r="66" spans="1:14" s="385" customFormat="1" ht="11.4">
      <c r="B66" s="379"/>
      <c r="C66" s="379"/>
      <c r="D66" s="380"/>
      <c r="E66" s="381"/>
      <c r="F66" s="382"/>
      <c r="G66" s="383"/>
      <c r="H66" s="383"/>
      <c r="I66" s="381"/>
      <c r="J66" s="384"/>
      <c r="K66" s="383"/>
      <c r="L66" s="383"/>
      <c r="M66" s="381"/>
      <c r="N66" s="384"/>
    </row>
    <row r="67" spans="1:14" ht="12.75" customHeight="1">
      <c r="B67" s="264"/>
      <c r="D67" s="386"/>
      <c r="G67" s="181"/>
      <c r="H67" s="181"/>
      <c r="K67" s="263"/>
      <c r="L67" s="265"/>
    </row>
    <row r="68" spans="1:14" ht="12.9" customHeight="1">
      <c r="B68" s="264"/>
      <c r="D68" s="386"/>
      <c r="G68" s="263"/>
      <c r="H68" s="181"/>
      <c r="K68" s="263"/>
      <c r="L68" s="181"/>
    </row>
    <row r="69" spans="1:14" ht="12.75" customHeight="1">
      <c r="B69" s="264"/>
      <c r="C69" s="387"/>
      <c r="D69" s="386"/>
      <c r="E69" s="388"/>
      <c r="G69" s="263"/>
      <c r="H69" s="259"/>
      <c r="K69" s="263"/>
      <c r="L69" s="258"/>
    </row>
    <row r="70" spans="1:14" ht="12.9" customHeight="1">
      <c r="B70" s="264"/>
      <c r="D70" s="45"/>
      <c r="E70" s="388"/>
      <c r="H70" s="263"/>
      <c r="I70" s="388"/>
      <c r="M70" s="388"/>
    </row>
    <row r="71" spans="1:14" ht="12.9" customHeight="1">
      <c r="B71" s="264"/>
      <c r="D71" s="45"/>
      <c r="E71" s="388"/>
      <c r="H71" s="259"/>
      <c r="I71" s="388"/>
      <c r="K71" s="263"/>
      <c r="M71" s="388"/>
    </row>
    <row r="72" spans="1:14" ht="12.9" customHeight="1">
      <c r="B72" s="264"/>
      <c r="D72" s="45"/>
      <c r="E72" s="388"/>
      <c r="H72" s="259"/>
      <c r="I72" s="388"/>
      <c r="M72" s="388"/>
    </row>
    <row r="73" spans="1:14" ht="12.9" customHeight="1">
      <c r="B73" s="264"/>
      <c r="H73" s="259"/>
    </row>
    <row r="74" spans="1:14" ht="12.9" customHeight="1">
      <c r="B74" s="264"/>
      <c r="H74" s="259"/>
    </row>
    <row r="75" spans="1:14" ht="12.9" customHeight="1">
      <c r="B75" s="264"/>
      <c r="H75" s="259"/>
    </row>
    <row r="76" spans="1:14" ht="12.9" customHeight="1">
      <c r="B76" s="264"/>
      <c r="H76" s="259"/>
    </row>
    <row r="77" spans="1:14" ht="12.9" customHeight="1">
      <c r="B77" s="264"/>
      <c r="H77" s="259"/>
    </row>
    <row r="78" spans="1:14" ht="12.9" customHeight="1">
      <c r="B78" s="264"/>
      <c r="H78" s="259"/>
    </row>
    <row r="79" spans="1:14" ht="12.9" customHeight="1">
      <c r="B79" s="264"/>
      <c r="H79" s="259"/>
    </row>
    <row r="80" spans="1:14" ht="12.9" customHeight="1">
      <c r="B80" s="264"/>
      <c r="H80" s="259"/>
    </row>
    <row r="81" spans="1:14" ht="12.9" customHeight="1">
      <c r="B81" s="264"/>
      <c r="H81" s="259"/>
    </row>
    <row r="82" spans="1:14" s="260" customFormat="1" ht="12.9" customHeight="1">
      <c r="A82" s="263"/>
      <c r="B82" s="264"/>
      <c r="C82" s="273"/>
      <c r="D82" s="273"/>
      <c r="F82" s="261"/>
      <c r="G82" s="259"/>
      <c r="H82" s="259"/>
      <c r="J82" s="261"/>
      <c r="K82" s="259"/>
      <c r="L82" s="262"/>
      <c r="N82" s="261"/>
    </row>
    <row r="83" spans="1:14" s="260" customFormat="1" ht="12.9" customHeight="1">
      <c r="A83" s="263"/>
      <c r="B83" s="264"/>
      <c r="C83" s="273"/>
      <c r="D83" s="273"/>
      <c r="F83" s="261"/>
      <c r="G83" s="259"/>
      <c r="H83" s="259"/>
      <c r="J83" s="261"/>
      <c r="K83" s="259"/>
      <c r="L83" s="262"/>
      <c r="N83" s="261"/>
    </row>
    <row r="84" spans="1:14" s="260" customFormat="1" ht="12.9" customHeight="1">
      <c r="A84" s="263"/>
      <c r="B84" s="264"/>
      <c r="C84" s="273"/>
      <c r="D84" s="273"/>
      <c r="F84" s="261"/>
      <c r="G84" s="259"/>
      <c r="H84" s="259"/>
      <c r="J84" s="261"/>
      <c r="K84" s="259"/>
      <c r="L84" s="262"/>
      <c r="N84" s="261"/>
    </row>
    <row r="85" spans="1:14" s="260" customFormat="1" ht="12.9" customHeight="1">
      <c r="A85" s="263"/>
      <c r="B85" s="264"/>
      <c r="C85" s="273"/>
      <c r="D85" s="273"/>
      <c r="F85" s="261"/>
      <c r="G85" s="259"/>
      <c r="H85" s="259"/>
      <c r="J85" s="261"/>
      <c r="K85" s="259"/>
      <c r="L85" s="262"/>
      <c r="N85" s="261"/>
    </row>
    <row r="86" spans="1:14" s="260" customFormat="1" ht="12.9" customHeight="1">
      <c r="A86" s="263"/>
      <c r="B86" s="264"/>
      <c r="C86" s="273"/>
      <c r="D86" s="273"/>
      <c r="F86" s="261"/>
      <c r="G86" s="259"/>
      <c r="H86" s="262"/>
      <c r="J86" s="261"/>
      <c r="K86" s="259"/>
      <c r="L86" s="262"/>
      <c r="N86" s="261"/>
    </row>
    <row r="87" spans="1:14" s="260" customFormat="1" ht="12.9" customHeight="1">
      <c r="A87" s="263"/>
      <c r="B87" s="264"/>
      <c r="C87" s="273"/>
      <c r="D87" s="273"/>
      <c r="F87" s="261"/>
      <c r="G87" s="259"/>
      <c r="H87" s="262"/>
      <c r="J87" s="261"/>
      <c r="K87" s="259"/>
      <c r="L87" s="262"/>
      <c r="N87" s="261"/>
    </row>
    <row r="88" spans="1:14" s="260" customFormat="1" ht="12.9" customHeight="1">
      <c r="A88" s="263"/>
      <c r="B88" s="264"/>
      <c r="C88" s="273"/>
      <c r="D88" s="273"/>
      <c r="F88" s="261"/>
      <c r="G88" s="259"/>
      <c r="H88" s="262"/>
      <c r="J88" s="261"/>
      <c r="K88" s="259"/>
      <c r="L88" s="262"/>
      <c r="N88" s="261"/>
    </row>
    <row r="89" spans="1:14" s="260" customFormat="1" ht="12.9" customHeight="1">
      <c r="A89" s="263"/>
      <c r="B89" s="264"/>
      <c r="C89" s="273"/>
      <c r="D89" s="273"/>
      <c r="F89" s="261"/>
      <c r="G89" s="259"/>
      <c r="H89" s="262"/>
      <c r="J89" s="261"/>
      <c r="K89" s="259"/>
      <c r="L89" s="262"/>
      <c r="N89" s="261"/>
    </row>
    <row r="90" spans="1:14" s="260" customFormat="1" ht="12.9" customHeight="1">
      <c r="A90" s="263"/>
      <c r="B90" s="264"/>
      <c r="C90" s="273"/>
      <c r="D90" s="273"/>
      <c r="F90" s="261"/>
      <c r="G90" s="259"/>
      <c r="H90" s="262"/>
      <c r="J90" s="261"/>
      <c r="K90" s="259"/>
      <c r="L90" s="262"/>
      <c r="N90" s="261"/>
    </row>
    <row r="91" spans="1:14" s="260" customFormat="1" ht="12.9" customHeight="1">
      <c r="A91" s="263"/>
      <c r="B91" s="264"/>
      <c r="C91" s="273"/>
      <c r="D91" s="273"/>
      <c r="F91" s="261"/>
      <c r="G91" s="259"/>
      <c r="H91" s="262"/>
      <c r="J91" s="261"/>
      <c r="K91" s="259"/>
      <c r="L91" s="262"/>
      <c r="N91" s="261"/>
    </row>
    <row r="92" spans="1:14" s="260" customFormat="1" ht="12.9" customHeight="1">
      <c r="A92" s="263"/>
      <c r="B92" s="264"/>
      <c r="C92" s="273"/>
      <c r="D92" s="273"/>
      <c r="F92" s="261"/>
      <c r="G92" s="259"/>
      <c r="H92" s="262"/>
      <c r="J92" s="261"/>
      <c r="K92" s="259"/>
      <c r="L92" s="262"/>
      <c r="N92" s="261"/>
    </row>
    <row r="93" spans="1:14" s="260" customFormat="1" ht="12.9" customHeight="1">
      <c r="A93" s="263"/>
      <c r="B93" s="264"/>
      <c r="C93" s="273"/>
      <c r="D93" s="273"/>
      <c r="F93" s="261"/>
      <c r="G93" s="259"/>
      <c r="H93" s="262"/>
      <c r="J93" s="261"/>
      <c r="K93" s="259"/>
      <c r="L93" s="262"/>
      <c r="N93" s="261"/>
    </row>
    <row r="94" spans="1:14" s="260" customFormat="1" ht="12.9" customHeight="1">
      <c r="A94" s="263"/>
      <c r="B94" s="264"/>
      <c r="C94" s="273"/>
      <c r="D94" s="273"/>
      <c r="F94" s="261"/>
      <c r="G94" s="259"/>
      <c r="H94" s="262"/>
      <c r="J94" s="261"/>
      <c r="K94" s="259"/>
      <c r="L94" s="262"/>
      <c r="N94" s="261"/>
    </row>
  </sheetData>
  <mergeCells count="8">
    <mergeCell ref="C1:F1"/>
    <mergeCell ref="I1:J1"/>
    <mergeCell ref="M1:N1"/>
    <mergeCell ref="C2:F2"/>
    <mergeCell ref="G2:H2"/>
    <mergeCell ref="I2:J2"/>
    <mergeCell ref="K2:L2"/>
    <mergeCell ref="M2:N2"/>
  </mergeCells>
  <printOptions horizontalCentered="1"/>
  <pageMargins left="0.17" right="0.15" top="1.3" bottom="0.64" header="0.5" footer="0.5"/>
  <pageSetup scale="59" orientation="landscape" r:id="rId1"/>
  <headerFooter alignWithMargins="0">
    <oddHeader>&amp;C&amp;14SUMMARY OF NUMBER OF PERSONS BY STATE OR COUNTRY OF RESIDENCE
IN LODGINGS ENDORSED BY PRTC
For the Month of: October 2015 vs 2014
and Cummulative Figures for Fiscal and Calendar Year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zoomScaleNormal="100" workbookViewId="0">
      <selection activeCell="B1" sqref="B1"/>
    </sheetView>
  </sheetViews>
  <sheetFormatPr defaultColWidth="9.109375" defaultRowHeight="13.2"/>
  <cols>
    <col min="1" max="1" width="3.109375" style="416" customWidth="1"/>
    <col min="2" max="2" width="19.5546875" style="265" bestFit="1" customWidth="1"/>
    <col min="3" max="3" width="10.109375" style="449" bestFit="1" customWidth="1"/>
    <col min="4" max="4" width="9.5546875" style="449" bestFit="1" customWidth="1"/>
    <col min="5" max="5" width="19.5546875" style="449" bestFit="1" customWidth="1"/>
    <col min="6" max="6" width="9.88671875" style="449" bestFit="1" customWidth="1"/>
    <col min="7" max="7" width="9.5546875" style="449" bestFit="1" customWidth="1"/>
    <col min="8" max="8" width="0.88671875" style="448" customWidth="1"/>
    <col min="9" max="9" width="19.5546875" style="258" customWidth="1"/>
    <col min="10" max="10" width="9.88671875" style="258" customWidth="1"/>
    <col min="11" max="11" width="9.33203125" style="258" customWidth="1"/>
    <col min="12" max="12" width="19.5546875" style="258" customWidth="1"/>
    <col min="13" max="13" width="10.109375" style="258" customWidth="1"/>
    <col min="14" max="14" width="9.33203125" style="258" customWidth="1"/>
    <col min="15" max="15" width="0.88671875" style="448" customWidth="1"/>
    <col min="16" max="16" width="19.6640625" style="258" customWidth="1"/>
    <col min="17" max="17" width="11.109375" style="258" customWidth="1"/>
    <col min="18" max="18" width="9.109375" style="258" customWidth="1"/>
    <col min="19" max="19" width="19.6640625" style="258" customWidth="1"/>
    <col min="20" max="21" width="9.109375" style="258" customWidth="1"/>
    <col min="22" max="23" width="9.109375" style="258"/>
    <col min="24" max="24" width="19.5546875" style="258" bestFit="1" customWidth="1"/>
    <col min="25" max="16384" width="9.109375" style="258"/>
  </cols>
  <sheetData>
    <row r="1" spans="1:21" s="393" customFormat="1" ht="24.6">
      <c r="A1" s="389" t="s">
        <v>256</v>
      </c>
      <c r="B1" s="390"/>
      <c r="C1" s="389"/>
      <c r="D1" s="389"/>
      <c r="E1" s="389"/>
      <c r="F1" s="389"/>
      <c r="G1" s="389"/>
      <c r="H1" s="391"/>
      <c r="I1" s="392"/>
      <c r="J1" s="392"/>
      <c r="K1" s="392"/>
      <c r="L1" s="392"/>
      <c r="M1" s="392"/>
      <c r="N1" s="392"/>
      <c r="O1" s="391"/>
      <c r="P1" s="392"/>
      <c r="Q1" s="392"/>
      <c r="R1" s="392"/>
      <c r="S1" s="392"/>
      <c r="T1" s="392"/>
      <c r="U1" s="392"/>
    </row>
    <row r="2" spans="1:21" s="399" customFormat="1" ht="20.399999999999999">
      <c r="A2" s="394" t="s">
        <v>257</v>
      </c>
      <c r="B2" s="395"/>
      <c r="C2" s="396"/>
      <c r="D2" s="396"/>
      <c r="E2" s="396"/>
      <c r="F2" s="396"/>
      <c r="G2" s="396"/>
      <c r="H2" s="397"/>
      <c r="I2" s="398"/>
      <c r="J2" s="398"/>
      <c r="K2" s="398"/>
      <c r="L2" s="398"/>
      <c r="M2" s="398"/>
      <c r="N2" s="398"/>
      <c r="O2" s="397"/>
      <c r="P2" s="398"/>
      <c r="Q2" s="398"/>
      <c r="R2" s="398"/>
      <c r="S2" s="398"/>
      <c r="T2" s="398"/>
      <c r="U2" s="398"/>
    </row>
    <row r="3" spans="1:21" ht="13.8">
      <c r="A3" s="400" t="s">
        <v>258</v>
      </c>
      <c r="B3" s="401"/>
      <c r="C3" s="402"/>
      <c r="D3" s="402"/>
      <c r="E3" s="402"/>
      <c r="F3" s="402"/>
      <c r="G3" s="402"/>
      <c r="H3" s="403"/>
      <c r="I3" s="404"/>
      <c r="J3" s="404"/>
      <c r="K3" s="404"/>
      <c r="L3" s="404"/>
      <c r="M3" s="404"/>
      <c r="N3" s="404"/>
      <c r="O3" s="403"/>
      <c r="P3" s="404"/>
      <c r="Q3" s="404"/>
      <c r="R3" s="404"/>
      <c r="S3" s="404"/>
      <c r="T3" s="404"/>
      <c r="U3" s="404"/>
    </row>
    <row r="4" spans="1:21" ht="16.2" thickBot="1">
      <c r="A4" s="396"/>
      <c r="B4" s="401"/>
      <c r="C4" s="402"/>
      <c r="D4" s="402"/>
      <c r="E4" s="402"/>
      <c r="F4" s="402"/>
      <c r="G4" s="402"/>
      <c r="H4" s="403"/>
      <c r="O4" s="403"/>
    </row>
    <row r="5" spans="1:21" ht="33" customHeight="1">
      <c r="A5" s="405" t="s">
        <v>355</v>
      </c>
      <c r="B5" s="406"/>
      <c r="C5" s="407"/>
      <c r="D5" s="407"/>
      <c r="E5" s="407"/>
      <c r="F5" s="407"/>
      <c r="G5" s="407"/>
      <c r="H5" s="408"/>
      <c r="I5" s="409" t="s">
        <v>259</v>
      </c>
      <c r="J5" s="407"/>
      <c r="K5" s="407"/>
      <c r="L5" s="407"/>
      <c r="M5" s="407"/>
      <c r="N5" s="410"/>
      <c r="O5" s="408"/>
      <c r="P5" s="409" t="s">
        <v>260</v>
      </c>
      <c r="Q5" s="407"/>
      <c r="R5" s="407"/>
      <c r="S5" s="407"/>
      <c r="T5" s="407"/>
      <c r="U5" s="410"/>
    </row>
    <row r="6" spans="1:21" s="416" customFormat="1">
      <c r="A6" s="411"/>
      <c r="B6" s="412"/>
      <c r="C6" s="537">
        <v>2015</v>
      </c>
      <c r="D6" s="538"/>
      <c r="E6" s="413">
        <v>2014</v>
      </c>
      <c r="F6" s="413"/>
      <c r="G6" s="413"/>
      <c r="H6" s="414"/>
      <c r="I6" s="412"/>
      <c r="J6" s="537" t="s">
        <v>13</v>
      </c>
      <c r="K6" s="538"/>
      <c r="L6" s="413" t="s">
        <v>15</v>
      </c>
      <c r="M6" s="413"/>
      <c r="N6" s="415"/>
      <c r="O6" s="414"/>
      <c r="P6" s="412"/>
      <c r="Q6" s="537">
        <v>2015</v>
      </c>
      <c r="R6" s="538"/>
      <c r="S6" s="413">
        <v>2014</v>
      </c>
      <c r="T6" s="413"/>
      <c r="U6" s="415"/>
    </row>
    <row r="7" spans="1:21" s="416" customFormat="1">
      <c r="A7" s="417"/>
      <c r="B7" s="418"/>
      <c r="C7" s="419"/>
      <c r="D7" s="420"/>
      <c r="E7" s="421"/>
      <c r="F7" s="419"/>
      <c r="G7" s="422"/>
      <c r="H7" s="414"/>
      <c r="I7" s="418"/>
      <c r="J7" s="419"/>
      <c r="K7" s="420"/>
      <c r="L7" s="421"/>
      <c r="M7" s="419"/>
      <c r="N7" s="423"/>
      <c r="O7" s="414"/>
      <c r="P7" s="418"/>
      <c r="Q7" s="419"/>
      <c r="R7" s="420"/>
      <c r="S7" s="421"/>
      <c r="T7" s="419"/>
      <c r="U7" s="423"/>
    </row>
    <row r="8" spans="1:21" s="416" customFormat="1" ht="26.4">
      <c r="A8" s="424"/>
      <c r="B8" s="425" t="s">
        <v>261</v>
      </c>
      <c r="C8" s="426">
        <f>SUM(C10:C29)</f>
        <v>95435.454064093443</v>
      </c>
      <c r="D8" s="427" t="s">
        <v>262</v>
      </c>
      <c r="E8" s="428"/>
      <c r="F8" s="426">
        <f>SUM(F10:F29)</f>
        <v>88331.739206127953</v>
      </c>
      <c r="G8" s="427" t="s">
        <v>262</v>
      </c>
      <c r="H8" s="414"/>
      <c r="I8" s="425" t="s">
        <v>261</v>
      </c>
      <c r="J8" s="426">
        <f>SUM(J10:J29)</f>
        <v>415798.06349276914</v>
      </c>
      <c r="K8" s="427" t="s">
        <v>262</v>
      </c>
      <c r="L8" s="428"/>
      <c r="M8" s="426">
        <f>SUM(M10:M29)</f>
        <v>399335.81042447081</v>
      </c>
      <c r="N8" s="429" t="s">
        <v>262</v>
      </c>
      <c r="O8" s="414"/>
      <c r="P8" s="425" t="s">
        <v>261</v>
      </c>
      <c r="Q8" s="426">
        <f>SUM(Q10:Q29)</f>
        <v>1152674.9125643843</v>
      </c>
      <c r="R8" s="427" t="s">
        <v>262</v>
      </c>
      <c r="S8" s="428"/>
      <c r="T8" s="426">
        <f>SUM(T10:T29)</f>
        <v>1094133.9964638113</v>
      </c>
      <c r="U8" s="429" t="s">
        <v>262</v>
      </c>
    </row>
    <row r="9" spans="1:21">
      <c r="A9" s="430"/>
      <c r="B9" s="431"/>
      <c r="C9" s="432"/>
      <c r="D9" s="433"/>
      <c r="E9" s="434"/>
      <c r="F9" s="432"/>
      <c r="G9" s="433"/>
      <c r="H9" s="435"/>
      <c r="I9" s="431"/>
      <c r="J9" s="432"/>
      <c r="K9" s="433"/>
      <c r="L9" s="434"/>
      <c r="M9" s="432"/>
      <c r="N9" s="436"/>
      <c r="O9" s="435"/>
      <c r="P9" s="431"/>
      <c r="Q9" s="432"/>
      <c r="R9" s="433"/>
      <c r="S9" s="434"/>
      <c r="T9" s="432"/>
      <c r="U9" s="436"/>
    </row>
    <row r="10" spans="1:21" ht="20.100000000000001" customHeight="1">
      <c r="A10" s="437">
        <v>1</v>
      </c>
      <c r="B10" s="431" t="s">
        <v>39</v>
      </c>
      <c r="C10" s="432">
        <v>20249.091594825346</v>
      </c>
      <c r="D10" s="438">
        <f>(C10/$C$8)</f>
        <v>0.21217577674253291</v>
      </c>
      <c r="E10" s="431" t="s">
        <v>39</v>
      </c>
      <c r="F10" s="432">
        <v>18906.758389812996</v>
      </c>
      <c r="G10" s="438">
        <f t="shared" ref="G10:G29" si="0">(F10/$F$8)</f>
        <v>0.21404263699249515</v>
      </c>
      <c r="H10" s="435"/>
      <c r="I10" s="431" t="s">
        <v>39</v>
      </c>
      <c r="J10" s="432">
        <v>84151.964984157064</v>
      </c>
      <c r="K10" s="438">
        <f t="shared" ref="K10:K29" si="1">(J10/$J$8)</f>
        <v>0.20238662074870509</v>
      </c>
      <c r="L10" s="431" t="s">
        <v>39</v>
      </c>
      <c r="M10" s="432">
        <v>80193.847484672748</v>
      </c>
      <c r="N10" s="439">
        <f t="shared" ref="N10:N29" si="2">(M10/$M$8)</f>
        <v>0.20081807188649406</v>
      </c>
      <c r="O10" s="435"/>
      <c r="P10" s="431" t="s">
        <v>39</v>
      </c>
      <c r="Q10" s="432">
        <v>210102.07615719936</v>
      </c>
      <c r="R10" s="438">
        <f t="shared" ref="R10:R29" si="3">(Q10/$Q$8)</f>
        <v>0.18227348740485735</v>
      </c>
      <c r="S10" s="431" t="s">
        <v>28</v>
      </c>
      <c r="T10" s="432">
        <v>208018.45770381528</v>
      </c>
      <c r="U10" s="439">
        <f t="shared" ref="U10:U29" si="4">T10/$T$8</f>
        <v>0.19012155583879212</v>
      </c>
    </row>
    <row r="11" spans="1:21" ht="20.100000000000001" customHeight="1">
      <c r="A11" s="437">
        <f t="shared" ref="A11:A29" si="5">1+A10</f>
        <v>2</v>
      </c>
      <c r="B11" s="431" t="s">
        <v>263</v>
      </c>
      <c r="C11" s="432">
        <v>16016.523153003169</v>
      </c>
      <c r="D11" s="438">
        <f t="shared" ref="D11:D29" si="6">(C11/$C$8)</f>
        <v>0.16782571330615392</v>
      </c>
      <c r="E11" s="431" t="s">
        <v>28</v>
      </c>
      <c r="F11" s="432">
        <v>14921.069710016542</v>
      </c>
      <c r="G11" s="438">
        <f t="shared" si="0"/>
        <v>0.16892081876931281</v>
      </c>
      <c r="H11" s="435"/>
      <c r="I11" s="431" t="s">
        <v>28</v>
      </c>
      <c r="J11" s="432">
        <v>78754.07641884913</v>
      </c>
      <c r="K11" s="438">
        <f t="shared" si="1"/>
        <v>0.18940462530609811</v>
      </c>
      <c r="L11" s="431" t="s">
        <v>28</v>
      </c>
      <c r="M11" s="432">
        <v>78778.652144253865</v>
      </c>
      <c r="N11" s="439">
        <f t="shared" si="2"/>
        <v>0.19727419902692103</v>
      </c>
      <c r="O11" s="435"/>
      <c r="P11" s="431" t="s">
        <v>28</v>
      </c>
      <c r="Q11" s="432">
        <v>209487.52837641959</v>
      </c>
      <c r="R11" s="438">
        <f t="shared" si="3"/>
        <v>0.1817403381412783</v>
      </c>
      <c r="S11" s="431" t="s">
        <v>39</v>
      </c>
      <c r="T11" s="432">
        <v>196913.09571655956</v>
      </c>
      <c r="U11" s="439">
        <f t="shared" si="4"/>
        <v>0.17997164547758618</v>
      </c>
    </row>
    <row r="12" spans="1:21" ht="20.100000000000001" customHeight="1">
      <c r="A12" s="437">
        <f t="shared" si="5"/>
        <v>3</v>
      </c>
      <c r="B12" s="431" t="s">
        <v>27</v>
      </c>
      <c r="C12" s="432">
        <v>6678.4107755800414</v>
      </c>
      <c r="D12" s="438">
        <f t="shared" si="6"/>
        <v>6.9978299375983391E-2</v>
      </c>
      <c r="E12" s="431" t="s">
        <v>27</v>
      </c>
      <c r="F12" s="432">
        <v>6467.992364895732</v>
      </c>
      <c r="G12" s="438">
        <f t="shared" si="0"/>
        <v>7.3223876525313786E-2</v>
      </c>
      <c r="H12" s="435"/>
      <c r="I12" s="431" t="s">
        <v>27</v>
      </c>
      <c r="J12" s="432">
        <v>34795.528053649876</v>
      </c>
      <c r="K12" s="438">
        <f t="shared" si="1"/>
        <v>8.3683718392918827E-2</v>
      </c>
      <c r="L12" s="431" t="s">
        <v>27</v>
      </c>
      <c r="M12" s="432">
        <v>35776.488598412492</v>
      </c>
      <c r="N12" s="439">
        <f t="shared" si="2"/>
        <v>8.9589983328527842E-2</v>
      </c>
      <c r="O12" s="435"/>
      <c r="P12" s="431" t="s">
        <v>27</v>
      </c>
      <c r="Q12" s="432">
        <v>98316.237530104176</v>
      </c>
      <c r="R12" s="438">
        <f t="shared" si="3"/>
        <v>8.5293985718295565E-2</v>
      </c>
      <c r="S12" s="431" t="s">
        <v>27</v>
      </c>
      <c r="T12" s="432">
        <v>97404.782792617232</v>
      </c>
      <c r="U12" s="439">
        <f t="shared" si="4"/>
        <v>8.9024546451737019E-2</v>
      </c>
    </row>
    <row r="13" spans="1:21" ht="20.100000000000001" customHeight="1">
      <c r="A13" s="437">
        <f t="shared" si="5"/>
        <v>4</v>
      </c>
      <c r="B13" s="431" t="s">
        <v>53</v>
      </c>
      <c r="C13" s="432">
        <v>6048.5793689448583</v>
      </c>
      <c r="D13" s="438">
        <f t="shared" si="6"/>
        <v>6.3378745648160234E-2</v>
      </c>
      <c r="E13" s="431" t="s">
        <v>49</v>
      </c>
      <c r="F13" s="432">
        <v>5770.3198995272287</v>
      </c>
      <c r="G13" s="438">
        <f t="shared" si="0"/>
        <v>6.5325555133266489E-2</v>
      </c>
      <c r="H13" s="435"/>
      <c r="I13" s="431" t="s">
        <v>49</v>
      </c>
      <c r="J13" s="432">
        <v>28544.086663567861</v>
      </c>
      <c r="K13" s="438">
        <f t="shared" si="1"/>
        <v>6.864891679339015E-2</v>
      </c>
      <c r="L13" s="431" t="s">
        <v>53</v>
      </c>
      <c r="M13" s="432">
        <v>27288.538367663157</v>
      </c>
      <c r="N13" s="439">
        <f t="shared" si="2"/>
        <v>6.8334814097080407E-2</v>
      </c>
      <c r="O13" s="435"/>
      <c r="P13" s="431" t="s">
        <v>53</v>
      </c>
      <c r="Q13" s="432">
        <v>77494.953906586947</v>
      </c>
      <c r="R13" s="438">
        <f t="shared" si="3"/>
        <v>6.7230537475810953E-2</v>
      </c>
      <c r="S13" s="431" t="s">
        <v>53</v>
      </c>
      <c r="T13" s="432">
        <v>71533.173421688902</v>
      </c>
      <c r="U13" s="439">
        <f t="shared" si="4"/>
        <v>6.5378805203823928E-2</v>
      </c>
    </row>
    <row r="14" spans="1:21" ht="20.100000000000001" customHeight="1">
      <c r="A14" s="437">
        <f t="shared" si="5"/>
        <v>5</v>
      </c>
      <c r="B14" s="431" t="s">
        <v>49</v>
      </c>
      <c r="C14" s="432">
        <v>6030.2382955313469</v>
      </c>
      <c r="D14" s="438">
        <f t="shared" si="6"/>
        <v>6.3186562631970117E-2</v>
      </c>
      <c r="E14" s="431" t="s">
        <v>53</v>
      </c>
      <c r="F14" s="432">
        <v>5729.9571438619023</v>
      </c>
      <c r="G14" s="438">
        <f t="shared" si="0"/>
        <v>6.4868610030316146E-2</v>
      </c>
      <c r="H14" s="435"/>
      <c r="I14" s="431" t="s">
        <v>53</v>
      </c>
      <c r="J14" s="432">
        <v>28342.798239370688</v>
      </c>
      <c r="K14" s="438">
        <f t="shared" si="1"/>
        <v>6.8164815394489153E-2</v>
      </c>
      <c r="L14" s="431" t="s">
        <v>49</v>
      </c>
      <c r="M14" s="432">
        <v>27079.685026336043</v>
      </c>
      <c r="N14" s="439">
        <f t="shared" si="2"/>
        <v>6.7811812312930084E-2</v>
      </c>
      <c r="O14" s="435"/>
      <c r="P14" s="431" t="s">
        <v>49</v>
      </c>
      <c r="Q14" s="432">
        <v>74365.254585319854</v>
      </c>
      <c r="R14" s="438">
        <f t="shared" si="3"/>
        <v>6.451537530202478E-2</v>
      </c>
      <c r="S14" s="431" t="s">
        <v>49</v>
      </c>
      <c r="T14" s="432">
        <v>69404.763929418594</v>
      </c>
      <c r="U14" s="439">
        <f t="shared" si="4"/>
        <v>6.3433513768634806E-2</v>
      </c>
    </row>
    <row r="15" spans="1:21" ht="20.100000000000001" customHeight="1">
      <c r="A15" s="437">
        <f t="shared" si="5"/>
        <v>6</v>
      </c>
      <c r="B15" s="431" t="s">
        <v>57</v>
      </c>
      <c r="C15" s="432">
        <v>5703.2978749469494</v>
      </c>
      <c r="D15" s="438">
        <f t="shared" si="6"/>
        <v>5.9760787339227982E-2</v>
      </c>
      <c r="E15" s="431" t="s">
        <v>57</v>
      </c>
      <c r="F15" s="432">
        <v>4906.2336845505379</v>
      </c>
      <c r="G15" s="438">
        <f>(F15/$F$8)</f>
        <v>5.55432705010089E-2</v>
      </c>
      <c r="H15" s="435"/>
      <c r="I15" s="431" t="s">
        <v>57</v>
      </c>
      <c r="J15" s="432">
        <v>23643.126891798231</v>
      </c>
      <c r="K15" s="438">
        <f t="shared" si="1"/>
        <v>5.6862041860397922E-2</v>
      </c>
      <c r="L15" s="431" t="s">
        <v>57</v>
      </c>
      <c r="M15" s="432">
        <v>23221.581457899305</v>
      </c>
      <c r="N15" s="439">
        <f t="shared" si="2"/>
        <v>5.8150511052880806E-2</v>
      </c>
      <c r="O15" s="435"/>
      <c r="P15" s="431" t="s">
        <v>57</v>
      </c>
      <c r="Q15" s="432">
        <v>70096.9420438901</v>
      </c>
      <c r="R15" s="438">
        <f t="shared" si="3"/>
        <v>6.0812412311415459E-2</v>
      </c>
      <c r="S15" s="431" t="s">
        <v>57</v>
      </c>
      <c r="T15" s="432">
        <v>68976.046660484877</v>
      </c>
      <c r="U15" s="439">
        <f t="shared" si="4"/>
        <v>6.3041681259710561E-2</v>
      </c>
    </row>
    <row r="16" spans="1:21" ht="20.100000000000001" customHeight="1">
      <c r="A16" s="437">
        <f t="shared" si="5"/>
        <v>7</v>
      </c>
      <c r="B16" s="431" t="s">
        <v>40</v>
      </c>
      <c r="C16" s="432">
        <v>4775.300893321868</v>
      </c>
      <c r="D16" s="438">
        <f t="shared" si="6"/>
        <v>5.0036969385767543E-2</v>
      </c>
      <c r="E16" s="431" t="s">
        <v>40</v>
      </c>
      <c r="F16" s="432">
        <v>4086.2410235071829</v>
      </c>
      <c r="G16" s="438">
        <f t="shared" si="0"/>
        <v>4.6260167186017581E-2</v>
      </c>
      <c r="H16" s="435"/>
      <c r="I16" s="431" t="s">
        <v>40</v>
      </c>
      <c r="J16" s="432">
        <v>19495.724878284505</v>
      </c>
      <c r="K16" s="438">
        <f t="shared" si="1"/>
        <v>4.6887483588829992E-2</v>
      </c>
      <c r="L16" s="431" t="s">
        <v>40</v>
      </c>
      <c r="M16" s="432">
        <v>18955.338031619762</v>
      </c>
      <c r="N16" s="439">
        <f t="shared" si="2"/>
        <v>4.7467163066270808E-2</v>
      </c>
      <c r="O16" s="435"/>
      <c r="P16" s="431" t="s">
        <v>40</v>
      </c>
      <c r="Q16" s="432">
        <v>50034.330796572191</v>
      </c>
      <c r="R16" s="438">
        <f t="shared" si="3"/>
        <v>4.3407148235107836E-2</v>
      </c>
      <c r="S16" s="431" t="s">
        <v>40</v>
      </c>
      <c r="T16" s="432">
        <v>47843.854724676348</v>
      </c>
      <c r="U16" s="439">
        <f t="shared" si="4"/>
        <v>4.3727600896513043E-2</v>
      </c>
    </row>
    <row r="17" spans="1:21" ht="20.100000000000001" customHeight="1">
      <c r="A17" s="437">
        <f t="shared" si="5"/>
        <v>8</v>
      </c>
      <c r="B17" s="431" t="s">
        <v>30</v>
      </c>
      <c r="C17" s="432">
        <v>4154.1136366472856</v>
      </c>
      <c r="D17" s="438">
        <f t="shared" si="6"/>
        <v>4.3527991535068582E-2</v>
      </c>
      <c r="E17" s="431" t="s">
        <v>30</v>
      </c>
      <c r="F17" s="432">
        <v>3881.4947745710756</v>
      </c>
      <c r="G17" s="438">
        <f t="shared" si="0"/>
        <v>4.3942243291659307E-2</v>
      </c>
      <c r="H17" s="435"/>
      <c r="I17" s="431" t="s">
        <v>69</v>
      </c>
      <c r="J17" s="432">
        <v>17216.589811781931</v>
      </c>
      <c r="K17" s="438">
        <f t="shared" si="1"/>
        <v>4.1406132744245774E-2</v>
      </c>
      <c r="L17" s="431" t="s">
        <v>30</v>
      </c>
      <c r="M17" s="432">
        <v>15048.064800639153</v>
      </c>
      <c r="N17" s="439">
        <f t="shared" si="2"/>
        <v>3.7682733198016807E-2</v>
      </c>
      <c r="O17" s="435"/>
      <c r="P17" s="431" t="s">
        <v>30</v>
      </c>
      <c r="Q17" s="432">
        <v>48118.596713614446</v>
      </c>
      <c r="R17" s="438">
        <f t="shared" si="3"/>
        <v>4.1745158317503257E-2</v>
      </c>
      <c r="S17" s="431" t="s">
        <v>30</v>
      </c>
      <c r="T17" s="432">
        <v>45025.19164953885</v>
      </c>
      <c r="U17" s="439">
        <f t="shared" si="4"/>
        <v>4.1151441957802348E-2</v>
      </c>
    </row>
    <row r="18" spans="1:21" ht="20.100000000000001" customHeight="1">
      <c r="A18" s="437">
        <f t="shared" si="5"/>
        <v>9</v>
      </c>
      <c r="B18" s="431" t="s">
        <v>24</v>
      </c>
      <c r="C18" s="432">
        <v>3150.4790347629646</v>
      </c>
      <c r="D18" s="438">
        <f t="shared" si="6"/>
        <v>3.3011620950083566E-2</v>
      </c>
      <c r="E18" s="431" t="s">
        <v>24</v>
      </c>
      <c r="F18" s="432">
        <v>3124.6256510946346</v>
      </c>
      <c r="G18" s="438">
        <f t="shared" si="0"/>
        <v>3.5373758958862044E-2</v>
      </c>
      <c r="H18" s="435"/>
      <c r="I18" s="431" t="s">
        <v>30</v>
      </c>
      <c r="J18" s="432">
        <v>15467.898933968363</v>
      </c>
      <c r="K18" s="438">
        <f t="shared" si="1"/>
        <v>3.7200507390620287E-2</v>
      </c>
      <c r="L18" s="431" t="s">
        <v>69</v>
      </c>
      <c r="M18" s="432">
        <v>12962.253168482785</v>
      </c>
      <c r="N18" s="439">
        <f t="shared" si="2"/>
        <v>3.2459531126709275E-2</v>
      </c>
      <c r="O18" s="435"/>
      <c r="P18" s="431" t="s">
        <v>69</v>
      </c>
      <c r="Q18" s="432">
        <v>46692.009321637292</v>
      </c>
      <c r="R18" s="438">
        <f t="shared" si="3"/>
        <v>4.0507526287494558E-2</v>
      </c>
      <c r="S18" s="431" t="s">
        <v>24</v>
      </c>
      <c r="T18" s="432">
        <v>42619.015859072082</v>
      </c>
      <c r="U18" s="439">
        <f t="shared" si="4"/>
        <v>3.8952281893090517E-2</v>
      </c>
    </row>
    <row r="19" spans="1:21" ht="20.100000000000001" customHeight="1">
      <c r="A19" s="437">
        <f t="shared" si="5"/>
        <v>10</v>
      </c>
      <c r="B19" s="431" t="s">
        <v>264</v>
      </c>
      <c r="C19" s="432">
        <v>3112.3965175563567</v>
      </c>
      <c r="D19" s="438">
        <f t="shared" si="6"/>
        <v>3.2612581436099249E-2</v>
      </c>
      <c r="E19" s="431" t="s">
        <v>69</v>
      </c>
      <c r="F19" s="432">
        <v>3102.4077465119772</v>
      </c>
      <c r="G19" s="438">
        <f t="shared" si="0"/>
        <v>3.5122230971500558E-2</v>
      </c>
      <c r="H19" s="435"/>
      <c r="I19" s="431" t="s">
        <v>24</v>
      </c>
      <c r="J19" s="432">
        <v>12655.256992303022</v>
      </c>
      <c r="K19" s="438">
        <f t="shared" si="1"/>
        <v>3.0436065252437378E-2</v>
      </c>
      <c r="L19" s="431" t="s">
        <v>33</v>
      </c>
      <c r="M19" s="432">
        <v>11787.563648368367</v>
      </c>
      <c r="N19" s="439">
        <f t="shared" si="2"/>
        <v>2.9517922862562388E-2</v>
      </c>
      <c r="O19" s="435"/>
      <c r="P19" s="431" t="s">
        <v>24</v>
      </c>
      <c r="Q19" s="432">
        <v>45861.251328715342</v>
      </c>
      <c r="R19" s="438">
        <f t="shared" si="3"/>
        <v>3.9786804439672141E-2</v>
      </c>
      <c r="S19" s="431" t="s">
        <v>69</v>
      </c>
      <c r="T19" s="432">
        <v>34828.445462590491</v>
      </c>
      <c r="U19" s="439">
        <f t="shared" si="4"/>
        <v>3.1831974488640662E-2</v>
      </c>
    </row>
    <row r="20" spans="1:21" ht="20.100000000000001" customHeight="1">
      <c r="A20" s="437">
        <f t="shared" si="5"/>
        <v>11</v>
      </c>
      <c r="B20" s="431" t="s">
        <v>33</v>
      </c>
      <c r="C20" s="432">
        <v>3034.9119677821609</v>
      </c>
      <c r="D20" s="438">
        <f t="shared" si="6"/>
        <v>3.1800676148551102E-2</v>
      </c>
      <c r="E20" s="431" t="s">
        <v>33</v>
      </c>
      <c r="F20" s="432">
        <v>2973.9938224561233</v>
      </c>
      <c r="G20" s="438">
        <f t="shared" si="0"/>
        <v>3.3668462199256739E-2</v>
      </c>
      <c r="H20" s="435"/>
      <c r="I20" s="431" t="s">
        <v>33</v>
      </c>
      <c r="J20" s="432">
        <v>12051.810313421636</v>
      </c>
      <c r="K20" s="438">
        <f t="shared" si="1"/>
        <v>2.898476777930261E-2</v>
      </c>
      <c r="L20" s="431" t="s">
        <v>24</v>
      </c>
      <c r="M20" s="432">
        <v>11687.762087558611</v>
      </c>
      <c r="N20" s="439">
        <f t="shared" si="2"/>
        <v>2.9268003976741272E-2</v>
      </c>
      <c r="O20" s="435"/>
      <c r="P20" s="431" t="s">
        <v>19</v>
      </c>
      <c r="Q20" s="432">
        <v>32206.074345306537</v>
      </c>
      <c r="R20" s="438">
        <f t="shared" si="3"/>
        <v>2.7940292613514845E-2</v>
      </c>
      <c r="S20" s="431" t="s">
        <v>19</v>
      </c>
      <c r="T20" s="432">
        <v>31722.933701478622</v>
      </c>
      <c r="U20" s="439">
        <f t="shared" si="4"/>
        <v>2.8993645937340058E-2</v>
      </c>
    </row>
    <row r="21" spans="1:21" ht="20.100000000000001" customHeight="1">
      <c r="A21" s="437">
        <f t="shared" si="5"/>
        <v>12</v>
      </c>
      <c r="B21" s="431" t="s">
        <v>23</v>
      </c>
      <c r="C21" s="432">
        <v>2873.3210380421037</v>
      </c>
      <c r="D21" s="438">
        <f t="shared" si="6"/>
        <v>3.0107480141629669E-2</v>
      </c>
      <c r="E21" s="431" t="s">
        <v>23</v>
      </c>
      <c r="F21" s="432">
        <v>2430.7611342256009</v>
      </c>
      <c r="G21" s="438">
        <f t="shared" si="0"/>
        <v>2.7518547195739679E-2</v>
      </c>
      <c r="H21" s="435"/>
      <c r="I21" s="431" t="s">
        <v>23</v>
      </c>
      <c r="J21" s="432">
        <v>11145.541941136999</v>
      </c>
      <c r="K21" s="438">
        <f t="shared" si="1"/>
        <v>2.680518001337643E-2</v>
      </c>
      <c r="L21" s="431" t="s">
        <v>23</v>
      </c>
      <c r="M21" s="432">
        <v>10314.721057985964</v>
      </c>
      <c r="N21" s="439">
        <f t="shared" si="2"/>
        <v>2.5829692175670431E-2</v>
      </c>
      <c r="O21" s="435"/>
      <c r="P21" s="431" t="s">
        <v>33</v>
      </c>
      <c r="Q21" s="432">
        <v>32205.908064491057</v>
      </c>
      <c r="R21" s="438">
        <f t="shared" si="3"/>
        <v>2.7940148357043514E-2</v>
      </c>
      <c r="S21" s="431" t="s">
        <v>33</v>
      </c>
      <c r="T21" s="432">
        <v>30657.315857068301</v>
      </c>
      <c r="U21" s="439">
        <f t="shared" si="4"/>
        <v>2.8019708697610422E-2</v>
      </c>
    </row>
    <row r="22" spans="1:21" ht="20.100000000000001" customHeight="1">
      <c r="A22" s="437">
        <f t="shared" si="5"/>
        <v>13</v>
      </c>
      <c r="B22" s="431" t="s">
        <v>19</v>
      </c>
      <c r="C22" s="432">
        <v>2294.0521614101403</v>
      </c>
      <c r="D22" s="438">
        <f t="shared" si="6"/>
        <v>2.4037735073482013E-2</v>
      </c>
      <c r="E22" s="431" t="s">
        <v>19</v>
      </c>
      <c r="F22" s="432">
        <v>2198.641647406816</v>
      </c>
      <c r="G22" s="438">
        <f t="shared" si="0"/>
        <v>2.4890731996979481E-2</v>
      </c>
      <c r="H22" s="435"/>
      <c r="I22" s="431" t="s">
        <v>19</v>
      </c>
      <c r="J22" s="432">
        <v>10151.123711874739</v>
      </c>
      <c r="K22" s="438">
        <f t="shared" si="1"/>
        <v>2.4413590642062409E-2</v>
      </c>
      <c r="L22" s="431" t="s">
        <v>19</v>
      </c>
      <c r="M22" s="432">
        <v>10242.618431473877</v>
      </c>
      <c r="N22" s="439">
        <f t="shared" si="2"/>
        <v>2.5649135800234313E-2</v>
      </c>
      <c r="O22" s="435"/>
      <c r="P22" s="431" t="s">
        <v>23</v>
      </c>
      <c r="Q22" s="432">
        <v>30606.204568627643</v>
      </c>
      <c r="R22" s="438">
        <f t="shared" si="3"/>
        <v>2.6552329919749242E-2</v>
      </c>
      <c r="S22" s="431" t="s">
        <v>23</v>
      </c>
      <c r="T22" s="432">
        <v>28613.799423999342</v>
      </c>
      <c r="U22" s="439">
        <f t="shared" si="4"/>
        <v>2.6152006533457305E-2</v>
      </c>
    </row>
    <row r="23" spans="1:21" ht="20.100000000000001" customHeight="1">
      <c r="A23" s="437">
        <f t="shared" si="5"/>
        <v>14</v>
      </c>
      <c r="B23" s="431" t="s">
        <v>45</v>
      </c>
      <c r="C23" s="432">
        <v>2134.253204272467</v>
      </c>
      <c r="D23" s="438">
        <f t="shared" si="6"/>
        <v>2.2363315868326305E-2</v>
      </c>
      <c r="E23" s="431" t="s">
        <v>45</v>
      </c>
      <c r="F23" s="432">
        <v>1949.264368682934</v>
      </c>
      <c r="G23" s="438">
        <f t="shared" si="0"/>
        <v>2.206754204323088E-2</v>
      </c>
      <c r="H23" s="435"/>
      <c r="I23" s="431" t="s">
        <v>45</v>
      </c>
      <c r="J23" s="432">
        <v>8117.379028791539</v>
      </c>
      <c r="K23" s="438">
        <f t="shared" si="1"/>
        <v>1.9522407008354677E-2</v>
      </c>
      <c r="L23" s="431" t="s">
        <v>45</v>
      </c>
      <c r="M23" s="432">
        <v>7472.5750461929565</v>
      </c>
      <c r="N23" s="439">
        <f t="shared" si="2"/>
        <v>1.8712509249421038E-2</v>
      </c>
      <c r="O23" s="435"/>
      <c r="P23" s="431" t="s">
        <v>29</v>
      </c>
      <c r="Q23" s="432">
        <v>23668.344880651664</v>
      </c>
      <c r="R23" s="438">
        <f t="shared" si="3"/>
        <v>2.0533408528859289E-2</v>
      </c>
      <c r="S23" s="431" t="s">
        <v>29</v>
      </c>
      <c r="T23" s="432">
        <v>22056.215188131941</v>
      </c>
      <c r="U23" s="439">
        <f t="shared" si="4"/>
        <v>2.0158605124615973E-2</v>
      </c>
    </row>
    <row r="24" spans="1:21" ht="20.100000000000001" customHeight="1">
      <c r="A24" s="437">
        <f t="shared" si="5"/>
        <v>15</v>
      </c>
      <c r="B24" s="431" t="s">
        <v>29</v>
      </c>
      <c r="C24" s="432">
        <v>2096.1456316622562</v>
      </c>
      <c r="D24" s="438">
        <f t="shared" si="6"/>
        <v>2.1964013816652528E-2</v>
      </c>
      <c r="E24" s="431" t="s">
        <v>29</v>
      </c>
      <c r="F24" s="432">
        <v>1948.7936743070361</v>
      </c>
      <c r="G24" s="438">
        <f t="shared" si="0"/>
        <v>2.2062213331488893E-2</v>
      </c>
      <c r="H24" s="435"/>
      <c r="I24" s="431" t="s">
        <v>29</v>
      </c>
      <c r="J24" s="432">
        <v>7162.4049351939257</v>
      </c>
      <c r="K24" s="438">
        <f t="shared" si="1"/>
        <v>1.7225681319986433E-2</v>
      </c>
      <c r="L24" s="431" t="s">
        <v>29</v>
      </c>
      <c r="M24" s="432">
        <v>6887.1084132417955</v>
      </c>
      <c r="N24" s="439">
        <f t="shared" si="2"/>
        <v>1.7246408244532836E-2</v>
      </c>
      <c r="O24" s="435"/>
      <c r="P24" s="431" t="s">
        <v>45</v>
      </c>
      <c r="Q24" s="432">
        <v>22280.657746391214</v>
      </c>
      <c r="R24" s="438">
        <f t="shared" si="3"/>
        <v>1.9329524312126204E-2</v>
      </c>
      <c r="S24" s="431" t="s">
        <v>45</v>
      </c>
      <c r="T24" s="432">
        <v>21597.874740830139</v>
      </c>
      <c r="U24" s="439">
        <f t="shared" si="4"/>
        <v>1.9739698072295933E-2</v>
      </c>
    </row>
    <row r="25" spans="1:21" ht="20.100000000000001" customHeight="1">
      <c r="A25" s="437">
        <f t="shared" si="5"/>
        <v>16</v>
      </c>
      <c r="B25" s="431" t="s">
        <v>25</v>
      </c>
      <c r="C25" s="432">
        <v>1713.3951159168701</v>
      </c>
      <c r="D25" s="438">
        <f t="shared" si="6"/>
        <v>1.7953444374730714E-2</v>
      </c>
      <c r="E25" s="431" t="s">
        <v>34</v>
      </c>
      <c r="F25" s="432">
        <v>1460.3435433114767</v>
      </c>
      <c r="G25" s="438">
        <f t="shared" si="0"/>
        <v>1.6532489413614605E-2</v>
      </c>
      <c r="H25" s="435"/>
      <c r="I25" s="431" t="s">
        <v>34</v>
      </c>
      <c r="J25" s="432">
        <v>7076.2442383550333</v>
      </c>
      <c r="K25" s="438">
        <f t="shared" si="1"/>
        <v>1.7018463671796519E-2</v>
      </c>
      <c r="L25" s="431" t="s">
        <v>34</v>
      </c>
      <c r="M25" s="432">
        <v>6226.8071729067706</v>
      </c>
      <c r="N25" s="439">
        <f t="shared" si="2"/>
        <v>1.5592909552208793E-2</v>
      </c>
      <c r="O25" s="435"/>
      <c r="P25" s="431" t="s">
        <v>34</v>
      </c>
      <c r="Q25" s="432">
        <v>19111.08070770638</v>
      </c>
      <c r="R25" s="438">
        <f t="shared" si="3"/>
        <v>1.6579766332546864E-2</v>
      </c>
      <c r="S25" s="431" t="s">
        <v>34</v>
      </c>
      <c r="T25" s="432">
        <v>16925.921364299666</v>
      </c>
      <c r="U25" s="439">
        <f t="shared" si="4"/>
        <v>1.5469696964908717E-2</v>
      </c>
    </row>
    <row r="26" spans="1:21" ht="20.100000000000001" customHeight="1">
      <c r="A26" s="437">
        <f t="shared" si="5"/>
        <v>17</v>
      </c>
      <c r="B26" s="431" t="s">
        <v>34</v>
      </c>
      <c r="C26" s="432">
        <v>1632.1392513385001</v>
      </c>
      <c r="D26" s="438">
        <f t="shared" si="6"/>
        <v>1.7102022171365923E-2</v>
      </c>
      <c r="E26" s="431" t="s">
        <v>25</v>
      </c>
      <c r="F26" s="432">
        <v>1407.6854905277319</v>
      </c>
      <c r="G26" s="438">
        <f t="shared" si="0"/>
        <v>1.5936349755808665E-2</v>
      </c>
      <c r="H26" s="435"/>
      <c r="I26" s="431" t="s">
        <v>25</v>
      </c>
      <c r="J26" s="432">
        <v>4602.7224624611381</v>
      </c>
      <c r="K26" s="438">
        <f t="shared" si="1"/>
        <v>1.1069610146323303E-2</v>
      </c>
      <c r="L26" s="431" t="s">
        <v>54</v>
      </c>
      <c r="M26" s="432">
        <v>4043.5254901738926</v>
      </c>
      <c r="N26" s="439">
        <f t="shared" si="2"/>
        <v>1.0125627065290887E-2</v>
      </c>
      <c r="O26" s="435"/>
      <c r="P26" s="431" t="s">
        <v>25</v>
      </c>
      <c r="Q26" s="432">
        <v>17404.323948603495</v>
      </c>
      <c r="R26" s="438">
        <f t="shared" si="3"/>
        <v>1.5099074126532056E-2</v>
      </c>
      <c r="S26" s="431" t="s">
        <v>60</v>
      </c>
      <c r="T26" s="432">
        <v>16812.550222048179</v>
      </c>
      <c r="U26" s="439">
        <f t="shared" si="4"/>
        <v>1.5366079727332792E-2</v>
      </c>
    </row>
    <row r="27" spans="1:21" ht="20.100000000000001" customHeight="1">
      <c r="A27" s="437">
        <f t="shared" si="5"/>
        <v>18</v>
      </c>
      <c r="B27" s="431" t="s">
        <v>54</v>
      </c>
      <c r="C27" s="432">
        <v>1510.7724079341276</v>
      </c>
      <c r="D27" s="438">
        <f t="shared" si="6"/>
        <v>1.583030565265094E-2</v>
      </c>
      <c r="E27" s="431" t="s">
        <v>54</v>
      </c>
      <c r="F27" s="432">
        <v>1161.8864666401232</v>
      </c>
      <c r="G27" s="438">
        <f t="shared" si="0"/>
        <v>1.3153669078436058E-2</v>
      </c>
      <c r="H27" s="435"/>
      <c r="I27" s="431" t="s">
        <v>54</v>
      </c>
      <c r="J27" s="432">
        <v>4413.8982843745862</v>
      </c>
      <c r="K27" s="438">
        <f t="shared" si="1"/>
        <v>1.0615485428905431E-2</v>
      </c>
      <c r="L27" s="431" t="s">
        <v>25</v>
      </c>
      <c r="M27" s="432">
        <v>3973.2995191454256</v>
      </c>
      <c r="N27" s="439">
        <f t="shared" si="2"/>
        <v>9.9497701318648057E-3</v>
      </c>
      <c r="O27" s="435"/>
      <c r="P27" s="431" t="s">
        <v>60</v>
      </c>
      <c r="Q27" s="432">
        <v>15172.597987372223</v>
      </c>
      <c r="R27" s="438">
        <f t="shared" si="3"/>
        <v>1.3162946310349871E-2</v>
      </c>
      <c r="S27" s="431" t="s">
        <v>25</v>
      </c>
      <c r="T27" s="432">
        <v>16032.501242426397</v>
      </c>
      <c r="U27" s="439">
        <f t="shared" si="4"/>
        <v>1.4653142388631258E-2</v>
      </c>
    </row>
    <row r="28" spans="1:21" ht="20.100000000000001" customHeight="1">
      <c r="A28" s="437">
        <f t="shared" si="5"/>
        <v>19</v>
      </c>
      <c r="B28" s="431" t="s">
        <v>52</v>
      </c>
      <c r="C28" s="432">
        <v>1120.7411137275353</v>
      </c>
      <c r="D28" s="438">
        <f t="shared" si="6"/>
        <v>1.1743446130353793E-2</v>
      </c>
      <c r="E28" s="431" t="s">
        <v>52</v>
      </c>
      <c r="F28" s="432">
        <v>962.27013222879179</v>
      </c>
      <c r="G28" s="438">
        <f t="shared" si="0"/>
        <v>1.089382073620526E-2</v>
      </c>
      <c r="H28" s="435"/>
      <c r="I28" s="431" t="s">
        <v>21</v>
      </c>
      <c r="J28" s="432">
        <v>4085.3279102525266</v>
      </c>
      <c r="K28" s="438">
        <f t="shared" si="1"/>
        <v>9.8252692086517428E-3</v>
      </c>
      <c r="L28" s="431" t="s">
        <v>52</v>
      </c>
      <c r="M28" s="432">
        <v>3799.0790549882472</v>
      </c>
      <c r="N28" s="439">
        <f t="shared" si="2"/>
        <v>9.513494547233433E-3</v>
      </c>
      <c r="O28" s="435"/>
      <c r="P28" s="431" t="s">
        <v>54</v>
      </c>
      <c r="Q28" s="432">
        <v>15091.449241775737</v>
      </c>
      <c r="R28" s="438">
        <f t="shared" si="3"/>
        <v>1.3092545935784634E-2</v>
      </c>
      <c r="S28" s="431" t="s">
        <v>70</v>
      </c>
      <c r="T28" s="432">
        <v>13832.849900718606</v>
      </c>
      <c r="U28" s="439">
        <f t="shared" si="4"/>
        <v>1.2642738408116113E-2</v>
      </c>
    </row>
    <row r="29" spans="1:21" ht="20.100000000000001" customHeight="1" thickBot="1">
      <c r="A29" s="440">
        <f t="shared" si="5"/>
        <v>20</v>
      </c>
      <c r="B29" s="441" t="s">
        <v>21</v>
      </c>
      <c r="C29" s="442">
        <v>1107.2910268871262</v>
      </c>
      <c r="D29" s="443">
        <f t="shared" si="6"/>
        <v>1.1602512271209829E-2</v>
      </c>
      <c r="E29" s="441" t="s">
        <v>21</v>
      </c>
      <c r="F29" s="442">
        <v>940.99853799153209</v>
      </c>
      <c r="G29" s="443">
        <f t="shared" si="0"/>
        <v>1.0653005889487241E-2</v>
      </c>
      <c r="H29" s="444"/>
      <c r="I29" s="441" t="s">
        <v>52</v>
      </c>
      <c r="J29" s="442">
        <v>3924.5587991762391</v>
      </c>
      <c r="K29" s="443">
        <f t="shared" si="1"/>
        <v>9.4386173091075207E-3</v>
      </c>
      <c r="L29" s="441" t="s">
        <v>21</v>
      </c>
      <c r="M29" s="442">
        <v>3596.3014224555072</v>
      </c>
      <c r="N29" s="445">
        <f t="shared" si="2"/>
        <v>9.0057072984084437E-3</v>
      </c>
      <c r="O29" s="444"/>
      <c r="P29" s="441" t="s">
        <v>70</v>
      </c>
      <c r="Q29" s="442">
        <v>14359.090313399214</v>
      </c>
      <c r="R29" s="443">
        <f t="shared" si="3"/>
        <v>1.2457189930033431E-2</v>
      </c>
      <c r="S29" s="441" t="s">
        <v>54</v>
      </c>
      <c r="T29" s="442">
        <v>13315.206902347712</v>
      </c>
      <c r="U29" s="445">
        <f t="shared" si="4"/>
        <v>1.2169630909360119E-2</v>
      </c>
    </row>
    <row r="30" spans="1:21">
      <c r="A30" s="416" t="s">
        <v>265</v>
      </c>
      <c r="C30" s="211"/>
      <c r="D30" s="446"/>
      <c r="E30" s="446"/>
      <c r="F30" s="211"/>
      <c r="G30" s="447"/>
    </row>
    <row r="31" spans="1:21">
      <c r="G31" s="450"/>
    </row>
    <row r="32" spans="1:21">
      <c r="C32" s="449">
        <v>2015</v>
      </c>
      <c r="D32" s="258"/>
      <c r="F32" s="449">
        <v>2014</v>
      </c>
      <c r="J32" s="449">
        <v>2015</v>
      </c>
      <c r="L32" s="449"/>
      <c r="M32" s="449">
        <v>2014</v>
      </c>
      <c r="Q32" s="449">
        <v>2015</v>
      </c>
      <c r="S32" s="449"/>
      <c r="T32" s="449">
        <v>2014</v>
      </c>
    </row>
    <row r="33" spans="1:20">
      <c r="J33" s="449"/>
      <c r="L33" s="449"/>
      <c r="M33" s="449"/>
      <c r="Q33" s="449"/>
      <c r="S33" s="449"/>
      <c r="T33" s="449"/>
    </row>
    <row r="34" spans="1:20">
      <c r="A34" s="416">
        <v>1</v>
      </c>
      <c r="B34" s="265" t="s">
        <v>39</v>
      </c>
      <c r="C34" s="451">
        <v>20249.091594825346</v>
      </c>
      <c r="D34" s="258"/>
      <c r="E34" s="265" t="s">
        <v>39</v>
      </c>
      <c r="F34" s="451">
        <v>18906.758389812996</v>
      </c>
      <c r="I34" s="265" t="s">
        <v>39</v>
      </c>
      <c r="J34" s="265">
        <v>84151.964984157064</v>
      </c>
      <c r="L34" s="265" t="s">
        <v>39</v>
      </c>
      <c r="M34" s="265">
        <v>80193.847484672748</v>
      </c>
      <c r="P34" s="265" t="s">
        <v>39</v>
      </c>
      <c r="Q34" s="265">
        <v>210102.07615719936</v>
      </c>
      <c r="S34" s="258" t="s">
        <v>28</v>
      </c>
      <c r="T34" s="265">
        <v>208018.45770381528</v>
      </c>
    </row>
    <row r="35" spans="1:20">
      <c r="A35" s="416">
        <v>2</v>
      </c>
      <c r="B35" s="265" t="s">
        <v>28</v>
      </c>
      <c r="C35" s="451">
        <v>16016.523153003169</v>
      </c>
      <c r="D35" s="258"/>
      <c r="E35" s="265" t="s">
        <v>28</v>
      </c>
      <c r="F35" s="451">
        <v>14921.069710016542</v>
      </c>
      <c r="I35" s="265" t="s">
        <v>28</v>
      </c>
      <c r="J35" s="265">
        <v>78754.07641884913</v>
      </c>
      <c r="L35" s="265" t="s">
        <v>28</v>
      </c>
      <c r="M35" s="265">
        <v>78778.652144253865</v>
      </c>
      <c r="P35" s="265" t="s">
        <v>28</v>
      </c>
      <c r="Q35" s="265">
        <v>209487.52837641959</v>
      </c>
      <c r="S35" s="258" t="s">
        <v>39</v>
      </c>
      <c r="T35" s="265">
        <v>196913.09571655956</v>
      </c>
    </row>
    <row r="36" spans="1:20">
      <c r="A36" s="416">
        <v>3</v>
      </c>
      <c r="B36" s="265" t="s">
        <v>27</v>
      </c>
      <c r="C36" s="451">
        <v>6678.4107755800414</v>
      </c>
      <c r="D36" s="258"/>
      <c r="E36" s="265" t="s">
        <v>27</v>
      </c>
      <c r="F36" s="451">
        <v>6467.992364895732</v>
      </c>
      <c r="I36" s="265" t="s">
        <v>27</v>
      </c>
      <c r="J36" s="265">
        <v>34795.528053649876</v>
      </c>
      <c r="L36" s="265" t="s">
        <v>27</v>
      </c>
      <c r="M36" s="265">
        <v>35776.488598412492</v>
      </c>
      <c r="P36" s="265" t="s">
        <v>27</v>
      </c>
      <c r="Q36" s="265">
        <v>98316.237530104176</v>
      </c>
      <c r="S36" s="258" t="s">
        <v>27</v>
      </c>
      <c r="T36" s="265">
        <v>97404.782792617232</v>
      </c>
    </row>
    <row r="37" spans="1:20">
      <c r="A37" s="416">
        <v>4</v>
      </c>
      <c r="B37" s="265" t="s">
        <v>53</v>
      </c>
      <c r="C37" s="451">
        <v>6048.5793689448583</v>
      </c>
      <c r="D37" s="258"/>
      <c r="E37" s="265" t="s">
        <v>49</v>
      </c>
      <c r="F37" s="451">
        <v>5770.3198995272287</v>
      </c>
      <c r="I37" s="265" t="s">
        <v>49</v>
      </c>
      <c r="J37" s="265">
        <v>28544.086663567861</v>
      </c>
      <c r="L37" s="265" t="s">
        <v>53</v>
      </c>
      <c r="M37" s="265">
        <v>27288.538367663157</v>
      </c>
      <c r="P37" s="265" t="s">
        <v>53</v>
      </c>
      <c r="Q37" s="265">
        <v>77494.953906586947</v>
      </c>
      <c r="S37" s="258" t="s">
        <v>53</v>
      </c>
      <c r="T37" s="265">
        <v>71533.173421688902</v>
      </c>
    </row>
    <row r="38" spans="1:20">
      <c r="A38" s="416">
        <v>5</v>
      </c>
      <c r="B38" s="265" t="s">
        <v>49</v>
      </c>
      <c r="C38" s="451">
        <v>6030.2382955313469</v>
      </c>
      <c r="D38" s="258"/>
      <c r="E38" s="265" t="s">
        <v>53</v>
      </c>
      <c r="F38" s="451">
        <v>5729.9571438619023</v>
      </c>
      <c r="I38" s="265" t="s">
        <v>53</v>
      </c>
      <c r="J38" s="265">
        <v>28342.798239370688</v>
      </c>
      <c r="L38" s="265" t="s">
        <v>49</v>
      </c>
      <c r="M38" s="265">
        <v>27079.685026336043</v>
      </c>
      <c r="P38" s="265" t="s">
        <v>49</v>
      </c>
      <c r="Q38" s="265">
        <v>74365.254585319854</v>
      </c>
      <c r="S38" s="258" t="s">
        <v>49</v>
      </c>
      <c r="T38" s="265">
        <v>69404.763929418594</v>
      </c>
    </row>
    <row r="39" spans="1:20">
      <c r="A39" s="416">
        <v>6</v>
      </c>
      <c r="B39" s="265" t="s">
        <v>57</v>
      </c>
      <c r="C39" s="451">
        <v>5703.2978749469494</v>
      </c>
      <c r="D39" s="258"/>
      <c r="E39" s="265" t="s">
        <v>57</v>
      </c>
      <c r="F39" s="451">
        <v>4906.2336845505379</v>
      </c>
      <c r="I39" s="265" t="s">
        <v>57</v>
      </c>
      <c r="J39" s="265">
        <v>23643.126891798231</v>
      </c>
      <c r="L39" s="265" t="s">
        <v>57</v>
      </c>
      <c r="M39" s="265">
        <v>23221.581457899305</v>
      </c>
      <c r="P39" s="265" t="s">
        <v>57</v>
      </c>
      <c r="Q39" s="265">
        <v>70096.9420438901</v>
      </c>
      <c r="S39" s="258" t="s">
        <v>57</v>
      </c>
      <c r="T39" s="265">
        <v>68976.046660484877</v>
      </c>
    </row>
    <row r="40" spans="1:20">
      <c r="A40" s="416">
        <v>7</v>
      </c>
      <c r="B40" s="265" t="s">
        <v>40</v>
      </c>
      <c r="C40" s="451">
        <v>4775.300893321868</v>
      </c>
      <c r="D40" s="258"/>
      <c r="E40" s="265" t="s">
        <v>40</v>
      </c>
      <c r="F40" s="451">
        <v>4086.2410235071829</v>
      </c>
      <c r="I40" s="265" t="s">
        <v>40</v>
      </c>
      <c r="J40" s="265">
        <v>19495.724878284505</v>
      </c>
      <c r="L40" s="265" t="s">
        <v>40</v>
      </c>
      <c r="M40" s="265">
        <v>18955.338031619762</v>
      </c>
      <c r="P40" s="265" t="s">
        <v>40</v>
      </c>
      <c r="Q40" s="265">
        <v>50034.330796572191</v>
      </c>
      <c r="S40" s="258" t="s">
        <v>40</v>
      </c>
      <c r="T40" s="265">
        <v>47843.854724676348</v>
      </c>
    </row>
    <row r="41" spans="1:20">
      <c r="A41" s="416">
        <v>8</v>
      </c>
      <c r="B41" s="265" t="s">
        <v>30</v>
      </c>
      <c r="C41" s="451">
        <v>4154.1136366472856</v>
      </c>
      <c r="D41" s="258"/>
      <c r="E41" s="265" t="s">
        <v>30</v>
      </c>
      <c r="F41" s="451">
        <v>3881.4947745710756</v>
      </c>
      <c r="I41" s="265" t="s">
        <v>69</v>
      </c>
      <c r="J41" s="265">
        <v>17216.589811781931</v>
      </c>
      <c r="L41" s="265" t="s">
        <v>30</v>
      </c>
      <c r="M41" s="265">
        <v>15048.064800639153</v>
      </c>
      <c r="P41" s="265" t="s">
        <v>30</v>
      </c>
      <c r="Q41" s="265">
        <v>48118.596713614446</v>
      </c>
      <c r="S41" s="258" t="s">
        <v>30</v>
      </c>
      <c r="T41" s="265">
        <v>45025.19164953885</v>
      </c>
    </row>
    <row r="42" spans="1:20">
      <c r="A42" s="416">
        <v>9</v>
      </c>
      <c r="B42" s="265" t="s">
        <v>24</v>
      </c>
      <c r="C42" s="451">
        <v>3150.4790347629646</v>
      </c>
      <c r="D42" s="258"/>
      <c r="E42" s="265" t="s">
        <v>24</v>
      </c>
      <c r="F42" s="451">
        <v>3124.6256510946346</v>
      </c>
      <c r="I42" s="265" t="s">
        <v>30</v>
      </c>
      <c r="J42" s="265">
        <v>15467.898933968363</v>
      </c>
      <c r="L42" s="265" t="s">
        <v>69</v>
      </c>
      <c r="M42" s="265">
        <v>12962.253168482785</v>
      </c>
      <c r="P42" s="265" t="s">
        <v>69</v>
      </c>
      <c r="Q42" s="265">
        <v>46692.009321637292</v>
      </c>
      <c r="S42" s="258" t="s">
        <v>24</v>
      </c>
      <c r="T42" s="265">
        <v>42619.015859072082</v>
      </c>
    </row>
    <row r="43" spans="1:20">
      <c r="A43" s="416">
        <v>10</v>
      </c>
      <c r="B43" s="265" t="s">
        <v>69</v>
      </c>
      <c r="C43" s="451">
        <v>3112.3965175563567</v>
      </c>
      <c r="D43" s="258"/>
      <c r="E43" s="265" t="s">
        <v>69</v>
      </c>
      <c r="F43" s="451">
        <v>3102.4077465119772</v>
      </c>
      <c r="I43" s="265" t="s">
        <v>24</v>
      </c>
      <c r="J43" s="265">
        <v>12655.256992303022</v>
      </c>
      <c r="L43" s="265" t="s">
        <v>33</v>
      </c>
      <c r="M43" s="265">
        <v>11787.563648368367</v>
      </c>
      <c r="P43" s="265" t="s">
        <v>24</v>
      </c>
      <c r="Q43" s="265">
        <v>45861.251328715342</v>
      </c>
      <c r="S43" s="258" t="s">
        <v>69</v>
      </c>
      <c r="T43" s="265">
        <v>34828.445462590491</v>
      </c>
    </row>
    <row r="44" spans="1:20">
      <c r="A44" s="416">
        <v>11</v>
      </c>
      <c r="B44" s="265" t="s">
        <v>33</v>
      </c>
      <c r="C44" s="451">
        <v>3034.9119677821609</v>
      </c>
      <c r="D44" s="258"/>
      <c r="E44" s="265" t="s">
        <v>33</v>
      </c>
      <c r="F44" s="451">
        <v>2973.9938224561233</v>
      </c>
      <c r="I44" s="265" t="s">
        <v>33</v>
      </c>
      <c r="J44" s="265">
        <v>12051.810313421636</v>
      </c>
      <c r="L44" s="265" t="s">
        <v>24</v>
      </c>
      <c r="M44" s="265">
        <v>11687.762087558611</v>
      </c>
      <c r="P44" s="265" t="s">
        <v>19</v>
      </c>
      <c r="Q44" s="265">
        <v>32206.074345306537</v>
      </c>
      <c r="S44" s="258" t="s">
        <v>19</v>
      </c>
      <c r="T44" s="265">
        <v>31722.933701478622</v>
      </c>
    </row>
    <row r="45" spans="1:20">
      <c r="A45" s="416">
        <v>12</v>
      </c>
      <c r="B45" s="265" t="s">
        <v>23</v>
      </c>
      <c r="C45" s="451">
        <v>2873.3210380421037</v>
      </c>
      <c r="D45" s="258"/>
      <c r="E45" s="265" t="s">
        <v>23</v>
      </c>
      <c r="F45" s="451">
        <v>2430.7611342256009</v>
      </c>
      <c r="I45" s="265" t="s">
        <v>23</v>
      </c>
      <c r="J45" s="265">
        <v>11145.541941136999</v>
      </c>
      <c r="L45" s="265" t="s">
        <v>23</v>
      </c>
      <c r="M45" s="265">
        <v>10314.721057985964</v>
      </c>
      <c r="P45" s="265" t="s">
        <v>33</v>
      </c>
      <c r="Q45" s="265">
        <v>32205.908064491057</v>
      </c>
      <c r="S45" s="258" t="s">
        <v>33</v>
      </c>
      <c r="T45" s="265">
        <v>30657.315857068301</v>
      </c>
    </row>
    <row r="46" spans="1:20">
      <c r="A46" s="416">
        <v>13</v>
      </c>
      <c r="B46" s="265" t="s">
        <v>19</v>
      </c>
      <c r="C46" s="451">
        <v>2294.0521614101403</v>
      </c>
      <c r="D46" s="258"/>
      <c r="E46" s="265" t="s">
        <v>19</v>
      </c>
      <c r="F46" s="451">
        <v>2198.641647406816</v>
      </c>
      <c r="I46" s="265" t="s">
        <v>19</v>
      </c>
      <c r="J46" s="265">
        <v>10151.123711874739</v>
      </c>
      <c r="L46" s="265" t="s">
        <v>19</v>
      </c>
      <c r="M46" s="265">
        <v>10242.618431473877</v>
      </c>
      <c r="P46" s="265" t="s">
        <v>23</v>
      </c>
      <c r="Q46" s="265">
        <v>30606.204568627643</v>
      </c>
      <c r="S46" s="258" t="s">
        <v>23</v>
      </c>
      <c r="T46" s="265">
        <v>28613.799423999342</v>
      </c>
    </row>
    <row r="47" spans="1:20">
      <c r="A47" s="416">
        <v>14</v>
      </c>
      <c r="B47" s="265" t="s">
        <v>45</v>
      </c>
      <c r="C47" s="451">
        <v>2134.253204272467</v>
      </c>
      <c r="D47" s="258"/>
      <c r="E47" s="265" t="s">
        <v>45</v>
      </c>
      <c r="F47" s="451">
        <v>1949.264368682934</v>
      </c>
      <c r="I47" s="265" t="s">
        <v>45</v>
      </c>
      <c r="J47" s="265">
        <v>8117.379028791539</v>
      </c>
      <c r="L47" s="265" t="s">
        <v>45</v>
      </c>
      <c r="M47" s="265">
        <v>7472.5750461929565</v>
      </c>
      <c r="P47" s="265" t="s">
        <v>29</v>
      </c>
      <c r="Q47" s="265">
        <v>23668.344880651664</v>
      </c>
      <c r="S47" s="258" t="s">
        <v>29</v>
      </c>
      <c r="T47" s="265">
        <v>22056.215188131941</v>
      </c>
    </row>
    <row r="48" spans="1:20">
      <c r="A48" s="416">
        <v>15</v>
      </c>
      <c r="B48" s="265" t="s">
        <v>29</v>
      </c>
      <c r="C48" s="451">
        <v>2096.1456316622562</v>
      </c>
      <c r="D48" s="258"/>
      <c r="E48" s="265" t="s">
        <v>29</v>
      </c>
      <c r="F48" s="451">
        <v>1948.7936743070361</v>
      </c>
      <c r="I48" s="265" t="s">
        <v>29</v>
      </c>
      <c r="J48" s="265">
        <v>7162.4049351939257</v>
      </c>
      <c r="L48" s="265" t="s">
        <v>29</v>
      </c>
      <c r="M48" s="265">
        <v>6887.1084132417955</v>
      </c>
      <c r="P48" s="265" t="s">
        <v>45</v>
      </c>
      <c r="Q48" s="265">
        <v>22280.657746391214</v>
      </c>
      <c r="S48" s="258" t="s">
        <v>45</v>
      </c>
      <c r="T48" s="265">
        <v>21597.874740830139</v>
      </c>
    </row>
    <row r="49" spans="1:20">
      <c r="A49" s="416">
        <v>16</v>
      </c>
      <c r="B49" s="265" t="s">
        <v>25</v>
      </c>
      <c r="C49" s="451">
        <v>1713.3951159168701</v>
      </c>
      <c r="D49" s="258"/>
      <c r="E49" s="265" t="s">
        <v>34</v>
      </c>
      <c r="F49" s="451">
        <v>1460.3435433114767</v>
      </c>
      <c r="I49" s="265" t="s">
        <v>34</v>
      </c>
      <c r="J49" s="265">
        <v>7076.2442383550333</v>
      </c>
      <c r="L49" s="265" t="s">
        <v>34</v>
      </c>
      <c r="M49" s="265">
        <v>6226.8071729067706</v>
      </c>
      <c r="P49" s="265" t="s">
        <v>34</v>
      </c>
      <c r="Q49" s="265">
        <v>19111.08070770638</v>
      </c>
      <c r="S49" s="258" t="s">
        <v>34</v>
      </c>
      <c r="T49" s="265">
        <v>16925.921364299666</v>
      </c>
    </row>
    <row r="50" spans="1:20">
      <c r="A50" s="416">
        <v>17</v>
      </c>
      <c r="B50" s="265" t="s">
        <v>34</v>
      </c>
      <c r="C50" s="451">
        <v>1632.1392513385001</v>
      </c>
      <c r="D50" s="258"/>
      <c r="E50" s="265" t="s">
        <v>25</v>
      </c>
      <c r="F50" s="451">
        <v>1407.6854905277319</v>
      </c>
      <c r="I50" s="265" t="s">
        <v>25</v>
      </c>
      <c r="J50" s="265">
        <v>4602.7224624611381</v>
      </c>
      <c r="L50" s="265" t="s">
        <v>54</v>
      </c>
      <c r="M50" s="265">
        <v>4043.5254901738926</v>
      </c>
      <c r="P50" s="265" t="s">
        <v>25</v>
      </c>
      <c r="Q50" s="265">
        <v>17404.323948603495</v>
      </c>
      <c r="S50" s="258" t="s">
        <v>60</v>
      </c>
      <c r="T50" s="265">
        <v>16812.550222048179</v>
      </c>
    </row>
    <row r="51" spans="1:20">
      <c r="A51" s="416">
        <v>18</v>
      </c>
      <c r="B51" s="265" t="s">
        <v>54</v>
      </c>
      <c r="C51" s="451">
        <v>1510.7724079341276</v>
      </c>
      <c r="D51" s="258"/>
      <c r="E51" s="265" t="s">
        <v>54</v>
      </c>
      <c r="F51" s="451">
        <v>1161.8864666401232</v>
      </c>
      <c r="I51" s="265" t="s">
        <v>54</v>
      </c>
      <c r="J51" s="265">
        <v>4413.8982843745862</v>
      </c>
      <c r="L51" s="265" t="s">
        <v>25</v>
      </c>
      <c r="M51" s="265">
        <v>3973.2995191454256</v>
      </c>
      <c r="P51" s="265" t="s">
        <v>60</v>
      </c>
      <c r="Q51" s="265">
        <v>15172.597987372223</v>
      </c>
      <c r="S51" s="258" t="s">
        <v>25</v>
      </c>
      <c r="T51" s="265">
        <v>16032.501242426397</v>
      </c>
    </row>
    <row r="52" spans="1:20">
      <c r="A52" s="416">
        <v>19</v>
      </c>
      <c r="B52" s="265" t="s">
        <v>52</v>
      </c>
      <c r="C52" s="451">
        <v>1120.7411137275353</v>
      </c>
      <c r="D52" s="258"/>
      <c r="E52" s="265" t="s">
        <v>52</v>
      </c>
      <c r="F52" s="451">
        <v>962.27013222879179</v>
      </c>
      <c r="I52" s="265" t="s">
        <v>21</v>
      </c>
      <c r="J52" s="265">
        <v>4085.3279102525266</v>
      </c>
      <c r="L52" s="265" t="s">
        <v>52</v>
      </c>
      <c r="M52" s="265">
        <v>3799.0790549882472</v>
      </c>
      <c r="P52" s="265" t="s">
        <v>54</v>
      </c>
      <c r="Q52" s="265">
        <v>15091.449241775737</v>
      </c>
      <c r="S52" s="258" t="s">
        <v>70</v>
      </c>
      <c r="T52" s="265">
        <v>13832.849900718606</v>
      </c>
    </row>
    <row r="53" spans="1:20">
      <c r="A53" s="416">
        <v>20</v>
      </c>
      <c r="B53" s="265" t="s">
        <v>21</v>
      </c>
      <c r="C53" s="451">
        <v>1107.2910268871262</v>
      </c>
      <c r="D53" s="258"/>
      <c r="E53" s="265" t="s">
        <v>21</v>
      </c>
      <c r="F53" s="451">
        <v>940.99853799153209</v>
      </c>
      <c r="I53" s="265" t="s">
        <v>52</v>
      </c>
      <c r="J53" s="265">
        <v>3924.5587991762391</v>
      </c>
      <c r="L53" s="265" t="s">
        <v>21</v>
      </c>
      <c r="M53" s="265">
        <v>3596.3014224555072</v>
      </c>
      <c r="P53" s="265" t="s">
        <v>70</v>
      </c>
      <c r="Q53" s="265">
        <v>14359.090313399214</v>
      </c>
      <c r="S53" s="258" t="s">
        <v>54</v>
      </c>
      <c r="T53" s="265">
        <v>13315.206902347712</v>
      </c>
    </row>
    <row r="54" spans="1:20">
      <c r="A54" s="452"/>
      <c r="B54" s="453"/>
      <c r="C54" s="454"/>
      <c r="D54" s="455"/>
      <c r="E54" s="453"/>
      <c r="F54" s="454"/>
      <c r="G54" s="456"/>
      <c r="H54" s="457"/>
      <c r="I54" s="453"/>
      <c r="J54" s="453"/>
      <c r="K54" s="455"/>
      <c r="L54" s="453"/>
      <c r="M54" s="453"/>
      <c r="N54" s="455"/>
      <c r="O54" s="457"/>
      <c r="P54" s="453"/>
      <c r="Q54" s="453"/>
      <c r="R54" s="455"/>
      <c r="S54" s="455"/>
      <c r="T54" s="453"/>
    </row>
    <row r="55" spans="1:20">
      <c r="A55" s="416">
        <v>21</v>
      </c>
      <c r="B55" s="265" t="s">
        <v>48</v>
      </c>
      <c r="C55" s="451">
        <v>971.40682029365405</v>
      </c>
      <c r="D55" s="258"/>
      <c r="E55" s="265" t="s">
        <v>48</v>
      </c>
      <c r="F55" s="451">
        <v>868.38132576153021</v>
      </c>
      <c r="I55" s="265" t="s">
        <v>48</v>
      </c>
      <c r="J55" s="265">
        <v>3769.3993875744818</v>
      </c>
      <c r="L55" s="265" t="s">
        <v>48</v>
      </c>
      <c r="M55" s="265">
        <v>3306.9765376232808</v>
      </c>
      <c r="P55" s="265" t="s">
        <v>21</v>
      </c>
      <c r="Q55" s="265">
        <v>12326.567769726313</v>
      </c>
      <c r="S55" s="258" t="s">
        <v>20</v>
      </c>
      <c r="T55" s="265">
        <v>12555.803871963519</v>
      </c>
    </row>
    <row r="56" spans="1:20">
      <c r="A56" s="416">
        <v>22</v>
      </c>
      <c r="B56" s="265" t="s">
        <v>60</v>
      </c>
      <c r="C56" s="451">
        <v>837.82669121898516</v>
      </c>
      <c r="D56" s="258"/>
      <c r="E56" s="265" t="s">
        <v>70</v>
      </c>
      <c r="F56" s="451">
        <v>784.04845316935803</v>
      </c>
      <c r="I56" s="265" t="s">
        <v>70</v>
      </c>
      <c r="J56" s="265">
        <v>3155.6663999992466</v>
      </c>
      <c r="L56" s="265" t="s">
        <v>70</v>
      </c>
      <c r="M56" s="265">
        <v>3057.2181792704614</v>
      </c>
      <c r="P56" s="265" t="s">
        <v>20</v>
      </c>
      <c r="Q56" s="265">
        <v>12176.492946613778</v>
      </c>
      <c r="S56" s="258" t="s">
        <v>21</v>
      </c>
      <c r="T56" s="265">
        <v>12429.510227767885</v>
      </c>
    </row>
    <row r="57" spans="1:20">
      <c r="A57" s="416">
        <v>23</v>
      </c>
      <c r="B57" s="265" t="s">
        <v>61</v>
      </c>
      <c r="C57" s="451">
        <v>837.03544584958183</v>
      </c>
      <c r="D57" s="258"/>
      <c r="E57" s="265" t="s">
        <v>60</v>
      </c>
      <c r="F57" s="451">
        <v>727.75118656266648</v>
      </c>
      <c r="I57" s="265" t="s">
        <v>60</v>
      </c>
      <c r="J57" s="265">
        <v>3020.643163227151</v>
      </c>
      <c r="L57" s="265" t="s">
        <v>60</v>
      </c>
      <c r="M57" s="265">
        <v>2640.0852677624002</v>
      </c>
      <c r="P57" s="265" t="s">
        <v>52</v>
      </c>
      <c r="Q57" s="265">
        <v>11956.924586384308</v>
      </c>
      <c r="S57" s="258" t="s">
        <v>52</v>
      </c>
      <c r="T57" s="265">
        <v>11645.821025548532</v>
      </c>
    </row>
    <row r="58" spans="1:20">
      <c r="A58" s="416">
        <v>24</v>
      </c>
      <c r="B58" s="265" t="s">
        <v>37</v>
      </c>
      <c r="C58" s="451">
        <v>800.45889261725006</v>
      </c>
      <c r="D58" s="258"/>
      <c r="E58" s="265" t="s">
        <v>61</v>
      </c>
      <c r="F58" s="451">
        <v>654.69760774259044</v>
      </c>
      <c r="I58" s="265" t="s">
        <v>37</v>
      </c>
      <c r="J58" s="265">
        <v>2838.4098432514274</v>
      </c>
      <c r="L58" s="265" t="s">
        <v>37</v>
      </c>
      <c r="M58" s="265">
        <v>2504.5920681759235</v>
      </c>
      <c r="P58" s="265" t="s">
        <v>48</v>
      </c>
      <c r="Q58" s="265">
        <v>11391.868941162105</v>
      </c>
      <c r="S58" s="258" t="s">
        <v>48</v>
      </c>
      <c r="T58" s="265">
        <v>10640.1760265872</v>
      </c>
    </row>
    <row r="59" spans="1:20">
      <c r="A59" s="416">
        <v>25</v>
      </c>
      <c r="B59" s="265" t="s">
        <v>70</v>
      </c>
      <c r="C59" s="451">
        <v>661.58840092450055</v>
      </c>
      <c r="D59" s="258"/>
      <c r="E59" s="265" t="s">
        <v>37</v>
      </c>
      <c r="F59" s="451">
        <v>636.41165186034107</v>
      </c>
      <c r="I59" s="265" t="s">
        <v>61</v>
      </c>
      <c r="J59" s="265">
        <v>2811.5239349967555</v>
      </c>
      <c r="L59" s="265" t="s">
        <v>47</v>
      </c>
      <c r="M59" s="265">
        <v>2476.8594829959034</v>
      </c>
      <c r="P59" s="265" t="s">
        <v>61</v>
      </c>
      <c r="Q59" s="265">
        <v>10946.497426685859</v>
      </c>
      <c r="S59" s="258" t="s">
        <v>61</v>
      </c>
      <c r="T59" s="265">
        <v>9272.9967713468031</v>
      </c>
    </row>
    <row r="60" spans="1:20">
      <c r="A60" s="416">
        <v>26</v>
      </c>
      <c r="B60" s="265" t="s">
        <v>47</v>
      </c>
      <c r="C60" s="451">
        <v>647.57357829981038</v>
      </c>
      <c r="D60" s="258"/>
      <c r="E60" s="265" t="s">
        <v>47</v>
      </c>
      <c r="F60" s="451">
        <v>584.43475987898489</v>
      </c>
      <c r="I60" s="265" t="s">
        <v>47</v>
      </c>
      <c r="J60" s="265">
        <v>2542.7284445061723</v>
      </c>
      <c r="L60" s="265" t="s">
        <v>61</v>
      </c>
      <c r="M60" s="265">
        <v>2439.245966315485</v>
      </c>
      <c r="P60" s="265" t="s">
        <v>37</v>
      </c>
      <c r="Q60" s="265">
        <v>7315.1538594384137</v>
      </c>
      <c r="S60" s="258" t="s">
        <v>37</v>
      </c>
      <c r="T60" s="265">
        <v>6766.082606786742</v>
      </c>
    </row>
    <row r="61" spans="1:20">
      <c r="A61" s="416">
        <v>27</v>
      </c>
      <c r="B61" s="265" t="s">
        <v>42</v>
      </c>
      <c r="C61" s="451">
        <v>513.63423747874049</v>
      </c>
      <c r="D61" s="258"/>
      <c r="E61" s="265" t="s">
        <v>42</v>
      </c>
      <c r="F61" s="451">
        <v>467.15131923199613</v>
      </c>
      <c r="I61" s="265" t="s">
        <v>42</v>
      </c>
      <c r="J61" s="265">
        <v>2464.8752348231064</v>
      </c>
      <c r="L61" s="265" t="s">
        <v>42</v>
      </c>
      <c r="M61" s="265">
        <v>2315.5212509923299</v>
      </c>
      <c r="P61" s="265" t="s">
        <v>47</v>
      </c>
      <c r="Q61" s="265">
        <v>7138.7719113244129</v>
      </c>
      <c r="S61" s="258" t="s">
        <v>47</v>
      </c>
      <c r="T61" s="265">
        <v>6741.554351046173</v>
      </c>
    </row>
    <row r="62" spans="1:20">
      <c r="A62" s="416">
        <v>28</v>
      </c>
      <c r="B62" s="265" t="s">
        <v>41</v>
      </c>
      <c r="C62" s="451">
        <v>507.91476561460797</v>
      </c>
      <c r="D62" s="258"/>
      <c r="E62" s="265" t="s">
        <v>41</v>
      </c>
      <c r="F62" s="451">
        <v>405.75685245751833</v>
      </c>
      <c r="I62" s="265" t="s">
        <v>41</v>
      </c>
      <c r="J62" s="265">
        <v>2437.763503656899</v>
      </c>
      <c r="L62" s="265" t="s">
        <v>66</v>
      </c>
      <c r="M62" s="265">
        <v>1917.3081456227105</v>
      </c>
      <c r="P62" s="265" t="s">
        <v>26</v>
      </c>
      <c r="Q62" s="265">
        <v>6578.9009655273176</v>
      </c>
      <c r="S62" s="258" t="s">
        <v>26</v>
      </c>
      <c r="T62" s="265">
        <v>6276.2687169935989</v>
      </c>
    </row>
    <row r="63" spans="1:20">
      <c r="A63" s="416">
        <v>29</v>
      </c>
      <c r="B63" s="265" t="s">
        <v>68</v>
      </c>
      <c r="C63" s="451">
        <v>437.89984715321009</v>
      </c>
      <c r="D63" s="258"/>
      <c r="E63" s="265" t="s">
        <v>68</v>
      </c>
      <c r="F63" s="451">
        <v>374.26266847171343</v>
      </c>
      <c r="I63" s="265" t="s">
        <v>66</v>
      </c>
      <c r="J63" s="265">
        <v>2008.8324449950621</v>
      </c>
      <c r="L63" s="265" t="s">
        <v>41</v>
      </c>
      <c r="M63" s="265">
        <v>1620.9030063705864</v>
      </c>
      <c r="P63" s="265" t="s">
        <v>22</v>
      </c>
      <c r="Q63" s="265">
        <v>6221.8880599947115</v>
      </c>
      <c r="S63" s="258" t="s">
        <v>42</v>
      </c>
      <c r="T63" s="265">
        <v>5954.564261957983</v>
      </c>
    </row>
    <row r="64" spans="1:20">
      <c r="A64" s="416">
        <v>30</v>
      </c>
      <c r="B64" s="265" t="s">
        <v>64</v>
      </c>
      <c r="C64" s="451">
        <v>342.23182302389631</v>
      </c>
      <c r="D64" s="258"/>
      <c r="E64" s="265" t="s">
        <v>46</v>
      </c>
      <c r="F64" s="451">
        <v>337.69895904513714</v>
      </c>
      <c r="I64" s="265" t="s">
        <v>46</v>
      </c>
      <c r="J64" s="265">
        <v>1684.714645330338</v>
      </c>
      <c r="L64" s="265" t="s">
        <v>46</v>
      </c>
      <c r="M64" s="265">
        <v>1534.2407830105487</v>
      </c>
      <c r="P64" s="265" t="s">
        <v>68</v>
      </c>
      <c r="Q64" s="265">
        <v>6216.2409615850365</v>
      </c>
      <c r="S64" s="258" t="s">
        <v>22</v>
      </c>
      <c r="T64" s="265">
        <v>5920.352624154958</v>
      </c>
    </row>
    <row r="65" spans="1:20">
      <c r="A65" s="416">
        <v>31</v>
      </c>
      <c r="B65" s="265" t="s">
        <v>46</v>
      </c>
      <c r="C65" s="451">
        <v>338.60520586970273</v>
      </c>
      <c r="D65" s="258"/>
      <c r="E65" s="265" t="s">
        <v>58</v>
      </c>
      <c r="F65" s="451">
        <v>335.58625551928554</v>
      </c>
      <c r="I65" s="265" t="s">
        <v>64</v>
      </c>
      <c r="J65" s="265">
        <v>1621.9266341660211</v>
      </c>
      <c r="L65" s="265" t="s">
        <v>68</v>
      </c>
      <c r="M65" s="265">
        <v>1533.5954220398769</v>
      </c>
      <c r="P65" s="265" t="s">
        <v>42</v>
      </c>
      <c r="Q65" s="265">
        <v>6019.1135066568586</v>
      </c>
      <c r="S65" s="258" t="s">
        <v>68</v>
      </c>
      <c r="T65" s="265">
        <v>5551.9766001528069</v>
      </c>
    </row>
    <row r="66" spans="1:20">
      <c r="A66" s="416">
        <v>32</v>
      </c>
      <c r="B66" s="265" t="s">
        <v>26</v>
      </c>
      <c r="C66" s="451">
        <v>323.12693665869432</v>
      </c>
      <c r="D66" s="258"/>
      <c r="E66" s="265" t="s">
        <v>26</v>
      </c>
      <c r="F66" s="451">
        <v>328.03564801529609</v>
      </c>
      <c r="I66" s="265" t="s">
        <v>68</v>
      </c>
      <c r="J66" s="265">
        <v>1588.1561038413511</v>
      </c>
      <c r="L66" s="265" t="s">
        <v>64</v>
      </c>
      <c r="M66" s="265">
        <v>1413.2392015483367</v>
      </c>
      <c r="P66" s="265" t="s">
        <v>66</v>
      </c>
      <c r="Q66" s="265">
        <v>5837.6351338854183</v>
      </c>
      <c r="S66" s="258" t="s">
        <v>66</v>
      </c>
      <c r="T66" s="265">
        <v>5369.3072251877529</v>
      </c>
    </row>
    <row r="67" spans="1:20">
      <c r="A67" s="416">
        <v>33</v>
      </c>
      <c r="B67" s="265" t="s">
        <v>38</v>
      </c>
      <c r="C67" s="451">
        <v>303.7784766690404</v>
      </c>
      <c r="D67" s="258"/>
      <c r="E67" s="265" t="s">
        <v>63</v>
      </c>
      <c r="F67" s="451">
        <v>263.70599467885177</v>
      </c>
      <c r="I67" s="265" t="s">
        <v>26</v>
      </c>
      <c r="J67" s="265">
        <v>1448.919407412915</v>
      </c>
      <c r="L67" s="265" t="s">
        <v>44</v>
      </c>
      <c r="M67" s="265">
        <v>1358.85055942811</v>
      </c>
      <c r="P67" s="265" t="s">
        <v>41</v>
      </c>
      <c r="Q67" s="265">
        <v>5805.5438133441976</v>
      </c>
      <c r="S67" s="258" t="s">
        <v>41</v>
      </c>
      <c r="T67" s="265">
        <v>4996.2635071829036</v>
      </c>
    </row>
    <row r="68" spans="1:20">
      <c r="A68" s="416">
        <v>34</v>
      </c>
      <c r="B68" s="265" t="s">
        <v>66</v>
      </c>
      <c r="C68" s="451">
        <v>301.98446421343056</v>
      </c>
      <c r="D68" s="258"/>
      <c r="E68" s="265" t="s">
        <v>64</v>
      </c>
      <c r="F68" s="451">
        <v>240.85628964104589</v>
      </c>
      <c r="I68" s="265" t="s">
        <v>38</v>
      </c>
      <c r="J68" s="265">
        <v>1448.8631761753479</v>
      </c>
      <c r="L68" s="265" t="s">
        <v>26</v>
      </c>
      <c r="M68" s="265">
        <v>1110.004366758194</v>
      </c>
      <c r="P68" s="265" t="s">
        <v>46</v>
      </c>
      <c r="Q68" s="265">
        <v>5225.0248581456935</v>
      </c>
      <c r="S68" s="258" t="s">
        <v>46</v>
      </c>
      <c r="T68" s="265">
        <v>4548.6311970086626</v>
      </c>
    </row>
    <row r="69" spans="1:20">
      <c r="A69" s="416">
        <v>35</v>
      </c>
      <c r="B69" s="265" t="s">
        <v>59</v>
      </c>
      <c r="C69" s="451">
        <v>300.24235175654718</v>
      </c>
      <c r="D69" s="258"/>
      <c r="E69" s="265" t="s">
        <v>20</v>
      </c>
      <c r="F69" s="451">
        <v>237.88321996366972</v>
      </c>
      <c r="I69" s="265" t="s">
        <v>59</v>
      </c>
      <c r="J69" s="265">
        <v>1255.9132433445598</v>
      </c>
      <c r="L69" s="265" t="s">
        <v>31</v>
      </c>
      <c r="M69" s="265">
        <v>1067.4627110981021</v>
      </c>
      <c r="P69" s="265" t="s">
        <v>59</v>
      </c>
      <c r="Q69" s="265">
        <v>4564.4613740721406</v>
      </c>
      <c r="S69" s="258" t="s">
        <v>58</v>
      </c>
      <c r="T69" s="265">
        <v>4426.1065206764906</v>
      </c>
    </row>
    <row r="70" spans="1:20">
      <c r="A70" s="416">
        <v>36</v>
      </c>
      <c r="B70" s="265" t="s">
        <v>43</v>
      </c>
      <c r="C70" s="451">
        <v>252.79396009314996</v>
      </c>
      <c r="D70" s="258"/>
      <c r="E70" s="265" t="s">
        <v>59</v>
      </c>
      <c r="F70" s="451">
        <v>225.71769124724301</v>
      </c>
      <c r="I70" s="265" t="s">
        <v>44</v>
      </c>
      <c r="J70" s="265">
        <v>1073.9111880076368</v>
      </c>
      <c r="L70" s="265" t="s">
        <v>58</v>
      </c>
      <c r="M70" s="265">
        <v>1041.5364442739112</v>
      </c>
      <c r="P70" s="265" t="s">
        <v>58</v>
      </c>
      <c r="Q70" s="265">
        <v>4401.3222367031094</v>
      </c>
      <c r="S70" s="258" t="s">
        <v>59</v>
      </c>
      <c r="T70" s="265">
        <v>4065.1286474651324</v>
      </c>
    </row>
    <row r="71" spans="1:20">
      <c r="A71" s="416">
        <v>37</v>
      </c>
      <c r="B71" s="265" t="s">
        <v>31</v>
      </c>
      <c r="C71" s="451">
        <v>243.23902419307549</v>
      </c>
      <c r="D71" s="258"/>
      <c r="E71" s="265" t="s">
        <v>44</v>
      </c>
      <c r="F71" s="451">
        <v>218.74802998668557</v>
      </c>
      <c r="I71" s="265" t="s">
        <v>31</v>
      </c>
      <c r="J71" s="265">
        <v>1022.9869112798651</v>
      </c>
      <c r="L71" s="265" t="s">
        <v>59</v>
      </c>
      <c r="M71" s="265">
        <v>984.73848349253478</v>
      </c>
      <c r="P71" s="265" t="s">
        <v>64</v>
      </c>
      <c r="Q71" s="265">
        <v>4223.7099084383526</v>
      </c>
      <c r="S71" s="258" t="s">
        <v>44</v>
      </c>
      <c r="T71" s="265">
        <v>4025.7518619927578</v>
      </c>
    </row>
    <row r="72" spans="1:20">
      <c r="A72" s="416">
        <v>38</v>
      </c>
      <c r="B72" s="265" t="s">
        <v>58</v>
      </c>
      <c r="C72" s="451">
        <v>236.63679176353961</v>
      </c>
      <c r="D72" s="258"/>
      <c r="E72" s="265" t="s">
        <v>38</v>
      </c>
      <c r="F72" s="451">
        <v>217.54605363956478</v>
      </c>
      <c r="I72" s="265" t="s">
        <v>20</v>
      </c>
      <c r="J72" s="265">
        <v>961.65699888194592</v>
      </c>
      <c r="L72" s="265" t="s">
        <v>20</v>
      </c>
      <c r="M72" s="265">
        <v>964.60900356526247</v>
      </c>
      <c r="P72" s="265" t="s">
        <v>31</v>
      </c>
      <c r="Q72" s="265">
        <v>4138.0205167970353</v>
      </c>
      <c r="S72" s="258" t="s">
        <v>64</v>
      </c>
      <c r="T72" s="265">
        <v>3863.287092741863</v>
      </c>
    </row>
    <row r="73" spans="1:20">
      <c r="A73" s="416">
        <v>39</v>
      </c>
      <c r="B73" s="265" t="s">
        <v>44</v>
      </c>
      <c r="C73" s="451">
        <v>235.33350337703365</v>
      </c>
      <c r="D73" s="258"/>
      <c r="E73" s="265" t="s">
        <v>66</v>
      </c>
      <c r="F73" s="451">
        <v>217.04578780398148</v>
      </c>
      <c r="I73" s="265" t="s">
        <v>58</v>
      </c>
      <c r="J73" s="265">
        <v>938.17333163271235</v>
      </c>
      <c r="L73" s="265" t="s">
        <v>43</v>
      </c>
      <c r="M73" s="265">
        <v>878.19994424224831</v>
      </c>
      <c r="P73" s="265" t="s">
        <v>44</v>
      </c>
      <c r="Q73" s="265">
        <v>3909.3524532737538</v>
      </c>
      <c r="S73" s="258" t="s">
        <v>31</v>
      </c>
      <c r="T73" s="265">
        <v>3749.9623101989419</v>
      </c>
    </row>
    <row r="74" spans="1:20">
      <c r="A74" s="416">
        <v>40</v>
      </c>
      <c r="B74" s="265" t="s">
        <v>20</v>
      </c>
      <c r="C74" s="451">
        <v>220.33984867396964</v>
      </c>
      <c r="D74" s="258"/>
      <c r="E74" s="265" t="s">
        <v>22</v>
      </c>
      <c r="F74" s="451">
        <v>215.33936557745307</v>
      </c>
      <c r="I74" s="265" t="s">
        <v>43</v>
      </c>
      <c r="J74" s="265">
        <v>884.61109070392422</v>
      </c>
      <c r="L74" s="265" t="s">
        <v>38</v>
      </c>
      <c r="M74" s="265">
        <v>844.84040822323595</v>
      </c>
      <c r="P74" s="265" t="s">
        <v>38</v>
      </c>
      <c r="Q74" s="265">
        <v>3810.9394582826135</v>
      </c>
      <c r="S74" s="258" t="s">
        <v>38</v>
      </c>
      <c r="T74" s="265">
        <v>2978.7870159804447</v>
      </c>
    </row>
    <row r="75" spans="1:20">
      <c r="A75" s="416">
        <v>41</v>
      </c>
      <c r="B75" s="265" t="s">
        <v>63</v>
      </c>
      <c r="C75" s="451">
        <v>219.02693021759544</v>
      </c>
      <c r="D75" s="258"/>
      <c r="E75" s="265" t="s">
        <v>31</v>
      </c>
      <c r="F75" s="451">
        <v>193.99750864071478</v>
      </c>
      <c r="I75" s="265" t="s">
        <v>22</v>
      </c>
      <c r="J75" s="265">
        <v>880.5788901564905</v>
      </c>
      <c r="L75" s="265" t="s">
        <v>22</v>
      </c>
      <c r="M75" s="265">
        <v>843.89282726955003</v>
      </c>
      <c r="P75" s="265" t="s">
        <v>63</v>
      </c>
      <c r="Q75" s="265">
        <v>2777.6479280791409</v>
      </c>
      <c r="S75" s="258" t="s">
        <v>43</v>
      </c>
      <c r="T75" s="265">
        <v>2945.8131755751483</v>
      </c>
    </row>
    <row r="76" spans="1:20">
      <c r="A76" s="416">
        <v>42</v>
      </c>
      <c r="B76" s="265" t="s">
        <v>35</v>
      </c>
      <c r="C76" s="451">
        <v>203.33582894648976</v>
      </c>
      <c r="D76" s="258"/>
      <c r="E76" s="265" t="s">
        <v>51</v>
      </c>
      <c r="F76" s="451">
        <v>151.20400619118072</v>
      </c>
      <c r="I76" s="265" t="s">
        <v>63</v>
      </c>
      <c r="J76" s="265">
        <v>798.4004682053361</v>
      </c>
      <c r="L76" s="265" t="s">
        <v>63</v>
      </c>
      <c r="M76" s="265">
        <v>740.45968710064562</v>
      </c>
      <c r="P76" s="265" t="s">
        <v>56</v>
      </c>
      <c r="Q76" s="265">
        <v>2743.2129332245872</v>
      </c>
      <c r="S76" s="258" t="s">
        <v>63</v>
      </c>
      <c r="T76" s="265">
        <v>2766.8736865830333</v>
      </c>
    </row>
    <row r="77" spans="1:20">
      <c r="A77" s="416">
        <v>43</v>
      </c>
      <c r="B77" s="265" t="s">
        <v>22</v>
      </c>
      <c r="C77" s="451">
        <v>197.77006409282365</v>
      </c>
      <c r="D77" s="258"/>
      <c r="E77" s="265" t="s">
        <v>35</v>
      </c>
      <c r="F77" s="451">
        <v>144.44456900616058</v>
      </c>
      <c r="I77" s="265" t="s">
        <v>35</v>
      </c>
      <c r="J77" s="265">
        <v>729.59030965488364</v>
      </c>
      <c r="L77" s="265" t="s">
        <v>51</v>
      </c>
      <c r="M77" s="265">
        <v>651.34360769371267</v>
      </c>
      <c r="P77" s="265" t="s">
        <v>43</v>
      </c>
      <c r="Q77" s="265">
        <v>2716.5301385682496</v>
      </c>
      <c r="S77" s="258" t="s">
        <v>32</v>
      </c>
      <c r="T77" s="265">
        <v>2642.9371382879453</v>
      </c>
    </row>
    <row r="78" spans="1:20">
      <c r="A78" s="416">
        <v>44</v>
      </c>
      <c r="B78" s="265" t="s">
        <v>51</v>
      </c>
      <c r="C78" s="451">
        <v>150.9520326942129</v>
      </c>
      <c r="D78" s="258"/>
      <c r="E78" s="265" t="s">
        <v>62</v>
      </c>
      <c r="F78" s="451">
        <v>123.61264503612222</v>
      </c>
      <c r="I78" s="265" t="s">
        <v>51</v>
      </c>
      <c r="J78" s="265">
        <v>479.6145903319308</v>
      </c>
      <c r="L78" s="265" t="s">
        <v>35</v>
      </c>
      <c r="M78" s="265">
        <v>528.16278908401546</v>
      </c>
      <c r="P78" s="265" t="s">
        <v>32</v>
      </c>
      <c r="Q78" s="265">
        <v>2403.9255474964939</v>
      </c>
      <c r="S78" s="258" t="s">
        <v>56</v>
      </c>
      <c r="T78" s="265">
        <v>2387.2360198998063</v>
      </c>
    </row>
    <row r="79" spans="1:20">
      <c r="A79" s="416">
        <v>45</v>
      </c>
      <c r="B79" s="265" t="s">
        <v>32</v>
      </c>
      <c r="C79" s="451">
        <v>110.14597515299978</v>
      </c>
      <c r="D79" s="258"/>
      <c r="E79" s="265" t="s">
        <v>43</v>
      </c>
      <c r="F79" s="451">
        <v>120.04131675722796</v>
      </c>
      <c r="I79" s="265" t="s">
        <v>55</v>
      </c>
      <c r="J79" s="265">
        <v>414.60059785320237</v>
      </c>
      <c r="L79" s="265" t="s">
        <v>55</v>
      </c>
      <c r="M79" s="265">
        <v>457.92954532592256</v>
      </c>
      <c r="P79" s="265" t="s">
        <v>35</v>
      </c>
      <c r="Q79" s="265">
        <v>2072.6899418670155</v>
      </c>
      <c r="S79" s="258" t="s">
        <v>35</v>
      </c>
      <c r="T79" s="265">
        <v>1920.1266213634954</v>
      </c>
    </row>
    <row r="80" spans="1:20">
      <c r="A80" s="416">
        <v>46</v>
      </c>
      <c r="B80" s="265" t="s">
        <v>55</v>
      </c>
      <c r="C80" s="451">
        <v>93.313016703334071</v>
      </c>
      <c r="D80" s="258"/>
      <c r="E80" s="265" t="s">
        <v>67</v>
      </c>
      <c r="F80" s="451">
        <v>115.39091160272172</v>
      </c>
      <c r="I80" s="265" t="s">
        <v>32</v>
      </c>
      <c r="J80" s="265">
        <v>362.47578833173867</v>
      </c>
      <c r="L80" s="265" t="s">
        <v>62</v>
      </c>
      <c r="M80" s="265">
        <v>419.08375120726419</v>
      </c>
      <c r="P80" s="265" t="s">
        <v>51</v>
      </c>
      <c r="Q80" s="265">
        <v>1608.9301383065849</v>
      </c>
      <c r="S80" s="258" t="s">
        <v>62</v>
      </c>
      <c r="T80" s="265">
        <v>1619.5316684319732</v>
      </c>
    </row>
    <row r="81" spans="1:20">
      <c r="A81" s="416">
        <v>47</v>
      </c>
      <c r="B81" s="265" t="s">
        <v>62</v>
      </c>
      <c r="C81" s="451">
        <v>90.995178583980731</v>
      </c>
      <c r="D81" s="258"/>
      <c r="E81" s="265" t="s">
        <v>56</v>
      </c>
      <c r="F81" s="451">
        <v>93.718135043711811</v>
      </c>
      <c r="I81" s="265" t="s">
        <v>56</v>
      </c>
      <c r="J81" s="265">
        <v>317.27111342444516</v>
      </c>
      <c r="L81" s="265" t="s">
        <v>56</v>
      </c>
      <c r="M81" s="265">
        <v>395.59296371518826</v>
      </c>
      <c r="P81" s="265" t="s">
        <v>62</v>
      </c>
      <c r="Q81" s="265">
        <v>1601.95070733135</v>
      </c>
      <c r="S81" s="258" t="s">
        <v>51</v>
      </c>
      <c r="T81" s="265">
        <v>1611.5529193944883</v>
      </c>
    </row>
    <row r="82" spans="1:20">
      <c r="A82" s="416">
        <v>48</v>
      </c>
      <c r="B82" s="265" t="s">
        <v>56</v>
      </c>
      <c r="C82" s="451">
        <v>72.9094356837536</v>
      </c>
      <c r="D82" s="258"/>
      <c r="E82" s="265" t="s">
        <v>32</v>
      </c>
      <c r="F82" s="451">
        <v>74.526807847049724</v>
      </c>
      <c r="I82" s="265" t="s">
        <v>62</v>
      </c>
      <c r="J82" s="265">
        <v>293.56162099048629</v>
      </c>
      <c r="L82" s="265" t="s">
        <v>32</v>
      </c>
      <c r="M82" s="265">
        <v>368.60650616170255</v>
      </c>
      <c r="P82" s="265" t="s">
        <v>65</v>
      </c>
      <c r="Q82" s="265">
        <v>1109.1896574936357</v>
      </c>
      <c r="S82" s="258" t="s">
        <v>55</v>
      </c>
      <c r="T82" s="265">
        <v>1081.9270894898796</v>
      </c>
    </row>
    <row r="83" spans="1:20">
      <c r="A83" s="416">
        <v>49</v>
      </c>
      <c r="B83" s="265" t="s">
        <v>65</v>
      </c>
      <c r="C83" s="451">
        <v>70.035768980409429</v>
      </c>
      <c r="D83" s="258"/>
      <c r="E83" s="265" t="s">
        <v>55</v>
      </c>
      <c r="F83" s="451">
        <v>62.857620561888105</v>
      </c>
      <c r="I83" s="265" t="s">
        <v>65</v>
      </c>
      <c r="J83" s="265">
        <v>275.77381809014088</v>
      </c>
      <c r="L83" s="265" t="s">
        <v>67</v>
      </c>
      <c r="M83" s="265">
        <v>227.02038768108781</v>
      </c>
      <c r="P83" s="265" t="s">
        <v>55</v>
      </c>
      <c r="Q83" s="265">
        <v>1061.6213824524023</v>
      </c>
      <c r="S83" s="258" t="s">
        <v>67</v>
      </c>
      <c r="T83" s="265">
        <v>898.21449331641202</v>
      </c>
    </row>
    <row r="84" spans="1:20">
      <c r="A84" s="416">
        <v>50</v>
      </c>
      <c r="B84" s="265" t="s">
        <v>71</v>
      </c>
      <c r="C84" s="451">
        <v>66.684967683797979</v>
      </c>
      <c r="D84" s="258"/>
      <c r="E84" s="265" t="s">
        <v>71</v>
      </c>
      <c r="F84" s="451">
        <v>60.589513220119379</v>
      </c>
      <c r="I84" s="265" t="s">
        <v>67</v>
      </c>
      <c r="J84" s="265">
        <v>218.08050448157155</v>
      </c>
      <c r="L84" s="265" t="s">
        <v>65</v>
      </c>
      <c r="M84" s="265">
        <v>153.25385855624032</v>
      </c>
      <c r="P84" s="265" t="s">
        <v>71</v>
      </c>
      <c r="Q84" s="265">
        <v>769.45288954602745</v>
      </c>
      <c r="S84" s="258" t="s">
        <v>65</v>
      </c>
      <c r="T84" s="265">
        <v>576.71615729336918</v>
      </c>
    </row>
    <row r="85" spans="1:20">
      <c r="A85" s="416">
        <v>51</v>
      </c>
      <c r="B85" s="265" t="s">
        <v>67</v>
      </c>
      <c r="C85" s="451">
        <v>62.725671424706547</v>
      </c>
      <c r="D85" s="258"/>
      <c r="E85" s="265" t="s">
        <v>65</v>
      </c>
      <c r="F85" s="451">
        <v>30.818639710211109</v>
      </c>
      <c r="I85" s="265" t="s">
        <v>71</v>
      </c>
      <c r="J85" s="265">
        <v>173.50889014335672</v>
      </c>
      <c r="L85" s="265" t="s">
        <v>71</v>
      </c>
      <c r="M85" s="265">
        <v>142.56205304226881</v>
      </c>
      <c r="P85" s="265" t="s">
        <v>67</v>
      </c>
      <c r="Q85" s="265">
        <v>749.20144490988207</v>
      </c>
      <c r="S85" s="258" t="s">
        <v>71</v>
      </c>
      <c r="T85" s="265">
        <v>543.7291459434939</v>
      </c>
    </row>
    <row r="86" spans="1:20">
      <c r="C86" s="451"/>
      <c r="D86" s="258"/>
      <c r="E86" s="265"/>
      <c r="F86" s="451"/>
      <c r="I86" s="265"/>
      <c r="J86" s="265"/>
      <c r="L86" s="265"/>
      <c r="M86" s="265"/>
      <c r="P86" s="265"/>
      <c r="Q86" s="265"/>
      <c r="T86" s="265"/>
    </row>
    <row r="87" spans="1:20">
      <c r="B87" s="265" t="s">
        <v>72</v>
      </c>
      <c r="C87" s="451">
        <v>0</v>
      </c>
      <c r="D87" s="258"/>
      <c r="E87" s="265" t="s">
        <v>72</v>
      </c>
      <c r="F87" s="451">
        <v>0</v>
      </c>
      <c r="I87" s="265" t="s">
        <v>72</v>
      </c>
      <c r="J87" s="265">
        <v>7.8048277604618299</v>
      </c>
      <c r="L87" s="265" t="s">
        <v>72</v>
      </c>
      <c r="M87" s="265">
        <v>7.2543658822307275</v>
      </c>
      <c r="P87" s="265" t="s">
        <v>72</v>
      </c>
      <c r="Q87" s="265">
        <v>22.000971551940889</v>
      </c>
      <c r="S87" s="258" t="s">
        <v>72</v>
      </c>
      <c r="T87" s="265">
        <v>19.607078587094041</v>
      </c>
    </row>
    <row r="88" spans="1:20">
      <c r="B88" s="265" t="s">
        <v>73</v>
      </c>
      <c r="C88" s="451">
        <v>350</v>
      </c>
      <c r="D88" s="258"/>
      <c r="E88" s="265" t="s">
        <v>73</v>
      </c>
      <c r="F88" s="451">
        <v>2736</v>
      </c>
      <c r="I88" s="265" t="s">
        <v>73</v>
      </c>
      <c r="J88" s="265">
        <v>6142</v>
      </c>
      <c r="L88" s="265" t="s">
        <v>73</v>
      </c>
      <c r="M88" s="265">
        <v>11811</v>
      </c>
      <c r="P88" s="265" t="s">
        <v>73</v>
      </c>
      <c r="Q88" s="265">
        <v>28132</v>
      </c>
      <c r="S88" s="258" t="s">
        <v>73</v>
      </c>
      <c r="T88" s="265">
        <v>37494</v>
      </c>
    </row>
  </sheetData>
  <mergeCells count="3">
    <mergeCell ref="C6:D6"/>
    <mergeCell ref="J6:K6"/>
    <mergeCell ref="Q6:R6"/>
  </mergeCells>
  <printOptions horizontalCentered="1"/>
  <pageMargins left="0.7" right="0.7" top="0.75" bottom="0.75" header="0.3" footer="0.3"/>
  <pageSetup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9"/>
  <sheetViews>
    <sheetView zoomScaleNormal="100" workbookViewId="0">
      <selection activeCell="F34" sqref="F34"/>
    </sheetView>
  </sheetViews>
  <sheetFormatPr defaultColWidth="9.109375" defaultRowHeight="15"/>
  <cols>
    <col min="1" max="1" width="9.109375" style="458"/>
    <col min="2" max="2" width="45.33203125" style="495" bestFit="1" customWidth="1"/>
    <col min="3" max="3" width="9.5546875" style="460" bestFit="1" customWidth="1"/>
    <col min="4" max="16384" width="9.109375" style="458"/>
  </cols>
  <sheetData>
    <row r="1" spans="1:3">
      <c r="B1" s="459"/>
    </row>
    <row r="2" spans="1:3" ht="15.6">
      <c r="B2" s="461" t="s">
        <v>266</v>
      </c>
    </row>
    <row r="3" spans="1:3" ht="15.6">
      <c r="B3" s="461" t="s">
        <v>267</v>
      </c>
    </row>
    <row r="4" spans="1:3" ht="16.2" thickBot="1">
      <c r="B4" s="462"/>
    </row>
    <row r="5" spans="1:3" ht="15.6">
      <c r="B5" s="463" t="s">
        <v>268</v>
      </c>
      <c r="C5" s="464">
        <f>SUM(C6:C58)</f>
        <v>145552.25912774538</v>
      </c>
    </row>
    <row r="6" spans="1:3">
      <c r="A6" s="465"/>
      <c r="B6" s="466" t="s">
        <v>19</v>
      </c>
      <c r="C6" s="467">
        <f>'[1]RNO OCTOBER 2015'!K6</f>
        <v>3137.1090377418845</v>
      </c>
    </row>
    <row r="7" spans="1:3">
      <c r="A7" s="468"/>
      <c r="B7" s="466" t="s">
        <v>20</v>
      </c>
      <c r="C7" s="467">
        <f>'[1]RNO OCTOBER 2015'!K7</f>
        <v>301.31404258257766</v>
      </c>
    </row>
    <row r="8" spans="1:3">
      <c r="A8" s="465"/>
      <c r="B8" s="466" t="s">
        <v>21</v>
      </c>
      <c r="C8" s="467">
        <f>'[1]RNO OCTOBER 2015'!K8</f>
        <v>1514.2169590960118</v>
      </c>
    </row>
    <row r="9" spans="1:3">
      <c r="A9" s="465"/>
      <c r="B9" s="466" t="s">
        <v>22</v>
      </c>
      <c r="C9" s="467">
        <f>'[1]RNO OCTOBER 2015'!K9</f>
        <v>270.44993391912084</v>
      </c>
    </row>
    <row r="10" spans="1:3">
      <c r="A10" s="465"/>
      <c r="B10" s="466" t="s">
        <v>23</v>
      </c>
      <c r="C10" s="467">
        <f>'[1]RNO OCTOBER 2015'!K10</f>
        <v>3929.2573849911819</v>
      </c>
    </row>
    <row r="11" spans="1:3">
      <c r="A11" s="465"/>
      <c r="B11" s="466" t="s">
        <v>24</v>
      </c>
      <c r="C11" s="467">
        <f>'[1]RNO OCTOBER 2015'!K11</f>
        <v>4308.2700643981698</v>
      </c>
    </row>
    <row r="12" spans="1:3">
      <c r="A12" s="465"/>
      <c r="B12" s="466" t="s">
        <v>25</v>
      </c>
      <c r="C12" s="467">
        <f>'[1]RNO OCTOBER 2015'!K12</f>
        <v>2343.0623739878565</v>
      </c>
    </row>
    <row r="13" spans="1:3">
      <c r="A13" s="465"/>
      <c r="B13" s="466" t="s">
        <v>26</v>
      </c>
      <c r="C13" s="467">
        <f>'[1]RNO OCTOBER 2015'!K13</f>
        <v>441.87505863281399</v>
      </c>
    </row>
    <row r="14" spans="1:3">
      <c r="A14" s="465"/>
      <c r="B14" s="466" t="s">
        <v>27</v>
      </c>
      <c r="C14" s="467">
        <f>'[1]RNO OCTOBER 2015'!K14</f>
        <v>9132.7055043711571</v>
      </c>
    </row>
    <row r="15" spans="1:3">
      <c r="A15" s="465"/>
      <c r="B15" s="466" t="s">
        <v>28</v>
      </c>
      <c r="C15" s="467">
        <f>'[1]RNO OCTOBER 2015'!K15</f>
        <v>21902.544493845653</v>
      </c>
    </row>
    <row r="16" spans="1:3">
      <c r="A16" s="465"/>
      <c r="B16" s="466" t="s">
        <v>29</v>
      </c>
      <c r="C16" s="467">
        <f>'[1]RNO OCTOBER 2015'!K16</f>
        <v>2866.4724874733042</v>
      </c>
    </row>
    <row r="17" spans="1:3">
      <c r="A17" s="465"/>
      <c r="B17" s="466" t="s">
        <v>30</v>
      </c>
      <c r="C17" s="467">
        <f>'[1]RNO OCTOBER 2015'!K17</f>
        <v>5680.7371918354165</v>
      </c>
    </row>
    <row r="18" spans="1:3">
      <c r="A18" s="465"/>
      <c r="B18" s="466" t="s">
        <v>31</v>
      </c>
      <c r="C18" s="467">
        <f>'[1]RNO OCTOBER 2015'!K18</f>
        <v>332.62859230653282</v>
      </c>
    </row>
    <row r="19" spans="1:3">
      <c r="A19" s="465"/>
      <c r="B19" s="466" t="s">
        <v>32</v>
      </c>
      <c r="C19" s="467">
        <f>'[1]RNO OCTOBER 2015'!K19</f>
        <v>150.62427085832579</v>
      </c>
    </row>
    <row r="20" spans="1:3">
      <c r="A20" s="465"/>
      <c r="B20" s="466" t="s">
        <v>33</v>
      </c>
      <c r="C20" s="467">
        <f>'[1]RNO OCTOBER 2015'!K20</f>
        <v>4150.2324676994331</v>
      </c>
    </row>
    <row r="21" spans="1:3">
      <c r="A21" s="465"/>
      <c r="B21" s="466" t="s">
        <v>34</v>
      </c>
      <c r="C21" s="467">
        <f>'[1]RNO OCTOBER 2015'!K21</f>
        <v>2231.9452374962243</v>
      </c>
    </row>
    <row r="22" spans="1:3">
      <c r="A22" s="465"/>
      <c r="B22" s="466" t="s">
        <v>35</v>
      </c>
      <c r="C22" s="467">
        <f>'[1]RNO OCTOBER 2015'!K22</f>
        <v>278.0610996624705</v>
      </c>
    </row>
    <row r="23" spans="1:3">
      <c r="A23" s="465"/>
      <c r="B23" s="466" t="s">
        <v>37</v>
      </c>
      <c r="C23" s="467">
        <f>'[1]RNO OCTOBER 2015'!K23</f>
        <v>1094.6249909273472</v>
      </c>
    </row>
    <row r="24" spans="1:3">
      <c r="A24" s="465"/>
      <c r="B24" s="466" t="s">
        <v>38</v>
      </c>
      <c r="C24" s="467">
        <f>'[1]RNO OCTOBER 2015'!K24</f>
        <v>415.41610110735832</v>
      </c>
    </row>
    <row r="25" spans="1:3">
      <c r="A25" s="465"/>
      <c r="B25" s="466" t="s">
        <v>39</v>
      </c>
      <c r="C25" s="467">
        <f>'[1]RNO OCTOBER 2015'!K25</f>
        <v>27690.568382343248</v>
      </c>
    </row>
    <row r="26" spans="1:3">
      <c r="A26" s="465"/>
      <c r="B26" s="466" t="s">
        <v>40</v>
      </c>
      <c r="C26" s="467">
        <f>'[1]RNO OCTOBER 2015'!K26</f>
        <v>6530.2087905309081</v>
      </c>
    </row>
    <row r="27" spans="1:3">
      <c r="A27" s="465"/>
      <c r="B27" s="466" t="s">
        <v>41</v>
      </c>
      <c r="C27" s="467">
        <f>'[1]RNO OCTOBER 2015'!K27</f>
        <v>694.57182727383758</v>
      </c>
    </row>
    <row r="28" spans="1:3">
      <c r="A28" s="465"/>
      <c r="B28" s="466" t="s">
        <v>42</v>
      </c>
      <c r="C28" s="467">
        <f>'[1]RNO OCTOBER 2015'!K28</f>
        <v>702.39318686535239</v>
      </c>
    </row>
    <row r="29" spans="1:3">
      <c r="A29" s="465"/>
      <c r="B29" s="466" t="s">
        <v>43</v>
      </c>
      <c r="C29" s="467">
        <f>'[1]RNO OCTOBER 2015'!K29</f>
        <v>345.69493677393268</v>
      </c>
    </row>
    <row r="30" spans="1:3">
      <c r="A30" s="465"/>
      <c r="B30" s="466" t="s">
        <v>44</v>
      </c>
      <c r="C30" s="467">
        <f>'[1]RNO OCTOBER 2015'!K30</f>
        <v>321.81781772291714</v>
      </c>
    </row>
    <row r="31" spans="1:3">
      <c r="A31" s="465"/>
      <c r="B31" s="466" t="s">
        <v>45</v>
      </c>
      <c r="C31" s="467">
        <f>'[1]RNO OCTOBER 2015'!K31</f>
        <v>2918.5844718705607</v>
      </c>
    </row>
    <row r="32" spans="1:3">
      <c r="A32" s="465"/>
      <c r="B32" s="466" t="s">
        <v>46</v>
      </c>
      <c r="C32" s="467">
        <f>'[1]RNO OCTOBER 2015'!K32</f>
        <v>463.04154257213679</v>
      </c>
    </row>
    <row r="33" spans="1:3">
      <c r="A33" s="465"/>
      <c r="B33" s="466" t="s">
        <v>47</v>
      </c>
      <c r="C33" s="467">
        <f>'[1]RNO OCTOBER 2015'!K33</f>
        <v>885.55480963363561</v>
      </c>
    </row>
    <row r="34" spans="1:3">
      <c r="A34" s="465"/>
      <c r="B34" s="466" t="s">
        <v>48</v>
      </c>
      <c r="C34" s="467">
        <f>'[1]RNO OCTOBER 2015'!K34</f>
        <v>1328.3957385668616</v>
      </c>
    </row>
    <row r="35" spans="1:3">
      <c r="A35" s="465"/>
      <c r="B35" s="466" t="s">
        <v>49</v>
      </c>
      <c r="C35" s="467">
        <f>'[1]RNO OCTOBER 2015'!K35</f>
        <v>8246.3316984998801</v>
      </c>
    </row>
    <row r="36" spans="1:3">
      <c r="A36" s="465"/>
      <c r="B36" s="466" t="s">
        <v>51</v>
      </c>
      <c r="C36" s="467">
        <f>'[1]RNO OCTOBER 2015'!K36</f>
        <v>206.4264248200152</v>
      </c>
    </row>
    <row r="37" spans="1:3">
      <c r="A37" s="465"/>
      <c r="B37" s="466" t="s">
        <v>52</v>
      </c>
      <c r="C37" s="467">
        <f>'[1]RNO OCTOBER 2015'!K37</f>
        <v>1532.6099100913038</v>
      </c>
    </row>
    <row r="38" spans="1:3">
      <c r="A38" s="465"/>
      <c r="B38" s="466" t="s">
        <v>53</v>
      </c>
      <c r="C38" s="467">
        <f>'[1]RNO OCTOBER 2015'!K38</f>
        <v>8271.4130580850288</v>
      </c>
    </row>
    <row r="39" spans="1:3">
      <c r="A39" s="465"/>
      <c r="B39" s="466" t="s">
        <v>54</v>
      </c>
      <c r="C39" s="467">
        <f>'[1]RNO OCTOBER 2015'!K39</f>
        <v>2065.9764649762383</v>
      </c>
    </row>
    <row r="40" spans="1:3">
      <c r="A40" s="465"/>
      <c r="B40" s="466" t="s">
        <v>55</v>
      </c>
      <c r="C40" s="467">
        <f>'[1]RNO OCTOBER 2015'!K40</f>
        <v>127.60525369181119</v>
      </c>
    </row>
    <row r="41" spans="1:3">
      <c r="A41" s="465"/>
      <c r="B41" s="466" t="s">
        <v>56</v>
      </c>
      <c r="C41" s="467">
        <f>'[1]RNO OCTOBER 2015'!K41</f>
        <v>99.703421512250287</v>
      </c>
    </row>
    <row r="42" spans="1:3">
      <c r="A42" s="465"/>
      <c r="B42" s="466" t="s">
        <v>57</v>
      </c>
      <c r="C42" s="467">
        <f>'[1]RNO OCTOBER 2015'!K42</f>
        <v>7799.241712722056</v>
      </c>
    </row>
    <row r="43" spans="1:3">
      <c r="A43" s="465"/>
      <c r="B43" s="466" t="s">
        <v>58</v>
      </c>
      <c r="C43" s="467">
        <f>'[1]RNO OCTOBER 2015'!K43</f>
        <v>323.60006044819966</v>
      </c>
    </row>
    <row r="44" spans="1:3">
      <c r="A44" s="465"/>
      <c r="B44" s="466" t="s">
        <v>59</v>
      </c>
      <c r="C44" s="467">
        <f>'[1]RNO OCTOBER 2015'!K44</f>
        <v>410.58046153116504</v>
      </c>
    </row>
    <row r="45" spans="1:3">
      <c r="A45" s="465"/>
      <c r="B45" s="466" t="s">
        <v>60</v>
      </c>
      <c r="C45" s="467">
        <f>'[1]RNO OCTOBER 2015'!K45</f>
        <v>1145.7253367198173</v>
      </c>
    </row>
    <row r="46" spans="1:3">
      <c r="A46" s="465"/>
      <c r="B46" s="466" t="s">
        <v>61</v>
      </c>
      <c r="C46" s="467">
        <f>'[1]RNO OCTOBER 2015'!K46</f>
        <v>1144.6433111925944</v>
      </c>
    </row>
    <row r="47" spans="1:3">
      <c r="A47" s="465"/>
      <c r="B47" s="466" t="s">
        <v>62</v>
      </c>
      <c r="C47" s="467">
        <f>'[1]RNO OCTOBER 2015'!K47</f>
        <v>124.43561743219955</v>
      </c>
    </row>
    <row r="48" spans="1:3">
      <c r="A48" s="465"/>
      <c r="B48" s="466" t="s">
        <v>63</v>
      </c>
      <c r="C48" s="467">
        <f>'[1]RNO OCTOBER 2015'!K48</f>
        <v>299.5186307673651</v>
      </c>
    </row>
    <row r="49" spans="1:3">
      <c r="A49" s="465"/>
      <c r="B49" s="466" t="s">
        <v>64</v>
      </c>
      <c r="C49" s="467">
        <f>'[1]RNO OCTOBER 2015'!K49</f>
        <v>468.00093000117278</v>
      </c>
    </row>
    <row r="50" spans="1:3">
      <c r="A50" s="465"/>
      <c r="B50" s="466" t="s">
        <v>65</v>
      </c>
      <c r="C50" s="467">
        <f>'[1]RNO OCTOBER 2015'!K50</f>
        <v>95.773691431057429</v>
      </c>
    </row>
    <row r="51" spans="1:3">
      <c r="A51" s="465"/>
      <c r="B51" s="466" t="s">
        <v>66</v>
      </c>
      <c r="C51" s="467">
        <f>'[1]RNO OCTOBER 2015'!K51</f>
        <v>412.96279477762971</v>
      </c>
    </row>
    <row r="52" spans="1:3">
      <c r="A52" s="465"/>
      <c r="B52" s="466" t="s">
        <v>67</v>
      </c>
      <c r="C52" s="467">
        <f>'[1]RNO OCTOBER 2015'!K52</f>
        <v>85.777156263054181</v>
      </c>
    </row>
    <row r="53" spans="1:3">
      <c r="A53" s="465"/>
      <c r="B53" s="466" t="s">
        <v>68</v>
      </c>
      <c r="C53" s="467">
        <f>'[1]RNO OCTOBER 2015'!K53</f>
        <v>598.8266488612428</v>
      </c>
    </row>
    <row r="54" spans="1:3">
      <c r="A54" s="465"/>
      <c r="B54" s="466" t="s">
        <v>69</v>
      </c>
      <c r="C54" s="467">
        <f>'[1]RNO OCTOBER 2015'!K54</f>
        <v>4256.1923431856867</v>
      </c>
    </row>
    <row r="55" spans="1:3">
      <c r="A55" s="465"/>
      <c r="B55" s="466" t="s">
        <v>70</v>
      </c>
      <c r="C55" s="467">
        <f>'[1]RNO OCTOBER 2015'!K55</f>
        <v>904.72003501858899</v>
      </c>
    </row>
    <row r="56" spans="1:3">
      <c r="A56" s="465"/>
      <c r="B56" s="466" t="s">
        <v>71</v>
      </c>
      <c r="C56" s="467">
        <f>'[1]RNO OCTOBER 2015'!K56</f>
        <v>91.19148131042293</v>
      </c>
    </row>
    <row r="57" spans="1:3">
      <c r="A57" s="465"/>
      <c r="B57" s="466" t="s">
        <v>269</v>
      </c>
      <c r="C57" s="467">
        <f>'[1]RNO OCTOBER 2015'!K57</f>
        <v>0</v>
      </c>
    </row>
    <row r="58" spans="1:3">
      <c r="A58" s="465"/>
      <c r="B58" s="466" t="s">
        <v>73</v>
      </c>
      <c r="C58" s="467">
        <f>'[1]RNO OCTOBER 2015'!K58</f>
        <v>478.62388732030081</v>
      </c>
    </row>
    <row r="59" spans="1:3" ht="15.6">
      <c r="B59" s="469"/>
      <c r="C59" s="470"/>
    </row>
    <row r="60" spans="1:3" ht="15.6">
      <c r="B60" s="471" t="s">
        <v>270</v>
      </c>
      <c r="C60" s="472">
        <f>SUM(C61:C78)</f>
        <v>1360.6593368105696</v>
      </c>
    </row>
    <row r="61" spans="1:3">
      <c r="B61" s="466" t="s">
        <v>271</v>
      </c>
      <c r="C61" s="467">
        <f>'[1]RNO OCTOBER 2015'!K61</f>
        <v>61.537356941181535</v>
      </c>
    </row>
    <row r="62" spans="1:3">
      <c r="B62" s="466" t="s">
        <v>272</v>
      </c>
      <c r="C62" s="467">
        <f>'[1]RNO OCTOBER 2015'!K62</f>
        <v>4.1024904627454353</v>
      </c>
    </row>
    <row r="63" spans="1:3">
      <c r="B63" s="466" t="s">
        <v>273</v>
      </c>
      <c r="C63" s="467">
        <f>'[1]RNO OCTOBER 2015'!K63</f>
        <v>0</v>
      </c>
    </row>
    <row r="64" spans="1:3">
      <c r="B64" s="466" t="s">
        <v>274</v>
      </c>
      <c r="C64" s="467">
        <f>'[1]RNO OCTOBER 2015'!K64</f>
        <v>80.682312433993573</v>
      </c>
    </row>
    <row r="65" spans="2:3">
      <c r="B65" s="466" t="s">
        <v>275</v>
      </c>
      <c r="C65" s="467">
        <f>'[1]RNO OCTOBER 2015'!K65</f>
        <v>8.2049809254908705</v>
      </c>
    </row>
    <row r="66" spans="2:3">
      <c r="B66" s="466" t="s">
        <v>276</v>
      </c>
      <c r="C66" s="467">
        <f>'[1]RNO OCTOBER 2015'!K66</f>
        <v>9.5724777464060171</v>
      </c>
    </row>
    <row r="67" spans="2:3">
      <c r="B67" s="466" t="s">
        <v>277</v>
      </c>
      <c r="C67" s="467">
        <f>'[1]RNO OCTOBER 2015'!K67</f>
        <v>0</v>
      </c>
    </row>
    <row r="68" spans="2:3">
      <c r="B68" s="466" t="s">
        <v>278</v>
      </c>
      <c r="C68" s="467">
        <f>'[1]RNO OCTOBER 2015'!K68</f>
        <v>10.939974567321162</v>
      </c>
    </row>
    <row r="69" spans="2:3">
      <c r="B69" s="466" t="s">
        <v>279</v>
      </c>
      <c r="C69" s="467">
        <f>'[1]RNO OCTOBER 2015'!K69</f>
        <v>16.409961850981741</v>
      </c>
    </row>
    <row r="70" spans="2:3">
      <c r="B70" s="466" t="s">
        <v>280</v>
      </c>
      <c r="C70" s="467">
        <f>'[1]RNO OCTOBER 2015'!K70</f>
        <v>28.717433239218053</v>
      </c>
    </row>
    <row r="71" spans="2:3">
      <c r="B71" s="466" t="s">
        <v>281</v>
      </c>
      <c r="C71" s="467">
        <f>'[1]RNO OCTOBER 2015'!K71</f>
        <v>329.56673384055006</v>
      </c>
    </row>
    <row r="72" spans="2:3">
      <c r="B72" s="466" t="s">
        <v>282</v>
      </c>
      <c r="C72" s="467">
        <f>'[1]RNO OCTOBER 2015'!K72</f>
        <v>0</v>
      </c>
    </row>
    <row r="73" spans="2:3">
      <c r="B73" s="466" t="s">
        <v>283</v>
      </c>
      <c r="C73" s="467">
        <f>'[1]RNO OCTOBER 2015'!K73</f>
        <v>8.2049809254908705</v>
      </c>
    </row>
    <row r="74" spans="2:3">
      <c r="B74" s="466" t="s">
        <v>284</v>
      </c>
      <c r="C74" s="467">
        <f>'[1]RNO OCTOBER 2015'!K74</f>
        <v>58.802363299351249</v>
      </c>
    </row>
    <row r="75" spans="2:3">
      <c r="B75" s="466" t="s">
        <v>285</v>
      </c>
      <c r="C75" s="467">
        <f>'[1]RNO OCTOBER 2015'!K75</f>
        <v>6.8374841045757266</v>
      </c>
    </row>
    <row r="76" spans="2:3">
      <c r="B76" s="466" t="s">
        <v>286</v>
      </c>
      <c r="C76" s="467">
        <f>'[1]RNO OCTOBER 2015'!K76</f>
        <v>0</v>
      </c>
    </row>
    <row r="77" spans="2:3">
      <c r="B77" s="466" t="s">
        <v>287</v>
      </c>
      <c r="C77" s="467">
        <f>'[1]RNO OCTOBER 2015'!K77</f>
        <v>0</v>
      </c>
    </row>
    <row r="78" spans="2:3">
      <c r="B78" s="466" t="s">
        <v>136</v>
      </c>
      <c r="C78" s="467">
        <f>'[1]RNO OCTOBER 2015'!K78</f>
        <v>737.08078647326317</v>
      </c>
    </row>
    <row r="79" spans="2:3">
      <c r="B79" s="466"/>
      <c r="C79" s="473"/>
    </row>
    <row r="80" spans="2:3" ht="15.6">
      <c r="B80" s="471" t="s">
        <v>288</v>
      </c>
      <c r="C80" s="472">
        <f>'[1]RNO OCTOBER 2015'!K80</f>
        <v>1483.7340506929327</v>
      </c>
    </row>
    <row r="81" spans="2:3" ht="15.6">
      <c r="B81" s="469"/>
      <c r="C81" s="470"/>
    </row>
    <row r="82" spans="2:3" ht="15.6">
      <c r="B82" s="471" t="s">
        <v>289</v>
      </c>
      <c r="C82" s="472">
        <f>SUM(C83:C90)</f>
        <v>750.75575468241482</v>
      </c>
    </row>
    <row r="83" spans="2:3">
      <c r="B83" s="466" t="s">
        <v>290</v>
      </c>
      <c r="C83" s="467">
        <f>'[1]RNO OCTOBER 2015'!K83</f>
        <v>0</v>
      </c>
    </row>
    <row r="84" spans="2:3">
      <c r="B84" s="466" t="s">
        <v>291</v>
      </c>
      <c r="C84" s="467">
        <f>'[1]RNO OCTOBER 2015'!K84</f>
        <v>277.60185464577449</v>
      </c>
    </row>
    <row r="85" spans="2:3">
      <c r="B85" s="466" t="s">
        <v>292</v>
      </c>
      <c r="C85" s="467">
        <f>'[1]RNO OCTOBER 2015'!K85</f>
        <v>43.759898269284648</v>
      </c>
    </row>
    <row r="86" spans="2:3">
      <c r="B86" s="474" t="s">
        <v>293</v>
      </c>
      <c r="C86" s="467">
        <f>'[1]RNO OCTOBER 2015'!K86</f>
        <v>86.152299717654145</v>
      </c>
    </row>
    <row r="87" spans="2:3">
      <c r="B87" s="466" t="s">
        <v>294</v>
      </c>
      <c r="C87" s="467">
        <f>'[1]RNO OCTOBER 2015'!K87</f>
        <v>73.844828329417851</v>
      </c>
    </row>
    <row r="88" spans="2:3">
      <c r="B88" s="466" t="s">
        <v>295</v>
      </c>
      <c r="C88" s="467">
        <f>'[1]RNO OCTOBER 2015'!K88</f>
        <v>8.2049809254908705</v>
      </c>
    </row>
    <row r="89" spans="2:3">
      <c r="B89" s="466" t="s">
        <v>296</v>
      </c>
      <c r="C89" s="467">
        <f>'[1]RNO OCTOBER 2015'!K89</f>
        <v>261.19189279479275</v>
      </c>
    </row>
    <row r="90" spans="2:3">
      <c r="B90" s="466" t="s">
        <v>297</v>
      </c>
      <c r="C90" s="467">
        <f>'[1]RNO OCTOBER 2015'!K90</f>
        <v>0</v>
      </c>
    </row>
    <row r="91" spans="2:3" ht="15.6">
      <c r="B91" s="469"/>
      <c r="C91" s="470"/>
    </row>
    <row r="92" spans="2:3" ht="15.6">
      <c r="B92" s="471" t="s">
        <v>298</v>
      </c>
      <c r="C92" s="472">
        <f>SUM(C93:C106)</f>
        <v>2372.6069842877773</v>
      </c>
    </row>
    <row r="93" spans="2:3">
      <c r="B93" s="466" t="s">
        <v>138</v>
      </c>
      <c r="C93" s="467">
        <f>'[1]RNO OCTOBER 2015'!K93</f>
        <v>325.46424337780456</v>
      </c>
    </row>
    <row r="94" spans="2:3">
      <c r="B94" s="466" t="s">
        <v>139</v>
      </c>
      <c r="C94" s="467">
        <f>'[1]RNO OCTOBER 2015'!K94</f>
        <v>5.469987283660581</v>
      </c>
    </row>
    <row r="95" spans="2:3">
      <c r="B95" s="466" t="s">
        <v>140</v>
      </c>
      <c r="C95" s="467">
        <f>'[1]RNO OCTOBER 2015'!K95</f>
        <v>244.78193094381101</v>
      </c>
    </row>
    <row r="96" spans="2:3">
      <c r="B96" s="466" t="s">
        <v>141</v>
      </c>
      <c r="C96" s="467">
        <f>'[1]RNO OCTOBER 2015'!K96</f>
        <v>216.06449770459295</v>
      </c>
    </row>
    <row r="97" spans="1:3">
      <c r="B97" s="466" t="s">
        <v>142</v>
      </c>
      <c r="C97" s="467">
        <f>'[1]RNO OCTOBER 2015'!K97</f>
        <v>991.43519516348033</v>
      </c>
    </row>
    <row r="98" spans="1:3">
      <c r="B98" s="466" t="s">
        <v>143</v>
      </c>
      <c r="C98" s="467">
        <f>'[1]RNO OCTOBER 2015'!K98</f>
        <v>56.067369657520956</v>
      </c>
    </row>
    <row r="99" spans="1:3">
      <c r="B99" s="466" t="s">
        <v>144</v>
      </c>
      <c r="C99" s="467">
        <f>'[1]RNO OCTOBER 2015'!K99</f>
        <v>5.469987283660581</v>
      </c>
    </row>
    <row r="100" spans="1:3">
      <c r="B100" s="466" t="s">
        <v>145</v>
      </c>
      <c r="C100" s="467">
        <f>'[1]RNO OCTOBER 2015'!K100</f>
        <v>2.7349936418302905</v>
      </c>
    </row>
    <row r="101" spans="1:3">
      <c r="B101" s="466" t="s">
        <v>146</v>
      </c>
      <c r="C101" s="467">
        <f>'[1]RNO OCTOBER 2015'!K101</f>
        <v>27.349936418302907</v>
      </c>
    </row>
    <row r="102" spans="1:3">
      <c r="B102" s="466" t="s">
        <v>147</v>
      </c>
      <c r="C102" s="467">
        <f>'[1]RNO OCTOBER 2015'!K102</f>
        <v>140.85217255425997</v>
      </c>
    </row>
    <row r="103" spans="1:3">
      <c r="B103" s="466" t="s">
        <v>148</v>
      </c>
      <c r="C103" s="467">
        <f>'[1]RNO OCTOBER 2015'!K103</f>
        <v>1.3674968209151452</v>
      </c>
    </row>
    <row r="104" spans="1:3">
      <c r="B104" s="466" t="s">
        <v>149</v>
      </c>
      <c r="C104" s="467">
        <f>'[1]RNO OCTOBER 2015'!K104</f>
        <v>34.187420522878632</v>
      </c>
    </row>
    <row r="105" spans="1:3">
      <c r="B105" s="466" t="s">
        <v>150</v>
      </c>
      <c r="C105" s="467">
        <f>'[1]RNO OCTOBER 2015'!K105</f>
        <v>295.3793133176714</v>
      </c>
    </row>
    <row r="106" spans="1:3">
      <c r="B106" s="466" t="s">
        <v>136</v>
      </c>
      <c r="C106" s="467">
        <f>'[1]RNO OCTOBER 2015'!K106</f>
        <v>25.98243959738776</v>
      </c>
    </row>
    <row r="107" spans="1:3" ht="15.6">
      <c r="B107" s="469"/>
      <c r="C107" s="470"/>
    </row>
    <row r="108" spans="1:3" ht="15.6">
      <c r="B108" s="471" t="s">
        <v>299</v>
      </c>
      <c r="C108" s="472">
        <f>SUM(C109:C111,C120)</f>
        <v>5613.574449856671</v>
      </c>
    </row>
    <row r="109" spans="1:3">
      <c r="B109" s="466" t="s">
        <v>152</v>
      </c>
      <c r="C109" s="467">
        <f>'[1]RNO OCTOBER 2015'!K109</f>
        <v>6.8374841045757266</v>
      </c>
    </row>
    <row r="110" spans="1:3">
      <c r="B110" s="466" t="s">
        <v>153</v>
      </c>
      <c r="C110" s="467">
        <f>'[1]RNO OCTOBER 2015'!K110</f>
        <v>1035.1950934327649</v>
      </c>
    </row>
    <row r="111" spans="1:3" ht="15.6">
      <c r="B111" s="471" t="s">
        <v>154</v>
      </c>
      <c r="C111" s="475">
        <f>SUM(C112:C119)</f>
        <v>2406.7944048106556</v>
      </c>
    </row>
    <row r="112" spans="1:3" ht="15.6">
      <c r="A112" s="476"/>
      <c r="B112" s="477" t="s">
        <v>300</v>
      </c>
      <c r="C112" s="467">
        <f>'[1]RNO OCTOBER 2015'!K112</f>
        <v>84.784802896738995</v>
      </c>
    </row>
    <row r="113" spans="1:3" ht="15.6">
      <c r="A113" s="476"/>
      <c r="B113" s="477" t="s">
        <v>301</v>
      </c>
      <c r="C113" s="467">
        <f>'[1]RNO OCTOBER 2015'!K113</f>
        <v>20.512452313727177</v>
      </c>
    </row>
    <row r="114" spans="1:3" ht="15.6">
      <c r="A114" s="476"/>
      <c r="B114" s="477" t="s">
        <v>302</v>
      </c>
      <c r="C114" s="467">
        <f>'[1]RNO OCTOBER 2015'!K114</f>
        <v>172.30459943530829</v>
      </c>
    </row>
    <row r="115" spans="1:3" ht="15.6">
      <c r="A115" s="476"/>
      <c r="B115" s="477" t="s">
        <v>303</v>
      </c>
      <c r="C115" s="467">
        <f>'[1]RNO OCTOBER 2015'!K115</f>
        <v>0</v>
      </c>
    </row>
    <row r="116" spans="1:3" ht="15.6">
      <c r="A116" s="476"/>
      <c r="B116" s="477" t="s">
        <v>304</v>
      </c>
      <c r="C116" s="467">
        <f>'[1]RNO OCTOBER 2015'!K116</f>
        <v>1.3674968209151452</v>
      </c>
    </row>
    <row r="117" spans="1:3" ht="15.6">
      <c r="A117" s="476"/>
      <c r="B117" s="477" t="s">
        <v>305</v>
      </c>
      <c r="C117" s="467">
        <f>'[1]RNO OCTOBER 2015'!K117</f>
        <v>247.51692458564131</v>
      </c>
    </row>
    <row r="118" spans="1:3" ht="15.6">
      <c r="A118" s="476"/>
      <c r="B118" s="477" t="s">
        <v>306</v>
      </c>
      <c r="C118" s="467">
        <f>'[1]RNO OCTOBER 2015'!K118</f>
        <v>2.7349936418302905</v>
      </c>
    </row>
    <row r="119" spans="1:3" ht="15.6">
      <c r="A119" s="476"/>
      <c r="B119" s="477" t="s">
        <v>307</v>
      </c>
      <c r="C119" s="467">
        <f>'[1]RNO OCTOBER 2015'!K119</f>
        <v>1877.5731351164943</v>
      </c>
    </row>
    <row r="120" spans="1:3" ht="15.6">
      <c r="B120" s="471" t="s">
        <v>165</v>
      </c>
      <c r="C120" s="472">
        <f>SUM(C121:C148)</f>
        <v>2164.7474675086751</v>
      </c>
    </row>
    <row r="121" spans="1:3">
      <c r="A121" s="465"/>
      <c r="B121" s="466" t="s">
        <v>166</v>
      </c>
      <c r="C121" s="467">
        <f>'[1]RNO OCTOBER 2015'!K121</f>
        <v>161.36462486798715</v>
      </c>
    </row>
    <row r="122" spans="1:3">
      <c r="A122" s="465"/>
      <c r="B122" s="466" t="s">
        <v>308</v>
      </c>
      <c r="C122" s="467">
        <f>'[1]RNO OCTOBER 2015'!K122</f>
        <v>179.14208353988403</v>
      </c>
    </row>
    <row r="123" spans="1:3">
      <c r="A123" s="465"/>
      <c r="B123" s="466" t="s">
        <v>168</v>
      </c>
      <c r="C123" s="467">
        <f>'[1]RNO OCTOBER 2015'!K123</f>
        <v>35.554917343793775</v>
      </c>
    </row>
    <row r="124" spans="1:3">
      <c r="A124" s="465"/>
      <c r="B124" s="466" t="s">
        <v>169</v>
      </c>
      <c r="C124" s="467">
        <f>'[1]RNO OCTOBER 2015'!K124</f>
        <v>252.98691186930188</v>
      </c>
    </row>
    <row r="125" spans="1:3">
      <c r="A125" s="465"/>
      <c r="B125" s="466" t="s">
        <v>170</v>
      </c>
      <c r="C125" s="467">
        <f>'[1]RNO OCTOBER 2015'!K125</f>
        <v>53.33237601569067</v>
      </c>
    </row>
    <row r="126" spans="1:3">
      <c r="A126" s="465"/>
      <c r="B126" s="466" t="s">
        <v>171</v>
      </c>
      <c r="C126" s="467">
        <f>'[1]RNO OCTOBER 2015'!K126</f>
        <v>25.98243959738776</v>
      </c>
    </row>
    <row r="127" spans="1:3">
      <c r="A127" s="465"/>
      <c r="B127" s="466" t="s">
        <v>172</v>
      </c>
      <c r="C127" s="467">
        <f>'[1]RNO OCTOBER 2015'!K127</f>
        <v>49.229885552945227</v>
      </c>
    </row>
    <row r="128" spans="1:3">
      <c r="A128" s="465"/>
      <c r="B128" s="466" t="s">
        <v>173</v>
      </c>
      <c r="C128" s="467">
        <f>'[1]RNO OCTOBER 2015'!K128</f>
        <v>16.409961850981741</v>
      </c>
    </row>
    <row r="129" spans="1:3">
      <c r="A129" s="465"/>
      <c r="B129" s="466" t="s">
        <v>174</v>
      </c>
      <c r="C129" s="467">
        <f>'[1]RNO OCTOBER 2015'!K129</f>
        <v>265.29438325753819</v>
      </c>
    </row>
    <row r="130" spans="1:3">
      <c r="A130" s="465"/>
      <c r="B130" s="466" t="s">
        <v>175</v>
      </c>
      <c r="C130" s="467">
        <f>'[1]RNO OCTOBER 2015'!K130</f>
        <v>24.614942776472613</v>
      </c>
    </row>
    <row r="131" spans="1:3">
      <c r="A131" s="465"/>
      <c r="B131" s="466" t="s">
        <v>176</v>
      </c>
      <c r="C131" s="467">
        <f>'[1]RNO OCTOBER 2015'!K131</f>
        <v>65.639847403926964</v>
      </c>
    </row>
    <row r="132" spans="1:3">
      <c r="A132" s="465"/>
      <c r="B132" s="466" t="s">
        <v>177</v>
      </c>
      <c r="C132" s="467">
        <f>'[1]RNO OCTOBER 2015'!K132</f>
        <v>113.50223613595706</v>
      </c>
    </row>
    <row r="133" spans="1:3">
      <c r="A133" s="465"/>
      <c r="B133" s="466" t="s">
        <v>178</v>
      </c>
      <c r="C133" s="467">
        <f>'[1]RNO OCTOBER 2015'!K133</f>
        <v>21.879949134642324</v>
      </c>
    </row>
    <row r="134" spans="1:3">
      <c r="A134" s="465"/>
      <c r="B134" s="466" t="s">
        <v>309</v>
      </c>
      <c r="C134" s="467">
        <f>'[1]RNO OCTOBER 2015'!K134</f>
        <v>272.13186736211389</v>
      </c>
    </row>
    <row r="135" spans="1:3">
      <c r="A135" s="465"/>
      <c r="B135" s="466" t="s">
        <v>310</v>
      </c>
      <c r="C135" s="467">
        <f>'[1]RNO OCTOBER 2015'!K135</f>
        <v>12.307471388236307</v>
      </c>
    </row>
    <row r="136" spans="1:3">
      <c r="A136" s="465"/>
      <c r="B136" s="466" t="s">
        <v>311</v>
      </c>
      <c r="C136" s="467">
        <f>'[1]RNO OCTOBER 2015'!K136</f>
        <v>38.289910985624068</v>
      </c>
    </row>
    <row r="137" spans="1:3">
      <c r="A137" s="465"/>
      <c r="B137" s="466" t="s">
        <v>179</v>
      </c>
      <c r="C137" s="467">
        <f>'[1]RNO OCTOBER 2015'!K137</f>
        <v>57.434866478436106</v>
      </c>
    </row>
    <row r="138" spans="1:3">
      <c r="A138" s="465"/>
      <c r="B138" s="466" t="s">
        <v>184</v>
      </c>
      <c r="C138" s="467">
        <f>'[1]RNO OCTOBER 2015'!K138</f>
        <v>0</v>
      </c>
    </row>
    <row r="139" spans="1:3">
      <c r="A139" s="465"/>
      <c r="B139" s="466" t="s">
        <v>185</v>
      </c>
      <c r="C139" s="467">
        <f>'[1]RNO OCTOBER 2015'!K139</f>
        <v>9.5724777464060171</v>
      </c>
    </row>
    <row r="140" spans="1:3">
      <c r="A140" s="465"/>
      <c r="B140" s="466" t="s">
        <v>186</v>
      </c>
      <c r="C140" s="467">
        <f>'[1]RNO OCTOBER 2015'!K140</f>
        <v>2.7349936418302905</v>
      </c>
    </row>
    <row r="141" spans="1:3">
      <c r="A141" s="465"/>
      <c r="B141" s="466" t="s">
        <v>187</v>
      </c>
      <c r="C141" s="467">
        <f>'[1]RNO OCTOBER 2015'!K141</f>
        <v>121.70721706144792</v>
      </c>
    </row>
    <row r="142" spans="1:3">
      <c r="A142" s="465"/>
      <c r="B142" s="466" t="s">
        <v>188</v>
      </c>
      <c r="C142" s="467">
        <f>'[1]RNO OCTOBER 2015'!K142</f>
        <v>12.307471388236307</v>
      </c>
    </row>
    <row r="143" spans="1:3">
      <c r="A143" s="465"/>
      <c r="B143" s="466" t="s">
        <v>189</v>
      </c>
      <c r="C143" s="467">
        <f>'[1]RNO OCTOBER 2015'!K143</f>
        <v>76.579821971248137</v>
      </c>
    </row>
    <row r="144" spans="1:3">
      <c r="A144" s="465"/>
      <c r="B144" s="466" t="s">
        <v>190</v>
      </c>
      <c r="C144" s="467">
        <f>'[1]RNO OCTOBER 2015'!K144</f>
        <v>108.03224885229648</v>
      </c>
    </row>
    <row r="145" spans="1:3">
      <c r="A145" s="465"/>
      <c r="B145" s="466" t="s">
        <v>191</v>
      </c>
      <c r="C145" s="467">
        <f>'[1]RNO OCTOBER 2015'!K145</f>
        <v>16.409961850981741</v>
      </c>
    </row>
    <row r="146" spans="1:3">
      <c r="A146" s="465"/>
      <c r="B146" s="466" t="s">
        <v>192</v>
      </c>
      <c r="C146" s="467">
        <f>'[1]RNO OCTOBER 2015'!K146</f>
        <v>80.682312433993573</v>
      </c>
    </row>
    <row r="147" spans="1:3">
      <c r="A147" s="465"/>
      <c r="B147" s="466" t="s">
        <v>193</v>
      </c>
      <c r="C147" s="467">
        <f>'[1]RNO OCTOBER 2015'!K147</f>
        <v>31.452426881048339</v>
      </c>
    </row>
    <row r="148" spans="1:3">
      <c r="A148" s="465"/>
      <c r="B148" s="466" t="s">
        <v>136</v>
      </c>
      <c r="C148" s="467">
        <f>'[1]RNO OCTOBER 2015'!K148</f>
        <v>60.169860120266385</v>
      </c>
    </row>
    <row r="149" spans="1:3" ht="15.6">
      <c r="B149" s="469"/>
      <c r="C149" s="470"/>
    </row>
    <row r="150" spans="1:3" ht="15.6">
      <c r="B150" s="471" t="s">
        <v>312</v>
      </c>
      <c r="C150" s="472">
        <f>SUM(C151:C179)+SUM(C185:C186)+SUM(C196)+SUM(C200)</f>
        <v>4184.540272000344</v>
      </c>
    </row>
    <row r="151" spans="1:3">
      <c r="B151" s="466" t="s">
        <v>77</v>
      </c>
      <c r="C151" s="467">
        <f>'[1]RNO OCTOBER 2015'!K151</f>
        <v>6.8374841045757266</v>
      </c>
    </row>
    <row r="152" spans="1:3">
      <c r="B152" s="466" t="s">
        <v>78</v>
      </c>
      <c r="C152" s="467">
        <f>'[1]RNO OCTOBER 2015'!K152</f>
        <v>21.879949134642324</v>
      </c>
    </row>
    <row r="153" spans="1:3">
      <c r="B153" s="466" t="s">
        <v>79</v>
      </c>
      <c r="C153" s="467">
        <f>'[1]RNO OCTOBER 2015'!K153</f>
        <v>49.229885552945227</v>
      </c>
    </row>
    <row r="154" spans="1:3">
      <c r="B154" s="466" t="s">
        <v>313</v>
      </c>
      <c r="C154" s="467">
        <f>'[1]RNO OCTOBER 2015'!K154</f>
        <v>0</v>
      </c>
    </row>
    <row r="155" spans="1:3">
      <c r="B155" s="466" t="s">
        <v>81</v>
      </c>
      <c r="C155" s="467">
        <f>'[1]RNO OCTOBER 2015'!K155</f>
        <v>17.777458671896888</v>
      </c>
    </row>
    <row r="156" spans="1:3">
      <c r="B156" s="466" t="s">
        <v>82</v>
      </c>
      <c r="C156" s="467">
        <f>'[1]RNO OCTOBER 2015'!K156</f>
        <v>127.17720434510851</v>
      </c>
    </row>
    <row r="157" spans="1:3">
      <c r="B157" s="466" t="s">
        <v>83</v>
      </c>
      <c r="C157" s="467">
        <f>'[1]RNO OCTOBER 2015'!K157</f>
        <v>71.109834687587551</v>
      </c>
    </row>
    <row r="158" spans="1:3">
      <c r="B158" s="466" t="s">
        <v>84</v>
      </c>
      <c r="C158" s="467">
        <f>'[1]RNO OCTOBER 2015'!K158</f>
        <v>272.13186736211389</v>
      </c>
    </row>
    <row r="159" spans="1:3">
      <c r="B159" s="466" t="s">
        <v>85</v>
      </c>
      <c r="C159" s="467">
        <f>'[1]RNO OCTOBER 2015'!K159</f>
        <v>534.69125697782181</v>
      </c>
    </row>
    <row r="160" spans="1:3">
      <c r="B160" s="466" t="s">
        <v>86</v>
      </c>
      <c r="C160" s="467">
        <f>'[1]RNO OCTOBER 2015'!K160</f>
        <v>0</v>
      </c>
    </row>
    <row r="161" spans="2:3">
      <c r="B161" s="466" t="s">
        <v>87</v>
      </c>
      <c r="C161" s="467">
        <f>'[1]RNO OCTOBER 2015'!K161</f>
        <v>21.879949134642324</v>
      </c>
    </row>
    <row r="162" spans="2:3">
      <c r="B162" s="466" t="s">
        <v>88</v>
      </c>
      <c r="C162" s="467">
        <f>'[1]RNO OCTOBER 2015'!K162</f>
        <v>5.469987283660581</v>
      </c>
    </row>
    <row r="163" spans="2:3">
      <c r="B163" s="466" t="s">
        <v>89</v>
      </c>
      <c r="C163" s="467">
        <f>'[1]RNO OCTOBER 2015'!K163</f>
        <v>4.1024904627454353</v>
      </c>
    </row>
    <row r="164" spans="2:3">
      <c r="B164" s="466" t="s">
        <v>90</v>
      </c>
      <c r="C164" s="467">
        <f>'[1]RNO OCTOBER 2015'!K164</f>
        <v>118.97222341961762</v>
      </c>
    </row>
    <row r="165" spans="2:3">
      <c r="B165" s="466" t="s">
        <v>91</v>
      </c>
      <c r="C165" s="467">
        <f>'[1]RNO OCTOBER 2015'!K165</f>
        <v>209.22701360001722</v>
      </c>
    </row>
    <row r="166" spans="2:3">
      <c r="B166" s="466" t="s">
        <v>92</v>
      </c>
      <c r="C166" s="467">
        <f>'[1]RNO OCTOBER 2015'!K166</f>
        <v>1.3674968209151452</v>
      </c>
    </row>
    <row r="167" spans="2:3">
      <c r="B167" s="466" t="s">
        <v>93</v>
      </c>
      <c r="C167" s="467">
        <f>'[1]RNO OCTOBER 2015'!K167</f>
        <v>0</v>
      </c>
    </row>
    <row r="168" spans="2:3">
      <c r="B168" s="466" t="s">
        <v>94</v>
      </c>
      <c r="C168" s="467">
        <f>'[1]RNO OCTOBER 2015'!K168</f>
        <v>194.18454856995064</v>
      </c>
    </row>
    <row r="169" spans="2:3">
      <c r="B169" s="466" t="s">
        <v>95</v>
      </c>
      <c r="C169" s="467">
        <f>'[1]RNO OCTOBER 2015'!K169</f>
        <v>64.272350583011828</v>
      </c>
    </row>
    <row r="170" spans="2:3">
      <c r="B170" s="466" t="s">
        <v>96</v>
      </c>
      <c r="C170" s="467">
        <f>'[1]RNO OCTOBER 2015'!K170</f>
        <v>0</v>
      </c>
    </row>
    <row r="171" spans="2:3">
      <c r="B171" s="466" t="s">
        <v>97</v>
      </c>
      <c r="C171" s="467">
        <f>'[1]RNO OCTOBER 2015'!K171</f>
        <v>21.879949134642324</v>
      </c>
    </row>
    <row r="172" spans="2:3">
      <c r="B172" s="466" t="s">
        <v>98</v>
      </c>
      <c r="C172" s="467">
        <f>'[1]RNO OCTOBER 2015'!K172</f>
        <v>49.229885552945227</v>
      </c>
    </row>
    <row r="173" spans="2:3">
      <c r="B173" s="466" t="s">
        <v>99</v>
      </c>
      <c r="C173" s="467">
        <f>'[1]RNO OCTOBER 2015'!K173</f>
        <v>0</v>
      </c>
    </row>
    <row r="174" spans="2:3">
      <c r="B174" s="466" t="s">
        <v>100</v>
      </c>
      <c r="C174" s="467">
        <f>'[1]RNO OCTOBER 2015'!K174</f>
        <v>6.8374841045757266</v>
      </c>
    </row>
    <row r="175" spans="2:3">
      <c r="B175" s="466" t="s">
        <v>101</v>
      </c>
      <c r="C175" s="467">
        <f>'[1]RNO OCTOBER 2015'!K175</f>
        <v>1233.4821324654608</v>
      </c>
    </row>
    <row r="176" spans="2:3">
      <c r="B176" s="466" t="s">
        <v>102</v>
      </c>
      <c r="C176" s="467">
        <f>'[1]RNO OCTOBER 2015'!K176</f>
        <v>64.272350583011828</v>
      </c>
    </row>
    <row r="177" spans="2:3">
      <c r="B177" s="466" t="s">
        <v>103</v>
      </c>
      <c r="C177" s="467">
        <f>'[1]RNO OCTOBER 2015'!K177</f>
        <v>57.434866478436106</v>
      </c>
    </row>
    <row r="178" spans="2:3">
      <c r="B178" s="466" t="s">
        <v>104</v>
      </c>
      <c r="C178" s="467">
        <f>'[1]RNO OCTOBER 2015'!K178</f>
        <v>53.33237601569067</v>
      </c>
    </row>
    <row r="179" spans="2:3" ht="15.6">
      <c r="B179" s="471" t="s">
        <v>105</v>
      </c>
      <c r="C179" s="472">
        <f>SUM(C180:C184)</f>
        <v>574.34866478436095</v>
      </c>
    </row>
    <row r="180" spans="2:3" ht="15.6">
      <c r="B180" s="477" t="s">
        <v>314</v>
      </c>
      <c r="C180" s="467">
        <f>'[1]RNO OCTOBER 2015'!K180</f>
        <v>54.699872836605813</v>
      </c>
    </row>
    <row r="181" spans="2:3" ht="15.6">
      <c r="B181" s="477" t="s">
        <v>315</v>
      </c>
      <c r="C181" s="467">
        <f>'[1]RNO OCTOBER 2015'!K181</f>
        <v>0</v>
      </c>
    </row>
    <row r="182" spans="2:3" ht="15.6">
      <c r="B182" s="477" t="s">
        <v>316</v>
      </c>
      <c r="C182" s="467">
        <f>'[1]RNO OCTOBER 2015'!K182</f>
        <v>0</v>
      </c>
    </row>
    <row r="183" spans="2:3" ht="15.6">
      <c r="B183" s="477" t="s">
        <v>317</v>
      </c>
      <c r="C183" s="467">
        <f>'[1]RNO OCTOBER 2015'!K183</f>
        <v>0</v>
      </c>
    </row>
    <row r="184" spans="2:3" ht="15.6">
      <c r="B184" s="477" t="s">
        <v>318</v>
      </c>
      <c r="C184" s="467">
        <f>'[1]RNO OCTOBER 2015'!K184</f>
        <v>519.64879194775517</v>
      </c>
    </row>
    <row r="185" spans="2:3">
      <c r="B185" s="466" t="s">
        <v>111</v>
      </c>
      <c r="C185" s="467">
        <f>'[1]RNO OCTOBER 2015'!K185</f>
        <v>20.512452313727177</v>
      </c>
    </row>
    <row r="186" spans="2:3" ht="15.6">
      <c r="B186" s="478" t="s">
        <v>112</v>
      </c>
      <c r="C186" s="472">
        <f>SUM(C187:C194)</f>
        <v>39.657407806539204</v>
      </c>
    </row>
    <row r="187" spans="2:3">
      <c r="B187" s="466" t="s">
        <v>319</v>
      </c>
      <c r="C187" s="467">
        <f>'[1]RNO OCTOBER 2015'!K187</f>
        <v>0</v>
      </c>
    </row>
    <row r="188" spans="2:3">
      <c r="B188" s="466" t="s">
        <v>320</v>
      </c>
      <c r="C188" s="467">
        <f>'[1]RNO OCTOBER 2015'!K188</f>
        <v>15.042465030066596</v>
      </c>
    </row>
    <row r="189" spans="2:3">
      <c r="B189" s="466" t="s">
        <v>321</v>
      </c>
      <c r="C189" s="467">
        <f>'[1]RNO OCTOBER 2015'!K189</f>
        <v>0</v>
      </c>
    </row>
    <row r="190" spans="2:3">
      <c r="B190" s="466" t="s">
        <v>322</v>
      </c>
      <c r="C190" s="467">
        <f>'[1]RNO OCTOBER 2015'!K190</f>
        <v>2.7349936418302905</v>
      </c>
    </row>
    <row r="191" spans="2:3">
      <c r="B191" s="479" t="s">
        <v>323</v>
      </c>
      <c r="C191" s="467">
        <f>'[1]RNO OCTOBER 2015'!K191</f>
        <v>0</v>
      </c>
    </row>
    <row r="192" spans="2:3">
      <c r="B192" s="466" t="s">
        <v>324</v>
      </c>
      <c r="C192" s="467">
        <f>'[1]RNO OCTOBER 2015'!K192</f>
        <v>16.409961850981741</v>
      </c>
    </row>
    <row r="193" spans="2:3">
      <c r="B193" s="466" t="s">
        <v>325</v>
      </c>
      <c r="C193" s="467">
        <f>'[1]RNO OCTOBER 2015'!K193</f>
        <v>5.469987283660581</v>
      </c>
    </row>
    <row r="194" spans="2:3">
      <c r="B194" s="466" t="s">
        <v>120</v>
      </c>
      <c r="C194" s="467">
        <f>'[1]RNO OCTOBER 2015'!K194</f>
        <v>0</v>
      </c>
    </row>
    <row r="195" spans="2:3">
      <c r="B195" s="466"/>
      <c r="C195" s="467"/>
    </row>
    <row r="196" spans="2:3" ht="15.6">
      <c r="B196" s="478" t="s">
        <v>121</v>
      </c>
      <c r="C196" s="472">
        <f>SUM(C197:C199)</f>
        <v>13.674968209151452</v>
      </c>
    </row>
    <row r="197" spans="2:3">
      <c r="B197" s="480" t="s">
        <v>122</v>
      </c>
      <c r="C197" s="467">
        <f>'[1]RNO OCTOBER 2015'!K197</f>
        <v>8.2049809254908705</v>
      </c>
    </row>
    <row r="198" spans="2:3">
      <c r="B198" s="481" t="s">
        <v>123</v>
      </c>
      <c r="C198" s="467">
        <f>'[1]RNO OCTOBER 2015'!K198</f>
        <v>0</v>
      </c>
    </row>
    <row r="199" spans="2:3">
      <c r="B199" s="481" t="s">
        <v>124</v>
      </c>
      <c r="C199" s="467">
        <f>'[1]RNO OCTOBER 2015'!K199</f>
        <v>5.469987283660581</v>
      </c>
    </row>
    <row r="200" spans="2:3">
      <c r="B200" s="466" t="s">
        <v>326</v>
      </c>
      <c r="C200" s="467">
        <f>'[1]RNO OCTOBER 2015'!K200</f>
        <v>329.56673384055006</v>
      </c>
    </row>
    <row r="201" spans="2:3">
      <c r="B201" s="482"/>
      <c r="C201" s="483"/>
    </row>
    <row r="202" spans="2:3" ht="15.6">
      <c r="B202" s="471" t="s">
        <v>194</v>
      </c>
      <c r="C202" s="472">
        <f>SUM(C203:C210)</f>
        <v>545.6312315451429</v>
      </c>
    </row>
    <row r="203" spans="2:3">
      <c r="B203" s="466" t="s">
        <v>195</v>
      </c>
      <c r="C203" s="467">
        <f>'[1]RNO OCTOBER 2015'!K203</f>
        <v>192.81705174903547</v>
      </c>
    </row>
    <row r="204" spans="2:3">
      <c r="B204" s="466" t="s">
        <v>196</v>
      </c>
      <c r="C204" s="467">
        <f>'[1]RNO OCTOBER 2015'!K204</f>
        <v>15.042465030066596</v>
      </c>
    </row>
    <row r="205" spans="2:3">
      <c r="B205" s="479" t="s">
        <v>197</v>
      </c>
      <c r="C205" s="467">
        <f>'[1]RNO OCTOBER 2015'!K205</f>
        <v>109.39974567321163</v>
      </c>
    </row>
    <row r="206" spans="2:3">
      <c r="B206" s="466" t="s">
        <v>198</v>
      </c>
      <c r="C206" s="467">
        <f>'[1]RNO OCTOBER 2015'!K206</f>
        <v>102.56226156863589</v>
      </c>
    </row>
    <row r="207" spans="2:3">
      <c r="B207" s="466" t="s">
        <v>199</v>
      </c>
      <c r="C207" s="467">
        <f>'[1]RNO OCTOBER 2015'!K207</f>
        <v>42.392401448369498</v>
      </c>
    </row>
    <row r="208" spans="2:3">
      <c r="B208" s="466" t="s">
        <v>200</v>
      </c>
      <c r="C208" s="467">
        <f>'[1]RNO OCTOBER 2015'!K208</f>
        <v>0</v>
      </c>
    </row>
    <row r="209" spans="2:3">
      <c r="B209" s="466" t="s">
        <v>201</v>
      </c>
      <c r="C209" s="467">
        <f>'[1]RNO OCTOBER 2015'!K209</f>
        <v>8.2049809254908705</v>
      </c>
    </row>
    <row r="210" spans="2:3">
      <c r="B210" s="466" t="s">
        <v>202</v>
      </c>
      <c r="C210" s="467">
        <f>'[1]RNO OCTOBER 2015'!K210</f>
        <v>75.212325150332987</v>
      </c>
    </row>
    <row r="211" spans="2:3" ht="15.6">
      <c r="B211" s="469"/>
      <c r="C211" s="470"/>
    </row>
    <row r="212" spans="2:3" ht="15.6">
      <c r="B212" s="471" t="s">
        <v>203</v>
      </c>
      <c r="C212" s="472">
        <f>SUM(C213:C220)</f>
        <v>527.85377287324604</v>
      </c>
    </row>
    <row r="213" spans="2:3">
      <c r="B213" s="466" t="s">
        <v>204</v>
      </c>
      <c r="C213" s="467">
        <f>'[1]RNO OCTOBER 2015'!K213</f>
        <v>76.579821971248137</v>
      </c>
    </row>
    <row r="214" spans="2:3">
      <c r="B214" s="466" t="s">
        <v>205</v>
      </c>
      <c r="C214" s="467">
        <f>'[1]RNO OCTOBER 2015'!K214</f>
        <v>159.99712804707201</v>
      </c>
    </row>
    <row r="215" spans="2:3">
      <c r="B215" s="466" t="s">
        <v>206</v>
      </c>
      <c r="C215" s="467">
        <f>'[1]RNO OCTOBER 2015'!K215</f>
        <v>4.1024904627454353</v>
      </c>
    </row>
    <row r="216" spans="2:3">
      <c r="B216" s="466" t="s">
        <v>207</v>
      </c>
      <c r="C216" s="467">
        <f>'[1]RNO OCTOBER 2015'!K216</f>
        <v>0</v>
      </c>
    </row>
    <row r="217" spans="2:3">
      <c r="B217" s="466" t="s">
        <v>208</v>
      </c>
      <c r="C217" s="467">
        <f>'[1]RNO OCTOBER 2015'!K217</f>
        <v>103.92975838955104</v>
      </c>
    </row>
    <row r="218" spans="2:3">
      <c r="B218" s="466" t="s">
        <v>209</v>
      </c>
      <c r="C218" s="467">
        <f>'[1]RNO OCTOBER 2015'!K218</f>
        <v>25.98243959738776</v>
      </c>
    </row>
    <row r="219" spans="2:3">
      <c r="B219" s="466" t="s">
        <v>210</v>
      </c>
      <c r="C219" s="467">
        <f>'[1]RNO OCTOBER 2015'!K219</f>
        <v>2.7349936418302905</v>
      </c>
    </row>
    <row r="220" spans="2:3">
      <c r="B220" s="466" t="s">
        <v>211</v>
      </c>
      <c r="C220" s="467">
        <f>'[1]RNO OCTOBER 2015'!K220</f>
        <v>154.52714076341141</v>
      </c>
    </row>
    <row r="221" spans="2:3">
      <c r="B221" s="466"/>
      <c r="C221" s="473"/>
    </row>
    <row r="222" spans="2:3" ht="15.6">
      <c r="B222" s="471" t="s">
        <v>212</v>
      </c>
      <c r="C222" s="472">
        <f>'[1]RNO OCTOBER 2015'!K222</f>
        <v>5479.5597614069875</v>
      </c>
    </row>
    <row r="223" spans="2:3">
      <c r="B223" s="466"/>
      <c r="C223" s="484"/>
    </row>
    <row r="224" spans="2:3" ht="15.6">
      <c r="B224" s="471" t="s">
        <v>214</v>
      </c>
      <c r="C224" s="472">
        <f>'[1]RNO OCTOBER 2015'!K224</f>
        <v>85919.825258098586</v>
      </c>
    </row>
    <row r="225" spans="2:3">
      <c r="B225" s="466"/>
      <c r="C225" s="484"/>
    </row>
    <row r="226" spans="2:3" ht="15.6">
      <c r="B226" s="471" t="s">
        <v>213</v>
      </c>
      <c r="C226" s="472">
        <f>'[1]RNO OCTOBER 2015'!K226</f>
        <v>0</v>
      </c>
    </row>
    <row r="227" spans="2:3">
      <c r="B227" s="466"/>
      <c r="C227" s="473"/>
    </row>
    <row r="228" spans="2:3" ht="15.6">
      <c r="B228" s="469"/>
      <c r="C228" s="485"/>
    </row>
    <row r="229" spans="2:3" ht="15.6">
      <c r="B229" s="486" t="s">
        <v>216</v>
      </c>
      <c r="C229" s="487">
        <f>C5+C60+C80+C82+C92+C108+C150+C202+C212+C222+C226</f>
        <v>167871.17474190149</v>
      </c>
    </row>
    <row r="230" spans="2:3" ht="15.6">
      <c r="B230" s="469"/>
      <c r="C230" s="488"/>
    </row>
    <row r="231" spans="2:3" ht="15.6">
      <c r="B231" s="489" t="s">
        <v>217</v>
      </c>
      <c r="C231" s="490">
        <f>C224</f>
        <v>85919.825258098586</v>
      </c>
    </row>
    <row r="232" spans="2:3">
      <c r="B232" s="466"/>
      <c r="C232" s="491"/>
    </row>
    <row r="233" spans="2:3" ht="16.2" thickBot="1">
      <c r="B233" s="492" t="s">
        <v>218</v>
      </c>
      <c r="C233" s="493">
        <f>SUM(C229:C231)</f>
        <v>253791.00000000006</v>
      </c>
    </row>
    <row r="234" spans="2:3" ht="15.6">
      <c r="B234" s="494"/>
    </row>
    <row r="239" spans="2:3">
      <c r="C239" s="49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90" zoomScaleNormal="90" workbookViewId="0">
      <selection activeCell="A11" sqref="A11"/>
    </sheetView>
  </sheetViews>
  <sheetFormatPr defaultColWidth="9.109375" defaultRowHeight="15.6"/>
  <cols>
    <col min="1" max="1" width="15.88671875" style="497" customWidth="1"/>
    <col min="2" max="2" width="17.33203125" style="498" customWidth="1"/>
    <col min="3" max="3" width="10.88671875" style="498" customWidth="1"/>
    <col min="4" max="4" width="12" style="498" customWidth="1"/>
    <col min="5" max="5" width="38.109375" style="499" customWidth="1"/>
    <col min="6" max="16384" width="9.109375" style="499"/>
  </cols>
  <sheetData>
    <row r="1" spans="1:14" ht="5.25" customHeight="1"/>
    <row r="2" spans="1:14" ht="16.2" thickBot="1">
      <c r="A2" s="500" t="s">
        <v>327</v>
      </c>
      <c r="B2" s="499"/>
      <c r="C2" s="499"/>
      <c r="D2" s="499"/>
    </row>
    <row r="3" spans="1:14" ht="18" customHeight="1" thickBot="1">
      <c r="A3" s="501" t="s">
        <v>328</v>
      </c>
      <c r="B3" s="542" t="s">
        <v>329</v>
      </c>
      <c r="C3" s="543"/>
      <c r="D3" s="502" t="s">
        <v>330</v>
      </c>
      <c r="E3" s="503" t="s">
        <v>331</v>
      </c>
    </row>
    <row r="4" spans="1:14" ht="16.5" customHeight="1" thickBot="1">
      <c r="A4" s="504" t="s">
        <v>332</v>
      </c>
      <c r="B4" s="542" t="s">
        <v>333</v>
      </c>
      <c r="C4" s="544"/>
      <c r="D4" s="544"/>
      <c r="E4" s="543"/>
    </row>
    <row r="5" spans="1:14" ht="16.5" customHeight="1" thickBot="1">
      <c r="A5" s="504" t="s">
        <v>334</v>
      </c>
      <c r="B5" s="542" t="s">
        <v>335</v>
      </c>
      <c r="C5" s="544"/>
      <c r="D5" s="544"/>
      <c r="E5" s="543"/>
    </row>
    <row r="6" spans="1:14" ht="15.75" customHeight="1" thickBot="1">
      <c r="A6" s="504" t="s">
        <v>336</v>
      </c>
      <c r="B6" s="542" t="s">
        <v>337</v>
      </c>
      <c r="C6" s="543"/>
      <c r="D6" s="505" t="s">
        <v>338</v>
      </c>
      <c r="E6" s="506" t="s">
        <v>339</v>
      </c>
    </row>
    <row r="7" spans="1:14" ht="27" customHeight="1" thickBot="1">
      <c r="A7" s="504" t="s">
        <v>340</v>
      </c>
      <c r="B7" s="545" t="s">
        <v>341</v>
      </c>
      <c r="C7" s="546"/>
      <c r="D7" s="546"/>
      <c r="E7" s="507"/>
    </row>
    <row r="8" spans="1:14">
      <c r="A8" s="508"/>
      <c r="B8" s="509"/>
      <c r="C8" s="509"/>
      <c r="D8" s="509"/>
    </row>
    <row r="9" spans="1:14" ht="16.2" thickBot="1">
      <c r="A9" s="510" t="s">
        <v>342</v>
      </c>
      <c r="B9" s="509"/>
      <c r="C9" s="509"/>
      <c r="D9" s="509"/>
    </row>
    <row r="10" spans="1:14" ht="18" customHeight="1" thickBot="1">
      <c r="A10" s="547" t="s">
        <v>356</v>
      </c>
      <c r="B10" s="548"/>
      <c r="C10" s="548"/>
      <c r="D10" s="548"/>
      <c r="E10" s="549"/>
    </row>
    <row r="11" spans="1:14">
      <c r="A11" s="510"/>
      <c r="B11" s="509"/>
      <c r="C11" s="509"/>
      <c r="D11" s="509"/>
    </row>
    <row r="12" spans="1:14" ht="16.2" thickBot="1">
      <c r="A12" s="510" t="s">
        <v>343</v>
      </c>
      <c r="B12" s="509"/>
      <c r="C12" s="509"/>
      <c r="D12" s="509"/>
    </row>
    <row r="13" spans="1:14" ht="36" customHeight="1" thickBot="1">
      <c r="A13" s="511" t="s">
        <v>344</v>
      </c>
      <c r="B13" s="547"/>
      <c r="C13" s="548"/>
      <c r="D13" s="548"/>
      <c r="E13" s="549"/>
    </row>
    <row r="14" spans="1:14">
      <c r="A14" s="500"/>
      <c r="B14" s="499"/>
      <c r="C14" s="499"/>
      <c r="D14" s="499"/>
    </row>
    <row r="15" spans="1:14" ht="16.2" thickBot="1">
      <c r="A15" s="500" t="s">
        <v>345</v>
      </c>
      <c r="B15" s="499"/>
      <c r="C15" s="499"/>
      <c r="D15" s="499"/>
    </row>
    <row r="16" spans="1:14" ht="15" customHeight="1">
      <c r="A16" s="512" t="s">
        <v>346</v>
      </c>
      <c r="B16" s="513"/>
      <c r="C16" s="514" t="s">
        <v>347</v>
      </c>
      <c r="D16" s="515"/>
      <c r="E16" s="516"/>
      <c r="F16" s="517"/>
      <c r="G16" s="517"/>
      <c r="H16" s="517"/>
      <c r="I16" s="517"/>
      <c r="J16" s="517"/>
      <c r="K16" s="517"/>
      <c r="L16" s="517"/>
      <c r="M16" s="517"/>
      <c r="N16" s="518"/>
    </row>
    <row r="17" spans="1:14" ht="40.5" customHeight="1">
      <c r="A17" s="550" t="s">
        <v>348</v>
      </c>
      <c r="B17" s="551"/>
      <c r="C17" s="551"/>
      <c r="D17" s="551"/>
      <c r="E17" s="551"/>
      <c r="F17" s="551"/>
      <c r="G17" s="551"/>
      <c r="H17" s="551"/>
      <c r="I17" s="551"/>
      <c r="J17" s="551"/>
      <c r="K17" s="551"/>
      <c r="L17" s="551"/>
      <c r="M17" s="551"/>
      <c r="N17" s="552"/>
    </row>
    <row r="18" spans="1:14" ht="15" customHeight="1">
      <c r="A18" s="553" t="s">
        <v>349</v>
      </c>
      <c r="B18" s="554"/>
      <c r="C18" s="554"/>
      <c r="D18" s="554"/>
      <c r="E18" s="554"/>
      <c r="F18" s="554"/>
      <c r="G18" s="554"/>
      <c r="H18" s="554"/>
      <c r="I18" s="554"/>
      <c r="J18" s="554"/>
      <c r="K18" s="554"/>
      <c r="L18" s="554"/>
      <c r="M18" s="554"/>
      <c r="N18" s="555"/>
    </row>
    <row r="19" spans="1:14" ht="13.5" customHeight="1" thickBot="1">
      <c r="A19" s="556" t="s">
        <v>350</v>
      </c>
      <c r="B19" s="557"/>
      <c r="C19" s="557"/>
      <c r="D19" s="557"/>
      <c r="E19" s="557"/>
      <c r="F19" s="557"/>
      <c r="G19" s="557"/>
      <c r="H19" s="519"/>
      <c r="I19" s="519"/>
      <c r="J19" s="519"/>
      <c r="K19" s="519"/>
      <c r="L19" s="519"/>
      <c r="M19" s="519"/>
      <c r="N19" s="520"/>
    </row>
    <row r="20" spans="1:14">
      <c r="A20" s="521"/>
      <c r="B20" s="499"/>
      <c r="C20" s="499"/>
      <c r="D20" s="499"/>
    </row>
    <row r="21" spans="1:14" ht="16.2" thickBot="1">
      <c r="A21" s="500" t="s">
        <v>351</v>
      </c>
      <c r="B21" s="499"/>
      <c r="C21" s="499"/>
      <c r="D21" s="499"/>
    </row>
    <row r="22" spans="1:14" ht="15" customHeight="1">
      <c r="A22" s="558" t="s">
        <v>352</v>
      </c>
      <c r="B22" s="559"/>
      <c r="C22" s="559"/>
      <c r="D22" s="559"/>
      <c r="E22" s="559"/>
      <c r="F22" s="559"/>
      <c r="G22" s="559"/>
      <c r="H22" s="559"/>
      <c r="I22" s="559"/>
      <c r="J22" s="559"/>
      <c r="K22" s="559"/>
      <c r="L22" s="559"/>
      <c r="M22" s="559"/>
      <c r="N22" s="560"/>
    </row>
    <row r="23" spans="1:14" ht="15.75" customHeight="1" thickBot="1">
      <c r="A23" s="556"/>
      <c r="B23" s="557"/>
      <c r="C23" s="557"/>
      <c r="D23" s="557"/>
      <c r="E23" s="557"/>
      <c r="F23" s="557"/>
      <c r="G23" s="557"/>
      <c r="H23" s="557"/>
      <c r="I23" s="557"/>
      <c r="J23" s="557"/>
      <c r="K23" s="557"/>
      <c r="L23" s="557"/>
      <c r="M23" s="557"/>
      <c r="N23" s="561"/>
    </row>
    <row r="24" spans="1:14">
      <c r="A24" s="522"/>
      <c r="B24" s="499"/>
      <c r="C24" s="499"/>
      <c r="D24" s="499"/>
    </row>
    <row r="25" spans="1:14" ht="16.2" thickBot="1">
      <c r="A25" s="523" t="s">
        <v>353</v>
      </c>
      <c r="B25" s="499"/>
      <c r="C25" s="499"/>
      <c r="D25" s="499"/>
    </row>
    <row r="26" spans="1:14" ht="156" customHeight="1" thickBot="1">
      <c r="A26" s="539" t="s">
        <v>354</v>
      </c>
      <c r="B26" s="540"/>
      <c r="C26" s="540"/>
      <c r="D26" s="540"/>
      <c r="E26" s="540"/>
      <c r="F26" s="540"/>
      <c r="G26" s="540"/>
      <c r="H26" s="540"/>
      <c r="I26" s="540"/>
      <c r="J26" s="540"/>
      <c r="K26" s="540"/>
      <c r="L26" s="540"/>
      <c r="M26" s="540"/>
      <c r="N26" s="541"/>
    </row>
    <row r="27" spans="1:14">
      <c r="A27" s="500"/>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 ref="C16" r:id="rId2"/>
    <hyperlink ref="C16:N16" r:id="rId3" display="http://www.estadisticas.gobierno.pr/iepr/Inventario/tabid/186/ctl/view_detail/mid/775/report_id/123d2077-0571-4582-a4bf-cf5468e49dfd/Default.aspx"/>
  </hyperlinks>
  <pageMargins left="0.7" right="0.7" top="0.75" bottom="0.75" header="0.3" footer="0.3"/>
  <pageSetup scale="65"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OCTOBER-15</vt:lpstr>
      <vt:lpstr>OCTOBER-15 Summary</vt:lpstr>
      <vt:lpstr>Top 20 US OCTOBER-15</vt:lpstr>
      <vt:lpstr>ROOM NIGHTS OCTOBER 2015</vt:lpstr>
      <vt:lpstr>Contact</vt:lpstr>
      <vt:lpstr>Contact!Print_Area</vt:lpstr>
      <vt:lpstr>'OCTOBER-15'!Print_Area</vt:lpstr>
      <vt:lpstr>'Top 20 US OCTOBER-15'!Print_Area</vt:lpstr>
      <vt:lpstr>'OCTOBER-15'!Print_Titles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Silvestrini Hernandez</dc:creator>
  <cp:lastModifiedBy>Francisco Pesante</cp:lastModifiedBy>
  <dcterms:created xsi:type="dcterms:W3CDTF">2016-02-22T14:13:01Z</dcterms:created>
  <dcterms:modified xsi:type="dcterms:W3CDTF">2016-03-02T12:09:42Z</dcterms:modified>
</cp:coreProperties>
</file>