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255" windowHeight="8160" firstSheet="2" activeTab="2"/>
  </bookViews>
  <sheets>
    <sheet name="DEFINICION" sheetId="8" r:id="rId1"/>
    <sheet name="CONTACTO" sheetId="7" r:id="rId2"/>
    <sheet name="PROMEDIO" sheetId="1" r:id="rId3"/>
    <sheet name="TABLA PROMEDIO" sheetId="4" r:id="rId4"/>
    <sheet name="FUGAS" sheetId="6" r:id="rId5"/>
    <sheet name="FUGAS FEMENINA" sheetId="9" r:id="rId6"/>
    <sheet name="MUERTES" sheetId="5" r:id="rId7"/>
    <sheet name="MUERTES FEMENINA" sheetId="10" r:id="rId8"/>
    <sheet name="NIVELES DE CUSTODIA" sheetId="2" r:id="rId9"/>
    <sheet name="TABLA DE NIVELES DE CST." sheetId="3" r:id="rId10"/>
  </sheets>
  <externalReferences>
    <externalReference r:id="rId11"/>
    <externalReference r:id="rId12"/>
    <externalReference r:id="rId13"/>
  </externalReferences>
  <definedNames>
    <definedName name="_xlnm.Print_Area" localSheetId="6">MUERTES!#REF!</definedName>
    <definedName name="_xlnm.Print_Area" localSheetId="7">'MUERTES FEMENINA'!#REF!</definedName>
    <definedName name="_xlnm.Print_Area" localSheetId="9">'TABLA DE NIVELES DE CST.'!#REF!</definedName>
    <definedName name="_xlnm.Print_Area" localSheetId="3">'TABLA PROMEDIO'!#REF!</definedName>
  </definedNames>
  <calcPr calcId="125725"/>
</workbook>
</file>

<file path=xl/calcChain.xml><?xml version="1.0" encoding="utf-8"?>
<calcChain xmlns="http://schemas.openxmlformats.org/spreadsheetml/2006/main">
  <c r="O31" i="3"/>
  <c r="O30"/>
  <c r="O29"/>
  <c r="O28"/>
  <c r="O27"/>
  <c r="O26"/>
  <c r="O25"/>
  <c r="O32" s="1"/>
  <c r="O21"/>
  <c r="O20"/>
  <c r="O19"/>
  <c r="O18"/>
  <c r="O17"/>
  <c r="O16"/>
  <c r="O15"/>
  <c r="O11"/>
  <c r="O10"/>
  <c r="O9"/>
  <c r="O8"/>
  <c r="O7"/>
  <c r="O6"/>
  <c r="O5"/>
  <c r="O12" s="1"/>
  <c r="S49" i="2"/>
  <c r="T49" s="1"/>
  <c r="Q49"/>
  <c r="R49" s="1"/>
  <c r="O49"/>
  <c r="P49" s="1"/>
  <c r="M49"/>
  <c r="N49" s="1"/>
  <c r="K49"/>
  <c r="L49" s="1"/>
  <c r="I49"/>
  <c r="J49" s="1"/>
  <c r="G49"/>
  <c r="H49" s="1"/>
  <c r="F49"/>
  <c r="E49"/>
  <c r="D49" s="1"/>
  <c r="C49"/>
  <c r="B49"/>
  <c r="S48"/>
  <c r="Q48"/>
  <c r="O48"/>
  <c r="M48"/>
  <c r="K48"/>
  <c r="I48"/>
  <c r="G48"/>
  <c r="F48"/>
  <c r="T48" s="1"/>
  <c r="E48"/>
  <c r="D48"/>
  <c r="C48"/>
  <c r="B48"/>
  <c r="S47"/>
  <c r="T47" s="1"/>
  <c r="Q47"/>
  <c r="R47" s="1"/>
  <c r="O47"/>
  <c r="P47" s="1"/>
  <c r="M47"/>
  <c r="N47" s="1"/>
  <c r="K47"/>
  <c r="L47" s="1"/>
  <c r="I47"/>
  <c r="J47" s="1"/>
  <c r="G47"/>
  <c r="H47" s="1"/>
  <c r="F47"/>
  <c r="E47"/>
  <c r="D47" s="1"/>
  <c r="C47"/>
  <c r="B47"/>
  <c r="S46"/>
  <c r="Q46"/>
  <c r="O46"/>
  <c r="M46"/>
  <c r="K46"/>
  <c r="I46"/>
  <c r="G46"/>
  <c r="F46"/>
  <c r="E46"/>
  <c r="D46" s="1"/>
  <c r="C46"/>
  <c r="B46"/>
  <c r="S45"/>
  <c r="Q45"/>
  <c r="O45"/>
  <c r="M45"/>
  <c r="K45"/>
  <c r="I45"/>
  <c r="G45"/>
  <c r="F45"/>
  <c r="T45" s="1"/>
  <c r="E45"/>
  <c r="D45"/>
  <c r="C45"/>
  <c r="B45"/>
  <c r="S44"/>
  <c r="T44" s="1"/>
  <c r="Q44"/>
  <c r="R44" s="1"/>
  <c r="O44"/>
  <c r="P44" s="1"/>
  <c r="M44"/>
  <c r="N44" s="1"/>
  <c r="K44"/>
  <c r="L44" s="1"/>
  <c r="I44"/>
  <c r="J44" s="1"/>
  <c r="G44"/>
  <c r="H44" s="1"/>
  <c r="F44"/>
  <c r="E44"/>
  <c r="D44" s="1"/>
  <c r="C44"/>
  <c r="B44"/>
  <c r="S43"/>
  <c r="Q43"/>
  <c r="O43"/>
  <c r="M43"/>
  <c r="K43"/>
  <c r="I43"/>
  <c r="G43"/>
  <c r="F43"/>
  <c r="T43" s="1"/>
  <c r="E43"/>
  <c r="D43"/>
  <c r="C43"/>
  <c r="B43"/>
  <c r="S42"/>
  <c r="T42" s="1"/>
  <c r="Q42"/>
  <c r="R42" s="1"/>
  <c r="O42"/>
  <c r="P42" s="1"/>
  <c r="M42"/>
  <c r="N42" s="1"/>
  <c r="K42"/>
  <c r="L42" s="1"/>
  <c r="I42"/>
  <c r="J42" s="1"/>
  <c r="G42"/>
  <c r="H42" s="1"/>
  <c r="F42"/>
  <c r="E42"/>
  <c r="D42" s="1"/>
  <c r="C42"/>
  <c r="B42"/>
  <c r="S41"/>
  <c r="Q41"/>
  <c r="O41"/>
  <c r="M41"/>
  <c r="K41"/>
  <c r="I41"/>
  <c r="G41"/>
  <c r="F41"/>
  <c r="T41" s="1"/>
  <c r="E41"/>
  <c r="D41"/>
  <c r="C41"/>
  <c r="B41"/>
  <c r="Q40"/>
  <c r="O40"/>
  <c r="M40"/>
  <c r="K40"/>
  <c r="I40"/>
  <c r="G40"/>
  <c r="F40"/>
  <c r="R40" s="1"/>
  <c r="E40"/>
  <c r="D40"/>
  <c r="C40"/>
  <c r="B40"/>
  <c r="S39"/>
  <c r="T39" s="1"/>
  <c r="Q39"/>
  <c r="R39" s="1"/>
  <c r="O39"/>
  <c r="P39" s="1"/>
  <c r="M39"/>
  <c r="N39" s="1"/>
  <c r="K39"/>
  <c r="L39" s="1"/>
  <c r="I39"/>
  <c r="J39" s="1"/>
  <c r="G39"/>
  <c r="H39" s="1"/>
  <c r="F39"/>
  <c r="E39"/>
  <c r="D39" s="1"/>
  <c r="C39"/>
  <c r="B39"/>
  <c r="S38"/>
  <c r="Q38"/>
  <c r="O38"/>
  <c r="M38"/>
  <c r="K38"/>
  <c r="I38"/>
  <c r="G38"/>
  <c r="F38"/>
  <c r="T38" s="1"/>
  <c r="E38"/>
  <c r="D38"/>
  <c r="C38"/>
  <c r="B38"/>
  <c r="S37"/>
  <c r="T37" s="1"/>
  <c r="Q37"/>
  <c r="R37" s="1"/>
  <c r="O37"/>
  <c r="P37" s="1"/>
  <c r="M37"/>
  <c r="N37" s="1"/>
  <c r="K37"/>
  <c r="L37" s="1"/>
  <c r="I37"/>
  <c r="J37" s="1"/>
  <c r="G37"/>
  <c r="H37" s="1"/>
  <c r="F37"/>
  <c r="E37"/>
  <c r="D37" s="1"/>
  <c r="C37"/>
  <c r="B37"/>
  <c r="S36"/>
  <c r="Q36"/>
  <c r="O36"/>
  <c r="M36"/>
  <c r="K36"/>
  <c r="I36"/>
  <c r="G36"/>
  <c r="F36"/>
  <c r="T36" s="1"/>
  <c r="E36"/>
  <c r="D36"/>
  <c r="C36"/>
  <c r="B36"/>
  <c r="Q35"/>
  <c r="O35"/>
  <c r="M35"/>
  <c r="K35"/>
  <c r="I35"/>
  <c r="G35"/>
  <c r="F35"/>
  <c r="R35" s="1"/>
  <c r="E35"/>
  <c r="D35"/>
  <c r="C35"/>
  <c r="B35"/>
  <c r="S34"/>
  <c r="T34" s="1"/>
  <c r="Q34"/>
  <c r="R34" s="1"/>
  <c r="O34"/>
  <c r="P34" s="1"/>
  <c r="M34"/>
  <c r="N34" s="1"/>
  <c r="K34"/>
  <c r="L34" s="1"/>
  <c r="I34"/>
  <c r="J34" s="1"/>
  <c r="G34"/>
  <c r="H34" s="1"/>
  <c r="F34"/>
  <c r="E34"/>
  <c r="D34" s="1"/>
  <c r="C34"/>
  <c r="B34"/>
  <c r="S33"/>
  <c r="Q33"/>
  <c r="O33"/>
  <c r="M33"/>
  <c r="K33"/>
  <c r="I33"/>
  <c r="G33"/>
  <c r="F33"/>
  <c r="T33" s="1"/>
  <c r="E33"/>
  <c r="D33"/>
  <c r="C33"/>
  <c r="B33"/>
  <c r="S32"/>
  <c r="T32" s="1"/>
  <c r="Q32"/>
  <c r="R32" s="1"/>
  <c r="O32"/>
  <c r="P32" s="1"/>
  <c r="M32"/>
  <c r="N32" s="1"/>
  <c r="K32"/>
  <c r="L32" s="1"/>
  <c r="I32"/>
  <c r="J32" s="1"/>
  <c r="G32"/>
  <c r="H32" s="1"/>
  <c r="F32"/>
  <c r="E32"/>
  <c r="D32" s="1"/>
  <c r="C32"/>
  <c r="B32"/>
  <c r="S31"/>
  <c r="Q31"/>
  <c r="O31"/>
  <c r="M31"/>
  <c r="K31"/>
  <c r="I31"/>
  <c r="G31"/>
  <c r="F31"/>
  <c r="T31" s="1"/>
  <c r="E31"/>
  <c r="D31"/>
  <c r="C31"/>
  <c r="B31"/>
  <c r="S30"/>
  <c r="T30" s="1"/>
  <c r="Q30"/>
  <c r="R30" s="1"/>
  <c r="O30"/>
  <c r="P30" s="1"/>
  <c r="M30"/>
  <c r="N30" s="1"/>
  <c r="K30"/>
  <c r="L30" s="1"/>
  <c r="I30"/>
  <c r="J30" s="1"/>
  <c r="G30"/>
  <c r="H30" s="1"/>
  <c r="F30"/>
  <c r="E30"/>
  <c r="D30" s="1"/>
  <c r="C30"/>
  <c r="C29" s="1"/>
  <c r="B30"/>
  <c r="F29"/>
  <c r="B29"/>
  <c r="S28"/>
  <c r="T28" s="1"/>
  <c r="Q28"/>
  <c r="R28" s="1"/>
  <c r="O28"/>
  <c r="P28" s="1"/>
  <c r="M28"/>
  <c r="N28" s="1"/>
  <c r="K28"/>
  <c r="L28" s="1"/>
  <c r="I28"/>
  <c r="J28" s="1"/>
  <c r="G28"/>
  <c r="H28" s="1"/>
  <c r="F28"/>
  <c r="E28"/>
  <c r="D28" s="1"/>
  <c r="C28"/>
  <c r="B28"/>
  <c r="T27"/>
  <c r="S27"/>
  <c r="R27"/>
  <c r="Q27"/>
  <c r="P27"/>
  <c r="M27"/>
  <c r="N27" s="1"/>
  <c r="K27"/>
  <c r="L27" s="1"/>
  <c r="I27"/>
  <c r="J27" s="1"/>
  <c r="G27"/>
  <c r="H27" s="1"/>
  <c r="F27"/>
  <c r="E27"/>
  <c r="D27" s="1"/>
  <c r="C27"/>
  <c r="B27"/>
  <c r="S26"/>
  <c r="Q26"/>
  <c r="O26"/>
  <c r="M26"/>
  <c r="K26"/>
  <c r="I26"/>
  <c r="G26"/>
  <c r="F26"/>
  <c r="T26" s="1"/>
  <c r="E26"/>
  <c r="D26"/>
  <c r="C26"/>
  <c r="B26"/>
  <c r="S25"/>
  <c r="T25" s="1"/>
  <c r="Q25"/>
  <c r="R25" s="1"/>
  <c r="O25"/>
  <c r="P25" s="1"/>
  <c r="M25"/>
  <c r="N25" s="1"/>
  <c r="K25"/>
  <c r="L25" s="1"/>
  <c r="I25"/>
  <c r="J25" s="1"/>
  <c r="G25"/>
  <c r="H25" s="1"/>
  <c r="F25"/>
  <c r="E25"/>
  <c r="D25" s="1"/>
  <c r="C25"/>
  <c r="B25"/>
  <c r="S24"/>
  <c r="Q24"/>
  <c r="O24"/>
  <c r="M24"/>
  <c r="K24"/>
  <c r="I24"/>
  <c r="G24"/>
  <c r="F24"/>
  <c r="T24" s="1"/>
  <c r="E24"/>
  <c r="D24"/>
  <c r="C24"/>
  <c r="B24"/>
  <c r="S23"/>
  <c r="T23" s="1"/>
  <c r="Q23"/>
  <c r="R23" s="1"/>
  <c r="O23"/>
  <c r="P23" s="1"/>
  <c r="M23"/>
  <c r="N23" s="1"/>
  <c r="K23"/>
  <c r="L23" s="1"/>
  <c r="I23"/>
  <c r="J23" s="1"/>
  <c r="G23"/>
  <c r="H23" s="1"/>
  <c r="F23"/>
  <c r="E23"/>
  <c r="D23" s="1"/>
  <c r="C23"/>
  <c r="B23"/>
  <c r="S22"/>
  <c r="Q22"/>
  <c r="O22"/>
  <c r="M22"/>
  <c r="K22"/>
  <c r="I22"/>
  <c r="G22"/>
  <c r="F22"/>
  <c r="T22" s="1"/>
  <c r="E22"/>
  <c r="D22"/>
  <c r="C22"/>
  <c r="B22"/>
  <c r="S21"/>
  <c r="T21" s="1"/>
  <c r="Q21"/>
  <c r="R21" s="1"/>
  <c r="O21"/>
  <c r="P21" s="1"/>
  <c r="M21"/>
  <c r="N21" s="1"/>
  <c r="K21"/>
  <c r="L21" s="1"/>
  <c r="I21"/>
  <c r="J21" s="1"/>
  <c r="G21"/>
  <c r="H21" s="1"/>
  <c r="F21"/>
  <c r="E21"/>
  <c r="D21" s="1"/>
  <c r="C21"/>
  <c r="B21"/>
  <c r="S20"/>
  <c r="Q20"/>
  <c r="O20"/>
  <c r="M20"/>
  <c r="K20"/>
  <c r="I20"/>
  <c r="G20"/>
  <c r="F20"/>
  <c r="T20" s="1"/>
  <c r="E20"/>
  <c r="D20"/>
  <c r="C20"/>
  <c r="B20"/>
  <c r="S19"/>
  <c r="T19" s="1"/>
  <c r="Q19"/>
  <c r="R19" s="1"/>
  <c r="O19"/>
  <c r="P19" s="1"/>
  <c r="M19"/>
  <c r="N19" s="1"/>
  <c r="K19"/>
  <c r="L19" s="1"/>
  <c r="I19"/>
  <c r="J19" s="1"/>
  <c r="G19"/>
  <c r="H19" s="1"/>
  <c r="F19"/>
  <c r="E19"/>
  <c r="D19" s="1"/>
  <c r="C19"/>
  <c r="B19"/>
  <c r="S18"/>
  <c r="Q18"/>
  <c r="O18"/>
  <c r="M18"/>
  <c r="K18"/>
  <c r="I18"/>
  <c r="G18"/>
  <c r="F18"/>
  <c r="T18" s="1"/>
  <c r="E18"/>
  <c r="D18"/>
  <c r="C18"/>
  <c r="B18"/>
  <c r="S17"/>
  <c r="T17" s="1"/>
  <c r="Q17"/>
  <c r="R17" s="1"/>
  <c r="O17"/>
  <c r="P17" s="1"/>
  <c r="M17"/>
  <c r="N17" s="1"/>
  <c r="K17"/>
  <c r="L17" s="1"/>
  <c r="I17"/>
  <c r="J17" s="1"/>
  <c r="G17"/>
  <c r="H17" s="1"/>
  <c r="F17"/>
  <c r="E17"/>
  <c r="D17" s="1"/>
  <c r="C17"/>
  <c r="B17"/>
  <c r="S16"/>
  <c r="Q16"/>
  <c r="O16"/>
  <c r="M16"/>
  <c r="K16"/>
  <c r="I16"/>
  <c r="G16"/>
  <c r="F16"/>
  <c r="T16" s="1"/>
  <c r="E16"/>
  <c r="C16"/>
  <c r="B16"/>
  <c r="S15"/>
  <c r="T15" s="1"/>
  <c r="Q15"/>
  <c r="R15" s="1"/>
  <c r="O15"/>
  <c r="P15" s="1"/>
  <c r="M15"/>
  <c r="N15" s="1"/>
  <c r="K15"/>
  <c r="L15" s="1"/>
  <c r="I15"/>
  <c r="J15" s="1"/>
  <c r="G15"/>
  <c r="H15" s="1"/>
  <c r="F15"/>
  <c r="E15"/>
  <c r="D15" s="1"/>
  <c r="C15"/>
  <c r="B15"/>
  <c r="S14"/>
  <c r="Q14"/>
  <c r="O14"/>
  <c r="M14"/>
  <c r="K14"/>
  <c r="I14"/>
  <c r="G14"/>
  <c r="F14"/>
  <c r="T14" s="1"/>
  <c r="E14"/>
  <c r="C14"/>
  <c r="B14"/>
  <c r="S13"/>
  <c r="T13" s="1"/>
  <c r="Q13"/>
  <c r="R13" s="1"/>
  <c r="O13"/>
  <c r="P13" s="1"/>
  <c r="M13"/>
  <c r="N13" s="1"/>
  <c r="K13"/>
  <c r="L13" s="1"/>
  <c r="I13"/>
  <c r="J13" s="1"/>
  <c r="G13"/>
  <c r="H13" s="1"/>
  <c r="F13"/>
  <c r="E13"/>
  <c r="D13" s="1"/>
  <c r="C13"/>
  <c r="B13"/>
  <c r="S12"/>
  <c r="Q12"/>
  <c r="O12"/>
  <c r="M12"/>
  <c r="K12"/>
  <c r="I12"/>
  <c r="G12"/>
  <c r="F12"/>
  <c r="T12" s="1"/>
  <c r="E12"/>
  <c r="D12"/>
  <c r="C12"/>
  <c r="B12"/>
  <c r="B10" s="1"/>
  <c r="B9" s="1"/>
  <c r="S11"/>
  <c r="T11" s="1"/>
  <c r="Q11"/>
  <c r="R11" s="1"/>
  <c r="O11"/>
  <c r="P11" s="1"/>
  <c r="M11"/>
  <c r="N11" s="1"/>
  <c r="K11"/>
  <c r="L11" s="1"/>
  <c r="I11"/>
  <c r="J11" s="1"/>
  <c r="G11"/>
  <c r="H11" s="1"/>
  <c r="F11"/>
  <c r="E11"/>
  <c r="D11" s="1"/>
  <c r="C11"/>
  <c r="B11"/>
  <c r="S10"/>
  <c r="Q10"/>
  <c r="O10"/>
  <c r="M10"/>
  <c r="K10"/>
  <c r="I10"/>
  <c r="G10"/>
  <c r="E10"/>
  <c r="C10"/>
  <c r="C9" s="1"/>
  <c r="B44" i="5"/>
  <c r="B43"/>
  <c r="B42"/>
  <c r="B41"/>
  <c r="B40"/>
  <c r="B39"/>
  <c r="B38"/>
  <c r="B37"/>
  <c r="B36"/>
  <c r="B35"/>
  <c r="B34"/>
  <c r="B33"/>
  <c r="B32"/>
  <c r="B31"/>
  <c r="B30"/>
  <c r="B29"/>
  <c r="B28"/>
  <c r="B27"/>
  <c r="B26"/>
  <c r="B25" s="1"/>
  <c r="Z25"/>
  <c r="Y25"/>
  <c r="X25"/>
  <c r="W25"/>
  <c r="V25"/>
  <c r="U25"/>
  <c r="T25"/>
  <c r="S25"/>
  <c r="Q25"/>
  <c r="P25"/>
  <c r="O25"/>
  <c r="O6" s="1"/>
  <c r="N25"/>
  <c r="M25"/>
  <c r="L25"/>
  <c r="K25"/>
  <c r="K6" s="1"/>
  <c r="J25"/>
  <c r="I25"/>
  <c r="H25"/>
  <c r="G25"/>
  <c r="G6" s="1"/>
  <c r="F25"/>
  <c r="E25"/>
  <c r="D25"/>
  <c r="C25"/>
  <c r="B24"/>
  <c r="B23"/>
  <c r="B22"/>
  <c r="B21"/>
  <c r="B20"/>
  <c r="B19"/>
  <c r="B18"/>
  <c r="B17"/>
  <c r="B16"/>
  <c r="B15"/>
  <c r="B14"/>
  <c r="B13"/>
  <c r="B12"/>
  <c r="B11"/>
  <c r="B10"/>
  <c r="B9"/>
  <c r="B8"/>
  <c r="Y7"/>
  <c r="Y6" s="1"/>
  <c r="W7"/>
  <c r="U7"/>
  <c r="U6" s="1"/>
  <c r="S7"/>
  <c r="Q7"/>
  <c r="Q6" s="1"/>
  <c r="O7"/>
  <c r="M7"/>
  <c r="K7"/>
  <c r="I7"/>
  <c r="I6" s="1"/>
  <c r="G7"/>
  <c r="E7"/>
  <c r="C7"/>
  <c r="B7"/>
  <c r="W6"/>
  <c r="S6"/>
  <c r="M6"/>
  <c r="E6"/>
  <c r="P11" i="3" l="1"/>
  <c r="P10"/>
  <c r="P9"/>
  <c r="P8"/>
  <c r="P7"/>
  <c r="P6"/>
  <c r="P5"/>
  <c r="P31"/>
  <c r="P30"/>
  <c r="P29"/>
  <c r="P28"/>
  <c r="P27"/>
  <c r="P26"/>
  <c r="P25"/>
  <c r="O22"/>
  <c r="O34" s="1"/>
  <c r="N10" i="2"/>
  <c r="D29"/>
  <c r="J12"/>
  <c r="L12"/>
  <c r="P12"/>
  <c r="R12"/>
  <c r="H14"/>
  <c r="L14"/>
  <c r="N14"/>
  <c r="R14"/>
  <c r="J16"/>
  <c r="L16"/>
  <c r="P16"/>
  <c r="R16"/>
  <c r="G9"/>
  <c r="H9" s="1"/>
  <c r="K9"/>
  <c r="L9" s="1"/>
  <c r="O9"/>
  <c r="P9" s="1"/>
  <c r="S9"/>
  <c r="T9" s="1"/>
  <c r="F10"/>
  <c r="F9" s="1"/>
  <c r="E29"/>
  <c r="E9" s="1"/>
  <c r="G29"/>
  <c r="H29" s="1"/>
  <c r="I29"/>
  <c r="J29" s="1"/>
  <c r="K29"/>
  <c r="L29" s="1"/>
  <c r="M29"/>
  <c r="N29" s="1"/>
  <c r="O29"/>
  <c r="P29" s="1"/>
  <c r="Q29"/>
  <c r="R29" s="1"/>
  <c r="S29"/>
  <c r="T29" s="1"/>
  <c r="T35"/>
  <c r="T40"/>
  <c r="H12"/>
  <c r="N12"/>
  <c r="D14"/>
  <c r="D10" s="1"/>
  <c r="D9" s="1"/>
  <c r="J14"/>
  <c r="P14"/>
  <c r="D16"/>
  <c r="H16"/>
  <c r="N16"/>
  <c r="H18"/>
  <c r="J18"/>
  <c r="L18"/>
  <c r="N18"/>
  <c r="P18"/>
  <c r="R18"/>
  <c r="H20"/>
  <c r="J20"/>
  <c r="L20"/>
  <c r="N20"/>
  <c r="P20"/>
  <c r="R20"/>
  <c r="H22"/>
  <c r="J22"/>
  <c r="L22"/>
  <c r="N22"/>
  <c r="P22"/>
  <c r="R22"/>
  <c r="H24"/>
  <c r="J24"/>
  <c r="L24"/>
  <c r="N24"/>
  <c r="P24"/>
  <c r="R24"/>
  <c r="H26"/>
  <c r="J26"/>
  <c r="L26"/>
  <c r="N26"/>
  <c r="P26"/>
  <c r="R26"/>
  <c r="H31"/>
  <c r="J31"/>
  <c r="L31"/>
  <c r="N31"/>
  <c r="P31"/>
  <c r="R31"/>
  <c r="H33"/>
  <c r="J33"/>
  <c r="L33"/>
  <c r="N33"/>
  <c r="P33"/>
  <c r="R33"/>
  <c r="H35"/>
  <c r="J35"/>
  <c r="L35"/>
  <c r="N35"/>
  <c r="P35"/>
  <c r="H36"/>
  <c r="J36"/>
  <c r="L36"/>
  <c r="N36"/>
  <c r="P36"/>
  <c r="R36"/>
  <c r="H38"/>
  <c r="J38"/>
  <c r="L38"/>
  <c r="N38"/>
  <c r="P38"/>
  <c r="R38"/>
  <c r="H40"/>
  <c r="J40"/>
  <c r="L40"/>
  <c r="N40"/>
  <c r="P40"/>
  <c r="H41"/>
  <c r="J41"/>
  <c r="L41"/>
  <c r="N41"/>
  <c r="P41"/>
  <c r="R41"/>
  <c r="H43"/>
  <c r="J43"/>
  <c r="L43"/>
  <c r="N43"/>
  <c r="P43"/>
  <c r="R43"/>
  <c r="H45"/>
  <c r="J45"/>
  <c r="L45"/>
  <c r="N45"/>
  <c r="P45"/>
  <c r="R45"/>
  <c r="H48"/>
  <c r="J48"/>
  <c r="L48"/>
  <c r="N48"/>
  <c r="P48"/>
  <c r="R48"/>
  <c r="AA25" i="5"/>
  <c r="AA7"/>
  <c r="B6"/>
  <c r="C6"/>
  <c r="AA6" s="1"/>
  <c r="P21" i="3" l="1"/>
  <c r="P17"/>
  <c r="P20"/>
  <c r="P16"/>
  <c r="P19"/>
  <c r="P15"/>
  <c r="P18"/>
  <c r="P10" i="2"/>
  <c r="H10"/>
  <c r="Q9"/>
  <c r="R9" s="1"/>
  <c r="M9"/>
  <c r="N9" s="1"/>
  <c r="I9"/>
  <c r="J9" s="1"/>
  <c r="R10"/>
  <c r="J10"/>
  <c r="T10"/>
  <c r="V10" s="1"/>
  <c r="L10"/>
  <c r="B40" i="6" l="1"/>
  <c r="B39"/>
  <c r="B38"/>
  <c r="B37"/>
  <c r="B36"/>
  <c r="B35"/>
  <c r="B34"/>
  <c r="B33"/>
  <c r="B32"/>
  <c r="B31"/>
  <c r="B30"/>
  <c r="B29"/>
  <c r="B28"/>
  <c r="B27"/>
  <c r="B26"/>
  <c r="B25"/>
  <c r="B24"/>
  <c r="B23"/>
  <c r="N22"/>
  <c r="N4" s="1"/>
  <c r="Q17" s="1"/>
  <c r="M22"/>
  <c r="L22"/>
  <c r="L4" s="1"/>
  <c r="Q15" s="1"/>
  <c r="K22"/>
  <c r="J22"/>
  <c r="J4" s="1"/>
  <c r="Q13" s="1"/>
  <c r="I22"/>
  <c r="H22"/>
  <c r="H4" s="1"/>
  <c r="Q11" s="1"/>
  <c r="G22"/>
  <c r="F22"/>
  <c r="F4" s="1"/>
  <c r="Q9" s="1"/>
  <c r="E22"/>
  <c r="D22"/>
  <c r="D4" s="1"/>
  <c r="Q7" s="1"/>
  <c r="C22"/>
  <c r="O24" s="1"/>
  <c r="B22"/>
  <c r="B21"/>
  <c r="B20"/>
  <c r="B5" s="1"/>
  <c r="B4" s="1"/>
  <c r="B19"/>
  <c r="B18"/>
  <c r="B17"/>
  <c r="B16"/>
  <c r="B15"/>
  <c r="B14"/>
  <c r="B13"/>
  <c r="B12"/>
  <c r="B11"/>
  <c r="B10"/>
  <c r="B9"/>
  <c r="B8"/>
  <c r="B7"/>
  <c r="B6"/>
  <c r="N5"/>
  <c r="M5"/>
  <c r="M4" s="1"/>
  <c r="Q16" s="1"/>
  <c r="L5"/>
  <c r="K5"/>
  <c r="J5"/>
  <c r="I5"/>
  <c r="H5"/>
  <c r="G5"/>
  <c r="F5"/>
  <c r="E5"/>
  <c r="D5"/>
  <c r="C5"/>
  <c r="O5" s="1"/>
  <c r="K4"/>
  <c r="Q14" s="1"/>
  <c r="I4"/>
  <c r="Q12" s="1"/>
  <c r="G4"/>
  <c r="Q10" s="1"/>
  <c r="E4"/>
  <c r="Q8" s="1"/>
  <c r="C4"/>
  <c r="Q6" s="1"/>
  <c r="Q18" l="1"/>
  <c r="O4"/>
  <c r="Q32" i="4" l="1"/>
  <c r="P32"/>
  <c r="Q28"/>
  <c r="P28"/>
  <c r="Q24"/>
  <c r="P24"/>
  <c r="Q20"/>
  <c r="P20"/>
  <c r="R20" s="1"/>
  <c r="Q16"/>
  <c r="P16"/>
  <c r="R16" s="1"/>
  <c r="Q12"/>
  <c r="P12"/>
  <c r="R12" s="1"/>
  <c r="L153" i="1"/>
  <c r="K153"/>
  <c r="J153" s="1"/>
  <c r="I153"/>
  <c r="H153"/>
  <c r="G153"/>
  <c r="F153"/>
  <c r="E153"/>
  <c r="D153" s="1"/>
  <c r="C153"/>
  <c r="B153"/>
  <c r="L152"/>
  <c r="K152"/>
  <c r="J152"/>
  <c r="I152"/>
  <c r="H152"/>
  <c r="G152" s="1"/>
  <c r="F152"/>
  <c r="E152"/>
  <c r="D152"/>
  <c r="C152"/>
  <c r="B152"/>
  <c r="L151"/>
  <c r="K151"/>
  <c r="J151" s="1"/>
  <c r="I151"/>
  <c r="H151"/>
  <c r="G151"/>
  <c r="F151"/>
  <c r="E151"/>
  <c r="D151" s="1"/>
  <c r="C151"/>
  <c r="B151"/>
  <c r="L150"/>
  <c r="K150"/>
  <c r="J150"/>
  <c r="I150"/>
  <c r="H150"/>
  <c r="G150" s="1"/>
  <c r="F150"/>
  <c r="E150"/>
  <c r="D150"/>
  <c r="C150"/>
  <c r="B150"/>
  <c r="L149"/>
  <c r="K149"/>
  <c r="J149" s="1"/>
  <c r="I149"/>
  <c r="H149"/>
  <c r="G149"/>
  <c r="F149"/>
  <c r="E149"/>
  <c r="D149" s="1"/>
  <c r="C149"/>
  <c r="B149"/>
  <c r="L148"/>
  <c r="K148"/>
  <c r="J148"/>
  <c r="I148"/>
  <c r="H148"/>
  <c r="G148" s="1"/>
  <c r="F148"/>
  <c r="E148"/>
  <c r="D148"/>
  <c r="C148"/>
  <c r="B148"/>
  <c r="L147"/>
  <c r="K147"/>
  <c r="J147" s="1"/>
  <c r="I147"/>
  <c r="H147"/>
  <c r="G147"/>
  <c r="F147"/>
  <c r="E147"/>
  <c r="D147" s="1"/>
  <c r="C147"/>
  <c r="B147"/>
  <c r="L146"/>
  <c r="K146"/>
  <c r="J146"/>
  <c r="I146"/>
  <c r="H146"/>
  <c r="G146" s="1"/>
  <c r="F146"/>
  <c r="E146"/>
  <c r="D146"/>
  <c r="C146"/>
  <c r="B146"/>
  <c r="L145"/>
  <c r="K145"/>
  <c r="J145" s="1"/>
  <c r="I145"/>
  <c r="H145"/>
  <c r="G145"/>
  <c r="F145"/>
  <c r="E145"/>
  <c r="D145" s="1"/>
  <c r="C145"/>
  <c r="B145"/>
  <c r="L144"/>
  <c r="K144"/>
  <c r="J144"/>
  <c r="I144"/>
  <c r="H144"/>
  <c r="G144" s="1"/>
  <c r="F144"/>
  <c r="E144"/>
  <c r="D144"/>
  <c r="C144"/>
  <c r="B144"/>
  <c r="L143"/>
  <c r="K143"/>
  <c r="J143" s="1"/>
  <c r="I143"/>
  <c r="H143"/>
  <c r="G143"/>
  <c r="F143"/>
  <c r="E143"/>
  <c r="D143" s="1"/>
  <c r="C143"/>
  <c r="B143"/>
  <c r="L142"/>
  <c r="K142"/>
  <c r="J142"/>
  <c r="I142"/>
  <c r="H142"/>
  <c r="G142" s="1"/>
  <c r="F142"/>
  <c r="E142"/>
  <c r="D142"/>
  <c r="C142"/>
  <c r="B142"/>
  <c r="L141"/>
  <c r="K141"/>
  <c r="J141" s="1"/>
  <c r="I141"/>
  <c r="H141"/>
  <c r="G141"/>
  <c r="F141"/>
  <c r="E141"/>
  <c r="D141" s="1"/>
  <c r="C141"/>
  <c r="B141"/>
  <c r="L140"/>
  <c r="K140"/>
  <c r="J140"/>
  <c r="I140"/>
  <c r="H140"/>
  <c r="G140" s="1"/>
  <c r="F140"/>
  <c r="E140"/>
  <c r="D140"/>
  <c r="C140"/>
  <c r="B140"/>
  <c r="L139"/>
  <c r="K139"/>
  <c r="J139" s="1"/>
  <c r="I139"/>
  <c r="H139"/>
  <c r="G139"/>
  <c r="F139"/>
  <c r="E139"/>
  <c r="D139" s="1"/>
  <c r="C139"/>
  <c r="B139"/>
  <c r="L138"/>
  <c r="K138"/>
  <c r="J138"/>
  <c r="I138"/>
  <c r="H138"/>
  <c r="G138" s="1"/>
  <c r="F138"/>
  <c r="E138"/>
  <c r="D138"/>
  <c r="C138"/>
  <c r="B138"/>
  <c r="L137"/>
  <c r="K137"/>
  <c r="J137" s="1"/>
  <c r="I137"/>
  <c r="H137"/>
  <c r="G137"/>
  <c r="F137"/>
  <c r="E137"/>
  <c r="D137" s="1"/>
  <c r="C137"/>
  <c r="B137"/>
  <c r="L136"/>
  <c r="K136"/>
  <c r="J136"/>
  <c r="I136"/>
  <c r="H136"/>
  <c r="G136" s="1"/>
  <c r="F136"/>
  <c r="E136"/>
  <c r="D136"/>
  <c r="C136"/>
  <c r="B136"/>
  <c r="L135"/>
  <c r="K135"/>
  <c r="J135" s="1"/>
  <c r="I135"/>
  <c r="H135"/>
  <c r="G135"/>
  <c r="F135"/>
  <c r="E135"/>
  <c r="D135" s="1"/>
  <c r="C135"/>
  <c r="B135"/>
  <c r="L134"/>
  <c r="L133" s="1"/>
  <c r="K134"/>
  <c r="J134"/>
  <c r="J133" s="1"/>
  <c r="I134"/>
  <c r="H134"/>
  <c r="G134" s="1"/>
  <c r="G133" s="1"/>
  <c r="F134"/>
  <c r="F133" s="1"/>
  <c r="E134"/>
  <c r="D134"/>
  <c r="D133" s="1"/>
  <c r="C134"/>
  <c r="B134"/>
  <c r="B133" s="1"/>
  <c r="K133"/>
  <c r="I133"/>
  <c r="E133"/>
  <c r="C133"/>
  <c r="L132"/>
  <c r="K132"/>
  <c r="J132"/>
  <c r="I132"/>
  <c r="H132"/>
  <c r="G132" s="1"/>
  <c r="F132"/>
  <c r="E132"/>
  <c r="D132"/>
  <c r="C132"/>
  <c r="B132"/>
  <c r="L131"/>
  <c r="K131"/>
  <c r="J131" s="1"/>
  <c r="I131"/>
  <c r="H131"/>
  <c r="G131"/>
  <c r="F131"/>
  <c r="E131"/>
  <c r="D131" s="1"/>
  <c r="C131"/>
  <c r="B131"/>
  <c r="L130"/>
  <c r="K130"/>
  <c r="J130"/>
  <c r="I130"/>
  <c r="H130"/>
  <c r="G130" s="1"/>
  <c r="F130"/>
  <c r="E130"/>
  <c r="D130"/>
  <c r="C130"/>
  <c r="B130"/>
  <c r="L129"/>
  <c r="K129"/>
  <c r="J129" s="1"/>
  <c r="I129"/>
  <c r="H129"/>
  <c r="G129"/>
  <c r="F129"/>
  <c r="E129"/>
  <c r="D129" s="1"/>
  <c r="C129"/>
  <c r="B129"/>
  <c r="L128"/>
  <c r="K128"/>
  <c r="J128"/>
  <c r="I128"/>
  <c r="H128"/>
  <c r="G128" s="1"/>
  <c r="F128"/>
  <c r="E128"/>
  <c r="D128"/>
  <c r="C128"/>
  <c r="B128"/>
  <c r="L127"/>
  <c r="K127"/>
  <c r="J127" s="1"/>
  <c r="I127"/>
  <c r="H127"/>
  <c r="G127"/>
  <c r="F127"/>
  <c r="E127"/>
  <c r="D127" s="1"/>
  <c r="C127"/>
  <c r="B127"/>
  <c r="L126"/>
  <c r="K126"/>
  <c r="J126"/>
  <c r="I126"/>
  <c r="H126"/>
  <c r="G126" s="1"/>
  <c r="F126"/>
  <c r="E126"/>
  <c r="D126"/>
  <c r="C126"/>
  <c r="B126"/>
  <c r="L125"/>
  <c r="K125"/>
  <c r="J125" s="1"/>
  <c r="I125"/>
  <c r="H125"/>
  <c r="G125"/>
  <c r="F125"/>
  <c r="E125"/>
  <c r="D125" s="1"/>
  <c r="C125"/>
  <c r="B125"/>
  <c r="L124"/>
  <c r="K124"/>
  <c r="J124"/>
  <c r="I124"/>
  <c r="H124"/>
  <c r="G124" s="1"/>
  <c r="F124"/>
  <c r="E124"/>
  <c r="D124"/>
  <c r="C124"/>
  <c r="B124"/>
  <c r="L123"/>
  <c r="K123"/>
  <c r="J123" s="1"/>
  <c r="I123"/>
  <c r="H123"/>
  <c r="G123"/>
  <c r="F123"/>
  <c r="E123"/>
  <c r="D123" s="1"/>
  <c r="C123"/>
  <c r="B123"/>
  <c r="L122"/>
  <c r="K122"/>
  <c r="J122"/>
  <c r="I122"/>
  <c r="H122"/>
  <c r="G122" s="1"/>
  <c r="F122"/>
  <c r="E122"/>
  <c r="D122"/>
  <c r="C122"/>
  <c r="B122"/>
  <c r="L121"/>
  <c r="K121"/>
  <c r="J121" s="1"/>
  <c r="I121"/>
  <c r="H121"/>
  <c r="G121"/>
  <c r="F121"/>
  <c r="E121"/>
  <c r="D121" s="1"/>
  <c r="C121"/>
  <c r="B121"/>
  <c r="L120"/>
  <c r="K120"/>
  <c r="J120"/>
  <c r="I120"/>
  <c r="H120"/>
  <c r="G120" s="1"/>
  <c r="F120"/>
  <c r="E120"/>
  <c r="D120"/>
  <c r="C120"/>
  <c r="B120"/>
  <c r="L119"/>
  <c r="K119"/>
  <c r="I119"/>
  <c r="H119"/>
  <c r="G119" s="1"/>
  <c r="F119"/>
  <c r="E119"/>
  <c r="D119"/>
  <c r="C119"/>
  <c r="B119"/>
  <c r="L118"/>
  <c r="K118"/>
  <c r="J118" s="1"/>
  <c r="I118"/>
  <c r="H118"/>
  <c r="G118"/>
  <c r="F118"/>
  <c r="E118"/>
  <c r="D118" s="1"/>
  <c r="C118"/>
  <c r="B118"/>
  <c r="L117"/>
  <c r="K117"/>
  <c r="J117"/>
  <c r="I117"/>
  <c r="H117"/>
  <c r="G117" s="1"/>
  <c r="F117"/>
  <c r="E117"/>
  <c r="D117"/>
  <c r="C117"/>
  <c r="B117"/>
  <c r="L116"/>
  <c r="K116"/>
  <c r="J116" s="1"/>
  <c r="I116"/>
  <c r="H116"/>
  <c r="G116"/>
  <c r="F116"/>
  <c r="E116"/>
  <c r="D116" s="1"/>
  <c r="C116"/>
  <c r="B116"/>
  <c r="L115"/>
  <c r="L114" s="1"/>
  <c r="L113" s="1"/>
  <c r="K115"/>
  <c r="J115"/>
  <c r="J114" s="1"/>
  <c r="J113" s="1"/>
  <c r="I115"/>
  <c r="H115"/>
  <c r="G115" s="1"/>
  <c r="G114" s="1"/>
  <c r="G113" s="1"/>
  <c r="F115"/>
  <c r="F114" s="1"/>
  <c r="F113" s="1"/>
  <c r="E115"/>
  <c r="D115"/>
  <c r="D114" s="1"/>
  <c r="D113" s="1"/>
  <c r="C115"/>
  <c r="B115"/>
  <c r="B114" s="1"/>
  <c r="B113" s="1"/>
  <c r="K114"/>
  <c r="K113" s="1"/>
  <c r="I114"/>
  <c r="I113" s="1"/>
  <c r="E114"/>
  <c r="E113" s="1"/>
  <c r="C114"/>
  <c r="C113" s="1"/>
  <c r="L100"/>
  <c r="K100"/>
  <c r="J100" s="1"/>
  <c r="I100"/>
  <c r="H100"/>
  <c r="G100"/>
  <c r="F100"/>
  <c r="E100"/>
  <c r="D100" s="1"/>
  <c r="C100"/>
  <c r="B100"/>
  <c r="L99"/>
  <c r="K99"/>
  <c r="J99"/>
  <c r="I99"/>
  <c r="H99"/>
  <c r="G99" s="1"/>
  <c r="F99"/>
  <c r="E99"/>
  <c r="D99"/>
  <c r="C99"/>
  <c r="B99"/>
  <c r="L98"/>
  <c r="K98"/>
  <c r="J98" s="1"/>
  <c r="I98"/>
  <c r="H98"/>
  <c r="G98"/>
  <c r="F98"/>
  <c r="E98"/>
  <c r="D98" s="1"/>
  <c r="C98"/>
  <c r="B98"/>
  <c r="L97"/>
  <c r="K97"/>
  <c r="J97"/>
  <c r="I97"/>
  <c r="H97"/>
  <c r="G97" s="1"/>
  <c r="F97"/>
  <c r="E97"/>
  <c r="D97"/>
  <c r="C97"/>
  <c r="B97"/>
  <c r="L96"/>
  <c r="K96"/>
  <c r="J96" s="1"/>
  <c r="I96"/>
  <c r="H96"/>
  <c r="G96"/>
  <c r="F96"/>
  <c r="E96"/>
  <c r="D96" s="1"/>
  <c r="C96"/>
  <c r="B96"/>
  <c r="L95"/>
  <c r="K95"/>
  <c r="J95"/>
  <c r="I95"/>
  <c r="H95"/>
  <c r="G95" s="1"/>
  <c r="F95"/>
  <c r="E95"/>
  <c r="D95"/>
  <c r="C95"/>
  <c r="B95"/>
  <c r="L94"/>
  <c r="K94"/>
  <c r="J94" s="1"/>
  <c r="I94"/>
  <c r="H94"/>
  <c r="G94"/>
  <c r="F94"/>
  <c r="E94"/>
  <c r="D94" s="1"/>
  <c r="C94"/>
  <c r="B94"/>
  <c r="L93"/>
  <c r="K93"/>
  <c r="J93"/>
  <c r="I93"/>
  <c r="H93"/>
  <c r="G93" s="1"/>
  <c r="F93"/>
  <c r="E93"/>
  <c r="D93"/>
  <c r="C93"/>
  <c r="B93"/>
  <c r="L92"/>
  <c r="K92"/>
  <c r="J92" s="1"/>
  <c r="I92"/>
  <c r="H92"/>
  <c r="G92"/>
  <c r="F92"/>
  <c r="E92"/>
  <c r="D92" s="1"/>
  <c r="C92"/>
  <c r="B92"/>
  <c r="L91"/>
  <c r="K91"/>
  <c r="J91"/>
  <c r="I91"/>
  <c r="H91"/>
  <c r="G91" s="1"/>
  <c r="F91"/>
  <c r="E91"/>
  <c r="D91"/>
  <c r="C91"/>
  <c r="B91"/>
  <c r="L90"/>
  <c r="K90"/>
  <c r="J90" s="1"/>
  <c r="I90"/>
  <c r="H90"/>
  <c r="G90"/>
  <c r="F90"/>
  <c r="E90"/>
  <c r="D90" s="1"/>
  <c r="C90"/>
  <c r="B90"/>
  <c r="L89"/>
  <c r="K89"/>
  <c r="J89"/>
  <c r="I89"/>
  <c r="H89"/>
  <c r="G89" s="1"/>
  <c r="F89"/>
  <c r="E89"/>
  <c r="D89"/>
  <c r="C89"/>
  <c r="B89"/>
  <c r="L88"/>
  <c r="K88"/>
  <c r="J88" s="1"/>
  <c r="I88"/>
  <c r="H88"/>
  <c r="G88"/>
  <c r="F88"/>
  <c r="E88"/>
  <c r="D88" s="1"/>
  <c r="C88"/>
  <c r="B88"/>
  <c r="L87"/>
  <c r="K87"/>
  <c r="J87"/>
  <c r="I87"/>
  <c r="H87"/>
  <c r="G87" s="1"/>
  <c r="F87"/>
  <c r="E87"/>
  <c r="D87"/>
  <c r="C87"/>
  <c r="B87"/>
  <c r="L86"/>
  <c r="K86"/>
  <c r="J86" s="1"/>
  <c r="I86"/>
  <c r="H86"/>
  <c r="G86"/>
  <c r="F86"/>
  <c r="E86"/>
  <c r="D86" s="1"/>
  <c r="C86"/>
  <c r="B86"/>
  <c r="L85"/>
  <c r="K85"/>
  <c r="J85"/>
  <c r="I85"/>
  <c r="H85"/>
  <c r="G85" s="1"/>
  <c r="F85"/>
  <c r="E85"/>
  <c r="D85"/>
  <c r="C85"/>
  <c r="B85"/>
  <c r="L84"/>
  <c r="K84"/>
  <c r="J84" s="1"/>
  <c r="I84"/>
  <c r="H84"/>
  <c r="G84"/>
  <c r="F84"/>
  <c r="E84"/>
  <c r="D84" s="1"/>
  <c r="C84"/>
  <c r="B84"/>
  <c r="L83"/>
  <c r="K83"/>
  <c r="J83"/>
  <c r="I83"/>
  <c r="H83"/>
  <c r="G83" s="1"/>
  <c r="F83"/>
  <c r="E83"/>
  <c r="D83"/>
  <c r="C83"/>
  <c r="B83"/>
  <c r="L82"/>
  <c r="K82"/>
  <c r="J82" s="1"/>
  <c r="I82"/>
  <c r="H82"/>
  <c r="G82"/>
  <c r="F82"/>
  <c r="E82"/>
  <c r="D82" s="1"/>
  <c r="C82"/>
  <c r="B82"/>
  <c r="L81"/>
  <c r="L80" s="1"/>
  <c r="K81"/>
  <c r="J81"/>
  <c r="J80" s="1"/>
  <c r="I81"/>
  <c r="H81"/>
  <c r="G81" s="1"/>
  <c r="G80" s="1"/>
  <c r="F81"/>
  <c r="F80" s="1"/>
  <c r="E81"/>
  <c r="D81"/>
  <c r="C81"/>
  <c r="B81"/>
  <c r="B80" s="1"/>
  <c r="K80"/>
  <c r="I80"/>
  <c r="E80"/>
  <c r="C80"/>
  <c r="L79"/>
  <c r="K79"/>
  <c r="J79"/>
  <c r="I79"/>
  <c r="H79"/>
  <c r="G79" s="1"/>
  <c r="F79"/>
  <c r="E79"/>
  <c r="D79"/>
  <c r="C79"/>
  <c r="B79"/>
  <c r="L78"/>
  <c r="K78"/>
  <c r="J78" s="1"/>
  <c r="I78"/>
  <c r="H78"/>
  <c r="G78"/>
  <c r="F78"/>
  <c r="E78"/>
  <c r="D78" s="1"/>
  <c r="C78"/>
  <c r="B78"/>
  <c r="L77"/>
  <c r="K77"/>
  <c r="J77"/>
  <c r="I77"/>
  <c r="H77"/>
  <c r="G77" s="1"/>
  <c r="F77"/>
  <c r="E77"/>
  <c r="D77"/>
  <c r="C77"/>
  <c r="B77"/>
  <c r="L76"/>
  <c r="K76"/>
  <c r="J76" s="1"/>
  <c r="I76"/>
  <c r="H76"/>
  <c r="G76"/>
  <c r="F76"/>
  <c r="E76"/>
  <c r="D76" s="1"/>
  <c r="C76"/>
  <c r="B76"/>
  <c r="L75"/>
  <c r="K75"/>
  <c r="J75"/>
  <c r="I75"/>
  <c r="H75"/>
  <c r="G75" s="1"/>
  <c r="F75"/>
  <c r="E75"/>
  <c r="D75"/>
  <c r="C75"/>
  <c r="B75"/>
  <c r="L74"/>
  <c r="K74"/>
  <c r="J74" s="1"/>
  <c r="I74"/>
  <c r="H74"/>
  <c r="G74"/>
  <c r="F74"/>
  <c r="E74"/>
  <c r="D74" s="1"/>
  <c r="C74"/>
  <c r="B74"/>
  <c r="L73"/>
  <c r="K73"/>
  <c r="J73"/>
  <c r="I73"/>
  <c r="H73"/>
  <c r="G73" s="1"/>
  <c r="F73"/>
  <c r="E73"/>
  <c r="D73"/>
  <c r="C73"/>
  <c r="B73"/>
  <c r="L72"/>
  <c r="K72"/>
  <c r="J72" s="1"/>
  <c r="I72"/>
  <c r="H72"/>
  <c r="G72"/>
  <c r="F72"/>
  <c r="E72"/>
  <c r="D72" s="1"/>
  <c r="C72"/>
  <c r="B72"/>
  <c r="L71"/>
  <c r="K71"/>
  <c r="J71"/>
  <c r="I71"/>
  <c r="H71"/>
  <c r="G71" s="1"/>
  <c r="F71"/>
  <c r="E71"/>
  <c r="D71"/>
  <c r="C71"/>
  <c r="B71"/>
  <c r="L70"/>
  <c r="K70"/>
  <c r="J70" s="1"/>
  <c r="I70"/>
  <c r="H70"/>
  <c r="G70"/>
  <c r="F70"/>
  <c r="E70"/>
  <c r="D70" s="1"/>
  <c r="C70"/>
  <c r="B70"/>
  <c r="L69"/>
  <c r="K69"/>
  <c r="J69"/>
  <c r="I69"/>
  <c r="H69"/>
  <c r="G69" s="1"/>
  <c r="F69"/>
  <c r="E69"/>
  <c r="D69"/>
  <c r="C69"/>
  <c r="B69"/>
  <c r="L68"/>
  <c r="K68"/>
  <c r="J68" s="1"/>
  <c r="I68"/>
  <c r="H68"/>
  <c r="G68"/>
  <c r="F68"/>
  <c r="E68"/>
  <c r="D68" s="1"/>
  <c r="C68"/>
  <c r="B68"/>
  <c r="L67"/>
  <c r="K67"/>
  <c r="J67"/>
  <c r="I67"/>
  <c r="H67"/>
  <c r="G67" s="1"/>
  <c r="F67"/>
  <c r="E67"/>
  <c r="D67"/>
  <c r="C67"/>
  <c r="B67"/>
  <c r="L66"/>
  <c r="K66"/>
  <c r="J66" s="1"/>
  <c r="I66"/>
  <c r="H66"/>
  <c r="G66"/>
  <c r="F66"/>
  <c r="E66"/>
  <c r="D66" s="1"/>
  <c r="C66"/>
  <c r="B66"/>
  <c r="L65"/>
  <c r="K65"/>
  <c r="J65"/>
  <c r="I65"/>
  <c r="H65"/>
  <c r="G65" s="1"/>
  <c r="F65"/>
  <c r="E65"/>
  <c r="D65"/>
  <c r="C65"/>
  <c r="B65"/>
  <c r="L64"/>
  <c r="K64"/>
  <c r="J64" s="1"/>
  <c r="I64"/>
  <c r="H64"/>
  <c r="G64"/>
  <c r="F64"/>
  <c r="E64"/>
  <c r="D64" s="1"/>
  <c r="C64"/>
  <c r="B64"/>
  <c r="L63"/>
  <c r="K63"/>
  <c r="J63"/>
  <c r="I63"/>
  <c r="H63"/>
  <c r="G63" s="1"/>
  <c r="F63"/>
  <c r="E63"/>
  <c r="D63"/>
  <c r="C63"/>
  <c r="B63"/>
  <c r="L62"/>
  <c r="K62"/>
  <c r="J62" s="1"/>
  <c r="I62"/>
  <c r="I61" s="1"/>
  <c r="I60" s="1"/>
  <c r="H62"/>
  <c r="G62"/>
  <c r="G61" s="1"/>
  <c r="G60" s="1"/>
  <c r="F62"/>
  <c r="E62"/>
  <c r="D62" s="1"/>
  <c r="D61" s="1"/>
  <c r="C62"/>
  <c r="C61" s="1"/>
  <c r="C60" s="1"/>
  <c r="B62"/>
  <c r="L61"/>
  <c r="L60" s="1"/>
  <c r="H61"/>
  <c r="F61"/>
  <c r="F60" s="1"/>
  <c r="B61"/>
  <c r="B60" s="1"/>
  <c r="L49"/>
  <c r="K49"/>
  <c r="J49"/>
  <c r="I49"/>
  <c r="H49"/>
  <c r="G49" s="1"/>
  <c r="F49"/>
  <c r="E49"/>
  <c r="D49"/>
  <c r="C49"/>
  <c r="B49"/>
  <c r="L48"/>
  <c r="K48"/>
  <c r="J48" s="1"/>
  <c r="I48"/>
  <c r="H48"/>
  <c r="G48"/>
  <c r="F48"/>
  <c r="E48"/>
  <c r="D48" s="1"/>
  <c r="C48"/>
  <c r="B48"/>
  <c r="L47"/>
  <c r="K47"/>
  <c r="J47"/>
  <c r="I47"/>
  <c r="H47"/>
  <c r="G47" s="1"/>
  <c r="F47"/>
  <c r="E47"/>
  <c r="D47"/>
  <c r="C47"/>
  <c r="B47"/>
  <c r="L46"/>
  <c r="K46"/>
  <c r="J46" s="1"/>
  <c r="I46"/>
  <c r="H46"/>
  <c r="G46"/>
  <c r="F46"/>
  <c r="E46"/>
  <c r="D46" s="1"/>
  <c r="C46"/>
  <c r="B46"/>
  <c r="L45"/>
  <c r="J45" s="1"/>
  <c r="K45"/>
  <c r="I45"/>
  <c r="H45"/>
  <c r="G45" s="1"/>
  <c r="F45"/>
  <c r="E45"/>
  <c r="D45"/>
  <c r="C45"/>
  <c r="B45"/>
  <c r="L44"/>
  <c r="K44"/>
  <c r="J44" s="1"/>
  <c r="I44"/>
  <c r="G44" s="1"/>
  <c r="H44"/>
  <c r="F44"/>
  <c r="E44"/>
  <c r="D44" s="1"/>
  <c r="C44"/>
  <c r="B44"/>
  <c r="L43"/>
  <c r="J43" s="1"/>
  <c r="K43"/>
  <c r="I43"/>
  <c r="H43"/>
  <c r="G43" s="1"/>
  <c r="F43"/>
  <c r="E43"/>
  <c r="D43"/>
  <c r="C43"/>
  <c r="B43"/>
  <c r="L42"/>
  <c r="K42"/>
  <c r="J42" s="1"/>
  <c r="I42"/>
  <c r="H42"/>
  <c r="G42"/>
  <c r="F42"/>
  <c r="E42"/>
  <c r="D42" s="1"/>
  <c r="C42"/>
  <c r="B42"/>
  <c r="L41"/>
  <c r="K41"/>
  <c r="J41"/>
  <c r="I41"/>
  <c r="H41"/>
  <c r="G41" s="1"/>
  <c r="F41"/>
  <c r="E41"/>
  <c r="D41"/>
  <c r="C41"/>
  <c r="B41"/>
  <c r="L40"/>
  <c r="K40"/>
  <c r="J40" s="1"/>
  <c r="I40"/>
  <c r="G40" s="1"/>
  <c r="H40"/>
  <c r="F40"/>
  <c r="E40"/>
  <c r="D40" s="1"/>
  <c r="C40"/>
  <c r="B40"/>
  <c r="L39"/>
  <c r="K39"/>
  <c r="J39"/>
  <c r="I39"/>
  <c r="H39"/>
  <c r="G39" s="1"/>
  <c r="F39"/>
  <c r="D39" s="1"/>
  <c r="E39"/>
  <c r="C39"/>
  <c r="B39"/>
  <c r="L38"/>
  <c r="K38"/>
  <c r="J38" s="1"/>
  <c r="I38"/>
  <c r="H38"/>
  <c r="G38"/>
  <c r="F38"/>
  <c r="E38"/>
  <c r="D38" s="1"/>
  <c r="C38"/>
  <c r="B38"/>
  <c r="L37"/>
  <c r="J37" s="1"/>
  <c r="K37"/>
  <c r="I37"/>
  <c r="H37"/>
  <c r="G37" s="1"/>
  <c r="F37"/>
  <c r="E37"/>
  <c r="D37"/>
  <c r="C37"/>
  <c r="B37"/>
  <c r="B29" s="1"/>
  <c r="L36"/>
  <c r="K36"/>
  <c r="J36" s="1"/>
  <c r="I36"/>
  <c r="H36"/>
  <c r="G36"/>
  <c r="F36"/>
  <c r="E36"/>
  <c r="D36" s="1"/>
  <c r="C36"/>
  <c r="B36"/>
  <c r="L35"/>
  <c r="K35"/>
  <c r="J35"/>
  <c r="I35"/>
  <c r="H35"/>
  <c r="G35" s="1"/>
  <c r="F35"/>
  <c r="E35"/>
  <c r="D35"/>
  <c r="C35"/>
  <c r="B35"/>
  <c r="L34"/>
  <c r="K34"/>
  <c r="J34" s="1"/>
  <c r="I34"/>
  <c r="H34"/>
  <c r="G34"/>
  <c r="F34"/>
  <c r="E34"/>
  <c r="D34" s="1"/>
  <c r="C34"/>
  <c r="B34"/>
  <c r="L33"/>
  <c r="K33"/>
  <c r="J33"/>
  <c r="I33"/>
  <c r="H33"/>
  <c r="G33" s="1"/>
  <c r="F33"/>
  <c r="E33"/>
  <c r="D33"/>
  <c r="C33"/>
  <c r="B33"/>
  <c r="L32"/>
  <c r="K32"/>
  <c r="J32" s="1"/>
  <c r="I32"/>
  <c r="H32"/>
  <c r="G32"/>
  <c r="F32"/>
  <c r="E32"/>
  <c r="D32" s="1"/>
  <c r="C32"/>
  <c r="B32"/>
  <c r="L31"/>
  <c r="K31"/>
  <c r="J31"/>
  <c r="I31"/>
  <c r="H31"/>
  <c r="G31" s="1"/>
  <c r="F31"/>
  <c r="E31"/>
  <c r="D31"/>
  <c r="C31"/>
  <c r="B31"/>
  <c r="L30"/>
  <c r="K30"/>
  <c r="J30" s="1"/>
  <c r="I30"/>
  <c r="I29" s="1"/>
  <c r="H30"/>
  <c r="G30"/>
  <c r="G29" s="1"/>
  <c r="F30"/>
  <c r="E30"/>
  <c r="D30" s="1"/>
  <c r="D29" s="1"/>
  <c r="C30"/>
  <c r="C29" s="1"/>
  <c r="B30"/>
  <c r="L29"/>
  <c r="H29"/>
  <c r="F29"/>
  <c r="L28"/>
  <c r="K28"/>
  <c r="J28" s="1"/>
  <c r="I28"/>
  <c r="H28"/>
  <c r="G28"/>
  <c r="F28"/>
  <c r="E28"/>
  <c r="D28" s="1"/>
  <c r="C28"/>
  <c r="B28"/>
  <c r="L27"/>
  <c r="K27"/>
  <c r="J27"/>
  <c r="I27"/>
  <c r="H27"/>
  <c r="G27" s="1"/>
  <c r="F27"/>
  <c r="E27"/>
  <c r="D27"/>
  <c r="C27"/>
  <c r="B27"/>
  <c r="L26"/>
  <c r="K26"/>
  <c r="J26" s="1"/>
  <c r="I26"/>
  <c r="H26"/>
  <c r="G26"/>
  <c r="F26"/>
  <c r="E26"/>
  <c r="D26" s="1"/>
  <c r="C26"/>
  <c r="B26"/>
  <c r="L25"/>
  <c r="K25"/>
  <c r="J25"/>
  <c r="I25"/>
  <c r="H25"/>
  <c r="G25" s="1"/>
  <c r="F25"/>
  <c r="E25"/>
  <c r="D25"/>
  <c r="C25"/>
  <c r="B25"/>
  <c r="L24"/>
  <c r="K24"/>
  <c r="J24" s="1"/>
  <c r="I24"/>
  <c r="H24"/>
  <c r="G24"/>
  <c r="F24"/>
  <c r="E24"/>
  <c r="D24" s="1"/>
  <c r="C24"/>
  <c r="B24"/>
  <c r="L23"/>
  <c r="K23"/>
  <c r="J23"/>
  <c r="I23"/>
  <c r="H23"/>
  <c r="G23" s="1"/>
  <c r="F23"/>
  <c r="E23"/>
  <c r="D23"/>
  <c r="C23"/>
  <c r="B23"/>
  <c r="L22"/>
  <c r="K22"/>
  <c r="J22" s="1"/>
  <c r="I22"/>
  <c r="H22"/>
  <c r="G22"/>
  <c r="F22"/>
  <c r="E22"/>
  <c r="D22" s="1"/>
  <c r="C22"/>
  <c r="B22"/>
  <c r="L21"/>
  <c r="K21"/>
  <c r="J21"/>
  <c r="I21"/>
  <c r="H21"/>
  <c r="G21" s="1"/>
  <c r="F21"/>
  <c r="E21"/>
  <c r="D21"/>
  <c r="C21"/>
  <c r="B21"/>
  <c r="L20"/>
  <c r="K20"/>
  <c r="J20" s="1"/>
  <c r="I20"/>
  <c r="H20"/>
  <c r="G20"/>
  <c r="F20"/>
  <c r="E20"/>
  <c r="D20" s="1"/>
  <c r="C20"/>
  <c r="B20"/>
  <c r="L19"/>
  <c r="K19"/>
  <c r="J19"/>
  <c r="I19"/>
  <c r="H19"/>
  <c r="G19" s="1"/>
  <c r="F19"/>
  <c r="E19"/>
  <c r="D19"/>
  <c r="C19"/>
  <c r="B19"/>
  <c r="L18"/>
  <c r="K18"/>
  <c r="J18" s="1"/>
  <c r="I18"/>
  <c r="H18"/>
  <c r="G18"/>
  <c r="F18"/>
  <c r="E18"/>
  <c r="D18" s="1"/>
  <c r="C18"/>
  <c r="B18"/>
  <c r="L17"/>
  <c r="K17"/>
  <c r="J17"/>
  <c r="I17"/>
  <c r="H17"/>
  <c r="G17" s="1"/>
  <c r="F17"/>
  <c r="E17"/>
  <c r="D17"/>
  <c r="C17"/>
  <c r="B17"/>
  <c r="L16"/>
  <c r="K16"/>
  <c r="J16" s="1"/>
  <c r="I16"/>
  <c r="H16"/>
  <c r="G16"/>
  <c r="F16"/>
  <c r="E16"/>
  <c r="D16" s="1"/>
  <c r="C16"/>
  <c r="B16"/>
  <c r="L15"/>
  <c r="L10" s="1"/>
  <c r="L9" s="1"/>
  <c r="K15"/>
  <c r="J15"/>
  <c r="I15"/>
  <c r="H15"/>
  <c r="G15" s="1"/>
  <c r="F15"/>
  <c r="E15"/>
  <c r="D15"/>
  <c r="C15"/>
  <c r="B15"/>
  <c r="L14"/>
  <c r="K14"/>
  <c r="J14" s="1"/>
  <c r="I14"/>
  <c r="G14" s="1"/>
  <c r="H14"/>
  <c r="F14"/>
  <c r="E14"/>
  <c r="D14" s="1"/>
  <c r="C14"/>
  <c r="B14"/>
  <c r="J13"/>
  <c r="I13"/>
  <c r="H13"/>
  <c r="G13" s="1"/>
  <c r="F13"/>
  <c r="E13"/>
  <c r="D13"/>
  <c r="C13"/>
  <c r="B13"/>
  <c r="J12"/>
  <c r="I12"/>
  <c r="H12"/>
  <c r="G12"/>
  <c r="F12"/>
  <c r="E12"/>
  <c r="D12" s="1"/>
  <c r="C12"/>
  <c r="B12"/>
  <c r="J11"/>
  <c r="I11"/>
  <c r="H11"/>
  <c r="G11" s="1"/>
  <c r="F11"/>
  <c r="F10" s="1"/>
  <c r="F9" s="1"/>
  <c r="E11"/>
  <c r="D11"/>
  <c r="D10" s="1"/>
  <c r="D9" s="1"/>
  <c r="C11"/>
  <c r="B11"/>
  <c r="B10" s="1"/>
  <c r="B9" s="1"/>
  <c r="K10"/>
  <c r="I10"/>
  <c r="I9" s="1"/>
  <c r="E10"/>
  <c r="C10"/>
  <c r="C9" s="1"/>
  <c r="G10" l="1"/>
  <c r="G9" s="1"/>
  <c r="J10"/>
  <c r="J29"/>
  <c r="J61"/>
  <c r="J60" s="1"/>
  <c r="D80"/>
  <c r="D60"/>
  <c r="H10"/>
  <c r="H9" s="1"/>
  <c r="E29"/>
  <c r="E9" s="1"/>
  <c r="K29"/>
  <c r="K9" s="1"/>
  <c r="E61"/>
  <c r="E60" s="1"/>
  <c r="K61"/>
  <c r="K60" s="1"/>
  <c r="H80"/>
  <c r="H60" s="1"/>
  <c r="H114"/>
  <c r="H133"/>
  <c r="H113" l="1"/>
  <c r="J9"/>
  <c r="C7" i="10" l="1"/>
  <c r="D5" i="9"/>
  <c r="E5"/>
  <c r="F5"/>
  <c r="G5"/>
  <c r="H5"/>
  <c r="I5"/>
  <c r="J5"/>
  <c r="K5"/>
  <c r="L5"/>
  <c r="M5"/>
  <c r="N5"/>
  <c r="C5"/>
  <c r="B7"/>
  <c r="B8"/>
  <c r="AA25" i="10"/>
  <c r="B11"/>
  <c r="B10"/>
  <c r="B9"/>
  <c r="B8"/>
  <c r="Y7"/>
  <c r="W7"/>
  <c r="U7"/>
  <c r="S7"/>
  <c r="S6" s="1"/>
  <c r="Q7"/>
  <c r="Q6" s="1"/>
  <c r="O7"/>
  <c r="O6" s="1"/>
  <c r="M7"/>
  <c r="M6" s="1"/>
  <c r="K7"/>
  <c r="K6" s="1"/>
  <c r="I7"/>
  <c r="I6" s="1"/>
  <c r="G7"/>
  <c r="G6" s="1"/>
  <c r="E7"/>
  <c r="E6" s="1"/>
  <c r="B7"/>
  <c r="B6" s="1"/>
  <c r="W6"/>
  <c r="B6" i="9"/>
  <c r="B5" s="1"/>
  <c r="L4"/>
  <c r="Q15" s="1"/>
  <c r="H4"/>
  <c r="Q11" s="1"/>
  <c r="D4"/>
  <c r="Q7" s="1"/>
  <c r="N4"/>
  <c r="Q17" s="1"/>
  <c r="J4"/>
  <c r="Q13" s="1"/>
  <c r="F4"/>
  <c r="Q9" s="1"/>
  <c r="U6" i="10" l="1"/>
  <c r="Y6"/>
  <c r="C6"/>
  <c r="AA7"/>
  <c r="O5" i="9"/>
  <c r="B4"/>
  <c r="E4"/>
  <c r="Q8" s="1"/>
  <c r="G4"/>
  <c r="Q10" s="1"/>
  <c r="I4"/>
  <c r="Q12" s="1"/>
  <c r="K4"/>
  <c r="Q14" s="1"/>
  <c r="M4"/>
  <c r="Q16" s="1"/>
  <c r="C4"/>
  <c r="Q6" s="1"/>
  <c r="AA6" i="10" l="1"/>
  <c r="Q18" i="9"/>
  <c r="O4"/>
</calcChain>
</file>

<file path=xl/sharedStrings.xml><?xml version="1.0" encoding="utf-8"?>
<sst xmlns="http://schemas.openxmlformats.org/spreadsheetml/2006/main" count="763" uniqueCount="341">
  <si>
    <t>INFORME DIARIO DE LA POBLACIÓN CORRECCIONAL</t>
  </si>
  <si>
    <t>PROMEDIO DEL MES*</t>
  </si>
  <si>
    <t>INSTITUCION POR REGION</t>
  </si>
  <si>
    <t>CAP.</t>
  </si>
  <si>
    <t>ESP. NO HAB.</t>
  </si>
  <si>
    <t>POB.</t>
  </si>
  <si>
    <t>SUM.</t>
  </si>
  <si>
    <t>SENT.</t>
  </si>
  <si>
    <t>JOVENES</t>
  </si>
  <si>
    <t>MUJERES</t>
  </si>
  <si>
    <t>TOTAL</t>
  </si>
  <si>
    <t>GRAN TOTAL</t>
  </si>
  <si>
    <t xml:space="preserve">REGION ESTE                                              </t>
  </si>
  <si>
    <t xml:space="preserve">Campamento Zarzal                                 </t>
  </si>
  <si>
    <t xml:space="preserve">Institución Bayamón (501)                         </t>
  </si>
  <si>
    <t xml:space="preserve">Centro Det. Regional Guayama (945)                </t>
  </si>
  <si>
    <t xml:space="preserve">Anexo 296 Guayama                                 </t>
  </si>
  <si>
    <t xml:space="preserve">Anexo Guayama (500)                               </t>
  </si>
  <si>
    <t xml:space="preserve">REGION OESTE                                             </t>
  </si>
  <si>
    <t xml:space="preserve">Institución Correccional Ponce                    </t>
  </si>
  <si>
    <t xml:space="preserve">Centro de Ingresos del Sur (676)                  </t>
  </si>
  <si>
    <t xml:space="preserve">Centro Clasificación Fase III Ponce               </t>
  </si>
  <si>
    <t xml:space="preserve">Modular Detention Unit                            </t>
  </si>
  <si>
    <t xml:space="preserve">Vivienda Alterna Anexo 246 Ponce                  </t>
  </si>
  <si>
    <t xml:space="preserve">Centro con Libertad para Trabajar                 </t>
  </si>
  <si>
    <t xml:space="preserve">Campamento La Pica                                </t>
  </si>
  <si>
    <t xml:space="preserve">Campamento Limón                                  </t>
  </si>
  <si>
    <t xml:space="preserve">Campamento Sabana Hoyos                           </t>
  </si>
  <si>
    <t xml:space="preserve">Anexo Sabana Hoyos 384                            </t>
  </si>
  <si>
    <t>CAP= Capacidad; SUM= Sumariado; Sent= Sentenciado</t>
  </si>
  <si>
    <t>SIN CLASIFICAR</t>
  </si>
  <si>
    <t>Sin Sentencia</t>
  </si>
  <si>
    <t>Pendiente Liquidación</t>
  </si>
  <si>
    <t>Con Liquidación</t>
  </si>
  <si>
    <t>Pensión Alimentaria</t>
  </si>
  <si>
    <t>MIN</t>
  </si>
  <si>
    <t>%</t>
  </si>
  <si>
    <t>MED</t>
  </si>
  <si>
    <t>MAX</t>
  </si>
  <si>
    <t>Min = Mínima</t>
  </si>
  <si>
    <t>Med = Mediana</t>
  </si>
  <si>
    <t>Máx. = Máxima</t>
  </si>
  <si>
    <t>DEPARTAMENTO DE CORRECCIÓN Y REHABILITACIÓN</t>
  </si>
  <si>
    <t>POBLACIÓN CORRECCIONAL PROMEDIO SENTENCIADA</t>
  </si>
  <si>
    <t>POR NIVELES DE CUSTODIA</t>
  </si>
  <si>
    <t>REGION OESTE</t>
  </si>
  <si>
    <t>MUERTES Y RAZON DE LA MUERTE EN LAS INSTITUCIONES CORRECCIONALES</t>
  </si>
  <si>
    <t>..</t>
  </si>
  <si>
    <t>.</t>
  </si>
  <si>
    <t>INSTITUCIÓN POR REGIÓN</t>
  </si>
  <si>
    <t>JUL.</t>
  </si>
  <si>
    <t>AGO.</t>
  </si>
  <si>
    <t>SEP.</t>
  </si>
  <si>
    <t>OCT.</t>
  </si>
  <si>
    <t>NOV.</t>
  </si>
  <si>
    <t>DIC.</t>
  </si>
  <si>
    <t>ENE.</t>
  </si>
  <si>
    <t xml:space="preserve">FEB. </t>
  </si>
  <si>
    <t>MAR.</t>
  </si>
  <si>
    <t>ABR.</t>
  </si>
  <si>
    <t>MAY.</t>
  </si>
  <si>
    <t>JUN.</t>
  </si>
  <si>
    <t>CANT.</t>
  </si>
  <si>
    <t>RAZ.</t>
  </si>
  <si>
    <t>T O T A L</t>
  </si>
  <si>
    <t>REGION ESTE</t>
  </si>
  <si>
    <t>CAMPAMENTO  ZARZAL</t>
  </si>
  <si>
    <t>INST. CORRECCIONAL ZARZAL</t>
  </si>
  <si>
    <t>HOGAR ADAPTACIÓN SOCIAL FAJARDO</t>
  </si>
  <si>
    <t>HOGAR INTER PARA MUJERES SAN JUAN</t>
  </si>
  <si>
    <t>CENTRO DE TRAT. RES. HUMACAO</t>
  </si>
  <si>
    <t>HOSPITAL SIQUIATRICO CORRECCIONAL</t>
  </si>
  <si>
    <t>CENTRO DE INGRESO BAYAMÓN 705</t>
  </si>
  <si>
    <t xml:space="preserve">ANEXO 292 BAYAMÓN </t>
  </si>
  <si>
    <t>CENTRO DET. BAYAMÓN (1072)</t>
  </si>
  <si>
    <t>INST. BAYAMÓN 501</t>
  </si>
  <si>
    <t xml:space="preserve">CENTRO DET. REGIONAL GUAYAMA </t>
  </si>
  <si>
    <t>ANEXO 296 GUAYAMA</t>
  </si>
  <si>
    <t>ANEXO GUAYAMA 500</t>
  </si>
  <si>
    <t>REGIÓN OESTE</t>
  </si>
  <si>
    <t>CENTRO DE INGRESO PONCE 676</t>
  </si>
  <si>
    <t>INSTITUCIÓN CORRECCIONAL PONCE</t>
  </si>
  <si>
    <t>CENTRO CLASIFICACIÓN FASE III PONCE</t>
  </si>
  <si>
    <t>MODULAR DETETION UNIT</t>
  </si>
  <si>
    <t>ANEXO CUSTODIA MIN. PONCE</t>
  </si>
  <si>
    <t>ANEXO  246 PONCE</t>
  </si>
  <si>
    <t>INST. MÁXIMA PONCE</t>
  </si>
  <si>
    <t>INST. ADULTO PONCE 1000</t>
  </si>
  <si>
    <t>CENTRO DE DET. DEL OESTE</t>
  </si>
  <si>
    <t>CENTRO DE TRAT. ARECIBO</t>
  </si>
  <si>
    <t>INST. CORRECCIONAL GUERRERO</t>
  </si>
  <si>
    <t>CAMPAMENTO LIMON</t>
  </si>
  <si>
    <t>CAMPAMENTO SABANA HOYOS</t>
  </si>
  <si>
    <t>SABANA HOYOS 384</t>
  </si>
  <si>
    <t>INST. CORRECCIONAL SABANA HOYOS</t>
  </si>
  <si>
    <t>CAMPAMENTO LA PICA</t>
  </si>
  <si>
    <t>CANT.=CANTIDAD</t>
  </si>
  <si>
    <t>RAZ.= RAZÓN</t>
  </si>
  <si>
    <t>A=SIDA O H.I.V</t>
  </si>
  <si>
    <t>AN=PARO RENAL</t>
  </si>
  <si>
    <t>AV= DESCARGA ELÉCTRICA</t>
  </si>
  <si>
    <t>AAG=SEPSIS</t>
  </si>
  <si>
    <t>AAP=SHOCKHIPOLEMICO HEMORRAGIA</t>
  </si>
  <si>
    <t>B=ENDOCARDITIS</t>
  </si>
  <si>
    <t>V= SÍNDROME NEUROLÉPTICO</t>
  </si>
  <si>
    <t>AE=EMBOLIA PULMONAR</t>
  </si>
  <si>
    <t>AO=HEPTIC ENCEPHALOPATHY</t>
  </si>
  <si>
    <t>AX=MUERTE NATURAL</t>
  </si>
  <si>
    <t>AAH= HERIDA DE BALA FUERA DE LA INSTITUCIÓN</t>
  </si>
  <si>
    <t>AAQ=HEMORRAGIA INTERNA</t>
  </si>
  <si>
    <t>C=PROGRAMA DE DESVIÓ</t>
  </si>
  <si>
    <t>L=SUICIDIO - AHORCADO</t>
  </si>
  <si>
    <t>W= DENGUE HEMORRÁGICO</t>
  </si>
  <si>
    <t>AF=CIROSIS HEPÁTICA</t>
  </si>
  <si>
    <t>AY=NO INFORMA, EN INVESTIGACIÓN</t>
  </si>
  <si>
    <t>AZ=ASMATICO CRÓNICO</t>
  </si>
  <si>
    <t>AAI=CARDIOPATIA, HIPERTENSA,IZQUEMICA</t>
  </si>
  <si>
    <t>AAR= BRONQUITIS</t>
  </si>
  <si>
    <t>D=TOXOPLASMOSIS</t>
  </si>
  <si>
    <t>M=DIABETES MELLITUS NOVO</t>
  </si>
  <si>
    <t>X=SEPTICEMIA</t>
  </si>
  <si>
    <t>AG= ANEMIA SINTOMATIC</t>
  </si>
  <si>
    <t>AP=COMPLICACIONES</t>
  </si>
  <si>
    <t>AAA = R/O T.B. BKP</t>
  </si>
  <si>
    <t>AAJ=TUMOR MEDIASTINO</t>
  </si>
  <si>
    <t>E= ASFIXIA POR SUSPENSION</t>
  </si>
  <si>
    <t>N=ENCEFALOPATIA GRADO IV</t>
  </si>
  <si>
    <t>Y=HEPILEPSIA POST TRAUMATICA</t>
  </si>
  <si>
    <t>AH= PULMONIA</t>
  </si>
  <si>
    <t>POSTERIOR A LA CIRUGIA</t>
  </si>
  <si>
    <t>AAB= HOMICIDIO FUERA DE LA INST.</t>
  </si>
  <si>
    <t>AAK=LEUCEMIA AGUDA</t>
  </si>
  <si>
    <t>AAT-ENVENENAMIENTO</t>
  </si>
  <si>
    <t>O=TROMBOCITOPENIA</t>
  </si>
  <si>
    <t>Z=HIPERTENCION</t>
  </si>
  <si>
    <t>AI=TRAUMA CRANEAL</t>
  </si>
  <si>
    <t>AQ=RETIRADA DE ALCOHOL</t>
  </si>
  <si>
    <t>AAC = MUERTE CEREBRAL, ATAQUE CEREBRAL</t>
  </si>
  <si>
    <t xml:space="preserve">AAL=NARCOTISMO </t>
  </si>
  <si>
    <t>AAV=LO QUEMARON EN LA INSTITUCION</t>
  </si>
  <si>
    <t>G= INFARTO</t>
  </si>
  <si>
    <t>P=HOMICIDIO</t>
  </si>
  <si>
    <t>AA=SE DESCONOCE</t>
  </si>
  <si>
    <t>AJ=CRONIC LIVER</t>
  </si>
  <si>
    <t>AS= ACIDOSIS DIABETICA</t>
  </si>
  <si>
    <t>AABB=FALLO HEPATICO</t>
  </si>
  <si>
    <t>AAM=EDEMA PULMONAR</t>
  </si>
  <si>
    <t>AAW = HERIDA OBJETO PUNZANTE</t>
  </si>
  <si>
    <t>H=SOSPECHA ABCESO CEREBRAL</t>
  </si>
  <si>
    <t>Q=RETIRADA DE DROGA</t>
  </si>
  <si>
    <t>AB=HEMORRAGIA INTERNA CEREBRAL</t>
  </si>
  <si>
    <t>AK=MENINGITIS</t>
  </si>
  <si>
    <t>AT= PANCREATIBIS</t>
  </si>
  <si>
    <t>AAD= DERAME CEREBRAL</t>
  </si>
  <si>
    <t>AAN-TUBERCULOSIS</t>
  </si>
  <si>
    <t>AAX= MUSCULAR DYSTROPH</t>
  </si>
  <si>
    <t xml:space="preserve"> I=FALLO CARDIACO</t>
  </si>
  <si>
    <t>T=CARDIOMIOPATIA</t>
  </si>
  <si>
    <t>AC=HEPATITIS A,B Y C</t>
  </si>
  <si>
    <t>AL=CVA</t>
  </si>
  <si>
    <t xml:space="preserve">AU- SANGRADO GASTRO- </t>
  </si>
  <si>
    <t>AAE=CONTUNSION DEL AREA PULMONAR</t>
  </si>
  <si>
    <t>AAY= CRISIS HIPERTENSA</t>
  </si>
  <si>
    <t>J=SOBRE DOSIS</t>
  </si>
  <si>
    <t>U= INFARTO DEMIOCARDIO MASIVO</t>
  </si>
  <si>
    <t>AD= BRONCHOPNEUMONIA</t>
  </si>
  <si>
    <t>AM=NEUMONIA</t>
  </si>
  <si>
    <t>INTESTINAL</t>
  </si>
  <si>
    <t>AAF=CANCER GARGANTA,COLON, ABDOMEN, TERMINAL</t>
  </si>
  <si>
    <t>AAZ=ACCIDENTE AUTO</t>
  </si>
  <si>
    <t>CAMPAMENTO CORREC. LA PICA</t>
  </si>
  <si>
    <t>REGION  ESTE</t>
  </si>
  <si>
    <t xml:space="preserve">    </t>
  </si>
  <si>
    <t>HOGAR ADAPTACION SOC. FAJARDO</t>
  </si>
  <si>
    <t>HOGAR INTER. PARA MUJERES SAN JUAN</t>
  </si>
  <si>
    <t>CENTRO DE INGRESO BAYAMON 705</t>
  </si>
  <si>
    <t>INSTITUCION CORRECCIONAL PONCE</t>
  </si>
  <si>
    <t>INST. MAXIMA PONCE</t>
  </si>
  <si>
    <t>HOGAR DE ADAPTACION SOCIAL MAYAGUEZ</t>
  </si>
  <si>
    <t>ESCUELA IND. MUJERES VEGA ALTA</t>
  </si>
  <si>
    <t>FUGAS OCURRIDAS EN LAS INSTITUCIONES CORRECCIONALES</t>
  </si>
  <si>
    <t>REGULAR</t>
  </si>
  <si>
    <t>CAMPAMENTO CORREC. ZARZAL</t>
  </si>
  <si>
    <t xml:space="preserve">INST.CORREC.ZARZAL </t>
  </si>
  <si>
    <t>OCT</t>
  </si>
  <si>
    <t>CENTRO DET.REG. BAYAMON 1072</t>
  </si>
  <si>
    <t>INST. BAYAMON  501</t>
  </si>
  <si>
    <t>INST.JOV. ADULTOS PONCE 304</t>
  </si>
  <si>
    <t xml:space="preserve"> ANEXO 246 PONCE</t>
  </si>
  <si>
    <t>CENTRO DE LIBERTAD PARA TRABAJAR PONCE</t>
  </si>
  <si>
    <t xml:space="preserve">INST. ADULTOS PONCE 1000 </t>
  </si>
  <si>
    <t>CAMPAMENTO CORRECCIONAL LIMON</t>
  </si>
  <si>
    <t>ESCUELA IND. PARA MUJERES VEGA ALTA</t>
  </si>
  <si>
    <t>CENTRO CLASIF. FASE III PONCE</t>
  </si>
  <si>
    <t xml:space="preserve">  </t>
  </si>
  <si>
    <t>FACILIDAD MEDICA INST. PONCE  500</t>
  </si>
  <si>
    <t>F=CANCER EN EL ESOFAGO, PULMON O HIGADO, ESTOMACAL, ABDOMINAL</t>
  </si>
  <si>
    <t xml:space="preserve">Institución Correccional Zarzal                         </t>
  </si>
  <si>
    <t xml:space="preserve">Hogar Adaptación Social Fajardo                     </t>
  </si>
  <si>
    <t xml:space="preserve">Hogar Intermedio para Mujeres San Juan                  </t>
  </si>
  <si>
    <t xml:space="preserve">Centro Trat. Res. Usua. S.C. Humacao         </t>
  </si>
  <si>
    <t xml:space="preserve">Hospital Siquiátrico Correccional                        </t>
  </si>
  <si>
    <t xml:space="preserve">Centro Detención Bayamón (1072)                        </t>
  </si>
  <si>
    <t xml:space="preserve">Escuela Industrial para Mujeres Vega Alta                    </t>
  </si>
  <si>
    <t xml:space="preserve">Anexo Custodia Mínima Ponce                         </t>
  </si>
  <si>
    <t xml:space="preserve">Institución Máxima Ponce                                </t>
  </si>
  <si>
    <t xml:space="preserve">Institución Adultos Ponce (1000)                        </t>
  </si>
  <si>
    <t>Facilidad Médica Inst. Ponce 500</t>
  </si>
  <si>
    <t xml:space="preserve">Centro de Detención del Oeste                           </t>
  </si>
  <si>
    <t xml:space="preserve">Institución Correccional Guerrero                       </t>
  </si>
  <si>
    <t xml:space="preserve">Centro Trat. Res. Usua. S.C. Arecibo        </t>
  </si>
  <si>
    <t xml:space="preserve">Hogar Adaptación Social Mayagüez               </t>
  </si>
  <si>
    <t>*  Pueden haber errores de redondeo.</t>
  </si>
  <si>
    <t>Esp. no hab.= Espacios no habitables.</t>
  </si>
  <si>
    <t>K=ARRESTO CARDIORESPIRATORIO O RESPIRATORY ILLNESS</t>
  </si>
  <si>
    <t>AAO=RUPTURA ANEURISMACEREBRAL</t>
  </si>
  <si>
    <t xml:space="preserve">Centro Ingresos Metrop. de Bayamón (705)     </t>
  </si>
  <si>
    <t xml:space="preserve">Anexo Seguridad Máxima Bayamón (292)                      </t>
  </si>
  <si>
    <t xml:space="preserve">Institución Jóvenes Adultos Ponce (304)                 </t>
  </si>
  <si>
    <t xml:space="preserve">Institución Correccional Sabana Hoyos                   </t>
  </si>
  <si>
    <t>Esp. no hab.= Espacios no habitables</t>
  </si>
  <si>
    <t xml:space="preserve"> </t>
  </si>
  <si>
    <t xml:space="preserve">                                                                                                                                                                                                                                                                                                                                                                                                                                                                                                                                                                                                                                                                                                                                                                                                                                                                                                                                                                                                                                                                                                                                                                                                                               </t>
  </si>
  <si>
    <t>Esp. no hab.= Espacios no habitable</t>
  </si>
  <si>
    <t>AAS=TRAUMA O TRAUMA POR CAIDA</t>
  </si>
  <si>
    <t>SUM</t>
  </si>
  <si>
    <t>SENT</t>
  </si>
  <si>
    <t>REGION</t>
  </si>
  <si>
    <t>ESTE</t>
  </si>
  <si>
    <t>OESTE</t>
  </si>
  <si>
    <t>% OCUPADA</t>
  </si>
  <si>
    <t>OCUPADA</t>
  </si>
  <si>
    <t>NO OCUPADA</t>
  </si>
  <si>
    <t>ESPACIOS NO HABITABLES</t>
  </si>
  <si>
    <t>HABITABLES</t>
  </si>
  <si>
    <t>NO HABITABLES</t>
  </si>
  <si>
    <t>POBLACIÓN TOTAL</t>
  </si>
  <si>
    <t>PENDIENTE LIQUIDACIÓN</t>
  </si>
  <si>
    <t>CON LIQUIDACIÓN</t>
  </si>
  <si>
    <t>SIN SENTENCIA</t>
  </si>
  <si>
    <t>PENSIÓN ALIMENTARIA</t>
  </si>
  <si>
    <t>MAXIMA</t>
  </si>
  <si>
    <t>MINIMA</t>
  </si>
  <si>
    <t>MEDIANA</t>
  </si>
  <si>
    <t>total</t>
  </si>
  <si>
    <t>REGIÓN ESTE</t>
  </si>
  <si>
    <t>Total</t>
  </si>
  <si>
    <t>Nombre:</t>
  </si>
  <si>
    <t>Germán Palau</t>
  </si>
  <si>
    <t>Puesto:</t>
  </si>
  <si>
    <t>Oficial Ejecutivo (Director)</t>
  </si>
  <si>
    <t>Zulma González</t>
  </si>
  <si>
    <t>Estadístico</t>
  </si>
  <si>
    <t>Dirección postal:</t>
  </si>
  <si>
    <t>Apartado 71308, San Juan PR 00936</t>
  </si>
  <si>
    <t>Dirección física:</t>
  </si>
  <si>
    <t>Calle Calaf # 34, Hato Rey PR</t>
  </si>
  <si>
    <t>Teléfono (o tel. directo):</t>
  </si>
  <si>
    <t>(787) 277-0775</t>
  </si>
  <si>
    <t>Fax:</t>
  </si>
  <si>
    <t>Correo electrónico:</t>
  </si>
  <si>
    <t>gpalau@ac.gobierno.pr; zgonzalez@ac.gobierno.pr; motero@ac.gobierno.pr; mcotto@ac.gobierno.pr</t>
  </si>
  <si>
    <t xml:space="preserve">Fecha de publicación </t>
  </si>
  <si>
    <t>Fechas esperadas de publicación  mensual/anual</t>
  </si>
  <si>
    <t>(1) mensual</t>
  </si>
  <si>
    <t>(2) anual</t>
  </si>
  <si>
    <t xml:space="preserve">Para obtener una copia de este informe: </t>
  </si>
  <si>
    <t>Puede visitar el siguiente:</t>
  </si>
  <si>
    <t xml:space="preserve"> http://www.estadisticas.gobierno.pr/iepr/Inventario.aspx</t>
  </si>
  <si>
    <r>
      <t xml:space="preserve">o envíe su solicitud por correo electrónico a: </t>
    </r>
    <r>
      <rPr>
        <u/>
        <sz val="9"/>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</si>
  <si>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</si>
  <si>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</si>
  <si>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</si>
  <si>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9"/>
        <rFont val="Calibri"/>
        <family val="2"/>
      </rPr>
      <t>Oficina de Desarrollo Programático,</t>
    </r>
    <r>
      <rPr>
        <sz val="9"/>
        <rFont val="Calibri"/>
        <family val="2"/>
      </rPr>
      <t xml:space="preserve"> Administración de Corrección, Calle Calaf # 34, Hato Rey:  Lunes a Viernes de 8:00 am a 12:00 am y 1:00 pm a 4:30 pm</t>
    </r>
  </si>
  <si>
    <t>El informe está disponible impreso y en Excel</t>
  </si>
  <si>
    <t>Este inforrme es de distribucición gratuita</t>
  </si>
  <si>
    <t xml:space="preserve">Fuentes de información: </t>
  </si>
  <si>
    <t xml:space="preserve">Las estadísticas presentadas en este informe provienen del registro administrativo Informe de recuento diario realizado por la Oficina de Control de Población.   Cada institución penal  envia a la Oficina de Control de Población Penal  el nforme de recuento diario de las 12:00M (Noche) indicando el total de la población penal ese día.  Las variables principales de este informe son: promedio del mes, capacidad, espacios no habitables, población, sumariada, sentenciada, jóvenes, mujeres, población principio de mes y fin de mes, niveles de custodia, mínima, mediana, máxima, sin clasificar. Estas se encuentran definidas en la pestaña llamada "Definición".   Ademas, las fugas y muertes ocurridas en las instituciones.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</si>
  <si>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</si>
  <si>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</si>
  <si>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DEFINICIONES DE INFORME MENSUAL</t>
  </si>
  <si>
    <t>PROMEDIO DEL MES:</t>
  </si>
  <si>
    <t>COMPRENDE LA POBLACION PROMEDIO DIARIA POR INSTITUCION PARA EL MES BAJO ESTUDIO</t>
  </si>
  <si>
    <t>CAPACIDAD:</t>
  </si>
  <si>
    <r>
      <t xml:space="preserve">CORRESPONDE A LA CAPACIDAD DE DISEÑO DE CADA INSTITUCION MEDIDA A 55' </t>
    </r>
    <r>
      <rPr>
        <vertAlign val="superscript"/>
        <sz val="10"/>
        <rFont val="Calibri"/>
        <family val="2"/>
      </rPr>
      <t>2</t>
    </r>
  </si>
  <si>
    <t>ESPACIOS NO HABITABLES:</t>
  </si>
  <si>
    <t>SON AQUELLOS ESPACIOS QUE POR ALGUNA RAZON (EJ. REPARACIONES) NO PUEDEN SER UTILIZADO DE FORMA TEMPORERA PARA ALBERGAR CONFINADOS.</t>
  </si>
  <si>
    <t>POBLACION:</t>
  </si>
  <si>
    <t>AGRUPA LA POBLACION TOTAL EN EL SISTEMA DESGLOSADA EN  (SUMARIADOS Y SENTENCIADOS), INCLUYE MASCULINO ADULTO, JOVENES Y MUJERES.</t>
  </si>
  <si>
    <t>SUMARIADA:</t>
  </si>
  <si>
    <t>PERSONA QUE SE ENCUENTRA EN DETENCION PREVENTIVA PENDIENTE DE LA DETERMINACION DE SU CULPABILIDAD O INOCENCIA.</t>
  </si>
  <si>
    <t>SENTENCIADA:</t>
  </si>
  <si>
    <t>PERSONA CONVICTA DE UN DELITO, COMPETADO EL PROCESO DE LA LECTURA DE LA SENTENCIA DEL TRIBUNAL, Y SENTENCIADO A CUMPLIR UN TERMINO DE CONFINAMIENTO EN UNA INSTITUCION CORRRECCIONAL.</t>
  </si>
  <si>
    <t>JOVENES:</t>
  </si>
  <si>
    <t>POBLACION ENTRE 16 - 20 AÑOS A LAS CUALES EL TRIBUNAL TITULAR DE MENORES RENUNCIO A SU JURISDICCION, YA SEA POR LA GRAVEDAD DEL DELITO O POR SU HISTORIAL DELICTIVO.</t>
  </si>
  <si>
    <t>MUJERES:</t>
  </si>
  <si>
    <t>ES LA POBLACION FEMENINA BAJO LA JURISDICCION DE LA AGENCIA.</t>
  </si>
  <si>
    <t>POBLACION PRINCIPIO DE MES Y FIN DE MES ( 1 DE MARZO/11 - 31/MARZO/11)</t>
  </si>
  <si>
    <t>SE DEFINE COMO LA POBLACION REAL EN LAS INSTITUCIONES, SEGUN EL CONTEO REALIZADO A LAS 12:00 M DE LA NOCHE.</t>
  </si>
  <si>
    <t>NIVELES DE CUSTODIA:</t>
  </si>
  <si>
    <t>NIVEL DE SEGURIDAD O CANTIDAD DE PERSONAL NECESARIO PARA SUPERVISAR AL CONFINADO SEGUN LAS DETERMINACIONES DESDE CRITERIOS OBJETIVO.</t>
  </si>
  <si>
    <t xml:space="preserve">     MINIMA</t>
  </si>
  <si>
    <t xml:space="preserve">POBLACION ASIGNADA A LAS UNIDADES DE RESIDENCIA CON CONTROLES MENOS RESTRICTIVOS.  ESTOS PUEDEN TRABAJAR EN LOS PREDIOS DE LA INSTITUCION CON SUPERVISION MINIMA.  SON ELEGIBLES PARA LOS PROGRAMAS DE TRABAJO EN LA COMUNIDAD Y ACTIVIDADES CONSONAS CON LOS REQUISITOS NORMATIVOS.  </t>
  </si>
  <si>
    <t xml:space="preserve">     MEDIANA</t>
  </si>
  <si>
    <t>POBLACION UBICADA EN LAS UNIDADES DE RESIDENCIA REGULARES ELEGIBLES PARA SER ASIGNADOS A CUALQUIER LABOR O ACTIVIDAD QUE REQUIERE SUPERVISION DE RUTINA DENTRO DE LA VERJA DEL PERIMETRO DE LA INSTITUCION.  SE REQUIEREN DOS OFICIALES DE CUSTODIA PARA MOVER AL CONFINADO FUERA DE LA INSTITUCION A RECIBIR ALGUN SERVICIO. PUEDE TRABAJAR DENTRO DE LA INSTITUCION.</t>
  </si>
  <si>
    <t xml:space="preserve">     MAXIMA</t>
  </si>
  <si>
    <t>POBLACION QUE REQUIEREN UN ALTO GRADO DE CONTROL Y SUPERVISION.  LOS CONFINADOS ESTAN RESTRINGIDOS A ESTAR EN SU CELDA LA MAYOR PARTE DEL TIEMPO.  TIENEN DERECHO A UNA HR. RECREACION DIARIA.   SE REQUIERE POR LO MENOS DOS OFICIALES DE CUSTODIA  PARA VIAJES ESCOLTADOS DE RUTINA O DE EMERGENCIA FUERA DE LA INSTITUCION.</t>
  </si>
  <si>
    <t xml:space="preserve">     SIN CLASIFICAR</t>
  </si>
  <si>
    <t>POBLACION EN ESPERA DE SER CLASIFICADA</t>
  </si>
  <si>
    <t xml:space="preserve">Institución Reg. Met. Bayamón (308) /448                   </t>
  </si>
  <si>
    <t>Proyecto Especial de Musica Vega Alta</t>
  </si>
  <si>
    <t>INST.REG MET.BAYAMON 308/448</t>
  </si>
  <si>
    <t xml:space="preserve">Institución Correccional Máxima Guayama        </t>
  </si>
  <si>
    <t>PROYECTO ESPECIAL DE MUSICA VEGA ALTA</t>
  </si>
  <si>
    <t>INST. REG MET. BAYAMON 308 (448)</t>
  </si>
  <si>
    <t xml:space="preserve">Institución Jóvenes Adultos Ponce (304)*                </t>
  </si>
  <si>
    <t>*Esta Institución alberga población Joven adulta y adulta</t>
  </si>
  <si>
    <t>JULIO 2011 A JUNIO DE 2012</t>
  </si>
  <si>
    <t>AÑO FISCAL 2011-2012</t>
  </si>
  <si>
    <t>INST. MAXIMA GUAYAMA 1000</t>
  </si>
  <si>
    <t>INST. JOVENES ADULTOS PONCE 304</t>
  </si>
  <si>
    <t>CENTRO DE TRAT. RES. ARECIBO</t>
  </si>
  <si>
    <t>Apertura de la Comunidad Terap. .. y Proy. Teatro Correc.   26/dic/2011</t>
  </si>
  <si>
    <t>Comunidad Terapeutica Unificación Familiar y Proyecto Teatro Correccional Guaynabo</t>
  </si>
  <si>
    <t>Cambio el nombre de la Inst. Guayama 1000 por Inst. Correccional Máxima Guayama (15/5/11)</t>
  </si>
  <si>
    <t>FUGAS OCURRIDAS EN LAS INSTITUCIONES DE POBLACION FEMENINA</t>
  </si>
  <si>
    <t>HOSPITAL SIQUIATRICO CORRECCIONAL*</t>
  </si>
  <si>
    <t>*ALBERGA POBLACION MASCULINA Y FEMENINA</t>
  </si>
  <si>
    <t>MUERTES Y RAZON DE LA MUERTE EN LAS INSTITUCIONES DE POBLACION FEMENINA</t>
  </si>
  <si>
    <t xml:space="preserve">*Abrio el Proyecto Especial de Música de Vega Alta el 11 de mayo 2011, </t>
  </si>
  <si>
    <t>Ademas hubo cambio de capacidad en diferentes instituciones.</t>
  </si>
  <si>
    <t>HOGAR DE ADAPTACIÓN SOCIAL MAYAGÜEZ</t>
  </si>
  <si>
    <t>MAYO 2012</t>
  </si>
  <si>
    <t>Institución Correccional Ponce 500</t>
  </si>
  <si>
    <t>1 DE MAYO 2012</t>
  </si>
  <si>
    <t>31 DE MAYO 2012</t>
  </si>
  <si>
    <t>PROMEDIO MENSUAL  MAYO 2012</t>
  </si>
  <si>
    <t>CENTRO REGIONAL GUAYAMA 945</t>
  </si>
  <si>
    <t>INST. SEGURIDAD MAXIMA GUAYAMA 1000</t>
  </si>
  <si>
    <t>1 de Mayo 2012</t>
  </si>
  <si>
    <t>Junio 2012</t>
  </si>
</sst>
</file>

<file path=xl/styles.xml><?xml version="1.0" encoding="utf-8"?>
<styleSheet xmlns="http://schemas.openxmlformats.org/spreadsheetml/2006/main">
  <numFmts count="3">
    <numFmt numFmtId="41" formatCode="_(* #,##0_);_(* \(#,##0\);_(* &quot;-&quot;_);_(@_)"/>
    <numFmt numFmtId="43" formatCode="_(* #,##0.00_);_(* \(#,##0.00\);_(* &quot;-&quot;??_);_(@_)"/>
    <numFmt numFmtId="164" formatCode="_-* #,##0\ _P_t_s_-;\-* #,##0\ _P_t_s_-;_-* &quot;-&quot;\ _P_t_s_-;_-@_-"/>
  </numFmts>
  <fonts count="45">
    <font>
      <sz val="11"/>
      <color theme="1"/>
      <name val="Calibri"/>
      <family val="2"/>
      <scheme val="minor"/>
    </font>
    <font>
      <b/>
      <sz val="11"/>
      <name val="Arial"/>
      <family val="2"/>
    </font>
    <font>
      <b/>
      <sz val="10"/>
      <name val="Arial"/>
      <family val="2"/>
    </font>
    <font>
      <b/>
      <sz val="12"/>
      <name val="Arial"/>
      <family val="2"/>
    </font>
    <font>
      <sz val="10"/>
      <name val="Arial"/>
      <family val="2"/>
    </font>
    <font>
      <sz val="10"/>
      <color indexed="8"/>
      <name val="Arial"/>
      <family val="2"/>
    </font>
    <font>
      <sz val="8"/>
      <name val="Arial"/>
      <family val="2"/>
    </font>
    <font>
      <b/>
      <sz val="8"/>
      <name val="Arial"/>
      <family val="2"/>
    </font>
    <font>
      <sz val="8"/>
      <name val="MS Sans Serif"/>
      <family val="2"/>
    </font>
    <font>
      <sz val="7"/>
      <name val="MS Sans Serif"/>
      <family val="2"/>
    </font>
    <font>
      <b/>
      <i/>
      <sz val="10"/>
      <name val="MS Sans Serif"/>
      <family val="2"/>
    </font>
    <font>
      <b/>
      <sz val="8"/>
      <name val="MS Sans Serif"/>
      <family val="2"/>
    </font>
    <font>
      <b/>
      <sz val="9"/>
      <name val="Times"/>
    </font>
    <font>
      <b/>
      <sz val="8"/>
      <name val="Times"/>
    </font>
    <font>
      <sz val="8"/>
      <name val="Times"/>
    </font>
    <font>
      <b/>
      <sz val="9"/>
      <name val="MS Sans Serif"/>
      <family val="2"/>
    </font>
    <font>
      <sz val="7"/>
      <name val="Times"/>
    </font>
    <font>
      <sz val="7"/>
      <name val="Times New Roman"/>
      <family val="1"/>
    </font>
    <font>
      <b/>
      <sz val="9.5"/>
      <name val="MS Sans Serif"/>
      <family val="2"/>
    </font>
    <font>
      <sz val="8"/>
      <name val="Times New Roman"/>
      <family val="1"/>
    </font>
    <font>
      <sz val="9"/>
      <name val="Times"/>
    </font>
    <font>
      <sz val="9"/>
      <name val="MS Sans Serif"/>
      <family val="2"/>
    </font>
    <font>
      <sz val="10"/>
      <name val="Times"/>
    </font>
    <font>
      <sz val="6"/>
      <name val="Times New Roman"/>
      <family val="1"/>
    </font>
    <font>
      <b/>
      <sz val="6"/>
      <name val="Times New Roman"/>
      <family val="1"/>
    </font>
    <font>
      <sz val="6"/>
      <name val="MS Sans Serif"/>
      <family val="2"/>
    </font>
    <font>
      <sz val="9"/>
      <name val="Times New Roman"/>
      <family val="1"/>
    </font>
    <font>
      <sz val="8.5"/>
      <name val="MS Sans Serif"/>
      <family val="2"/>
    </font>
    <font>
      <sz val="10"/>
      <name val="MS Sans Serif"/>
      <family val="2"/>
    </font>
    <font>
      <b/>
      <sz val="10"/>
      <name val="Times"/>
    </font>
    <font>
      <sz val="11"/>
      <color theme="1"/>
      <name val="Calibri"/>
      <family val="2"/>
      <scheme val="minor"/>
    </font>
    <font>
      <sz val="10"/>
      <name val="Times New Roman"/>
      <family val="1"/>
    </font>
    <font>
      <b/>
      <sz val="9"/>
      <name val="Calibri"/>
      <family val="2"/>
    </font>
    <font>
      <sz val="9"/>
      <name val="Calibri"/>
      <family val="2"/>
    </font>
    <font>
      <sz val="10"/>
      <name val="Calibri"/>
      <family val="2"/>
    </font>
    <font>
      <u/>
      <sz val="9"/>
      <name val="Calibri"/>
      <family val="2"/>
    </font>
    <font>
      <b/>
      <i/>
      <sz val="9"/>
      <name val="Calibri"/>
      <family val="2"/>
    </font>
    <font>
      <b/>
      <sz val="12"/>
      <color rgb="FF669900"/>
      <name val="Calibri"/>
      <family val="2"/>
      <scheme val="minor"/>
    </font>
    <font>
      <sz val="10"/>
      <name val="Calibri"/>
      <family val="2"/>
      <scheme val="minor"/>
    </font>
    <font>
      <b/>
      <sz val="10"/>
      <name val="Calibri"/>
      <family val="2"/>
      <scheme val="minor"/>
    </font>
    <font>
      <vertAlign val="superscript"/>
      <sz val="10"/>
      <name val="Calibri"/>
      <family val="2"/>
    </font>
    <font>
      <sz val="9"/>
      <name val="Arial"/>
      <family val="2"/>
    </font>
    <font>
      <sz val="7"/>
      <name val="Arial"/>
      <family val="2"/>
    </font>
    <font>
      <sz val="8"/>
      <color theme="1"/>
      <name val="Calibri"/>
      <family val="2"/>
      <scheme val="minor"/>
    </font>
    <font>
      <sz val="9"/>
      <name val="Calibri"/>
      <family val="2"/>
      <scheme val="minor"/>
    </font>
  </fonts>
  <fills count="9">
    <fill>
      <patternFill patternType="none"/>
    </fill>
    <fill>
      <patternFill patternType="gray125"/>
    </fill>
    <fill>
      <patternFill patternType="solid">
        <fgColor indexed="26"/>
      </patternFill>
    </fill>
    <fill>
      <patternFill patternType="solid">
        <fgColor indexed="41"/>
        <bgColor indexed="64"/>
      </patternFill>
    </fill>
    <fill>
      <patternFill patternType="solid">
        <fgColor indexed="9"/>
      </patternFill>
    </fill>
    <fill>
      <patternFill patternType="solid">
        <fgColor indexed="42"/>
        <bgColor indexed="64"/>
      </patternFill>
    </fill>
    <fill>
      <patternFill patternType="solid">
        <fgColor rgb="FFFFFFCC"/>
        <bgColor indexed="64"/>
      </patternFill>
    </fill>
    <fill>
      <gradientFill type="path" top="1" bottom="1">
        <stop position="0">
          <color theme="2"/>
        </stop>
        <stop position="1">
          <color theme="2" tint="-9.8025452436902985E-2"/>
        </stop>
      </gradientFill>
    </fill>
    <fill>
      <patternFill patternType="solid">
        <fgColor rgb="FFFFC000"/>
        <bgColor indexed="64"/>
      </patternFill>
    </fill>
  </fills>
  <borders count="117">
    <border>
      <left/>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right/>
      <top style="thin">
        <color indexed="64"/>
      </top>
      <bottom/>
      <diagonal/>
    </border>
    <border>
      <left style="thin">
        <color indexed="64"/>
      </left>
      <right/>
      <top/>
      <bottom/>
      <diagonal/>
    </border>
    <border>
      <left/>
      <right/>
      <top/>
      <bottom style="thin">
        <color indexed="64"/>
      </bottom>
      <diagonal/>
    </border>
    <border>
      <left style="thick">
        <color rgb="FFCCCC00"/>
      </left>
      <right style="double">
        <color rgb="FFCCCC00"/>
      </right>
      <top style="thick">
        <color rgb="FFCCCC00"/>
      </top>
      <bottom/>
      <diagonal/>
    </border>
    <border>
      <left/>
      <right style="thick">
        <color rgb="FFCCCC00"/>
      </right>
      <top style="thick">
        <color rgb="FFCCCC00"/>
      </top>
      <bottom/>
      <diagonal/>
    </border>
    <border>
      <left style="thick">
        <color rgb="FFCCCC00"/>
      </left>
      <right style="double">
        <color rgb="FFCCCC00"/>
      </right>
      <top/>
      <bottom/>
      <diagonal/>
    </border>
    <border>
      <left/>
      <right style="thick">
        <color rgb="FFCCCC00"/>
      </right>
      <top/>
      <bottom/>
      <diagonal/>
    </border>
    <border>
      <left style="thick">
        <color rgb="FFCCCC00"/>
      </left>
      <right style="double">
        <color rgb="FFCCCC00"/>
      </right>
      <top/>
      <bottom style="thick">
        <color rgb="FFCCCC00"/>
      </bottom>
      <diagonal/>
    </border>
    <border>
      <left/>
      <right style="thick">
        <color rgb="FFCCCC00"/>
      </right>
      <top/>
      <bottom style="thick">
        <color rgb="FFCCCC00"/>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style="thin">
        <color indexed="8"/>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thin">
        <color indexed="8"/>
      </left>
      <right style="medium">
        <color indexed="8"/>
      </right>
      <top style="thin">
        <color indexed="8"/>
      </top>
      <bottom style="medium">
        <color indexed="64"/>
      </bottom>
      <diagonal/>
    </border>
  </borders>
  <cellStyleXfs count="3">
    <xf numFmtId="0" fontId="0" fillId="0" borderId="0"/>
    <xf numFmtId="41" fontId="30" fillId="0" borderId="0" applyFont="0" applyFill="0" applyBorder="0" applyAlignment="0" applyProtection="0"/>
    <xf numFmtId="43" fontId="30" fillId="0" borderId="0" applyFont="0" applyFill="0" applyBorder="0" applyAlignment="0" applyProtection="0"/>
  </cellStyleXfs>
  <cellXfs count="426">
    <xf numFmtId="0" fontId="0" fillId="0" borderId="0" xfId="0"/>
    <xf numFmtId="0" fontId="1" fillId="0" borderId="0" xfId="0" applyFont="1" applyFill="1" applyBorder="1" applyAlignment="1">
      <alignment horizontal="centerContinuous" vertical="top" wrapText="1"/>
    </xf>
    <xf numFmtId="0" fontId="1" fillId="0" borderId="0" xfId="0" applyFont="1" applyFill="1" applyAlignment="1">
      <alignment horizontal="centerContinuous" vertical="top" wrapText="1"/>
    </xf>
    <xf numFmtId="0" fontId="0" fillId="0" borderId="0" xfId="0" applyFill="1" applyAlignment="1">
      <alignment horizontal="centerContinuous" vertical="top" wrapText="1"/>
    </xf>
    <xf numFmtId="0" fontId="0" fillId="0" borderId="0" xfId="0" applyAlignment="1">
      <alignment wrapText="1"/>
    </xf>
    <xf numFmtId="0" fontId="0" fillId="0" borderId="0" xfId="0" applyFill="1" applyAlignment="1">
      <alignment vertical="top" wrapText="1"/>
    </xf>
    <xf numFmtId="0" fontId="0" fillId="0" borderId="0" xfId="0" applyAlignment="1"/>
    <xf numFmtId="0" fontId="2" fillId="0" borderId="0" xfId="0" applyFont="1"/>
    <xf numFmtId="0" fontId="6" fillId="0" borderId="0" xfId="0" applyFont="1" applyAlignment="1"/>
    <xf numFmtId="49" fontId="1" fillId="0" borderId="0" xfId="0" applyNumberFormat="1" applyFont="1" applyFill="1" applyBorder="1" applyAlignment="1">
      <alignment horizontal="centerContinuous" vertical="top" wrapText="1"/>
    </xf>
    <xf numFmtId="3" fontId="0" fillId="0" borderId="0" xfId="0" applyNumberFormat="1" applyFill="1" applyAlignment="1">
      <alignment horizontal="centerContinuous" vertical="top" wrapText="1"/>
    </xf>
    <xf numFmtId="0" fontId="6" fillId="4" borderId="0" xfId="0" applyFont="1" applyFill="1" applyBorder="1" applyAlignment="1">
      <alignment horizontal="left" vertical="top"/>
    </xf>
    <xf numFmtId="41" fontId="8" fillId="0" borderId="0" xfId="1" applyFont="1" applyBorder="1" applyAlignment="1"/>
    <xf numFmtId="0" fontId="9" fillId="0" borderId="0" xfId="0" applyFont="1" applyBorder="1" applyAlignment="1"/>
    <xf numFmtId="0" fontId="6" fillId="0" borderId="0" xfId="0" applyFont="1" applyFill="1" applyBorder="1" applyAlignment="1">
      <alignment vertical="center"/>
    </xf>
    <xf numFmtId="49" fontId="2" fillId="0" borderId="0" xfId="0" applyNumberFormat="1" applyFont="1" applyAlignment="1">
      <alignment horizontal="centerContinuous" wrapText="1"/>
    </xf>
    <xf numFmtId="0" fontId="2" fillId="0" borderId="0" xfId="0" applyFont="1" applyAlignment="1">
      <alignment horizontal="centerContinuous" wrapText="1"/>
    </xf>
    <xf numFmtId="3" fontId="0" fillId="0" borderId="0" xfId="0" applyNumberFormat="1"/>
    <xf numFmtId="2" fontId="0" fillId="0" borderId="0" xfId="0" applyNumberFormat="1"/>
    <xf numFmtId="0" fontId="1" fillId="0" borderId="0" xfId="0" applyFont="1" applyAlignment="1">
      <alignment horizontal="centerContinuous" wrapText="1"/>
    </xf>
    <xf numFmtId="0" fontId="10" fillId="0" borderId="0" xfId="0" applyFont="1" applyAlignment="1">
      <alignment horizontal="centerContinuous" wrapText="1"/>
    </xf>
    <xf numFmtId="0" fontId="10" fillId="0" borderId="0" xfId="0" applyFont="1" applyAlignment="1">
      <alignment horizontal="centerContinuous"/>
    </xf>
    <xf numFmtId="0" fontId="0" fillId="0" borderId="0" xfId="0" applyBorder="1"/>
    <xf numFmtId="0" fontId="0" fillId="0" borderId="0" xfId="0" applyAlignment="1">
      <alignment horizontal="centerContinuous" wrapText="1"/>
    </xf>
    <xf numFmtId="164" fontId="11" fillId="0" borderId="0" xfId="0" applyNumberFormat="1" applyFont="1" applyAlignment="1">
      <alignment horizontal="left" wrapText="1"/>
    </xf>
    <xf numFmtId="0" fontId="11" fillId="0" borderId="0" xfId="0" applyFont="1" applyAlignment="1">
      <alignment horizontal="centerContinuous" wrapText="1"/>
    </xf>
    <xf numFmtId="164" fontId="11" fillId="0" borderId="0" xfId="0" applyNumberFormat="1" applyFont="1" applyAlignment="1">
      <alignment horizontal="centerContinuous" wrapText="1"/>
    </xf>
    <xf numFmtId="164" fontId="12" fillId="0" borderId="7" xfId="1" applyNumberFormat="1" applyFont="1" applyBorder="1" applyAlignment="1" applyProtection="1">
      <alignment horizontal="center"/>
      <protection hidden="1"/>
    </xf>
    <xf numFmtId="164" fontId="13" fillId="0" borderId="8" xfId="1" applyNumberFormat="1" applyFont="1" applyBorder="1" applyAlignment="1" applyProtection="1">
      <alignment horizontal="centerContinuous" wrapText="1"/>
      <protection hidden="1"/>
    </xf>
    <xf numFmtId="164" fontId="14" fillId="0" borderId="8" xfId="1" applyNumberFormat="1" applyFont="1" applyBorder="1" applyAlignment="1" applyProtection="1">
      <alignment horizontal="centerContinuous" vertical="center" wrapText="1"/>
      <protection hidden="1"/>
    </xf>
    <xf numFmtId="164" fontId="14" fillId="0" borderId="9" xfId="1" applyNumberFormat="1" applyFont="1" applyBorder="1" applyAlignment="1" applyProtection="1">
      <alignment horizontal="centerContinuous" vertical="center" wrapText="1"/>
      <protection hidden="1"/>
    </xf>
    <xf numFmtId="164" fontId="15" fillId="0" borderId="10" xfId="1" applyNumberFormat="1" applyFont="1" applyBorder="1" applyAlignment="1" applyProtection="1">
      <alignment horizontal="center"/>
      <protection hidden="1"/>
    </xf>
    <xf numFmtId="164" fontId="13" fillId="0" borderId="11" xfId="1" applyNumberFormat="1" applyFont="1" applyBorder="1" applyAlignment="1" applyProtection="1">
      <alignment horizontal="centerContinuous" wrapText="1"/>
      <protection hidden="1"/>
    </xf>
    <xf numFmtId="164" fontId="16" fillId="0" borderId="11" xfId="1" applyNumberFormat="1" applyFont="1" applyBorder="1" applyAlignment="1" applyProtection="1">
      <alignment horizontal="center" vertical="center" wrapText="1"/>
      <protection hidden="1"/>
    </xf>
    <xf numFmtId="164" fontId="16" fillId="0" borderId="11" xfId="1" applyNumberFormat="1" applyFont="1" applyBorder="1" applyAlignment="1" applyProtection="1">
      <alignment horizontal="center" vertical="center"/>
      <protection hidden="1"/>
    </xf>
    <xf numFmtId="164" fontId="16" fillId="0" borderId="12" xfId="1" applyNumberFormat="1" applyFont="1" applyBorder="1" applyAlignment="1" applyProtection="1">
      <alignment horizontal="center" vertical="center"/>
      <protection hidden="1"/>
    </xf>
    <xf numFmtId="164" fontId="17" fillId="0" borderId="0" xfId="0" applyNumberFormat="1" applyFont="1"/>
    <xf numFmtId="164" fontId="18" fillId="0" borderId="13" xfId="1" applyNumberFormat="1" applyFont="1" applyBorder="1" applyAlignment="1" applyProtection="1">
      <alignment horizontal="center"/>
      <protection hidden="1"/>
    </xf>
    <xf numFmtId="164" fontId="12" fillId="0" borderId="8" xfId="1" applyNumberFormat="1" applyFont="1" applyBorder="1" applyAlignment="1" applyProtection="1">
      <protection hidden="1"/>
    </xf>
    <xf numFmtId="164" fontId="12" fillId="0" borderId="9" xfId="1" applyNumberFormat="1" applyFont="1" applyBorder="1" applyAlignment="1" applyProtection="1">
      <protection hidden="1"/>
    </xf>
    <xf numFmtId="38" fontId="19" fillId="0" borderId="0" xfId="0" applyNumberFormat="1" applyFont="1"/>
    <xf numFmtId="164" fontId="15" fillId="0" borderId="14" xfId="1" applyNumberFormat="1" applyFont="1" applyBorder="1" applyAlignment="1" applyProtection="1">
      <alignment horizontal="center"/>
      <protection hidden="1"/>
    </xf>
    <xf numFmtId="164" fontId="20" fillId="0" borderId="15" xfId="1" applyNumberFormat="1" applyFont="1" applyBorder="1" applyAlignment="1" applyProtection="1">
      <protection hidden="1"/>
    </xf>
    <xf numFmtId="164" fontId="20" fillId="0" borderId="16" xfId="1" applyNumberFormat="1" applyFont="1" applyBorder="1" applyAlignment="1" applyProtection="1">
      <protection hidden="1"/>
    </xf>
    <xf numFmtId="164" fontId="19" fillId="0" borderId="0" xfId="0" applyNumberFormat="1" applyFont="1"/>
    <xf numFmtId="164" fontId="14" fillId="0" borderId="18" xfId="1" applyNumberFormat="1" applyFont="1" applyBorder="1" applyAlignment="1" applyProtection="1">
      <protection hidden="1"/>
    </xf>
    <xf numFmtId="164" fontId="14" fillId="0" borderId="18" xfId="1" applyNumberFormat="1" applyFont="1" applyFill="1" applyBorder="1" applyAlignment="1" applyProtection="1">
      <protection hidden="1"/>
    </xf>
    <xf numFmtId="164" fontId="14" fillId="0" borderId="19" xfId="1" applyNumberFormat="1" applyFont="1" applyFill="1" applyBorder="1" applyAlignment="1" applyProtection="1">
      <protection hidden="1"/>
    </xf>
    <xf numFmtId="0" fontId="19" fillId="0" borderId="0" xfId="0" applyFont="1"/>
    <xf numFmtId="164" fontId="14" fillId="0" borderId="20" xfId="1" applyNumberFormat="1" applyFont="1" applyBorder="1" applyAlignment="1" applyProtection="1">
      <protection hidden="1"/>
    </xf>
    <xf numFmtId="164" fontId="14" fillId="0" borderId="20" xfId="1" applyNumberFormat="1" applyFont="1" applyFill="1" applyBorder="1" applyAlignment="1" applyProtection="1">
      <protection hidden="1"/>
    </xf>
    <xf numFmtId="164" fontId="14" fillId="0" borderId="21" xfId="1" applyNumberFormat="1" applyFont="1" applyFill="1" applyBorder="1" applyAlignment="1" applyProtection="1">
      <protection hidden="1"/>
    </xf>
    <xf numFmtId="164" fontId="14" fillId="0" borderId="22" xfId="1" applyNumberFormat="1" applyFont="1" applyFill="1" applyBorder="1" applyAlignment="1" applyProtection="1">
      <protection hidden="1"/>
    </xf>
    <xf numFmtId="164" fontId="14" fillId="0" borderId="24" xfId="1" applyNumberFormat="1" applyFont="1" applyBorder="1" applyAlignment="1" applyProtection="1">
      <protection hidden="1"/>
    </xf>
    <xf numFmtId="164" fontId="14" fillId="0" borderId="24" xfId="1" applyNumberFormat="1" applyFont="1" applyFill="1" applyBorder="1" applyAlignment="1" applyProtection="1">
      <protection hidden="1"/>
    </xf>
    <xf numFmtId="164" fontId="14" fillId="0" borderId="25" xfId="1" applyNumberFormat="1" applyFont="1" applyFill="1" applyBorder="1" applyAlignment="1" applyProtection="1">
      <protection hidden="1"/>
    </xf>
    <xf numFmtId="164" fontId="0" fillId="0" borderId="0" xfId="0" applyNumberFormat="1"/>
    <xf numFmtId="164" fontId="16" fillId="0" borderId="20" xfId="1" applyNumberFormat="1" applyFont="1" applyFill="1" applyBorder="1" applyAlignment="1" applyProtection="1">
      <protection hidden="1"/>
    </xf>
    <xf numFmtId="164" fontId="14" fillId="0" borderId="20" xfId="1" applyNumberFormat="1" applyFont="1" applyFill="1" applyBorder="1" applyAlignment="1" applyProtection="1">
      <alignment wrapText="1"/>
      <protection hidden="1"/>
    </xf>
    <xf numFmtId="164" fontId="14" fillId="0" borderId="18" xfId="1" quotePrefix="1" applyNumberFormat="1" applyFont="1" applyFill="1" applyBorder="1" applyAlignment="1" applyProtection="1">
      <protection hidden="1"/>
    </xf>
    <xf numFmtId="164" fontId="16" fillId="0" borderId="24" xfId="1" applyNumberFormat="1" applyFont="1" applyFill="1" applyBorder="1" applyAlignment="1" applyProtection="1">
      <alignment wrapText="1"/>
      <protection hidden="1"/>
    </xf>
    <xf numFmtId="0" fontId="19" fillId="0" borderId="18" xfId="0" applyFont="1" applyFill="1" applyBorder="1" applyAlignment="1"/>
    <xf numFmtId="0" fontId="19" fillId="0" borderId="19" xfId="0" applyFont="1" applyFill="1" applyBorder="1" applyAlignment="1"/>
    <xf numFmtId="164" fontId="14" fillId="0" borderId="27" xfId="1" applyNumberFormat="1" applyFont="1" applyFill="1" applyBorder="1" applyAlignment="1" applyProtection="1">
      <protection hidden="1"/>
    </xf>
    <xf numFmtId="0" fontId="14" fillId="0" borderId="18" xfId="0" applyFont="1" applyFill="1" applyBorder="1" applyAlignment="1"/>
    <xf numFmtId="0" fontId="14" fillId="0" borderId="27" xfId="0" applyFont="1" applyFill="1" applyBorder="1" applyAlignment="1"/>
    <xf numFmtId="164" fontId="14" fillId="0" borderId="15" xfId="1" applyNumberFormat="1" applyFont="1" applyFill="1" applyBorder="1" applyAlignment="1" applyProtection="1">
      <protection hidden="1"/>
    </xf>
    <xf numFmtId="164" fontId="14" fillId="0" borderId="28" xfId="1" applyNumberFormat="1" applyFont="1" applyFill="1" applyBorder="1" applyAlignment="1" applyProtection="1">
      <protection hidden="1"/>
    </xf>
    <xf numFmtId="164" fontId="14" fillId="0" borderId="29" xfId="1" applyNumberFormat="1" applyFont="1" applyFill="1" applyBorder="1" applyAlignment="1" applyProtection="1">
      <protection hidden="1"/>
    </xf>
    <xf numFmtId="0" fontId="14" fillId="0" borderId="24" xfId="0" applyFont="1" applyFill="1" applyBorder="1" applyAlignment="1"/>
    <xf numFmtId="0" fontId="14" fillId="0" borderId="25" xfId="0" applyFont="1" applyFill="1" applyBorder="1" applyAlignment="1"/>
    <xf numFmtId="0" fontId="19" fillId="0" borderId="27" xfId="0" applyFont="1" applyFill="1" applyBorder="1" applyAlignment="1"/>
    <xf numFmtId="0" fontId="0" fillId="0" borderId="18" xfId="0" applyFill="1" applyBorder="1" applyAlignment="1"/>
    <xf numFmtId="164" fontId="22" fillId="0" borderId="0" xfId="0" applyNumberFormat="1" applyFont="1"/>
    <xf numFmtId="164" fontId="20" fillId="0" borderId="18" xfId="1" applyNumberFormat="1" applyFont="1" applyBorder="1" applyAlignment="1" applyProtection="1">
      <protection hidden="1"/>
    </xf>
    <xf numFmtId="0" fontId="22" fillId="0" borderId="0" xfId="0" applyFont="1"/>
    <xf numFmtId="164" fontId="20" fillId="0" borderId="30" xfId="1" applyNumberFormat="1" applyFont="1" applyBorder="1" applyAlignment="1" applyProtection="1">
      <protection hidden="1"/>
    </xf>
    <xf numFmtId="0" fontId="19" fillId="0" borderId="30" xfId="0" applyFont="1" applyFill="1" applyBorder="1" applyAlignment="1"/>
    <xf numFmtId="0" fontId="19" fillId="0" borderId="31" xfId="0" applyFont="1" applyFill="1" applyBorder="1" applyAlignment="1"/>
    <xf numFmtId="0" fontId="17" fillId="0" borderId="0" xfId="0" applyFont="1"/>
    <xf numFmtId="0" fontId="23" fillId="0" borderId="0" xfId="0" applyFont="1"/>
    <xf numFmtId="0" fontId="24" fillId="0" borderId="0" xfId="0" applyFont="1"/>
    <xf numFmtId="0" fontId="23" fillId="0" borderId="0" xfId="0" applyFont="1" applyAlignment="1"/>
    <xf numFmtId="0" fontId="23" fillId="0" borderId="0" xfId="0" applyFont="1" applyAlignment="1">
      <alignment vertical="center"/>
    </xf>
    <xf numFmtId="0" fontId="25" fillId="0" borderId="0" xfId="0" applyFont="1"/>
    <xf numFmtId="0" fontId="25" fillId="0" borderId="0" xfId="0" applyFont="1" applyAlignment="1"/>
    <xf numFmtId="0" fontId="23" fillId="0" borderId="0" xfId="0" applyFont="1" applyAlignment="1">
      <alignment horizontal="centerContinuous"/>
    </xf>
    <xf numFmtId="0" fontId="23" fillId="0" borderId="0" xfId="0" applyFont="1" applyAlignment="1">
      <alignment horizontal="centerContinuous" wrapText="1"/>
    </xf>
    <xf numFmtId="0" fontId="23" fillId="0" borderId="0" xfId="0" applyFont="1" applyAlignment="1">
      <alignment horizontal="left"/>
    </xf>
    <xf numFmtId="0" fontId="22" fillId="0" borderId="24" xfId="0" applyFont="1" applyBorder="1" applyAlignment="1">
      <alignment horizontal="center"/>
    </xf>
    <xf numFmtId="38" fontId="12" fillId="0" borderId="32" xfId="1" applyNumberFormat="1" applyFont="1" applyBorder="1" applyAlignment="1" applyProtection="1">
      <alignment horizontal="center"/>
      <protection hidden="1"/>
    </xf>
    <xf numFmtId="38" fontId="13" fillId="0" borderId="33" xfId="1" applyNumberFormat="1" applyFont="1" applyBorder="1" applyAlignment="1" applyProtection="1">
      <alignment horizontal="centerContinuous" wrapText="1"/>
      <protection hidden="1"/>
    </xf>
    <xf numFmtId="38" fontId="14" fillId="0" borderId="34" xfId="1" applyNumberFormat="1" applyFont="1" applyBorder="1" applyAlignment="1" applyProtection="1">
      <alignment horizontal="center" vertical="center" wrapText="1"/>
      <protection hidden="1"/>
    </xf>
    <xf numFmtId="38" fontId="14" fillId="0" borderId="34" xfId="1" applyNumberFormat="1" applyFont="1" applyBorder="1" applyAlignment="1" applyProtection="1">
      <alignment horizontal="center" vertical="center"/>
      <protection hidden="1"/>
    </xf>
    <xf numFmtId="38" fontId="14" fillId="0" borderId="35" xfId="1" applyNumberFormat="1" applyFont="1" applyBorder="1" applyAlignment="1" applyProtection="1">
      <alignment horizontal="center" vertical="center"/>
      <protection hidden="1"/>
    </xf>
    <xf numFmtId="38" fontId="15" fillId="0" borderId="36" xfId="1" applyNumberFormat="1" applyFont="1" applyBorder="1" applyAlignment="1" applyProtection="1">
      <alignment horizontal="center"/>
      <protection hidden="1"/>
    </xf>
    <xf numFmtId="38" fontId="29" fillId="0" borderId="37" xfId="1" applyNumberFormat="1" applyFont="1" applyBorder="1" applyAlignment="1" applyProtection="1">
      <alignment horizontal="center"/>
      <protection hidden="1"/>
    </xf>
    <xf numFmtId="38" fontId="29" fillId="0" borderId="38" xfId="1" applyNumberFormat="1" applyFont="1" applyBorder="1" applyAlignment="1" applyProtection="1">
      <alignment horizontal="center"/>
      <protection hidden="1"/>
    </xf>
    <xf numFmtId="38" fontId="29" fillId="0" borderId="39" xfId="1" applyNumberFormat="1" applyFont="1" applyBorder="1" applyAlignment="1" applyProtection="1">
      <alignment horizontal="center"/>
      <protection hidden="1"/>
    </xf>
    <xf numFmtId="38" fontId="29" fillId="0" borderId="40" xfId="1" applyNumberFormat="1" applyFont="1" applyBorder="1" applyAlignment="1" applyProtection="1">
      <alignment horizontal="center"/>
      <protection hidden="1"/>
    </xf>
    <xf numFmtId="38" fontId="0" fillId="0" borderId="0" xfId="0" applyNumberFormat="1"/>
    <xf numFmtId="38" fontId="15" fillId="0" borderId="41" xfId="1" applyNumberFormat="1" applyFont="1" applyBorder="1" applyAlignment="1" applyProtection="1">
      <alignment horizontal="center"/>
      <protection hidden="1"/>
    </xf>
    <xf numFmtId="38" fontId="20" fillId="0" borderId="42" xfId="1" applyNumberFormat="1" applyFont="1" applyBorder="1" applyAlignment="1" applyProtection="1">
      <alignment horizontal="center"/>
      <protection hidden="1"/>
    </xf>
    <xf numFmtId="38" fontId="20" fillId="0" borderId="43" xfId="1" applyNumberFormat="1" applyFont="1" applyBorder="1" applyAlignment="1" applyProtection="1">
      <alignment horizontal="center"/>
      <protection hidden="1"/>
    </xf>
    <xf numFmtId="38" fontId="20" fillId="0" borderId="44" xfId="1" applyNumberFormat="1" applyFont="1" applyBorder="1" applyAlignment="1" applyProtection="1">
      <alignment horizontal="center"/>
      <protection hidden="1"/>
    </xf>
    <xf numFmtId="0" fontId="27" fillId="0" borderId="0" xfId="0" applyFont="1"/>
    <xf numFmtId="38" fontId="16" fillId="0" borderId="0" xfId="1" applyNumberFormat="1" applyFont="1" applyBorder="1" applyAlignment="1" applyProtection="1">
      <alignment horizontal="justify" vertical="center" wrapText="1"/>
      <protection hidden="1"/>
    </xf>
    <xf numFmtId="38" fontId="22" fillId="0" borderId="45" xfId="1" applyNumberFormat="1" applyFont="1" applyBorder="1" applyAlignment="1" applyProtection="1">
      <alignment horizontal="center"/>
      <protection hidden="1"/>
    </xf>
    <xf numFmtId="38" fontId="22" fillId="0" borderId="46" xfId="1" applyNumberFormat="1" applyFont="1" applyFill="1" applyBorder="1" applyAlignment="1" applyProtection="1">
      <alignment horizontal="center"/>
      <protection hidden="1"/>
    </xf>
    <xf numFmtId="38" fontId="22" fillId="0" borderId="46" xfId="1" applyNumberFormat="1" applyFont="1" applyBorder="1" applyAlignment="1" applyProtection="1">
      <alignment horizontal="center"/>
      <protection hidden="1"/>
    </xf>
    <xf numFmtId="38" fontId="22" fillId="0" borderId="19" xfId="1" applyNumberFormat="1" applyFont="1" applyBorder="1" applyAlignment="1" applyProtection="1">
      <alignment horizontal="center"/>
      <protection hidden="1"/>
    </xf>
    <xf numFmtId="38" fontId="22" fillId="0" borderId="46" xfId="1" quotePrefix="1" applyNumberFormat="1" applyFont="1" applyFill="1" applyBorder="1" applyAlignment="1" applyProtection="1">
      <alignment horizontal="center"/>
      <protection hidden="1"/>
    </xf>
    <xf numFmtId="38" fontId="22" fillId="0" borderId="46" xfId="1" quotePrefix="1" applyNumberFormat="1" applyFont="1" applyBorder="1" applyAlignment="1" applyProtection="1">
      <alignment horizontal="center"/>
      <protection hidden="1"/>
    </xf>
    <xf numFmtId="38" fontId="22" fillId="0" borderId="19" xfId="1" quotePrefix="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wrapText="1"/>
      <protection hidden="1"/>
    </xf>
    <xf numFmtId="38" fontId="26" fillId="0" borderId="0" xfId="0" applyNumberFormat="1" applyFont="1"/>
    <xf numFmtId="38" fontId="22" fillId="0" borderId="18" xfId="1" applyNumberFormat="1" applyFont="1" applyFill="1" applyBorder="1" applyAlignment="1" applyProtection="1">
      <alignment horizontal="center"/>
      <protection hidden="1"/>
    </xf>
    <xf numFmtId="38" fontId="22" fillId="0" borderId="48" xfId="1" applyNumberFormat="1" applyFont="1" applyFill="1" applyBorder="1" applyAlignment="1" applyProtection="1">
      <alignment horizontal="center"/>
      <protection hidden="1"/>
    </xf>
    <xf numFmtId="38" fontId="22" fillId="0" borderId="48" xfId="1" applyNumberFormat="1" applyFont="1" applyBorder="1" applyAlignment="1" applyProtection="1">
      <alignment horizontal="center"/>
      <protection hidden="1"/>
    </xf>
    <xf numFmtId="38" fontId="22" fillId="0" borderId="22" xfId="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protection hidden="1"/>
    </xf>
    <xf numFmtId="38" fontId="22" fillId="0" borderId="0" xfId="1" applyNumberFormat="1" applyFont="1" applyBorder="1" applyAlignment="1" applyProtection="1">
      <alignment horizontal="right" vertical="center" wrapText="1"/>
      <protection hidden="1"/>
    </xf>
    <xf numFmtId="38" fontId="27" fillId="0" borderId="23" xfId="1" applyNumberFormat="1" applyFont="1" applyBorder="1" applyAlignment="1" applyProtection="1">
      <alignment horizontal="justify" wrapText="1"/>
      <protection hidden="1"/>
    </xf>
    <xf numFmtId="38" fontId="22" fillId="0" borderId="49" xfId="1" applyNumberFormat="1" applyFont="1" applyFill="1" applyBorder="1" applyAlignment="1" applyProtection="1">
      <alignment horizontal="center"/>
      <protection hidden="1"/>
    </xf>
    <xf numFmtId="38" fontId="22" fillId="0" borderId="49" xfId="1" applyNumberFormat="1" applyFont="1" applyBorder="1" applyAlignment="1" applyProtection="1">
      <alignment horizontal="center"/>
      <protection hidden="1"/>
    </xf>
    <xf numFmtId="38" fontId="22" fillId="0" borderId="25" xfId="1" applyNumberFormat="1" applyFont="1" applyBorder="1" applyAlignment="1" applyProtection="1">
      <alignment horizontal="center"/>
      <protection hidden="1"/>
    </xf>
    <xf numFmtId="38" fontId="14" fillId="0" borderId="8" xfId="1" applyNumberFormat="1" applyFont="1" applyBorder="1" applyAlignment="1" applyProtection="1">
      <alignment horizontal="center" vertical="center"/>
      <protection hidden="1"/>
    </xf>
    <xf numFmtId="38" fontId="27" fillId="0" borderId="23" xfId="1" applyNumberFormat="1" applyFont="1" applyBorder="1" applyAlignment="1" applyProtection="1">
      <alignment horizontal="left" wrapText="1"/>
      <protection hidden="1"/>
    </xf>
    <xf numFmtId="38" fontId="27" fillId="0" borderId="17" xfId="1" applyNumberFormat="1" applyFont="1" applyBorder="1" applyAlignment="1" applyProtection="1">
      <alignment horizontal="left" wrapText="1"/>
      <protection hidden="1"/>
    </xf>
    <xf numFmtId="38" fontId="14" fillId="0" borderId="21" xfId="1" applyNumberFormat="1" applyFont="1" applyFill="1" applyBorder="1" applyAlignment="1" applyProtection="1">
      <alignment horizontal="center" vertical="center"/>
      <protection hidden="1"/>
    </xf>
    <xf numFmtId="38" fontId="14" fillId="0" borderId="46" xfId="1" applyNumberFormat="1" applyFont="1" applyFill="1" applyBorder="1" applyAlignment="1" applyProtection="1">
      <alignment horizontal="left"/>
      <protection hidden="1"/>
    </xf>
    <xf numFmtId="38" fontId="14" fillId="0" borderId="18" xfId="1" applyNumberFormat="1" applyFont="1" applyFill="1" applyBorder="1" applyAlignment="1" applyProtection="1">
      <alignment horizontal="left"/>
      <protection hidden="1"/>
    </xf>
    <xf numFmtId="38" fontId="14" fillId="0" borderId="48" xfId="1" applyNumberFormat="1" applyFont="1" applyFill="1" applyBorder="1" applyAlignment="1" applyProtection="1">
      <alignment horizontal="left"/>
      <protection hidden="1"/>
    </xf>
    <xf numFmtId="38" fontId="14" fillId="0" borderId="48" xfId="1" applyNumberFormat="1" applyFont="1" applyBorder="1" applyAlignment="1" applyProtection="1">
      <alignment horizontal="left"/>
      <protection hidden="1"/>
    </xf>
    <xf numFmtId="38" fontId="14" fillId="0" borderId="48" xfId="1" applyNumberFormat="1" applyFont="1" applyBorder="1" applyAlignment="1" applyProtection="1">
      <alignment horizontal="center"/>
      <protection hidden="1"/>
    </xf>
    <xf numFmtId="38" fontId="14" fillId="0" borderId="22" xfId="1" applyNumberFormat="1" applyFont="1" applyBorder="1" applyAlignment="1" applyProtection="1">
      <alignment horizontal="left"/>
      <protection hidden="1"/>
    </xf>
    <xf numFmtId="38" fontId="14" fillId="0" borderId="50" xfId="1" applyNumberFormat="1" applyFont="1" applyBorder="1" applyAlignment="1" applyProtection="1">
      <alignment horizontal="center" vertical="center" wrapText="1"/>
      <protection hidden="1"/>
    </xf>
    <xf numFmtId="0" fontId="8" fillId="0" borderId="0" xfId="0" applyFont="1" applyAlignment="1">
      <alignment horizontal="left"/>
    </xf>
    <xf numFmtId="38" fontId="14" fillId="0" borderId="8" xfId="1" applyNumberFormat="1" applyFont="1" applyBorder="1" applyAlignment="1" applyProtection="1">
      <alignment horizontal="center" vertical="center" wrapText="1"/>
      <protection hidden="1"/>
    </xf>
    <xf numFmtId="38" fontId="8" fillId="0" borderId="17" xfId="1" applyNumberFormat="1" applyFont="1" applyBorder="1" applyAlignment="1" applyProtection="1">
      <alignment horizontal="justify" wrapText="1"/>
      <protection hidden="1"/>
    </xf>
    <xf numFmtId="38" fontId="22" fillId="0" borderId="51" xfId="1" applyNumberFormat="1" applyFont="1" applyFill="1" applyBorder="1" applyAlignment="1" applyProtection="1">
      <alignment horizontal="center"/>
      <protection hidden="1"/>
    </xf>
    <xf numFmtId="38" fontId="22" fillId="0" borderId="51" xfId="1" applyNumberFormat="1" applyFont="1" applyBorder="1" applyAlignment="1" applyProtection="1">
      <alignment horizontal="center"/>
      <protection hidden="1"/>
    </xf>
    <xf numFmtId="38" fontId="22" fillId="0" borderId="52" xfId="1" applyNumberFormat="1" applyFont="1" applyBorder="1" applyAlignment="1" applyProtection="1">
      <alignment horizontal="center"/>
      <protection hidden="1"/>
    </xf>
    <xf numFmtId="38" fontId="22" fillId="0" borderId="18" xfId="1" quotePrefix="1" applyNumberFormat="1" applyFont="1" applyFill="1" applyBorder="1" applyAlignment="1" applyProtection="1">
      <alignment horizontal="center"/>
      <protection hidden="1"/>
    </xf>
    <xf numFmtId="38" fontId="22" fillId="0" borderId="27" xfId="1" quotePrefix="1" applyNumberFormat="1" applyFont="1" applyBorder="1" applyAlignment="1" applyProtection="1">
      <alignment horizontal="center"/>
      <protection hidden="1"/>
    </xf>
    <xf numFmtId="0" fontId="0" fillId="0" borderId="46" xfId="0" applyFill="1" applyBorder="1" applyAlignment="1">
      <alignment horizontal="center"/>
    </xf>
    <xf numFmtId="0" fontId="0" fillId="0" borderId="18" xfId="0"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38" fontId="14" fillId="0" borderId="51" xfId="1" applyNumberFormat="1" applyFont="1" applyFill="1" applyBorder="1" applyAlignment="1" applyProtection="1">
      <alignment horizontal="center" vertical="center" wrapText="1"/>
      <protection hidden="1"/>
    </xf>
    <xf numFmtId="38" fontId="22" fillId="0" borderId="18" xfId="1" applyNumberFormat="1" applyFont="1" applyBorder="1" applyAlignment="1" applyProtection="1">
      <alignment horizontal="center"/>
      <protection hidden="1"/>
    </xf>
    <xf numFmtId="0" fontId="22" fillId="0" borderId="46" xfId="0" applyFont="1" applyFill="1" applyBorder="1" applyAlignment="1">
      <alignment horizontal="center"/>
    </xf>
    <xf numFmtId="0" fontId="22" fillId="0" borderId="18" xfId="0" applyFont="1" applyFill="1" applyBorder="1" applyAlignment="1">
      <alignment horizontal="center"/>
    </xf>
    <xf numFmtId="0" fontId="22" fillId="0" borderId="18" xfId="0" applyFont="1" applyBorder="1" applyAlignment="1">
      <alignment horizontal="center"/>
    </xf>
    <xf numFmtId="0" fontId="22" fillId="0" borderId="27" xfId="0" applyFont="1" applyBorder="1" applyAlignment="1">
      <alignment horizontal="center"/>
    </xf>
    <xf numFmtId="38" fontId="22" fillId="0" borderId="20" xfId="1" applyNumberFormat="1" applyFont="1" applyFill="1" applyBorder="1" applyAlignment="1" applyProtection="1">
      <alignment horizontal="center"/>
      <protection hidden="1"/>
    </xf>
    <xf numFmtId="38" fontId="22" fillId="0" borderId="20" xfId="1" applyNumberFormat="1" applyFont="1" applyBorder="1" applyAlignment="1" applyProtection="1">
      <alignment horizontal="center"/>
      <protection hidden="1"/>
    </xf>
    <xf numFmtId="38" fontId="22" fillId="0" borderId="53" xfId="1" applyNumberFormat="1" applyFont="1" applyBorder="1" applyAlignment="1" applyProtection="1">
      <alignment horizontal="center"/>
      <protection hidden="1"/>
    </xf>
    <xf numFmtId="38" fontId="15" fillId="0" borderId="54" xfId="1" applyNumberFormat="1" applyFont="1" applyBorder="1" applyAlignment="1" applyProtection="1">
      <alignment horizontal="center"/>
      <protection hidden="1"/>
    </xf>
    <xf numFmtId="38" fontId="22" fillId="0" borderId="42" xfId="1" applyNumberFormat="1" applyFont="1" applyBorder="1" applyAlignment="1" applyProtection="1">
      <alignment horizontal="center"/>
      <protection hidden="1"/>
    </xf>
    <xf numFmtId="38" fontId="22" fillId="0" borderId="55" xfId="1" applyNumberFormat="1" applyFont="1" applyFill="1" applyBorder="1" applyAlignment="1" applyProtection="1">
      <alignment horizontal="center"/>
      <protection hidden="1"/>
    </xf>
    <xf numFmtId="38" fontId="22" fillId="0" borderId="56" xfId="1" applyNumberFormat="1" applyFont="1" applyFill="1" applyBorder="1" applyAlignment="1" applyProtection="1">
      <alignment horizontal="center"/>
      <protection hidden="1"/>
    </xf>
    <xf numFmtId="38" fontId="22" fillId="0" borderId="56" xfId="1" applyNumberFormat="1" applyFont="1" applyBorder="1" applyAlignment="1" applyProtection="1">
      <alignment horizontal="center"/>
      <protection hidden="1"/>
    </xf>
    <xf numFmtId="38" fontId="22" fillId="0" borderId="16" xfId="1" applyNumberFormat="1" applyFont="1" applyBorder="1" applyAlignment="1" applyProtection="1">
      <alignment horizontal="center"/>
      <protection hidden="1"/>
    </xf>
    <xf numFmtId="0" fontId="28" fillId="0" borderId="0" xfId="0" applyFont="1"/>
    <xf numFmtId="38" fontId="22" fillId="0" borderId="57" xfId="1" applyNumberFormat="1" applyFont="1" applyFill="1" applyBorder="1" applyAlignment="1" applyProtection="1">
      <alignment horizontal="center"/>
      <protection hidden="1"/>
    </xf>
    <xf numFmtId="0" fontId="22" fillId="0" borderId="49" xfId="0" applyFont="1" applyFill="1" applyBorder="1" applyAlignment="1">
      <alignment horizontal="center"/>
    </xf>
    <xf numFmtId="0" fontId="22" fillId="0" borderId="24" xfId="0" applyFont="1" applyFill="1" applyBorder="1" applyAlignment="1">
      <alignment horizontal="center"/>
    </xf>
    <xf numFmtId="0" fontId="22" fillId="0" borderId="58" xfId="0" applyFont="1" applyBorder="1" applyAlignment="1">
      <alignment horizontal="center"/>
    </xf>
    <xf numFmtId="0" fontId="22" fillId="0" borderId="49" xfId="0" applyFont="1" applyBorder="1" applyAlignment="1">
      <alignment horizontal="center"/>
    </xf>
    <xf numFmtId="0" fontId="22" fillId="0" borderId="25" xfId="0" applyFont="1" applyBorder="1" applyAlignment="1">
      <alignment horizontal="center"/>
    </xf>
    <xf numFmtId="38" fontId="20" fillId="0" borderId="48" xfId="1" applyNumberFormat="1" applyFont="1" applyFill="1" applyBorder="1" applyAlignment="1" applyProtection="1">
      <alignment horizontal="center"/>
      <protection hidden="1"/>
    </xf>
    <xf numFmtId="38" fontId="20" fillId="0" borderId="20" xfId="1" applyNumberFormat="1" applyFont="1" applyFill="1" applyBorder="1" applyAlignment="1" applyProtection="1">
      <alignment horizontal="center"/>
      <protection hidden="1"/>
    </xf>
    <xf numFmtId="38" fontId="20" fillId="0" borderId="20" xfId="1" applyNumberFormat="1" applyFont="1" applyBorder="1" applyAlignment="1" applyProtection="1">
      <alignment horizontal="center"/>
      <protection hidden="1"/>
    </xf>
    <xf numFmtId="38" fontId="20" fillId="0" borderId="53" xfId="1" applyNumberFormat="1" applyFont="1" applyBorder="1" applyAlignment="1" applyProtection="1">
      <alignment horizontal="center"/>
      <protection hidden="1"/>
    </xf>
    <xf numFmtId="0" fontId="14" fillId="0" borderId="0" xfId="0" applyFont="1"/>
    <xf numFmtId="38" fontId="20" fillId="0" borderId="46" xfId="1" applyNumberFormat="1" applyFont="1" applyFill="1" applyBorder="1" applyAlignment="1" applyProtection="1">
      <alignment horizontal="center"/>
      <protection hidden="1"/>
    </xf>
    <xf numFmtId="38" fontId="20" fillId="0" borderId="18" xfId="1" applyNumberFormat="1" applyFont="1" applyFill="1" applyBorder="1" applyAlignment="1" applyProtection="1">
      <alignment horizontal="center"/>
      <protection hidden="1"/>
    </xf>
    <xf numFmtId="38" fontId="20" fillId="0" borderId="18" xfId="1" applyNumberFormat="1" applyFont="1" applyBorder="1" applyAlignment="1" applyProtection="1">
      <alignment horizontal="center"/>
      <protection hidden="1"/>
    </xf>
    <xf numFmtId="38" fontId="20" fillId="0" borderId="27" xfId="1" applyNumberFormat="1" applyFont="1" applyBorder="1" applyAlignment="1" applyProtection="1">
      <alignment horizontal="center"/>
      <protection hidden="1"/>
    </xf>
    <xf numFmtId="38" fontId="22" fillId="0" borderId="60" xfId="1" applyNumberFormat="1" applyFont="1" applyBorder="1" applyAlignment="1" applyProtection="1">
      <alignment horizontal="center"/>
      <protection hidden="1"/>
    </xf>
    <xf numFmtId="0" fontId="0" fillId="0" borderId="61" xfId="0" applyFill="1" applyBorder="1" applyAlignment="1">
      <alignment horizontal="center"/>
    </xf>
    <xf numFmtId="0" fontId="0" fillId="0" borderId="30" xfId="0" applyFill="1" applyBorder="1" applyAlignment="1">
      <alignment horizontal="center"/>
    </xf>
    <xf numFmtId="0" fontId="0" fillId="0" borderId="30" xfId="0" applyBorder="1" applyAlignment="1">
      <alignment horizontal="center"/>
    </xf>
    <xf numFmtId="0" fontId="0" fillId="0" borderId="62" xfId="0" applyBorder="1" applyAlignment="1">
      <alignment horizontal="center"/>
    </xf>
    <xf numFmtId="38" fontId="8" fillId="0" borderId="0" xfId="1" applyNumberFormat="1" applyFont="1" applyFill="1" applyBorder="1" applyAlignment="1" applyProtection="1">
      <alignment horizontal="justify" wrapText="1"/>
      <protection hidden="1"/>
    </xf>
    <xf numFmtId="38" fontId="9" fillId="0" borderId="0" xfId="1" applyNumberFormat="1" applyFont="1" applyFill="1" applyBorder="1" applyProtection="1">
      <protection hidden="1"/>
    </xf>
    <xf numFmtId="38" fontId="9" fillId="0" borderId="0" xfId="1" applyNumberFormat="1" applyFont="1" applyFill="1" applyBorder="1" applyAlignment="1" applyProtection="1">
      <alignment vertical="top"/>
      <protection hidden="1"/>
    </xf>
    <xf numFmtId="164" fontId="15" fillId="0" borderId="54" xfId="1" applyNumberFormat="1" applyFont="1" applyBorder="1" applyAlignment="1" applyProtection="1">
      <alignment horizontal="center"/>
      <protection hidden="1"/>
    </xf>
    <xf numFmtId="3" fontId="0" fillId="0" borderId="0" xfId="0" applyNumberFormat="1" applyFill="1" applyAlignment="1">
      <alignment vertical="top" wrapText="1"/>
    </xf>
    <xf numFmtId="0" fontId="19" fillId="0" borderId="20" xfId="0" applyFont="1" applyFill="1" applyBorder="1" applyAlignment="1"/>
    <xf numFmtId="0" fontId="19" fillId="0" borderId="22" xfId="0" applyFont="1" applyFill="1" applyBorder="1" applyAlignment="1"/>
    <xf numFmtId="0" fontId="0" fillId="4" borderId="65" xfId="0" applyFill="1" applyBorder="1" applyAlignment="1">
      <alignment wrapText="1"/>
    </xf>
    <xf numFmtId="0" fontId="4" fillId="4" borderId="66" xfId="0" applyFont="1" applyFill="1" applyBorder="1" applyAlignment="1">
      <alignment wrapText="1"/>
    </xf>
    <xf numFmtId="0" fontId="0" fillId="4" borderId="66" xfId="0" applyFill="1" applyBorder="1" applyAlignment="1">
      <alignment wrapText="1"/>
    </xf>
    <xf numFmtId="0" fontId="0" fillId="4" borderId="67" xfId="0" applyFill="1" applyBorder="1" applyAlignment="1">
      <alignment wrapText="1"/>
    </xf>
    <xf numFmtId="0" fontId="5" fillId="4" borderId="68" xfId="0" applyFont="1" applyFill="1" applyBorder="1" applyAlignment="1">
      <alignment wrapText="1"/>
    </xf>
    <xf numFmtId="3" fontId="0" fillId="0" borderId="77" xfId="0" applyNumberFormat="1" applyFill="1" applyBorder="1" applyAlignment="1">
      <alignment horizontal="center" wrapText="1"/>
    </xf>
    <xf numFmtId="4" fontId="0" fillId="0" borderId="77" xfId="0" applyNumberFormat="1" applyFill="1" applyBorder="1" applyAlignment="1">
      <alignment horizontal="center" wrapText="1"/>
    </xf>
    <xf numFmtId="4" fontId="0" fillId="0" borderId="78" xfId="0" applyNumberFormat="1" applyFill="1" applyBorder="1" applyAlignment="1">
      <alignment horizontal="center" wrapText="1"/>
    </xf>
    <xf numFmtId="3" fontId="0" fillId="0" borderId="3" xfId="0" applyNumberFormat="1" applyFill="1" applyBorder="1" applyAlignment="1">
      <alignment horizontal="center" wrapText="1"/>
    </xf>
    <xf numFmtId="4" fontId="0" fillId="0" borderId="3" xfId="0" applyNumberFormat="1" applyFill="1" applyBorder="1" applyAlignment="1">
      <alignment horizontal="center" wrapText="1"/>
    </xf>
    <xf numFmtId="4" fontId="0" fillId="0" borderId="4" xfId="0" applyNumberFormat="1" applyFill="1" applyBorder="1" applyAlignment="1">
      <alignment horizontal="center" wrapText="1"/>
    </xf>
    <xf numFmtId="164" fontId="14" fillId="0" borderId="15" xfId="1" applyNumberFormat="1" applyFont="1" applyBorder="1" applyAlignment="1" applyProtection="1">
      <protection hidden="1"/>
    </xf>
    <xf numFmtId="164" fontId="14" fillId="0" borderId="16" xfId="1" applyNumberFormat="1" applyFont="1" applyBorder="1" applyAlignment="1" applyProtection="1">
      <protection hidden="1"/>
    </xf>
    <xf numFmtId="0" fontId="4" fillId="0" borderId="0" xfId="0" applyFont="1"/>
    <xf numFmtId="164" fontId="14" fillId="0" borderId="20" xfId="1" applyNumberFormat="1" applyFont="1" applyFill="1" applyBorder="1" applyAlignment="1" applyProtection="1">
      <alignment horizontal="center"/>
      <protection hidden="1"/>
    </xf>
    <xf numFmtId="164" fontId="14" fillId="0" borderId="18" xfId="1" applyNumberFormat="1" applyFont="1" applyFill="1" applyBorder="1" applyAlignment="1" applyProtection="1">
      <alignment horizontal="center"/>
      <protection hidden="1"/>
    </xf>
    <xf numFmtId="164" fontId="14" fillId="0" borderId="21" xfId="1" applyNumberFormat="1" applyFont="1" applyFill="1" applyBorder="1" applyAlignment="1" applyProtection="1">
      <alignment horizontal="center"/>
      <protection hidden="1"/>
    </xf>
    <xf numFmtId="164" fontId="14" fillId="0" borderId="18" xfId="1" quotePrefix="1" applyNumberFormat="1" applyFont="1" applyFill="1" applyBorder="1" applyAlignment="1" applyProtection="1">
      <alignment horizontal="center"/>
      <protection hidden="1"/>
    </xf>
    <xf numFmtId="0" fontId="19" fillId="0" borderId="18" xfId="0" applyFont="1" applyFill="1" applyBorder="1" applyAlignment="1">
      <alignment horizontal="center"/>
    </xf>
    <xf numFmtId="0" fontId="14" fillId="0" borderId="18" xfId="0" applyFont="1" applyFill="1" applyBorder="1" applyAlignment="1">
      <alignment horizontal="center"/>
    </xf>
    <xf numFmtId="3" fontId="2" fillId="0" borderId="0" xfId="0" applyNumberFormat="1" applyFont="1"/>
    <xf numFmtId="0" fontId="4" fillId="0" borderId="0" xfId="0" applyFont="1" applyFill="1" applyBorder="1" applyAlignment="1">
      <alignment vertical="center"/>
    </xf>
    <xf numFmtId="164" fontId="14" fillId="0" borderId="0" xfId="1" applyNumberFormat="1" applyFont="1" applyBorder="1" applyAlignment="1" applyProtection="1">
      <alignment horizontal="center" vertical="center" wrapText="1"/>
      <protection hidden="1"/>
    </xf>
    <xf numFmtId="164" fontId="14" fillId="0" borderId="0" xfId="1" applyNumberFormat="1" applyFont="1" applyBorder="1" applyAlignment="1" applyProtection="1">
      <alignment horizontal="center" vertical="center"/>
      <protection hidden="1"/>
    </xf>
    <xf numFmtId="164" fontId="16" fillId="0" borderId="0" xfId="1" applyNumberFormat="1" applyFont="1" applyBorder="1" applyAlignment="1" applyProtection="1">
      <alignment horizontal="center" vertical="center" wrapText="1"/>
      <protection hidden="1"/>
    </xf>
    <xf numFmtId="38" fontId="19" fillId="0" borderId="0" xfId="0" applyNumberFormat="1" applyFont="1" applyBorder="1"/>
    <xf numFmtId="38" fontId="0" fillId="0" borderId="0" xfId="0" applyNumberFormat="1" applyBorder="1"/>
    <xf numFmtId="0" fontId="19" fillId="0" borderId="0" xfId="0" applyFont="1" applyBorder="1"/>
    <xf numFmtId="0" fontId="22" fillId="0" borderId="0" xfId="0" applyFont="1" applyBorder="1"/>
    <xf numFmtId="0" fontId="14" fillId="0" borderId="0" xfId="0" applyFont="1" applyBorder="1"/>
    <xf numFmtId="0" fontId="17" fillId="0" borderId="0" xfId="0" applyFont="1" applyBorder="1"/>
    <xf numFmtId="0" fontId="23" fillId="0" borderId="0" xfId="0" applyFont="1" applyBorder="1"/>
    <xf numFmtId="0" fontId="32" fillId="0" borderId="0" xfId="0" applyFont="1" applyBorder="1" applyAlignment="1">
      <alignment horizontal="left" vertical="top" wrapText="1"/>
    </xf>
    <xf numFmtId="0" fontId="33" fillId="0" borderId="0" xfId="0" applyFont="1" applyBorder="1"/>
    <xf numFmtId="0" fontId="34" fillId="0" borderId="0" xfId="0" applyFont="1"/>
    <xf numFmtId="0" fontId="33" fillId="0" borderId="102" xfId="0" applyFont="1" applyBorder="1" applyAlignment="1">
      <alignment vertical="top" wrapText="1"/>
    </xf>
    <xf numFmtId="0" fontId="32" fillId="0" borderId="49" xfId="0" applyFont="1" applyBorder="1" applyAlignment="1">
      <alignment vertical="top" wrapText="1"/>
    </xf>
    <xf numFmtId="0" fontId="33" fillId="0" borderId="0" xfId="0" applyFont="1" applyBorder="1" applyAlignment="1">
      <alignment vertical="top" wrapText="1"/>
    </xf>
    <xf numFmtId="0" fontId="32" fillId="0" borderId="51" xfId="0" applyFont="1" applyBorder="1" applyAlignment="1">
      <alignment vertical="top" wrapText="1"/>
    </xf>
    <xf numFmtId="0" fontId="32" fillId="0" borderId="48" xfId="0" applyFont="1" applyBorder="1" applyAlignment="1">
      <alignment vertical="top" wrapText="1"/>
    </xf>
    <xf numFmtId="0" fontId="32" fillId="0" borderId="21" xfId="0" applyFont="1" applyBorder="1" applyAlignment="1">
      <alignment horizontal="left" vertical="top" wrapText="1"/>
    </xf>
    <xf numFmtId="0" fontId="32" fillId="0" borderId="18" xfId="0" applyFont="1" applyBorder="1" applyAlignment="1">
      <alignment vertical="top" wrapText="1"/>
    </xf>
    <xf numFmtId="0" fontId="33" fillId="0" borderId="51" xfId="0" applyFont="1" applyBorder="1"/>
    <xf numFmtId="0" fontId="33" fillId="0" borderId="0" xfId="0" applyFont="1" applyFill="1" applyBorder="1"/>
    <xf numFmtId="0" fontId="33" fillId="0" borderId="0" xfId="0" applyFont="1" applyBorder="1" applyAlignment="1">
      <alignment horizontal="left"/>
    </xf>
    <xf numFmtId="0" fontId="33" fillId="0" borderId="51" xfId="0" applyFont="1" applyBorder="1" applyAlignment="1">
      <alignment horizontal="left"/>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21" xfId="0" applyFont="1" applyBorder="1" applyAlignment="1">
      <alignment horizontal="left" vertical="top" wrapText="1"/>
    </xf>
    <xf numFmtId="0" fontId="33" fillId="0" borderId="20" xfId="0" applyFont="1" applyBorder="1" applyAlignment="1">
      <alignment horizontal="left" vertical="top" wrapText="1"/>
    </xf>
    <xf numFmtId="0" fontId="33" fillId="0" borderId="0" xfId="0" applyFont="1" applyAlignment="1">
      <alignment horizontal="left" vertical="top" wrapText="1"/>
    </xf>
    <xf numFmtId="0" fontId="33" fillId="0" borderId="0" xfId="0" applyFont="1" applyAlignment="1">
      <alignment vertical="top" wrapText="1"/>
    </xf>
    <xf numFmtId="0" fontId="33" fillId="0" borderId="0" xfId="0" applyFont="1"/>
    <xf numFmtId="0" fontId="37" fillId="0" borderId="0" xfId="0" applyFont="1" applyAlignment="1">
      <alignment horizontal="centerContinuous" wrapText="1"/>
    </xf>
    <xf numFmtId="0" fontId="38" fillId="0" borderId="0" xfId="0" applyFont="1" applyAlignment="1">
      <alignment horizontal="centerContinuous" wrapText="1"/>
    </xf>
    <xf numFmtId="0" fontId="38" fillId="0" borderId="0" xfId="0" applyFont="1"/>
    <xf numFmtId="0" fontId="38" fillId="0" borderId="0" xfId="0" applyFont="1" applyAlignment="1">
      <alignment horizontal="justify" wrapText="1"/>
    </xf>
    <xf numFmtId="0" fontId="39" fillId="0" borderId="105" xfId="0" applyFont="1" applyBorder="1" applyAlignment="1">
      <alignment horizontal="justify" vertical="center" wrapText="1"/>
    </xf>
    <xf numFmtId="0" fontId="38" fillId="0" borderId="106" xfId="0" applyFont="1" applyBorder="1" applyAlignment="1">
      <alignment horizontal="justify" wrapText="1"/>
    </xf>
    <xf numFmtId="0" fontId="39" fillId="0" borderId="107" xfId="0" applyFont="1" applyBorder="1" applyAlignment="1">
      <alignment horizontal="justify" vertical="center" wrapText="1"/>
    </xf>
    <xf numFmtId="0" fontId="38" fillId="0" borderId="108" xfId="0" applyFont="1" applyBorder="1" applyAlignment="1">
      <alignment horizontal="justify" wrapText="1"/>
    </xf>
    <xf numFmtId="0" fontId="39" fillId="0" borderId="107" xfId="0" applyFont="1" applyBorder="1" applyAlignment="1">
      <alignment horizontal="left" vertical="center" wrapText="1"/>
    </xf>
    <xf numFmtId="0" fontId="39" fillId="0" borderId="109" xfId="0" applyFont="1" applyBorder="1" applyAlignment="1">
      <alignment horizontal="justify" vertical="center" wrapText="1"/>
    </xf>
    <xf numFmtId="0" fontId="38" fillId="0" borderId="110" xfId="0" applyFont="1" applyBorder="1" applyAlignment="1">
      <alignment horizontal="justify" wrapText="1"/>
    </xf>
    <xf numFmtId="0" fontId="33" fillId="0" borderId="0" xfId="0" applyFont="1" applyBorder="1" applyAlignment="1">
      <alignment vertical="top" wrapText="1"/>
    </xf>
    <xf numFmtId="0" fontId="4" fillId="4" borderId="89" xfId="0" applyFont="1" applyFill="1" applyBorder="1" applyAlignment="1">
      <alignment wrapText="1"/>
    </xf>
    <xf numFmtId="0" fontId="4" fillId="4" borderId="90" xfId="0" applyFont="1" applyFill="1" applyBorder="1" applyAlignment="1">
      <alignment wrapText="1"/>
    </xf>
    <xf numFmtId="0" fontId="4" fillId="4" borderId="69" xfId="0" applyFont="1" applyFill="1" applyBorder="1" applyAlignment="1">
      <alignment wrapText="1"/>
    </xf>
    <xf numFmtId="3" fontId="0" fillId="0" borderId="81" xfId="0" applyNumberFormat="1" applyFill="1" applyBorder="1" applyAlignment="1">
      <alignment horizontal="center" wrapText="1"/>
    </xf>
    <xf numFmtId="38" fontId="14" fillId="0" borderId="18" xfId="1" applyNumberFormat="1" applyFont="1" applyFill="1" applyBorder="1" applyAlignment="1" applyProtection="1">
      <alignment horizontal="center"/>
      <protection hidden="1"/>
    </xf>
    <xf numFmtId="4" fontId="0" fillId="0" borderId="81" xfId="0" applyNumberFormat="1" applyFill="1" applyBorder="1" applyAlignment="1">
      <alignment horizontal="center" wrapText="1"/>
    </xf>
    <xf numFmtId="4" fontId="0" fillId="0" borderId="82" xfId="0" applyNumberFormat="1" applyFill="1" applyBorder="1" applyAlignment="1">
      <alignment horizontal="center" wrapText="1"/>
    </xf>
    <xf numFmtId="0" fontId="31" fillId="0" borderId="0" xfId="0" applyFont="1" applyAlignment="1">
      <alignment horizontal="center"/>
    </xf>
    <xf numFmtId="0" fontId="0" fillId="4" borderId="0" xfId="0" applyFill="1" applyBorder="1" applyAlignment="1">
      <alignment horizontal="left" vertical="top" wrapText="1"/>
    </xf>
    <xf numFmtId="0" fontId="6" fillId="4" borderId="0" xfId="0" applyFont="1" applyFill="1" applyBorder="1" applyAlignment="1">
      <alignment horizontal="left" vertical="top" wrapText="1"/>
    </xf>
    <xf numFmtId="0" fontId="2" fillId="2" borderId="79" xfId="0" applyFont="1" applyFill="1" applyBorder="1" applyAlignment="1">
      <alignment horizontal="center" wrapText="1"/>
    </xf>
    <xf numFmtId="0" fontId="41" fillId="0" borderId="0"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5" borderId="70" xfId="0" applyFont="1" applyFill="1" applyBorder="1" applyAlignment="1">
      <alignment horizontal="center" vertical="center" wrapText="1"/>
    </xf>
    <xf numFmtId="3" fontId="2" fillId="5" borderId="71" xfId="0" applyNumberFormat="1" applyFont="1" applyFill="1" applyBorder="1" applyAlignment="1">
      <alignment horizontal="center"/>
    </xf>
    <xf numFmtId="4" fontId="2" fillId="5" borderId="72" xfId="0" applyNumberFormat="1" applyFont="1" applyFill="1" applyBorder="1" applyAlignment="1">
      <alignment horizontal="center"/>
    </xf>
    <xf numFmtId="3" fontId="2" fillId="5" borderId="72" xfId="0" applyNumberFormat="1" applyFont="1" applyFill="1" applyBorder="1" applyAlignment="1">
      <alignment horizontal="center"/>
    </xf>
    <xf numFmtId="4" fontId="2" fillId="5" borderId="73" xfId="0" applyNumberFormat="1" applyFont="1" applyFill="1" applyBorder="1" applyAlignment="1">
      <alignment horizontal="center"/>
    </xf>
    <xf numFmtId="49" fontId="3" fillId="0" borderId="0" xfId="0" applyNumberFormat="1" applyFont="1" applyFill="1" applyBorder="1" applyAlignment="1">
      <alignment horizontal="centerContinuous" vertical="top" wrapText="1"/>
    </xf>
    <xf numFmtId="0" fontId="2" fillId="3" borderId="83" xfId="0" applyFont="1" applyFill="1" applyBorder="1" applyAlignment="1">
      <alignment horizontal="center" vertical="center" wrapText="1"/>
    </xf>
    <xf numFmtId="0" fontId="2" fillId="3" borderId="84" xfId="0" applyFont="1" applyFill="1" applyBorder="1" applyAlignment="1">
      <alignment horizontal="center" vertical="center" wrapText="1"/>
    </xf>
    <xf numFmtId="0" fontId="2" fillId="3" borderId="85" xfId="0" applyFont="1" applyFill="1" applyBorder="1" applyAlignment="1">
      <alignment horizontal="center" vertical="center" wrapText="1"/>
    </xf>
    <xf numFmtId="0" fontId="2" fillId="5" borderId="86" xfId="0" applyFont="1" applyFill="1" applyBorder="1" applyAlignment="1">
      <alignment horizontal="center" vertical="center" wrapText="1"/>
    </xf>
    <xf numFmtId="3" fontId="2" fillId="5" borderId="72" xfId="0" applyNumberFormat="1" applyFont="1" applyFill="1" applyBorder="1" applyAlignment="1">
      <alignment horizontal="center" vertical="center" wrapText="1"/>
    </xf>
    <xf numFmtId="3" fontId="2" fillId="5" borderId="73" xfId="0" applyNumberFormat="1" applyFont="1" applyFill="1" applyBorder="1" applyAlignment="1">
      <alignment horizontal="center" vertical="center" wrapText="1"/>
    </xf>
    <xf numFmtId="3" fontId="2" fillId="2" borderId="87" xfId="0" applyNumberFormat="1" applyFont="1" applyFill="1" applyBorder="1" applyAlignment="1">
      <alignment horizontal="center" wrapText="1"/>
    </xf>
    <xf numFmtId="3" fontId="2" fillId="2" borderId="88" xfId="0" applyNumberFormat="1" applyFont="1" applyFill="1" applyBorder="1" applyAlignment="1">
      <alignment horizontal="center" wrapText="1"/>
    </xf>
    <xf numFmtId="0" fontId="42" fillId="0" borderId="0" xfId="0" applyFont="1"/>
    <xf numFmtId="0" fontId="42" fillId="0" borderId="0" xfId="0" applyFont="1" applyFill="1" applyBorder="1" applyAlignment="1">
      <alignment vertical="center"/>
    </xf>
    <xf numFmtId="0" fontId="42" fillId="0" borderId="0" xfId="0" applyFont="1" applyAlignment="1"/>
    <xf numFmtId="0" fontId="42" fillId="0" borderId="0" xfId="2" applyNumberFormat="1" applyFont="1" applyFill="1" applyBorder="1"/>
    <xf numFmtId="0" fontId="2" fillId="3" borderId="83" xfId="0" applyFont="1" applyFill="1" applyBorder="1" applyAlignment="1">
      <alignment horizontal="centerContinuous" vertical="center" wrapText="1"/>
    </xf>
    <xf numFmtId="0" fontId="2" fillId="3" borderId="84" xfId="0" applyFont="1" applyFill="1" applyBorder="1" applyAlignment="1">
      <alignment horizontal="centerContinuous" vertical="center" wrapText="1"/>
    </xf>
    <xf numFmtId="0" fontId="2" fillId="3" borderId="85" xfId="0" applyFont="1" applyFill="1" applyBorder="1" applyAlignment="1">
      <alignment horizontal="centerContinuous" vertical="center" wrapText="1"/>
    </xf>
    <xf numFmtId="0" fontId="6" fillId="4" borderId="0" xfId="0" applyFont="1" applyFill="1" applyBorder="1" applyAlignment="1">
      <alignment vertical="top"/>
    </xf>
    <xf numFmtId="164" fontId="14" fillId="0" borderId="52" xfId="1" applyNumberFormat="1" applyFont="1" applyFill="1" applyBorder="1" applyAlignment="1" applyProtection="1">
      <protection hidden="1"/>
    </xf>
    <xf numFmtId="164" fontId="14" fillId="0" borderId="21" xfId="1" applyNumberFormat="1" applyFont="1" applyBorder="1" applyAlignment="1" applyProtection="1">
      <protection hidden="1"/>
    </xf>
    <xf numFmtId="164" fontId="0" fillId="0" borderId="0" xfId="0" applyNumberFormat="1" applyBorder="1"/>
    <xf numFmtId="0" fontId="5" fillId="4" borderId="68" xfId="0" applyFont="1" applyFill="1" applyBorder="1" applyAlignment="1">
      <alignment horizontal="justify" vertical="top" wrapText="1"/>
    </xf>
    <xf numFmtId="0" fontId="42" fillId="0" borderId="0" xfId="0" applyFont="1" applyAlignment="1">
      <alignment vertical="center"/>
    </xf>
    <xf numFmtId="0" fontId="2" fillId="6" borderId="74" xfId="0" applyFont="1" applyFill="1" applyBorder="1" applyAlignment="1">
      <alignment horizontal="center" wrapText="1"/>
    </xf>
    <xf numFmtId="3" fontId="2" fillId="6" borderId="75" xfId="0" applyNumberFormat="1" applyFont="1" applyFill="1" applyBorder="1" applyAlignment="1">
      <alignment horizontal="center"/>
    </xf>
    <xf numFmtId="4" fontId="2" fillId="6" borderId="75" xfId="0" applyNumberFormat="1" applyFont="1" applyFill="1" applyBorder="1" applyAlignment="1">
      <alignment horizontal="center"/>
    </xf>
    <xf numFmtId="4" fontId="2" fillId="6" borderId="76" xfId="0" applyNumberFormat="1" applyFont="1" applyFill="1" applyBorder="1" applyAlignment="1">
      <alignment horizontal="center"/>
    </xf>
    <xf numFmtId="0" fontId="4" fillId="4" borderId="67" xfId="0" applyFont="1" applyFill="1" applyBorder="1" applyAlignment="1">
      <alignment wrapText="1"/>
    </xf>
    <xf numFmtId="0" fontId="2" fillId="6" borderId="112" xfId="0" applyFont="1" applyFill="1" applyBorder="1" applyAlignment="1">
      <alignment horizontal="center" wrapText="1"/>
    </xf>
    <xf numFmtId="3" fontId="2" fillId="6" borderId="80" xfId="0" applyNumberFormat="1" applyFont="1" applyFill="1" applyBorder="1" applyAlignment="1">
      <alignment horizontal="center" wrapText="1"/>
    </xf>
    <xf numFmtId="4" fontId="2" fillId="6" borderId="80" xfId="0" applyNumberFormat="1" applyFont="1" applyFill="1" applyBorder="1" applyAlignment="1">
      <alignment horizontal="center"/>
    </xf>
    <xf numFmtId="4" fontId="2" fillId="6" borderId="94" xfId="0" applyNumberFormat="1" applyFont="1" applyFill="1" applyBorder="1" applyAlignment="1">
      <alignment horizontal="center"/>
    </xf>
    <xf numFmtId="164" fontId="8" fillId="0" borderId="0" xfId="1" applyNumberFormat="1" applyFont="1" applyBorder="1" applyAlignment="1" applyProtection="1">
      <alignment horizontal="justify" wrapText="1"/>
      <protection hidden="1"/>
    </xf>
    <xf numFmtId="164" fontId="14" fillId="0" borderId="0" xfId="1" applyNumberFormat="1" applyFont="1" applyBorder="1" applyAlignment="1" applyProtection="1">
      <protection hidden="1"/>
    </xf>
    <xf numFmtId="164" fontId="14" fillId="0" borderId="0" xfId="1" applyNumberFormat="1" applyFont="1" applyFill="1" applyBorder="1" applyAlignment="1" applyProtection="1">
      <protection hidden="1"/>
    </xf>
    <xf numFmtId="0" fontId="14" fillId="0" borderId="0" xfId="0" applyFont="1" applyFill="1" applyBorder="1" applyAlignment="1"/>
    <xf numFmtId="164" fontId="21" fillId="0" borderId="0" xfId="1" applyNumberFormat="1" applyFont="1" applyBorder="1" applyProtection="1">
      <protection hidden="1"/>
    </xf>
    <xf numFmtId="0" fontId="19" fillId="0" borderId="0" xfId="0" applyFont="1" applyFill="1" applyBorder="1" applyAlignment="1"/>
    <xf numFmtId="0" fontId="19" fillId="0" borderId="0" xfId="0" applyFont="1" applyFill="1" applyBorder="1" applyAlignment="1">
      <alignment horizontal="center"/>
    </xf>
    <xf numFmtId="0" fontId="0" fillId="0" borderId="0" xfId="0" applyFill="1" applyBorder="1" applyAlignment="1"/>
    <xf numFmtId="164" fontId="20" fillId="0" borderId="0" xfId="1" applyNumberFormat="1" applyFont="1" applyBorder="1" applyAlignment="1" applyProtection="1">
      <protection hidden="1"/>
    </xf>
    <xf numFmtId="164" fontId="8" fillId="0" borderId="0" xfId="1" applyNumberFormat="1" applyFont="1" applyFill="1" applyBorder="1" applyAlignment="1" applyProtection="1">
      <alignment horizontal="justify" wrapText="1"/>
      <protection hidden="1"/>
    </xf>
    <xf numFmtId="164" fontId="8" fillId="0" borderId="0" xfId="1" applyNumberFormat="1" applyFont="1" applyBorder="1" applyAlignment="1" applyProtection="1">
      <alignment horizontal="left" wrapText="1"/>
      <protection hidden="1"/>
    </xf>
    <xf numFmtId="0" fontId="43" fillId="0" borderId="0" xfId="0" applyFont="1"/>
    <xf numFmtId="164" fontId="21" fillId="0" borderId="0" xfId="1" applyNumberFormat="1" applyFont="1" applyBorder="1" applyAlignment="1" applyProtection="1">
      <alignment horizontal="left"/>
      <protection hidden="1"/>
    </xf>
    <xf numFmtId="164" fontId="14" fillId="0" borderId="44" xfId="1" applyNumberFormat="1" applyFont="1" applyFill="1" applyBorder="1" applyAlignment="1" applyProtection="1">
      <protection hidden="1"/>
    </xf>
    <xf numFmtId="0" fontId="10" fillId="0" borderId="0" xfId="0" applyFont="1" applyAlignment="1">
      <alignment horizontal="left"/>
    </xf>
    <xf numFmtId="0" fontId="42" fillId="4" borderId="0" xfId="0" applyFont="1" applyFill="1" applyBorder="1" applyAlignment="1">
      <alignment horizontal="left" vertical="top" wrapText="1"/>
    </xf>
    <xf numFmtId="0" fontId="7" fillId="3" borderId="1"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33" fillId="0" borderId="103" xfId="0" applyFont="1" applyFill="1" applyBorder="1" applyAlignment="1">
      <alignment horizontal="left" wrapText="1"/>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0" xfId="0" applyFont="1" applyBorder="1" applyAlignment="1">
      <alignment horizontal="left" vertical="top" wrapText="1"/>
    </xf>
    <xf numFmtId="0" fontId="33" fillId="0" borderId="51" xfId="0" applyFont="1" applyBorder="1" applyAlignment="1">
      <alignment horizontal="left" vertical="top" wrapText="1"/>
    </xf>
    <xf numFmtId="0" fontId="33" fillId="0" borderId="104" xfId="0" applyFont="1" applyBorder="1" applyAlignment="1">
      <alignment horizontal="left" vertical="top" wrapText="1"/>
    </xf>
    <xf numFmtId="0" fontId="33" fillId="0" borderId="48" xfId="0" applyFont="1" applyBorder="1" applyAlignment="1">
      <alignment horizontal="left" vertical="top" wrapText="1"/>
    </xf>
    <xf numFmtId="0" fontId="32" fillId="0" borderId="24" xfId="0" applyFont="1" applyBorder="1" applyAlignment="1">
      <alignment horizontal="left" vertical="top" wrapText="1"/>
    </xf>
    <xf numFmtId="0" fontId="32" fillId="0" borderId="21" xfId="0" applyFont="1" applyBorder="1" applyAlignment="1">
      <alignment horizontal="left" vertical="top" wrapText="1"/>
    </xf>
    <xf numFmtId="0" fontId="32" fillId="0" borderId="20" xfId="0" applyFont="1" applyBorder="1" applyAlignment="1">
      <alignment horizontal="left" vertical="top" wrapText="1"/>
    </xf>
    <xf numFmtId="0" fontId="33" fillId="0" borderId="0" xfId="0" applyFont="1" applyBorder="1" applyAlignment="1">
      <alignment vertical="top" wrapText="1"/>
    </xf>
    <xf numFmtId="0" fontId="33" fillId="0" borderId="51" xfId="0" applyFont="1" applyBorder="1" applyAlignment="1">
      <alignment vertical="top" wrapText="1"/>
    </xf>
    <xf numFmtId="0" fontId="33" fillId="0" borderId="103" xfId="0" applyFont="1" applyBorder="1" applyAlignment="1">
      <alignment horizontal="left" vertical="top" wrapText="1"/>
    </xf>
    <xf numFmtId="0" fontId="42" fillId="4" borderId="0" xfId="0" applyFont="1" applyFill="1" applyBorder="1" applyAlignment="1">
      <alignment horizontal="left" vertical="top" wrapText="1"/>
    </xf>
    <xf numFmtId="0" fontId="2" fillId="3" borderId="96" xfId="0" applyFont="1" applyFill="1" applyBorder="1" applyAlignment="1">
      <alignment horizontal="center" vertical="center" wrapText="1"/>
    </xf>
    <xf numFmtId="0" fontId="2" fillId="3" borderId="93" xfId="0" applyFont="1" applyFill="1" applyBorder="1" applyAlignment="1">
      <alignment horizontal="center" vertical="center" wrapText="1"/>
    </xf>
    <xf numFmtId="0" fontId="2" fillId="3" borderId="98" xfId="0" applyFont="1" applyFill="1" applyBorder="1" applyAlignment="1">
      <alignment horizontal="center" vertical="center" wrapText="1"/>
    </xf>
    <xf numFmtId="0" fontId="2" fillId="3" borderId="96" xfId="0" applyFont="1" applyFill="1" applyBorder="1" applyAlignment="1">
      <alignment horizontal="center" vertical="center"/>
    </xf>
    <xf numFmtId="0" fontId="2" fillId="3" borderId="97" xfId="0" applyFont="1" applyFill="1" applyBorder="1" applyAlignment="1">
      <alignment horizontal="center" vertical="center"/>
    </xf>
    <xf numFmtId="0" fontId="2" fillId="3" borderId="93" xfId="0" applyFont="1" applyFill="1" applyBorder="1" applyAlignment="1">
      <alignment horizontal="center" vertical="center"/>
    </xf>
    <xf numFmtId="0" fontId="2" fillId="3" borderId="98" xfId="0" applyFont="1" applyFill="1" applyBorder="1" applyAlignment="1">
      <alignment horizontal="center" vertical="center"/>
    </xf>
    <xf numFmtId="0" fontId="2" fillId="3" borderId="95" xfId="0" applyFont="1" applyFill="1" applyBorder="1" applyAlignment="1">
      <alignment horizontal="center" vertical="center"/>
    </xf>
    <xf numFmtId="0" fontId="2" fillId="3" borderId="99" xfId="0" applyFont="1" applyFill="1" applyBorder="1" applyAlignment="1">
      <alignment horizontal="center" vertical="center"/>
    </xf>
    <xf numFmtId="0" fontId="3" fillId="0" borderId="0" xfId="0" applyFont="1" applyAlignment="1">
      <alignment horizontal="center"/>
    </xf>
    <xf numFmtId="0" fontId="7" fillId="3" borderId="1" xfId="0" applyFont="1" applyFill="1" applyBorder="1" applyAlignment="1">
      <alignment horizontal="center" vertical="center" textRotation="90" wrapText="1"/>
    </xf>
    <xf numFmtId="0" fontId="7" fillId="3" borderId="3"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1" fillId="3" borderId="54" xfId="0" applyFont="1" applyFill="1" applyBorder="1" applyAlignment="1">
      <alignment horizontal="center" vertical="top" wrapText="1"/>
    </xf>
    <xf numFmtId="0" fontId="1" fillId="3" borderId="55" xfId="0" applyFont="1" applyFill="1" applyBorder="1" applyAlignment="1">
      <alignment horizontal="center" vertical="top" wrapText="1"/>
    </xf>
    <xf numFmtId="0" fontId="1" fillId="3" borderId="44" xfId="0" applyFont="1" applyFill="1" applyBorder="1" applyAlignment="1">
      <alignment horizontal="center" vertical="top" wrapText="1"/>
    </xf>
    <xf numFmtId="0" fontId="2" fillId="3" borderId="100"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 fillId="0" borderId="0" xfId="0" applyFont="1" applyAlignment="1">
      <alignment horizontal="center"/>
    </xf>
    <xf numFmtId="3" fontId="0" fillId="0" borderId="78" xfId="0" applyNumberFormat="1" applyFill="1" applyBorder="1" applyAlignment="1">
      <alignment horizontal="center" wrapText="1"/>
    </xf>
    <xf numFmtId="3" fontId="0" fillId="0" borderId="93" xfId="0" applyNumberFormat="1" applyFill="1" applyBorder="1" applyAlignment="1">
      <alignment horizontal="center" wrapText="1"/>
    </xf>
    <xf numFmtId="3" fontId="0" fillId="0" borderId="95" xfId="0" applyNumberFormat="1" applyFill="1" applyBorder="1" applyAlignment="1">
      <alignment horizontal="center" wrapText="1"/>
    </xf>
    <xf numFmtId="3" fontId="0" fillId="0" borderId="91" xfId="0" applyNumberFormat="1" applyFill="1" applyBorder="1" applyAlignment="1">
      <alignment horizontal="center" wrapText="1"/>
    </xf>
    <xf numFmtId="3" fontId="0" fillId="0" borderId="92" xfId="0" applyNumberFormat="1" applyFill="1" applyBorder="1" applyAlignment="1">
      <alignment horizontal="center" wrapText="1"/>
    </xf>
    <xf numFmtId="3" fontId="0" fillId="0" borderId="73" xfId="0" applyNumberFormat="1" applyFill="1" applyBorder="1" applyAlignment="1">
      <alignment horizontal="center" wrapText="1"/>
    </xf>
    <xf numFmtId="0" fontId="5" fillId="4" borderId="111" xfId="0" applyFont="1" applyFill="1" applyBorder="1" applyAlignment="1">
      <alignment horizontal="justify" vertical="top" wrapText="1"/>
    </xf>
    <xf numFmtId="3" fontId="0" fillId="0" borderId="4" xfId="0" applyNumberFormat="1" applyFill="1" applyBorder="1" applyAlignment="1">
      <alignment horizontal="center" wrapText="1"/>
    </xf>
    <xf numFmtId="3" fontId="5" fillId="0" borderId="93" xfId="0" applyNumberFormat="1" applyFont="1" applyFill="1" applyBorder="1" applyAlignment="1">
      <alignment horizontal="center" wrapText="1"/>
    </xf>
    <xf numFmtId="3" fontId="0" fillId="0" borderId="113" xfId="0" applyNumberFormat="1" applyFill="1" applyBorder="1" applyAlignment="1">
      <alignment horizontal="center" wrapText="1"/>
    </xf>
    <xf numFmtId="3" fontId="0" fillId="0" borderId="114" xfId="0" applyNumberFormat="1" applyFill="1" applyBorder="1" applyAlignment="1">
      <alignment horizontal="center" wrapText="1"/>
    </xf>
    <xf numFmtId="3" fontId="0" fillId="0" borderId="18" xfId="0" applyNumberFormat="1" applyFill="1" applyBorder="1" applyAlignment="1">
      <alignment horizontal="center" wrapText="1"/>
    </xf>
    <xf numFmtId="3" fontId="0" fillId="0" borderId="115" xfId="0" applyNumberFormat="1" applyFill="1" applyBorder="1" applyAlignment="1">
      <alignment horizontal="center" wrapText="1"/>
    </xf>
    <xf numFmtId="3" fontId="5" fillId="2" borderId="80" xfId="0" applyNumberFormat="1" applyFont="1" applyFill="1" applyBorder="1" applyAlignment="1">
      <alignment horizontal="center" wrapText="1"/>
    </xf>
    <xf numFmtId="3" fontId="5" fillId="2" borderId="94" xfId="0" applyNumberFormat="1" applyFont="1" applyFill="1" applyBorder="1" applyAlignment="1">
      <alignment horizontal="center" wrapText="1"/>
    </xf>
    <xf numFmtId="3" fontId="5" fillId="0" borderId="91" xfId="0" applyNumberFormat="1" applyFont="1" applyFill="1" applyBorder="1" applyAlignment="1">
      <alignment horizontal="center" wrapText="1"/>
    </xf>
    <xf numFmtId="3" fontId="0" fillId="0" borderId="116" xfId="0" applyNumberFormat="1" applyFill="1" applyBorder="1" applyAlignment="1">
      <alignment horizontal="center" wrapText="1"/>
    </xf>
    <xf numFmtId="38" fontId="12" fillId="7" borderId="32" xfId="1" applyNumberFormat="1" applyFont="1" applyFill="1" applyBorder="1" applyAlignment="1" applyProtection="1">
      <alignment horizontal="center"/>
      <protection hidden="1"/>
    </xf>
    <xf numFmtId="38" fontId="13" fillId="7" borderId="33" xfId="1" applyNumberFormat="1" applyFont="1" applyFill="1" applyBorder="1" applyAlignment="1" applyProtection="1">
      <alignment horizontal="centerContinuous" wrapText="1"/>
      <protection hidden="1"/>
    </xf>
    <xf numFmtId="38" fontId="14" fillId="7" borderId="34" xfId="1" applyNumberFormat="1" applyFont="1" applyFill="1" applyBorder="1" applyAlignment="1" applyProtection="1">
      <alignment horizontal="center" vertical="center" wrapText="1"/>
      <protection hidden="1"/>
    </xf>
    <xf numFmtId="38" fontId="14" fillId="7" borderId="34" xfId="1" applyNumberFormat="1" applyFont="1" applyFill="1" applyBorder="1" applyAlignment="1" applyProtection="1">
      <alignment horizontal="center" vertical="center"/>
      <protection hidden="1"/>
    </xf>
    <xf numFmtId="38" fontId="14" fillId="7" borderId="35" xfId="1" applyNumberFormat="1" applyFont="1" applyFill="1" applyBorder="1" applyAlignment="1" applyProtection="1">
      <alignment horizontal="center" vertical="center"/>
      <protection hidden="1"/>
    </xf>
    <xf numFmtId="38" fontId="15" fillId="7" borderId="36" xfId="1" applyNumberFormat="1" applyFont="1" applyFill="1" applyBorder="1" applyAlignment="1" applyProtection="1">
      <alignment horizontal="center"/>
      <protection hidden="1"/>
    </xf>
    <xf numFmtId="38" fontId="29" fillId="7" borderId="37" xfId="1" applyNumberFormat="1" applyFont="1" applyFill="1" applyBorder="1" applyAlignment="1" applyProtection="1">
      <alignment horizontal="center"/>
      <protection hidden="1"/>
    </xf>
    <xf numFmtId="38" fontId="29" fillId="7" borderId="38" xfId="1" applyNumberFormat="1" applyFont="1" applyFill="1" applyBorder="1" applyAlignment="1" applyProtection="1">
      <alignment horizontal="center"/>
      <protection hidden="1"/>
    </xf>
    <xf numFmtId="38" fontId="29" fillId="7" borderId="39" xfId="1" applyNumberFormat="1" applyFont="1" applyFill="1" applyBorder="1" applyAlignment="1" applyProtection="1">
      <alignment horizontal="center"/>
      <protection hidden="1"/>
    </xf>
    <xf numFmtId="38" fontId="29" fillId="7" borderId="40" xfId="1" applyNumberFormat="1" applyFont="1" applyFill="1" applyBorder="1" applyAlignment="1" applyProtection="1">
      <alignment horizontal="center"/>
      <protection hidden="1"/>
    </xf>
    <xf numFmtId="38" fontId="15" fillId="7" borderId="41" xfId="1" applyNumberFormat="1" applyFont="1" applyFill="1" applyBorder="1" applyAlignment="1" applyProtection="1">
      <alignment horizontal="center"/>
      <protection hidden="1"/>
    </xf>
    <xf numFmtId="38" fontId="20" fillId="7" borderId="42" xfId="1" applyNumberFormat="1" applyFont="1" applyFill="1" applyBorder="1" applyAlignment="1" applyProtection="1">
      <alignment horizontal="center"/>
      <protection hidden="1"/>
    </xf>
    <xf numFmtId="38" fontId="20" fillId="7" borderId="43" xfId="1" applyNumberFormat="1" applyFont="1" applyFill="1" applyBorder="1" applyAlignment="1" applyProtection="1">
      <alignment horizontal="center"/>
      <protection hidden="1"/>
    </xf>
    <xf numFmtId="38" fontId="20" fillId="7" borderId="44" xfId="1" applyNumberFormat="1" applyFont="1" applyFill="1" applyBorder="1" applyAlignment="1" applyProtection="1">
      <alignment horizontal="center"/>
      <protection hidden="1"/>
    </xf>
    <xf numFmtId="38" fontId="33" fillId="0" borderId="17" xfId="1" applyNumberFormat="1" applyFont="1" applyBorder="1" applyAlignment="1" applyProtection="1">
      <alignment horizontal="justify" wrapText="1"/>
      <protection hidden="1"/>
    </xf>
    <xf numFmtId="38" fontId="33" fillId="0" borderId="23" xfId="1" applyNumberFormat="1" applyFont="1" applyBorder="1" applyAlignment="1" applyProtection="1">
      <alignment horizontal="justify" wrapText="1"/>
      <protection hidden="1"/>
    </xf>
    <xf numFmtId="38" fontId="33" fillId="0" borderId="23" xfId="1" applyNumberFormat="1" applyFont="1" applyBorder="1" applyAlignment="1" applyProtection="1">
      <alignment horizontal="left" wrapText="1"/>
      <protection hidden="1"/>
    </xf>
    <xf numFmtId="38" fontId="33" fillId="0" borderId="17" xfId="1" applyNumberFormat="1" applyFont="1" applyBorder="1" applyAlignment="1" applyProtection="1">
      <alignment horizontal="left" wrapText="1"/>
      <protection hidden="1"/>
    </xf>
    <xf numFmtId="38" fontId="33" fillId="0" borderId="26" xfId="1" applyNumberFormat="1" applyFont="1" applyBorder="1" applyAlignment="1" applyProtection="1">
      <alignment horizontal="left"/>
      <protection hidden="1"/>
    </xf>
    <xf numFmtId="38" fontId="33" fillId="0" borderId="26" xfId="1" applyNumberFormat="1" applyFont="1" applyBorder="1" applyAlignment="1" applyProtection="1">
      <alignment horizontal="justify" wrapText="1"/>
      <protection hidden="1"/>
    </xf>
    <xf numFmtId="38" fontId="33" fillId="0" borderId="17" xfId="1" applyNumberFormat="1" applyFont="1" applyBorder="1" applyProtection="1">
      <protection hidden="1"/>
    </xf>
    <xf numFmtId="0" fontId="44" fillId="4" borderId="66" xfId="0" applyFont="1" applyFill="1" applyBorder="1" applyAlignment="1">
      <alignment wrapText="1"/>
    </xf>
    <xf numFmtId="38" fontId="15" fillId="7" borderId="54" xfId="1" applyNumberFormat="1" applyFont="1" applyFill="1" applyBorder="1" applyAlignment="1" applyProtection="1">
      <alignment horizontal="center"/>
      <protection hidden="1"/>
    </xf>
    <xf numFmtId="38" fontId="22" fillId="7" borderId="42" xfId="1" applyNumberFormat="1" applyFont="1" applyFill="1" applyBorder="1" applyAlignment="1" applyProtection="1">
      <alignment horizontal="center"/>
      <protection hidden="1"/>
    </xf>
    <xf numFmtId="38" fontId="22" fillId="7" borderId="55" xfId="1" applyNumberFormat="1" applyFont="1" applyFill="1" applyBorder="1" applyAlignment="1" applyProtection="1">
      <alignment horizontal="center"/>
      <protection hidden="1"/>
    </xf>
    <xf numFmtId="38" fontId="22" fillId="7" borderId="56" xfId="1" applyNumberFormat="1" applyFont="1" applyFill="1" applyBorder="1" applyAlignment="1" applyProtection="1">
      <alignment horizontal="center"/>
      <protection hidden="1"/>
    </xf>
    <xf numFmtId="38" fontId="22" fillId="7" borderId="16" xfId="1" applyNumberFormat="1" applyFont="1" applyFill="1" applyBorder="1" applyAlignment="1" applyProtection="1">
      <alignment horizontal="center"/>
      <protection hidden="1"/>
    </xf>
    <xf numFmtId="38" fontId="33" fillId="0" borderId="13" xfId="1" applyNumberFormat="1" applyFont="1" applyFill="1" applyBorder="1" applyAlignment="1" applyProtection="1">
      <alignment horizontal="justify" wrapText="1"/>
      <protection hidden="1"/>
    </xf>
    <xf numFmtId="38" fontId="33" fillId="0" borderId="59" xfId="1" applyNumberFormat="1" applyFont="1" applyBorder="1" applyAlignment="1" applyProtection="1">
      <alignment horizontal="justify" wrapText="1"/>
      <protection hidden="1"/>
    </xf>
    <xf numFmtId="164" fontId="8" fillId="0" borderId="17" xfId="1" applyNumberFormat="1" applyFont="1" applyBorder="1" applyAlignment="1" applyProtection="1">
      <alignment horizontal="justify" wrapText="1"/>
      <protection hidden="1"/>
    </xf>
    <xf numFmtId="164" fontId="8" fillId="0" borderId="17" xfId="1" applyNumberFormat="1" applyFont="1" applyBorder="1" applyAlignment="1" applyProtection="1">
      <alignment horizontal="left" wrapText="1"/>
      <protection hidden="1"/>
    </xf>
    <xf numFmtId="164" fontId="8" fillId="0" borderId="23" xfId="1" applyNumberFormat="1" applyFont="1" applyBorder="1" applyAlignment="1" applyProtection="1">
      <alignment horizontal="left" wrapText="1"/>
      <protection hidden="1"/>
    </xf>
    <xf numFmtId="164" fontId="21" fillId="0" borderId="63" xfId="1" applyNumberFormat="1" applyFont="1" applyBorder="1" applyAlignment="1" applyProtection="1">
      <alignment horizontal="left"/>
      <protection hidden="1"/>
    </xf>
    <xf numFmtId="164" fontId="8" fillId="0" borderId="26" xfId="1" applyNumberFormat="1" applyFont="1" applyBorder="1" applyAlignment="1" applyProtection="1">
      <alignment horizontal="left" wrapText="1"/>
      <protection hidden="1"/>
    </xf>
    <xf numFmtId="164" fontId="21" fillId="0" borderId="17" xfId="1" applyNumberFormat="1" applyFont="1" applyBorder="1" applyAlignment="1" applyProtection="1">
      <alignment horizontal="left"/>
      <protection hidden="1"/>
    </xf>
    <xf numFmtId="0" fontId="14" fillId="8" borderId="18" xfId="0" applyFont="1" applyFill="1" applyBorder="1" applyAlignment="1"/>
    <xf numFmtId="0" fontId="38" fillId="4" borderId="66" xfId="0" applyFont="1" applyFill="1" applyBorder="1" applyAlignment="1">
      <alignment horizontal="left" wrapText="1"/>
    </xf>
    <xf numFmtId="164" fontId="21" fillId="0" borderId="64" xfId="1" applyNumberFormat="1" applyFont="1" applyBorder="1" applyAlignment="1" applyProtection="1">
      <alignment horizontal="left"/>
      <protection hidden="1"/>
    </xf>
    <xf numFmtId="164" fontId="8" fillId="0" borderId="26" xfId="1" applyNumberFormat="1" applyFont="1" applyBorder="1" applyAlignment="1" applyProtection="1">
      <alignment horizontal="justify" wrapText="1"/>
      <protection hidden="1"/>
    </xf>
    <xf numFmtId="164" fontId="21" fillId="0" borderId="17" xfId="1" applyNumberFormat="1" applyFont="1" applyBorder="1" applyProtection="1">
      <protection hidden="1"/>
    </xf>
    <xf numFmtId="164" fontId="21" fillId="0" borderId="26" xfId="1" applyNumberFormat="1" applyFont="1" applyBorder="1" applyProtection="1">
      <protection hidden="1"/>
    </xf>
    <xf numFmtId="164" fontId="8" fillId="0" borderId="13" xfId="1" applyNumberFormat="1" applyFont="1" applyFill="1" applyBorder="1" applyAlignment="1" applyProtection="1">
      <alignment horizontal="justify" wrapText="1"/>
      <protection hidden="1"/>
    </xf>
    <xf numFmtId="164" fontId="8" fillId="0" borderId="59" xfId="1" applyNumberFormat="1" applyFont="1" applyBorder="1" applyAlignment="1" applyProtection="1">
      <alignment horizontal="left" wrapText="1"/>
      <protection hidden="1"/>
    </xf>
  </cellXfs>
  <cellStyles count="3">
    <cellStyle name="Comma" xfId="2" builtinId="3"/>
    <cellStyle name="Comma [0]" xfId="1" builtinId="6"/>
    <cellStyle name="Normal" xfId="0" builtinId="0"/>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800" b="1" i="0" u="none" strike="noStrike" baseline="0">
                <a:solidFill>
                  <a:srgbClr val="000000"/>
                </a:solidFill>
                <a:latin typeface="Arial"/>
                <a:ea typeface="Arial"/>
                <a:cs typeface="Arial"/>
              </a:defRPr>
            </a:pPr>
            <a:r>
              <a:rPr lang="es-PR"/>
              <a:t>POBLACIÓN TOTAL</a:t>
            </a:r>
          </a:p>
        </c:rich>
      </c:tx>
      <c:layout>
        <c:manualLayout>
          <c:xMode val="edge"/>
          <c:yMode val="edge"/>
          <c:x val="0.33227914548656101"/>
          <c:y val="3.6363636363636362E-2"/>
        </c:manualLayout>
      </c:layout>
      <c:spPr>
        <a:noFill/>
        <a:ln w="25400">
          <a:noFill/>
        </a:ln>
      </c:spPr>
    </c:title>
    <c:view3D>
      <c:perspective val="0"/>
    </c:view3D>
    <c:plotArea>
      <c:layout>
        <c:manualLayout>
          <c:layoutTarget val="inner"/>
          <c:xMode val="edge"/>
          <c:yMode val="edge"/>
          <c:x val="8.1898906372176519E-2"/>
          <c:y val="0.35636363636363638"/>
          <c:w val="0.77253297753831984"/>
          <c:h val="0.35091954797212582"/>
        </c:manualLayout>
      </c:layout>
      <c:pie3DChart>
        <c:varyColors val="1"/>
        <c:ser>
          <c:idx val="0"/>
          <c:order val="0"/>
          <c:spPr>
            <a:solidFill>
              <a:srgbClr val="9999FF"/>
            </a:solidFill>
            <a:ln w="12700">
              <a:solidFill>
                <a:srgbClr val="000000"/>
              </a:solidFill>
              <a:prstDash val="solid"/>
            </a:ln>
          </c:spPr>
          <c:explosion val="25"/>
          <c:dPt>
            <c:idx val="0"/>
            <c:spPr>
              <a:solidFill>
                <a:srgbClr val="FF6600"/>
              </a:solidFill>
              <a:ln w="25400">
                <a:noFill/>
              </a:ln>
            </c:spPr>
          </c:dPt>
          <c:dPt>
            <c:idx val="1"/>
            <c:spPr>
              <a:solidFill>
                <a:srgbClr val="339966"/>
              </a:solidFill>
              <a:ln w="25400">
                <a:noFill/>
              </a:ln>
            </c:spPr>
          </c:dPt>
          <c:dLbls>
            <c:dLbl>
              <c:idx val="0"/>
              <c:layout>
                <c:manualLayout>
                  <c:x val="2.8006642407090252E-2"/>
                  <c:y val="-0.13729801956573678"/>
                </c:manualLayout>
              </c:layout>
              <c:dLblPos val="bestFit"/>
              <c:showCatName val="1"/>
              <c:showPercent val="1"/>
            </c:dLbl>
            <c:dLbl>
              <c:idx val="1"/>
              <c:layout>
                <c:manualLayout>
                  <c:x val="-7.374456399490141E-2"/>
                  <c:y val="8.218402146301272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PR"/>
              </a:p>
            </c:txPr>
            <c:showCatName val="1"/>
            <c:showPercent val="1"/>
            <c:showLeaderLines val="1"/>
          </c:dLbls>
          <c:cat>
            <c:strRef>
              <c:f>'[3]GRAFICA 3'!$P$11:$Q$11</c:f>
              <c:strCache>
                <c:ptCount val="2"/>
                <c:pt idx="0">
                  <c:v>SUM</c:v>
                </c:pt>
                <c:pt idx="1">
                  <c:v>SENT</c:v>
                </c:pt>
              </c:strCache>
            </c:strRef>
          </c:cat>
          <c:val>
            <c:numRef>
              <c:f>'[3]GRAFICA 3'!$P$12:$Q$12</c:f>
              <c:numCache>
                <c:formatCode>#,##0</c:formatCode>
                <c:ptCount val="2"/>
                <c:pt idx="0">
                  <c:v>2136.0476190476193</c:v>
                </c:pt>
                <c:pt idx="1">
                  <c:v>9602.8095238095229</c:v>
                </c:pt>
              </c:numCache>
            </c:numRef>
          </c:val>
        </c:ser>
        <c:dLbls>
          <c:showCatName val="1"/>
          <c:showPercent val="1"/>
        </c:dLbls>
      </c:pie3DChart>
      <c:spPr>
        <a:noFill/>
        <a:ln w="25400">
          <a:noFill/>
        </a:ln>
      </c:spPr>
    </c:plotArea>
    <c:plotVisOnly val="1"/>
    <c:dispBlanksAs val="zero"/>
  </c:chart>
  <c:spPr>
    <a:solidFill>
      <a:srgbClr val="FFCC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PR"/>
    </a:p>
  </c:txPr>
  <c:printSettings>
    <c:headerFooter alignWithMargins="0"/>
    <c:pageMargins b="1" l="0.75000000000000233" r="0.750000000000002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PR"/>
              </a:p>
            </c:txPr>
            <c:showVal val="1"/>
          </c:dLbls>
          <c:val>
            <c:numLit>
              <c:formatCode>General</c:formatCode>
              <c:ptCount val="1"/>
              <c:pt idx="0">
                <c:v>0</c:v>
              </c:pt>
            </c:numLit>
          </c:val>
        </c:ser>
        <c:dLbls>
          <c:showVal val="1"/>
        </c:dLbls>
        <c:shape val="box"/>
        <c:axId val="263318912"/>
        <c:axId val="262210688"/>
        <c:axId val="0"/>
      </c:bar3DChart>
      <c:catAx>
        <c:axId val="263318912"/>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PR"/>
          </a:p>
        </c:txPr>
        <c:crossAx val="262210688"/>
        <c:crosses val="autoZero"/>
        <c:auto val="1"/>
        <c:lblAlgn val="ctr"/>
        <c:lblOffset val="100"/>
        <c:tickLblSkip val="1"/>
        <c:tickMarkSkip val="1"/>
      </c:catAx>
      <c:valAx>
        <c:axId val="262210688"/>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PR"/>
          </a:p>
        </c:txPr>
        <c:crossAx val="26331891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PR"/>
    </a:p>
  </c:txPr>
  <c:printSettings>
    <c:headerFooter alignWithMargins="0"/>
    <c:pageMargins b="1" l="0.75000000000000389" r="0.75000000000000389"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674340370753321"/>
          <c:y val="5.8099800992040172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166986281602E-2"/>
          <c:y val="0.15765804869764694"/>
          <c:w val="0.95929696019080068"/>
          <c:h val="0.78886509426847573"/>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1022E-3"/>
                  <c:y val="-1.1739491751251959E-2"/>
                </c:manualLayout>
              </c:layout>
              <c:showVal val="1"/>
            </c:dLbl>
            <c:dLbl>
              <c:idx val="1"/>
              <c:layout>
                <c:manualLayout>
                  <c:x val="-1.9351889477729558E-3"/>
                  <c:y val="2.3203295806902748E-4"/>
                </c:manualLayout>
              </c:layout>
              <c:showVal val="1"/>
            </c:dLbl>
            <c:dLbl>
              <c:idx val="2"/>
              <c:layout>
                <c:manualLayout>
                  <c:x val="-1.2748151248574489E-3"/>
                  <c:y val="-3.5620063177741476E-3"/>
                </c:manualLayout>
              </c:layout>
              <c:showVal val="1"/>
            </c:dLbl>
            <c:dLbl>
              <c:idx val="3"/>
              <c:layout>
                <c:manualLayout>
                  <c:x val="1.5857810838167655E-3"/>
                  <c:y val="-3.5620063177741476E-3"/>
                </c:manualLayout>
              </c:layout>
              <c:showVal val="1"/>
            </c:dLbl>
            <c:dLbl>
              <c:idx val="4"/>
              <c:layout>
                <c:manualLayout>
                  <c:x val="4.6048018087544426E-5"/>
                  <c:y val="9.4250809425256983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PR"/>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#,##0_);[Red]\(#,##0\)</c:formatCode>
                <c:ptCount val="12"/>
                <c:pt idx="0">
                  <c:v>0</c:v>
                </c:pt>
                <c:pt idx="1">
                  <c:v>0</c:v>
                </c:pt>
                <c:pt idx="2">
                  <c:v>4</c:v>
                </c:pt>
                <c:pt idx="3">
                  <c:v>1</c:v>
                </c:pt>
                <c:pt idx="4">
                  <c:v>0</c:v>
                </c:pt>
                <c:pt idx="5">
                  <c:v>4</c:v>
                </c:pt>
                <c:pt idx="6">
                  <c:v>0</c:v>
                </c:pt>
                <c:pt idx="7">
                  <c:v>3</c:v>
                </c:pt>
                <c:pt idx="8">
                  <c:v>0</c:v>
                </c:pt>
                <c:pt idx="9">
                  <c:v>5</c:v>
                </c:pt>
                <c:pt idx="10">
                  <c:v>1</c:v>
                </c:pt>
                <c:pt idx="11">
                  <c:v>0</c:v>
                </c:pt>
              </c:numCache>
            </c:numRef>
          </c:val>
        </c:ser>
        <c:dLbls>
          <c:showVal val="1"/>
        </c:dLbls>
        <c:shape val="box"/>
        <c:axId val="262268032"/>
        <c:axId val="262269568"/>
        <c:axId val="0"/>
      </c:bar3DChart>
      <c:catAx>
        <c:axId val="262268032"/>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PR"/>
          </a:p>
        </c:txPr>
        <c:crossAx val="262269568"/>
        <c:crosses val="autoZero"/>
        <c:auto val="1"/>
        <c:lblAlgn val="ctr"/>
        <c:lblOffset val="100"/>
        <c:tickLblSkip val="1"/>
        <c:tickMarkSkip val="1"/>
      </c:catAx>
      <c:valAx>
        <c:axId val="262269568"/>
        <c:scaling>
          <c:orientation val="minMax"/>
          <c:max val="10"/>
        </c:scaling>
        <c:axPos val="l"/>
        <c:numFmt formatCode="#,##0_);[Red]\(#,##0\)"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PR"/>
          </a:p>
        </c:txPr>
        <c:crossAx val="26226803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PR"/>
    </a:p>
  </c:txPr>
  <c:printSettings>
    <c:headerFooter alignWithMargins="0"/>
    <c:pageMargins b="1" l="0.75000000000000389" r="0.75000000000000389"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PR"/>
              </a:p>
            </c:txPr>
            <c:showVal val="1"/>
          </c:dLbls>
          <c:val>
            <c:numLit>
              <c:formatCode>General</c:formatCode>
              <c:ptCount val="1"/>
              <c:pt idx="0">
                <c:v>0</c:v>
              </c:pt>
            </c:numLit>
          </c:val>
        </c:ser>
        <c:dLbls>
          <c:showVal val="1"/>
        </c:dLbls>
        <c:shape val="box"/>
        <c:axId val="66544384"/>
        <c:axId val="66545920"/>
        <c:axId val="0"/>
      </c:bar3DChart>
      <c:catAx>
        <c:axId val="66544384"/>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PR"/>
          </a:p>
        </c:txPr>
        <c:crossAx val="66545920"/>
        <c:crosses val="autoZero"/>
        <c:auto val="1"/>
        <c:lblAlgn val="ctr"/>
        <c:lblOffset val="100"/>
        <c:tickLblSkip val="1"/>
        <c:tickMarkSkip val="1"/>
      </c:catAx>
      <c:valAx>
        <c:axId val="66545920"/>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PR"/>
          </a:p>
        </c:txPr>
        <c:crossAx val="6654438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PR"/>
    </a:p>
  </c:txPr>
  <c:printSettings>
    <c:headerFooter alignWithMargins="0"/>
    <c:pageMargins b="1" l="0.75000000000000377" r="0.75000000000000377" t="1" header="0.5" footer="0.5"/>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PR"/>
              </a:p>
            </c:txPr>
            <c:showVal val="1"/>
          </c:dLbls>
          <c:val>
            <c:numLit>
              <c:formatCode>General</c:formatCode>
              <c:ptCount val="1"/>
              <c:pt idx="0">
                <c:v>0</c:v>
              </c:pt>
            </c:numLit>
          </c:val>
        </c:ser>
        <c:dLbls>
          <c:showVal val="1"/>
        </c:dLbls>
        <c:shape val="box"/>
        <c:axId val="66586880"/>
        <c:axId val="66592768"/>
        <c:axId val="0"/>
      </c:bar3DChart>
      <c:catAx>
        <c:axId val="66586880"/>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PR"/>
          </a:p>
        </c:txPr>
        <c:crossAx val="66592768"/>
        <c:crosses val="autoZero"/>
        <c:auto val="1"/>
        <c:lblAlgn val="ctr"/>
        <c:lblOffset val="100"/>
        <c:tickLblSkip val="1"/>
        <c:tickMarkSkip val="1"/>
      </c:catAx>
      <c:valAx>
        <c:axId val="66592768"/>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PR"/>
          </a:p>
        </c:txPr>
        <c:crossAx val="6658688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PR"/>
    </a:p>
  </c:txPr>
  <c:printSettings>
    <c:headerFooter alignWithMargins="0"/>
    <c:pageMargins b="1" l="0.75000000000000377" r="0.75000000000000377"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PR"/>
              </a:p>
            </c:txPr>
            <c:showVal val="1"/>
          </c:dLbls>
          <c:val>
            <c:numLit>
              <c:formatCode>General</c:formatCode>
              <c:ptCount val="1"/>
              <c:pt idx="0">
                <c:v>0</c:v>
              </c:pt>
            </c:numLit>
          </c:val>
        </c:ser>
        <c:dLbls>
          <c:showVal val="1"/>
        </c:dLbls>
        <c:shape val="box"/>
        <c:axId val="66621440"/>
        <c:axId val="66622976"/>
        <c:axId val="0"/>
      </c:bar3DChart>
      <c:catAx>
        <c:axId val="66621440"/>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PR"/>
          </a:p>
        </c:txPr>
        <c:crossAx val="66622976"/>
        <c:crosses val="autoZero"/>
        <c:auto val="1"/>
        <c:lblAlgn val="ctr"/>
        <c:lblOffset val="100"/>
        <c:tickLblSkip val="1"/>
        <c:tickMarkSkip val="1"/>
      </c:catAx>
      <c:valAx>
        <c:axId val="66622976"/>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PR"/>
          </a:p>
        </c:txPr>
        <c:crossAx val="6662144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PR"/>
    </a:p>
  </c:txPr>
  <c:printSettings>
    <c:headerFooter alignWithMargins="0"/>
    <c:pageMargins b="1" l="0.75000000000000377" r="0.75000000000000377" t="1" header="0.5" footer="0.5"/>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PR"/>
              </a:p>
            </c:txPr>
            <c:showVal val="1"/>
          </c:dLbls>
          <c:val>
            <c:numLit>
              <c:formatCode>General</c:formatCode>
              <c:ptCount val="1"/>
              <c:pt idx="0">
                <c:v>0</c:v>
              </c:pt>
            </c:numLit>
          </c:val>
        </c:ser>
        <c:dLbls>
          <c:showVal val="1"/>
        </c:dLbls>
        <c:shape val="box"/>
        <c:axId val="66651648"/>
        <c:axId val="66653184"/>
        <c:axId val="0"/>
      </c:bar3DChart>
      <c:catAx>
        <c:axId val="66651648"/>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PR"/>
          </a:p>
        </c:txPr>
        <c:crossAx val="66653184"/>
        <c:crosses val="autoZero"/>
        <c:auto val="1"/>
        <c:lblAlgn val="ctr"/>
        <c:lblOffset val="100"/>
        <c:tickLblSkip val="1"/>
        <c:tickMarkSkip val="1"/>
      </c:catAx>
      <c:valAx>
        <c:axId val="66653184"/>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PR"/>
          </a:p>
        </c:txPr>
        <c:crossAx val="6665164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PR"/>
    </a:p>
  </c:txPr>
  <c:printSettings>
    <c:headerFooter alignWithMargins="0"/>
    <c:pageMargins b="1" l="0.75000000000000377" r="0.75000000000000377" t="1" header="0.5" footer="0.5"/>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PR"/>
              </a:p>
            </c:txPr>
            <c:showVal val="1"/>
          </c:dLbls>
          <c:val>
            <c:numLit>
              <c:formatCode>General</c:formatCode>
              <c:ptCount val="1"/>
              <c:pt idx="0">
                <c:v>0</c:v>
              </c:pt>
            </c:numLit>
          </c:val>
        </c:ser>
        <c:dLbls>
          <c:showVal val="1"/>
        </c:dLbls>
        <c:shape val="box"/>
        <c:axId val="66762240"/>
        <c:axId val="66763776"/>
        <c:axId val="0"/>
      </c:bar3DChart>
      <c:catAx>
        <c:axId val="66762240"/>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PR"/>
          </a:p>
        </c:txPr>
        <c:crossAx val="66763776"/>
        <c:crosses val="autoZero"/>
        <c:auto val="1"/>
        <c:lblAlgn val="ctr"/>
        <c:lblOffset val="100"/>
        <c:tickLblSkip val="1"/>
        <c:tickMarkSkip val="1"/>
      </c:catAx>
      <c:valAx>
        <c:axId val="66763776"/>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PR"/>
          </a:p>
        </c:txPr>
        <c:crossAx val="6676224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PR"/>
    </a:p>
  </c:txPr>
  <c:printSettings>
    <c:headerFooter alignWithMargins="0"/>
    <c:pageMargins b="1" l="0.75000000000000344" r="0.75000000000000344" t="1" header="0.5" footer="0.5"/>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PR"/>
              </a:p>
            </c:txPr>
            <c:showVal val="1"/>
          </c:dLbls>
          <c:val>
            <c:numLit>
              <c:formatCode>General</c:formatCode>
              <c:ptCount val="1"/>
              <c:pt idx="0">
                <c:v>0</c:v>
              </c:pt>
            </c:numLit>
          </c:val>
        </c:ser>
        <c:dLbls>
          <c:showVal val="1"/>
        </c:dLbls>
        <c:shape val="box"/>
        <c:axId val="66784256"/>
        <c:axId val="66814720"/>
        <c:axId val="0"/>
      </c:bar3DChart>
      <c:catAx>
        <c:axId val="66784256"/>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PR"/>
          </a:p>
        </c:txPr>
        <c:crossAx val="66814720"/>
        <c:crosses val="autoZero"/>
        <c:auto val="1"/>
        <c:lblAlgn val="ctr"/>
        <c:lblOffset val="100"/>
        <c:tickLblSkip val="1"/>
        <c:tickMarkSkip val="1"/>
      </c:catAx>
      <c:valAx>
        <c:axId val="66814720"/>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PR"/>
          </a:p>
        </c:txPr>
        <c:crossAx val="6678425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PR"/>
    </a:p>
  </c:txPr>
  <c:printSettings>
    <c:headerFooter alignWithMargins="0"/>
    <c:pageMargins b="1" l="0.75000000000000344" r="0.75000000000000344" t="1"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PR"/>
              </a:p>
            </c:txPr>
            <c:showVal val="1"/>
          </c:dLbls>
          <c:val>
            <c:numLit>
              <c:formatCode>General</c:formatCode>
              <c:ptCount val="1"/>
              <c:pt idx="0">
                <c:v>0</c:v>
              </c:pt>
            </c:numLit>
          </c:val>
        </c:ser>
        <c:dLbls>
          <c:showVal val="1"/>
        </c:dLbls>
        <c:shape val="box"/>
        <c:axId val="66859776"/>
        <c:axId val="66861312"/>
        <c:axId val="0"/>
      </c:bar3DChart>
      <c:catAx>
        <c:axId val="66859776"/>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PR"/>
          </a:p>
        </c:txPr>
        <c:crossAx val="66861312"/>
        <c:crosses val="autoZero"/>
        <c:auto val="1"/>
        <c:lblAlgn val="ctr"/>
        <c:lblOffset val="100"/>
        <c:tickLblSkip val="1"/>
        <c:tickMarkSkip val="1"/>
      </c:catAx>
      <c:valAx>
        <c:axId val="66861312"/>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PR"/>
          </a:p>
        </c:txPr>
        <c:crossAx val="6685977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PR"/>
    </a:p>
  </c:txPr>
  <c:printSettings>
    <c:headerFooter alignWithMargins="0"/>
    <c:pageMargins b="1" l="0.75000000000000344" r="0.75000000000000344" t="1" header="0.5" footer="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PR"/>
              </a:p>
            </c:txPr>
            <c:showVal val="1"/>
          </c:dLbls>
          <c:val>
            <c:numLit>
              <c:formatCode>General</c:formatCode>
              <c:ptCount val="1"/>
              <c:pt idx="0">
                <c:v>0</c:v>
              </c:pt>
            </c:numLit>
          </c:val>
        </c:ser>
        <c:dLbls>
          <c:showVal val="1"/>
        </c:dLbls>
        <c:shape val="box"/>
        <c:axId val="66881792"/>
        <c:axId val="67964928"/>
        <c:axId val="0"/>
      </c:bar3DChart>
      <c:catAx>
        <c:axId val="66881792"/>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PR"/>
          </a:p>
        </c:txPr>
        <c:crossAx val="67964928"/>
        <c:crosses val="autoZero"/>
        <c:auto val="1"/>
        <c:lblAlgn val="ctr"/>
        <c:lblOffset val="100"/>
        <c:tickLblSkip val="1"/>
        <c:tickMarkSkip val="1"/>
      </c:catAx>
      <c:valAx>
        <c:axId val="67964928"/>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PR"/>
          </a:p>
        </c:txPr>
        <c:crossAx val="6688179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PR"/>
    </a:p>
  </c:txPr>
  <c:printSettings>
    <c:headerFooter alignWithMargins="0"/>
    <c:pageMargins b="1" l="0.75000000000000344" r="0.75000000000000344"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800" b="1" i="0" u="none" strike="noStrike" baseline="0">
                <a:solidFill>
                  <a:srgbClr val="000000"/>
                </a:solidFill>
                <a:latin typeface="Arial"/>
                <a:ea typeface="Arial"/>
                <a:cs typeface="Arial"/>
              </a:defRPr>
            </a:pPr>
            <a:r>
              <a:rPr lang="es-PR"/>
              <a:t>POBLACIÓN MUJERES</a:t>
            </a:r>
          </a:p>
        </c:rich>
      </c:tx>
      <c:layout>
        <c:manualLayout>
          <c:xMode val="edge"/>
          <c:yMode val="edge"/>
          <c:x val="0.31562500000000032"/>
          <c:y val="3.6231884057971092E-2"/>
        </c:manualLayout>
      </c:layout>
      <c:spPr>
        <a:noFill/>
        <a:ln w="25400">
          <a:noFill/>
        </a:ln>
      </c:spPr>
    </c:title>
    <c:plotArea>
      <c:layout>
        <c:manualLayout>
          <c:layoutTarget val="inner"/>
          <c:xMode val="edge"/>
          <c:yMode val="edge"/>
          <c:x val="0.22500000000000001"/>
          <c:y val="0.25362408579627282"/>
          <c:w val="0.47812500000000002"/>
          <c:h val="0.55434978752613961"/>
        </c:manualLayout>
      </c:layout>
      <c:pieChart>
        <c:varyColors val="1"/>
        <c:ser>
          <c:idx val="0"/>
          <c:order val="0"/>
          <c:spPr>
            <a:solidFill>
              <a:srgbClr val="9999FF"/>
            </a:solidFill>
            <a:ln w="12700">
              <a:solidFill>
                <a:srgbClr val="000000"/>
              </a:solidFill>
              <a:prstDash val="solid"/>
            </a:ln>
          </c:spPr>
          <c:explosion val="11"/>
          <c:dPt>
            <c:idx val="0"/>
            <c:spPr>
              <a:solidFill>
                <a:srgbClr val="9999FF"/>
              </a:solidFill>
              <a:ln w="25400">
                <a:noFill/>
              </a:ln>
              <a:effectLst>
                <a:innerShdw blurRad="63500" dist="50800" dir="10800000">
                  <a:prstClr val="black">
                    <a:alpha val="50000"/>
                  </a:prstClr>
                </a:innerShdw>
              </a:effectLst>
            </c:spPr>
          </c:dPt>
          <c:dPt>
            <c:idx val="1"/>
            <c:spPr>
              <a:solidFill>
                <a:srgbClr val="FF0000"/>
              </a:solidFill>
              <a:ln w="25400">
                <a:noFill/>
              </a:ln>
              <a:effectLst>
                <a:innerShdw blurRad="63500" dist="50800" dir="13500000">
                  <a:prstClr val="black">
                    <a:alpha val="50000"/>
                  </a:prstClr>
                </a:innerShdw>
              </a:effectLst>
            </c:spPr>
          </c:dPt>
          <c:dLbls>
            <c:dLbl>
              <c:idx val="0"/>
              <c:layout>
                <c:manualLayout>
                  <c:x val="-1.4385963984521301E-2"/>
                  <c:y val="-3.6411572148987006E-2"/>
                </c:manualLayout>
              </c:layout>
              <c:dLblPos val="bestFit"/>
              <c:showCatName val="1"/>
              <c:showPercent val="1"/>
            </c:dLbl>
            <c:dLbl>
              <c:idx val="1"/>
              <c:layout>
                <c:manualLayout>
                  <c:x val="-4.8584605703089777E-2"/>
                  <c:y val="-8.957857795865406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PR"/>
              </a:p>
            </c:txPr>
            <c:showCatName val="1"/>
            <c:showPercent val="1"/>
            <c:showLeaderLines val="1"/>
          </c:dLbls>
          <c:cat>
            <c:strRef>
              <c:f>'[3]GRAFICA 3'!$P$15:$Q$15</c:f>
              <c:strCache>
                <c:ptCount val="2"/>
                <c:pt idx="0">
                  <c:v>SUM</c:v>
                </c:pt>
                <c:pt idx="1">
                  <c:v>SENT</c:v>
                </c:pt>
              </c:strCache>
            </c:strRef>
          </c:cat>
          <c:val>
            <c:numRef>
              <c:f>'[3]GRAFICA 3'!$P$16:$Q$16</c:f>
              <c:numCache>
                <c:formatCode>#,##0</c:formatCode>
                <c:ptCount val="2"/>
                <c:pt idx="0">
                  <c:v>106.76190476190476</c:v>
                </c:pt>
                <c:pt idx="1">
                  <c:v>289.8095238095238</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FFFF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PR"/>
    </a:p>
  </c:txPr>
  <c:printSettings>
    <c:headerFooter alignWithMargins="0"/>
    <c:pageMargins b="1" l="0.75000000000000233" r="0.75000000000000233"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372"/>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0979E-3"/>
                  <c:y val="-1.1739491751251959E-2"/>
                </c:manualLayout>
              </c:layout>
              <c:showVal val="1"/>
            </c:dLbl>
            <c:dLbl>
              <c:idx val="1"/>
              <c:layout>
                <c:manualLayout>
                  <c:x val="-1.9351889477729545E-3"/>
                  <c:y val="2.3203295806902715E-4"/>
                </c:manualLayout>
              </c:layout>
              <c:showVal val="1"/>
            </c:dLbl>
            <c:dLbl>
              <c:idx val="2"/>
              <c:layout>
                <c:manualLayout>
                  <c:x val="-1.2748151248574468E-3"/>
                  <c:y val="-3.5620063177741476E-3"/>
                </c:manualLayout>
              </c:layout>
              <c:showVal val="1"/>
            </c:dLbl>
            <c:dLbl>
              <c:idx val="3"/>
              <c:layout>
                <c:manualLayout>
                  <c:x val="1.5857810838167637E-3"/>
                  <c:y val="-3.5620063177741476E-3"/>
                </c:manualLayout>
              </c:layout>
              <c:showVal val="1"/>
            </c:dLbl>
            <c:dLbl>
              <c:idx val="4"/>
              <c:layout>
                <c:manualLayout>
                  <c:x val="4.6048018087544426E-5"/>
                  <c:y val="9.425080942525682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PR"/>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#,##0_);[Red]\(#,##0\)</c:formatCode>
                <c:ptCount val="12"/>
                <c:pt idx="0">
                  <c:v>0</c:v>
                </c:pt>
                <c:pt idx="1">
                  <c:v>0</c:v>
                </c:pt>
                <c:pt idx="2">
                  <c:v>4</c:v>
                </c:pt>
                <c:pt idx="3">
                  <c:v>1</c:v>
                </c:pt>
                <c:pt idx="4">
                  <c:v>0</c:v>
                </c:pt>
                <c:pt idx="5">
                  <c:v>4</c:v>
                </c:pt>
                <c:pt idx="6">
                  <c:v>0</c:v>
                </c:pt>
                <c:pt idx="7">
                  <c:v>3</c:v>
                </c:pt>
                <c:pt idx="8">
                  <c:v>0</c:v>
                </c:pt>
                <c:pt idx="9">
                  <c:v>5</c:v>
                </c:pt>
                <c:pt idx="10">
                  <c:v>1</c:v>
                </c:pt>
                <c:pt idx="11">
                  <c:v>0</c:v>
                </c:pt>
              </c:numCache>
            </c:numRef>
          </c:val>
        </c:ser>
        <c:dLbls>
          <c:showVal val="1"/>
        </c:dLbls>
        <c:shape val="box"/>
        <c:axId val="67989504"/>
        <c:axId val="67991040"/>
        <c:axId val="0"/>
      </c:bar3DChart>
      <c:catAx>
        <c:axId val="67989504"/>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PR"/>
          </a:p>
        </c:txPr>
        <c:crossAx val="67991040"/>
        <c:crosses val="autoZero"/>
        <c:auto val="1"/>
        <c:lblAlgn val="ctr"/>
        <c:lblOffset val="100"/>
        <c:tickLblSkip val="1"/>
        <c:tickMarkSkip val="1"/>
      </c:catAx>
      <c:valAx>
        <c:axId val="67991040"/>
        <c:scaling>
          <c:orientation val="minMax"/>
          <c:max val="10"/>
        </c:scaling>
        <c:axPos val="l"/>
        <c:numFmt formatCode="#,##0_);[Red]\(#,##0\)"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PR"/>
          </a:p>
        </c:txPr>
        <c:crossAx val="6798950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PR"/>
    </a:p>
  </c:txPr>
  <c:printSettings>
    <c:headerFooter alignWithMargins="0"/>
    <c:pageMargins b="1" l="0.75000000000000344" r="0.75000000000000344"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1100" b="1" i="0" u="none" strike="noStrike" baseline="0">
                <a:solidFill>
                  <a:srgbClr val="000000"/>
                </a:solidFill>
                <a:latin typeface="Arial"/>
                <a:ea typeface="Arial"/>
                <a:cs typeface="Arial"/>
              </a:defRPr>
            </a:pPr>
            <a:r>
              <a:rPr lang="es-PR"/>
              <a:t>POBLACIÓN TOTAL</a:t>
            </a:r>
          </a:p>
        </c:rich>
      </c:tx>
      <c:layout/>
      <c:spPr>
        <a:noFill/>
        <a:ln w="25400">
          <a:noFill/>
        </a:ln>
      </c:spPr>
    </c:title>
    <c:view3D>
      <c:perspective val="0"/>
    </c:view3D>
    <c:plotArea>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explosion val="11"/>
            <c:spPr>
              <a:solidFill>
                <a:srgbClr val="FF00FF"/>
              </a:solidFill>
              <a:ln w="12700">
                <a:solidFill>
                  <a:srgbClr val="000000"/>
                </a:solidFill>
                <a:prstDash val="solid"/>
              </a:ln>
              <a:scene3d>
                <a:camera prst="orthographicFront"/>
                <a:lightRig rig="threePt" dir="t"/>
              </a:scene3d>
              <a:sp3d>
                <a:bevelT w="139700" h="139700" prst="divot"/>
                <a:contourClr>
                  <a:srgbClr val="000000"/>
                </a:contourClr>
              </a:sp3d>
            </c:spPr>
          </c:dPt>
          <c:dPt>
            <c:idx val="1"/>
            <c:explosion val="15"/>
            <c:spPr>
              <a:solidFill>
                <a:srgbClr val="993366"/>
              </a:solidFill>
              <a:ln w="12700">
                <a:solidFill>
                  <a:srgbClr val="000000"/>
                </a:solidFill>
                <a:prstDash val="solid"/>
              </a:ln>
              <a:scene3d>
                <a:camera prst="orthographicFront"/>
                <a:lightRig rig="threePt" dir="t"/>
              </a:scene3d>
              <a:sp3d>
                <a:bevelT/>
                <a:contourClr>
                  <a:srgbClr val="000000"/>
                </a:contourClr>
              </a:sp3d>
            </c:spPr>
          </c:dPt>
          <c:dPt>
            <c:idx val="2"/>
            <c:spPr>
              <a:solidFill>
                <a:srgbClr val="FFCC00"/>
              </a:solidFill>
              <a:ln w="12700">
                <a:solidFill>
                  <a:srgbClr val="000000"/>
                </a:solidFill>
                <a:prstDash val="solid"/>
              </a:ln>
              <a:scene3d>
                <a:camera prst="orthographicFront"/>
                <a:lightRig rig="threePt" dir="t"/>
              </a:scene3d>
              <a:sp3d>
                <a:bevelT w="114300" prst="artDeco"/>
                <a:contourClr>
                  <a:srgbClr val="000000"/>
                </a:contourClr>
              </a:sp3d>
            </c:spPr>
          </c:dPt>
          <c:dPt>
            <c:idx val="3"/>
            <c:explosion val="13"/>
            <c:spPr>
              <a:solidFill>
                <a:srgbClr val="FF6600"/>
              </a:solidFill>
              <a:ln w="12700">
                <a:solidFill>
                  <a:srgbClr val="000000"/>
                </a:solidFill>
                <a:prstDash val="solid"/>
              </a:ln>
              <a:scene3d>
                <a:camera prst="orthographicFront"/>
                <a:lightRig rig="threePt" dir="t"/>
              </a:scene3d>
              <a:sp3d>
                <a:bevelT prst="angle"/>
                <a:contourClr>
                  <a:srgbClr val="000000"/>
                </a:contourClr>
              </a:sp3d>
            </c:spPr>
          </c:dPt>
          <c:dPt>
            <c:idx val="4"/>
            <c:spPr>
              <a:solidFill>
                <a:srgbClr val="00FF00"/>
              </a:solidFill>
              <a:ln w="12700">
                <a:solidFill>
                  <a:srgbClr val="000000"/>
                </a:solidFill>
                <a:prstDash val="solid"/>
              </a:ln>
              <a:scene3d>
                <a:camera prst="orthographicFront"/>
                <a:lightRig rig="threePt" dir="t"/>
              </a:scene3d>
              <a:sp3d>
                <a:bevelT w="114300" prst="artDeco"/>
                <a:contourClr>
                  <a:srgbClr val="000000"/>
                </a:contourClr>
              </a:sp3d>
            </c:spPr>
          </c:dPt>
          <c:dPt>
            <c:idx val="5"/>
            <c:explosion val="13"/>
            <c:spPr>
              <a:solidFill>
                <a:srgbClr val="FF8080"/>
              </a:solidFill>
              <a:ln w="12700">
                <a:solidFill>
                  <a:srgbClr val="000000"/>
                </a:solidFill>
                <a:prstDash val="solid"/>
              </a:ln>
              <a:scene3d>
                <a:camera prst="orthographicFront"/>
                <a:lightRig rig="threePt" dir="t"/>
              </a:scene3d>
              <a:sp3d>
                <a:bevelT w="114300" prst="hardEdge"/>
                <a:contourClr>
                  <a:srgbClr val="000000"/>
                </a:contourClr>
              </a:sp3d>
            </c:spPr>
          </c:dPt>
          <c:dPt>
            <c:idx val="6"/>
            <c:spPr>
              <a:solidFill>
                <a:srgbClr val="00B0F0"/>
              </a:solidFill>
              <a:ln w="12700">
                <a:solidFill>
                  <a:srgbClr val="000000"/>
                </a:solidFill>
                <a:prstDash val="solid"/>
              </a:ln>
              <a:scene3d>
                <a:camera prst="orthographicFront"/>
                <a:lightRig rig="threePt" dir="t"/>
              </a:scene3d>
              <a:sp3d>
                <a:bevelT w="152400" h="50800" prst="softRound"/>
                <a:contourClr>
                  <a:srgbClr val="000000"/>
                </a:contourClr>
              </a:sp3d>
            </c:spPr>
          </c:dPt>
          <c:dLbls>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PR"/>
              </a:p>
            </c:txPr>
            <c:showCatName val="1"/>
            <c:showPercent val="1"/>
            <c:showLeaderLines val="1"/>
          </c:dLbls>
          <c:cat>
            <c:strRef>
              <c:f>'[3]GRAFICA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'[3]GRAFICA CUST'!$O$5:$O$11</c:f>
              <c:numCache>
                <c:formatCode>#,##0</c:formatCode>
                <c:ptCount val="7"/>
                <c:pt idx="0">
                  <c:v>144.9047619047619</c:v>
                </c:pt>
                <c:pt idx="1">
                  <c:v>208.33333333333331</c:v>
                </c:pt>
                <c:pt idx="2">
                  <c:v>0</c:v>
                </c:pt>
                <c:pt idx="3">
                  <c:v>289.38095238095241</c:v>
                </c:pt>
                <c:pt idx="4">
                  <c:v>1966.7619047619046</c:v>
                </c:pt>
                <c:pt idx="5">
                  <c:v>3458.7142857142862</c:v>
                </c:pt>
                <c:pt idx="6">
                  <c:v>3533.6190476190477</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PR"/>
    </a:p>
  </c:txPr>
  <c:printSettings>
    <c:headerFooter alignWithMargins="0"/>
    <c:pageMargins b="1" l="0.75000000000000233" r="0.75000000000000233"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1100" b="1" i="0" u="none" strike="noStrike" baseline="0">
                <a:solidFill>
                  <a:srgbClr val="000000"/>
                </a:solidFill>
                <a:latin typeface="Calibri"/>
                <a:ea typeface="Calibri"/>
                <a:cs typeface="Calibri"/>
              </a:defRPr>
            </a:pPr>
            <a:r>
              <a:rPr lang="es-PR"/>
              <a:t>REGION ESTE</a:t>
            </a:r>
          </a:p>
        </c:rich>
      </c:tx>
    </c:title>
    <c:view3D>
      <c:rotX val="30"/>
      <c:perspective val="30"/>
    </c:view3D>
    <c:plotArea>
      <c:layout>
        <c:manualLayout>
          <c:layoutTarget val="inner"/>
          <c:xMode val="edge"/>
          <c:yMode val="edge"/>
          <c:x val="0.11194777886193623"/>
          <c:y val="0.41119921259842479"/>
          <c:w val="0.67500000000000293"/>
          <c:h val="0.53655985710119836"/>
        </c:manualLayout>
      </c:layout>
      <c:pie3DChart>
        <c:varyColors val="1"/>
        <c:ser>
          <c:idx val="0"/>
          <c:order val="0"/>
          <c:spPr>
            <a:scene3d>
              <a:camera prst="orthographicFront"/>
              <a:lightRig rig="threePt" dir="t"/>
            </a:scene3d>
            <a:sp3d>
              <a:bevelT w="114300" prst="artDeco"/>
            </a:sp3d>
          </c:spPr>
          <c:explosion val="25"/>
          <c:dLbls>
            <c:dLbl>
              <c:idx val="0"/>
              <c:layout>
                <c:manualLayout>
                  <c:x val="-0.23333431758530257"/>
                  <c:y val="2.8710994459025956E-2"/>
                </c:manualLayout>
              </c:layout>
              <c:dLblPos val="bestFit"/>
              <c:showCatName val="1"/>
              <c:showPercent val="1"/>
            </c:dLbl>
            <c:dLbl>
              <c:idx val="1"/>
              <c:layout>
                <c:manualLayout>
                  <c:x val="-0.17981835083114725"/>
                  <c:y val="-9.3974190726159798E-2"/>
                </c:manualLayout>
              </c:layout>
              <c:dLblPos val="bestFit"/>
              <c:showCatName val="1"/>
              <c:showPercent val="1"/>
            </c:dLbl>
            <c:dLbl>
              <c:idx val="3"/>
              <c:layout>
                <c:manualLayout>
                  <c:x val="0.10911585619520912"/>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0987E-2"/>
                  <c:y val="-6.574015748031496E-3"/>
                </c:manualLayout>
              </c:layout>
              <c:dLblPos val="bestFit"/>
              <c:showCatName val="1"/>
              <c:showPercent val="1"/>
            </c:dLbl>
            <c:dLbl>
              <c:idx val="6"/>
              <c:layout>
                <c:manualLayout>
                  <c:x val="-5.0677384076990378E-2"/>
                  <c:y val="3.4932195975503212E-2"/>
                </c:manualLayout>
              </c:layout>
              <c:dLblPos val="bestFit"/>
              <c:showCatName val="1"/>
              <c:showPercent val="1"/>
            </c:dLbl>
            <c:spPr>
              <a:scene3d>
                <a:camera prst="orthographicFront"/>
                <a:lightRig rig="threePt" dir="t"/>
              </a:scene3d>
              <a:sp3d>
                <a:bevelT w="114300" prst="artDeco"/>
              </a:sp3d>
            </c:spPr>
            <c:txPr>
              <a:bodyPr/>
              <a:lstStyle/>
              <a:p>
                <a:pPr>
                  <a:defRPr sz="800" b="0" i="0" u="none" strike="noStrike" baseline="0">
                    <a:solidFill>
                      <a:srgbClr val="000000"/>
                    </a:solidFill>
                    <a:latin typeface="Calibri"/>
                    <a:ea typeface="Calibri"/>
                    <a:cs typeface="Calibri"/>
                  </a:defRPr>
                </a:pPr>
                <a:endParaRPr lang="es-PR"/>
              </a:p>
            </c:txPr>
            <c:showCatName val="1"/>
            <c:showPercent val="1"/>
            <c:showLeaderLines val="1"/>
          </c:dLbls>
          <c:cat>
            <c:strRef>
              <c:f>'[3]GRAFICA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'[3]GRAFICA CUST'!$O$15:$O$21</c:f>
              <c:numCache>
                <c:formatCode>#,##0</c:formatCode>
                <c:ptCount val="7"/>
                <c:pt idx="0">
                  <c:v>19.238095238095237</c:v>
                </c:pt>
                <c:pt idx="1">
                  <c:v>71.80952380952381</c:v>
                </c:pt>
                <c:pt idx="2">
                  <c:v>0</c:v>
                </c:pt>
                <c:pt idx="3">
                  <c:v>170.38095238095238</c:v>
                </c:pt>
                <c:pt idx="4">
                  <c:v>1167.3809523809523</c:v>
                </c:pt>
                <c:pt idx="5">
                  <c:v>1949.6190476190479</c:v>
                </c:pt>
                <c:pt idx="6">
                  <c:v>1572.3809523809523</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PR"/>
    </a:p>
  </c:txPr>
  <c:printSettings>
    <c:headerFooter/>
    <c:pageMargins b="0.75000000000000233" l="0.70000000000000062" r="0.70000000000000062" t="0.75000000000000233"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1100" b="1" i="0" u="none" strike="noStrike" baseline="0">
                <a:solidFill>
                  <a:srgbClr val="000000"/>
                </a:solidFill>
                <a:latin typeface="Calibri"/>
                <a:ea typeface="Calibri"/>
                <a:cs typeface="Calibri"/>
              </a:defRPr>
            </a:pPr>
            <a:r>
              <a:rPr lang="es-PR"/>
              <a:t>REGION OESTE</a:t>
            </a:r>
          </a:p>
        </c:rich>
      </c:tx>
    </c:title>
    <c:view3D>
      <c:rotX val="30"/>
      <c:perspective val="30"/>
    </c:view3D>
    <c:plotArea>
      <c:layout>
        <c:manualLayout>
          <c:layoutTarget val="inner"/>
          <c:xMode val="edge"/>
          <c:yMode val="edge"/>
          <c:x val="0.1951997666958297"/>
          <c:y val="0.32752135409507732"/>
          <c:w val="0.63055555555555565"/>
          <c:h val="0.53941309419655858"/>
        </c:manualLayout>
      </c:layout>
      <c:pie3DChart>
        <c:varyColors val="1"/>
        <c:ser>
          <c:idx val="0"/>
          <c:order val="0"/>
          <c:spPr>
            <a:ln>
              <a:solidFill>
                <a:schemeClr val="accent2">
                  <a:lumMod val="40000"/>
                  <a:lumOff val="60000"/>
                </a:schemeClr>
              </a:solidFill>
            </a:ln>
            <a:effectLst>
              <a:outerShdw blurRad="50800" dist="50800" dir="5400000" algn="ctr" rotWithShape="0">
                <a:schemeClr val="accent2">
                  <a:lumMod val="60000"/>
                  <a:lumOff val="40000"/>
                </a:schemeClr>
              </a:outerShdw>
            </a:effectLst>
          </c:spPr>
          <c:dPt>
            <c:idx val="0"/>
            <c:explosion val="14"/>
          </c:dPt>
          <c:dPt>
            <c:idx val="4"/>
            <c:spPr>
              <a:gradFill>
                <a:gsLst>
                  <a:gs pos="0">
                    <a:srgbClr val="03D4A8"/>
                  </a:gs>
                  <a:gs pos="25000">
                    <a:srgbClr val="21D6E0"/>
                  </a:gs>
                  <a:gs pos="75000">
                    <a:srgbClr val="0087E6"/>
                  </a:gs>
                  <a:gs pos="100000">
                    <a:srgbClr val="005CBF"/>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Pt>
            <c:idx val="5"/>
            <c:explosion val="16"/>
            <c:spPr>
              <a:solidFill>
                <a:srgbClr val="CC9900"/>
              </a:solidFill>
              <a:ln>
                <a:solidFill>
                  <a:schemeClr val="accent2">
                    <a:lumMod val="40000"/>
                    <a:lumOff val="60000"/>
                  </a:schemeClr>
                </a:solid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contourClr>
                  <a:srgbClr val="000000"/>
                </a:contourClr>
              </a:sp3d>
            </c:spPr>
          </c:dPt>
          <c:dPt>
            <c:idx val="6"/>
            <c:spPr>
              <a:gradFill>
                <a:gsLst>
                  <a:gs pos="0">
                    <a:srgbClr val="DDEBCF"/>
                  </a:gs>
                  <a:gs pos="50000">
                    <a:srgbClr val="9CB86E"/>
                  </a:gs>
                  <a:gs pos="100000">
                    <a:srgbClr val="156B13"/>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Lbls>
            <c:dLbl>
              <c:idx val="0"/>
              <c:layout>
                <c:manualLayout>
                  <c:x val="-0.2682761584626483"/>
                  <c:y val="-4.1979041896570875E-3"/>
                </c:manualLayout>
              </c:layout>
              <c:dLblPos val="bestFit"/>
              <c:showCatName val="1"/>
              <c:showPercent val="1"/>
            </c:dLbl>
            <c:dLbl>
              <c:idx val="1"/>
              <c:layout>
                <c:manualLayout>
                  <c:x val="-0.14468235330232906"/>
                  <c:y val="-8.2335892552084969E-2"/>
                </c:manualLayout>
              </c:layout>
              <c:dLblPos val="bestFit"/>
              <c:showCatName val="1"/>
              <c:showPercent val="1"/>
            </c:dLbl>
            <c:dLbl>
              <c:idx val="2"/>
              <c:layout>
                <c:manualLayout>
                  <c:x val="-3.08830255867142E-2"/>
                  <c:y val="-4.0085874552463985E-2"/>
                </c:manualLayout>
              </c:layout>
              <c:dLblPos val="bestFit"/>
              <c:showCatName val="1"/>
              <c:showPercent val="1"/>
            </c:dLbl>
            <c:dLbl>
              <c:idx val="3"/>
              <c:layout>
                <c:manualLayout>
                  <c:x val="0.10000414421881525"/>
                  <c:y val="-1.7659002101046574E-2"/>
                </c:manualLayout>
              </c:layout>
              <c:spPr>
                <a:noFill/>
              </c:spPr>
              <c:txPr>
                <a:bodyPr/>
                <a:lstStyle/>
                <a:p>
                  <a:pPr>
                    <a:defRPr sz="700" b="0" i="0" u="none" strike="noStrike" baseline="0">
                      <a:solidFill>
                        <a:srgbClr val="000000"/>
                      </a:solidFill>
                      <a:latin typeface="Calibri"/>
                      <a:ea typeface="Calibri"/>
                      <a:cs typeface="Calibri"/>
                    </a:defRPr>
                  </a:pPr>
                  <a:endParaRPr lang="es-PR"/>
                </a:p>
              </c:txPr>
              <c:dLblPos val="bestFit"/>
              <c:showCatName val="1"/>
              <c:showPercent val="1"/>
            </c:dLbl>
            <c:dLbl>
              <c:idx val="4"/>
              <c:layout>
                <c:manualLayout>
                  <c:x val="3.7897965879265354E-2"/>
                  <c:y val="-5.3783902012248782E-3"/>
                </c:manualLayout>
              </c:layout>
              <c:dLblPos val="bestFit"/>
              <c:showCatName val="1"/>
              <c:showPercent val="1"/>
            </c:dLbl>
            <c:dLbl>
              <c:idx val="5"/>
              <c:layout>
                <c:manualLayout>
                  <c:x val="-6.6117173949747504E-2"/>
                  <c:y val="3.0290677505710947E-2"/>
                </c:manualLayout>
              </c:layout>
              <c:spPr>
                <a:noFill/>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PR"/>
                </a:p>
              </c:txPr>
              <c:dLblPos val="bestFit"/>
              <c:showCatName val="1"/>
              <c:showPercent val="1"/>
            </c:dLbl>
            <c:dLbl>
              <c:idx val="6"/>
              <c:layout>
                <c:manualLayout>
                  <c:x val="-6.1293610228546402E-2"/>
                  <c:y val="5.6577715815454388E-4"/>
                </c:manualLayout>
              </c:layout>
              <c:dLblPos val="bestFit"/>
              <c:showCatName val="1"/>
              <c:showPercent val="1"/>
            </c:dLbl>
            <c:spPr>
              <a:noFill/>
            </c:spPr>
            <c:txPr>
              <a:bodyPr/>
              <a:lstStyle/>
              <a:p>
                <a:pPr>
                  <a:defRPr sz="800" b="0" i="0" u="none" strike="noStrike" baseline="0">
                    <a:solidFill>
                      <a:srgbClr val="000000"/>
                    </a:solidFill>
                    <a:latin typeface="Calibri"/>
                    <a:ea typeface="Calibri"/>
                    <a:cs typeface="Calibri"/>
                  </a:defRPr>
                </a:pPr>
                <a:endParaRPr lang="es-PR"/>
              </a:p>
            </c:txPr>
            <c:showCatName val="1"/>
            <c:showPercent val="1"/>
            <c:showLeaderLines val="1"/>
          </c:dLbls>
          <c:cat>
            <c:strRef>
              <c:f>'[3]GRAFICA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'[3]GRAFICA CUST'!$O$25:$O$31</c:f>
              <c:numCache>
                <c:formatCode>#,##0</c:formatCode>
                <c:ptCount val="7"/>
                <c:pt idx="0">
                  <c:v>125.66666666666667</c:v>
                </c:pt>
                <c:pt idx="1">
                  <c:v>136.52380952380952</c:v>
                </c:pt>
                <c:pt idx="2">
                  <c:v>0</c:v>
                </c:pt>
                <c:pt idx="3">
                  <c:v>119</c:v>
                </c:pt>
                <c:pt idx="4">
                  <c:v>799.38095238095218</c:v>
                </c:pt>
                <c:pt idx="5">
                  <c:v>1509.0952380952381</c:v>
                </c:pt>
                <c:pt idx="6">
                  <c:v>1961.2380952380952</c:v>
                </c:pt>
              </c:numCache>
            </c:numRef>
          </c:val>
        </c:ser>
        <c:dLbls>
          <c:showCatName val="1"/>
          <c:showPercent val="1"/>
        </c:dLbls>
      </c:pie3DChart>
      <c:spPr>
        <a:noFill/>
        <a:ln w="25400">
          <a:noFill/>
        </a:ln>
        <a:scene3d>
          <a:camera prst="orthographicFront"/>
          <a:lightRig rig="threePt" dir="t"/>
        </a:scene3d>
        <a:sp3d>
          <a:bevelT prst="angle"/>
        </a:sp3d>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PR"/>
    </a:p>
  </c:txPr>
  <c:printSettings>
    <c:headerFooter/>
    <c:pageMargins b="0.75000000000000233" l="0.70000000000000062" r="0.70000000000000062" t="0.750000000000002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800" b="1" i="0" u="none" strike="noStrike" baseline="0">
                <a:solidFill>
                  <a:srgbClr val="000000"/>
                </a:solidFill>
                <a:latin typeface="Arial"/>
                <a:ea typeface="Arial"/>
                <a:cs typeface="Arial"/>
              </a:defRPr>
            </a:pPr>
            <a:r>
              <a:rPr lang="es-PR"/>
              <a:t>POBLACIÓN JÓVENES</a:t>
            </a:r>
          </a:p>
        </c:rich>
      </c:tx>
      <c:layout>
        <c:manualLayout>
          <c:xMode val="edge"/>
          <c:yMode val="edge"/>
          <c:x val="0.30719057176676567"/>
          <c:y val="3.5971223021582746E-2"/>
        </c:manualLayout>
      </c:layout>
      <c:spPr>
        <a:noFill/>
        <a:ln w="25400">
          <a:noFill/>
        </a:ln>
      </c:spPr>
    </c:title>
    <c:plotArea>
      <c:layout>
        <c:manualLayout>
          <c:layoutTarget val="inner"/>
          <c:xMode val="edge"/>
          <c:yMode val="edge"/>
          <c:x val="0.17973913570751612"/>
          <c:y val="0.20143884892086344"/>
          <c:w val="0.64052491997587568"/>
          <c:h val="0.70503597122302164"/>
        </c:manualLayout>
      </c:layout>
      <c:pieChart>
        <c:varyColors val="1"/>
        <c:ser>
          <c:idx val="0"/>
          <c:order val="0"/>
          <c:spPr>
            <a:solidFill>
              <a:srgbClr val="9999FF"/>
            </a:solidFill>
            <a:ln w="12700">
              <a:solidFill>
                <a:srgbClr val="000000"/>
              </a:solidFill>
              <a:prstDash val="solid"/>
            </a:ln>
          </c:spPr>
          <c:explosion val="25"/>
          <c:dPt>
            <c:idx val="0"/>
            <c:explosion val="12"/>
            <c:spPr>
              <a:solidFill>
                <a:srgbClr val="808000"/>
              </a:solidFill>
              <a:ln w="25400">
                <a:noFill/>
              </a:ln>
              <a:effectLst>
                <a:innerShdw blurRad="63500" dist="50800" dir="16200000">
                  <a:prstClr val="black">
                    <a:alpha val="50000"/>
                  </a:prstClr>
                </a:innerShdw>
              </a:effectLst>
            </c:spPr>
          </c:dPt>
          <c:dPt>
            <c:idx val="1"/>
            <c:spPr>
              <a:solidFill>
                <a:srgbClr val="CC99FF"/>
              </a:solidFill>
              <a:ln w="25400">
                <a:noFill/>
              </a:ln>
              <a:effectLst>
                <a:innerShdw blurRad="63500" dist="50800" dir="13500000">
                  <a:prstClr val="black">
                    <a:alpha val="50000"/>
                  </a:prstClr>
                </a:innerShdw>
              </a:effectLst>
            </c:spPr>
          </c:dPt>
          <c:dLbls>
            <c:dLbl>
              <c:idx val="0"/>
              <c:layout>
                <c:manualLayout>
                  <c:x val="-3.3555181876335346E-3"/>
                  <c:y val="-0.12546478158631746"/>
                </c:manualLayout>
              </c:layout>
              <c:dLblPos val="bestFit"/>
              <c:showCatName val="1"/>
              <c:showPercent val="1"/>
            </c:dLbl>
            <c:dLbl>
              <c:idx val="1"/>
              <c:layout>
                <c:manualLayout>
                  <c:x val="-7.7714520035744708E-2"/>
                  <c:y val="-8.397099643120152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PR"/>
              </a:p>
            </c:txPr>
            <c:showCatName val="1"/>
            <c:showPercent val="1"/>
            <c:showLeaderLines val="1"/>
          </c:dLbls>
          <c:cat>
            <c:strRef>
              <c:f>'[3]GRAFICA 3'!$P$19:$Q$19</c:f>
              <c:strCache>
                <c:ptCount val="2"/>
                <c:pt idx="0">
                  <c:v>SUM</c:v>
                </c:pt>
                <c:pt idx="1">
                  <c:v>SENT</c:v>
                </c:pt>
              </c:strCache>
            </c:strRef>
          </c:cat>
          <c:val>
            <c:numRef>
              <c:f>'[3]GRAFICA 3'!$P$20:$Q$20</c:f>
              <c:numCache>
                <c:formatCode>#,##0</c:formatCode>
                <c:ptCount val="2"/>
                <c:pt idx="0">
                  <c:v>194.9047619047619</c:v>
                </c:pt>
                <c:pt idx="1">
                  <c:v>237.8095238095238</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CCFFCC"/>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PR"/>
    </a:p>
  </c:txPr>
  <c:printSettings>
    <c:headerFooter alignWithMargins="0"/>
    <c:pageMargins b="1" l="0.75000000000000233" r="0.75000000000000233"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800" b="1" i="0" u="none" strike="noStrike" baseline="0">
                <a:solidFill>
                  <a:srgbClr val="000000"/>
                </a:solidFill>
                <a:latin typeface="Arial"/>
                <a:ea typeface="Arial"/>
                <a:cs typeface="Arial"/>
              </a:defRPr>
            </a:pPr>
            <a:r>
              <a:rPr lang="es-PR"/>
              <a:t>POBLACIÓN POR REGIÓN</a:t>
            </a:r>
          </a:p>
        </c:rich>
      </c:tx>
      <c:layout>
        <c:manualLayout>
          <c:xMode val="edge"/>
          <c:yMode val="edge"/>
          <c:x val="0.28754027152356781"/>
          <c:y val="3.6303630363036306E-2"/>
        </c:manualLayout>
      </c:layout>
      <c:spPr>
        <a:noFill/>
        <a:ln w="25400">
          <a:noFill/>
        </a:ln>
      </c:spPr>
    </c:title>
    <c:view3D>
      <c:perspective val="0"/>
    </c:view3D>
    <c:plotArea>
      <c:layout>
        <c:manualLayout>
          <c:layoutTarget val="inner"/>
          <c:xMode val="edge"/>
          <c:yMode val="edge"/>
          <c:x val="0.10543147437767462"/>
          <c:y val="0.33003406699305005"/>
          <c:w val="0.79233350441403816"/>
          <c:h val="0.32343338565318708"/>
        </c:manualLayout>
      </c:layout>
      <c:pie3DChart>
        <c:varyColors val="1"/>
        <c:ser>
          <c:idx val="0"/>
          <c:order val="0"/>
          <c:spPr>
            <a:solidFill>
              <a:srgbClr val="9999FF"/>
            </a:solidFill>
            <a:ln w="12700">
              <a:solidFill>
                <a:srgbClr val="000000"/>
              </a:solidFill>
              <a:prstDash val="solid"/>
            </a:ln>
          </c:spPr>
          <c:dPt>
            <c:idx val="0"/>
            <c:explosion val="2"/>
            <c:spPr>
              <a:solidFill>
                <a:srgbClr val="92D050"/>
              </a:solidFill>
              <a:ln w="25400">
                <a:noFill/>
              </a:ln>
            </c:spPr>
          </c:dPt>
          <c:dPt>
            <c:idx val="1"/>
            <c:spPr>
              <a:solidFill>
                <a:srgbClr val="FF6161"/>
              </a:solidFill>
              <a:ln w="25400">
                <a:noFill/>
              </a:ln>
            </c:spPr>
          </c:dPt>
          <c:dLbls>
            <c:dLbl>
              <c:idx val="0"/>
              <c:layout>
                <c:manualLayout>
                  <c:x val="-0.12428308602697752"/>
                  <c:y val="0.18151302515757034"/>
                </c:manualLayout>
              </c:layout>
              <c:dLblPos val="bestFit"/>
              <c:showCatName val="1"/>
              <c:showPercent val="1"/>
            </c:dLbl>
            <c:dLbl>
              <c:idx val="1"/>
              <c:layout>
                <c:manualLayout>
                  <c:x val="3.2192120121644241E-2"/>
                  <c:y val="-9.5449854482475407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PR"/>
              </a:p>
            </c:txPr>
            <c:showCatName val="1"/>
            <c:showPercent val="1"/>
            <c:showLeaderLines val="1"/>
          </c:dLbls>
          <c:cat>
            <c:strRef>
              <c:f>'[3]GRAFICA 3'!$P$23:$Q$23</c:f>
              <c:strCache>
                <c:ptCount val="2"/>
                <c:pt idx="0">
                  <c:v>ESTE</c:v>
                </c:pt>
                <c:pt idx="1">
                  <c:v>OESTE</c:v>
                </c:pt>
              </c:strCache>
            </c:strRef>
          </c:cat>
          <c:val>
            <c:numRef>
              <c:f>'[3]GRAFICA 3'!$P$24:$Q$24</c:f>
              <c:numCache>
                <c:formatCode>#,##0</c:formatCode>
                <c:ptCount val="2"/>
                <c:pt idx="0">
                  <c:v>5821.1904761904761</c:v>
                </c:pt>
                <c:pt idx="1">
                  <c:v>5917.6666666666652</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solidFill>
      <a:srgbClr val="99CC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PR"/>
    </a:p>
  </c:txPr>
  <c:printSettings>
    <c:headerFooter alignWithMargins="0"/>
    <c:pageMargins b="1" l="0.75000000000000233" r="0.75000000000000233"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DE OCUPADA EXCLUYE LOS</a:t>
            </a:r>
          </a:p>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ESPACIOS NO HABITABLES</a:t>
            </a:r>
          </a:p>
        </c:rich>
      </c:tx>
      <c:layout>
        <c:manualLayout>
          <c:xMode val="edge"/>
          <c:yMode val="edge"/>
          <c:x val="0.46985904539710338"/>
          <c:y val="3.6184210526315999E-2"/>
        </c:manualLayout>
      </c:layout>
      <c:spPr>
        <a:noFill/>
        <a:ln w="25400">
          <a:noFill/>
        </a:ln>
      </c:spPr>
    </c:title>
    <c:plotArea>
      <c:layout>
        <c:manualLayout>
          <c:layoutTarget val="inner"/>
          <c:xMode val="edge"/>
          <c:yMode val="edge"/>
          <c:x val="0.26851932785773491"/>
          <c:y val="0.23026352774132641"/>
          <c:w val="0.58333509155301033"/>
          <c:h val="0.62171152490158288"/>
        </c:manualLayout>
      </c:layout>
      <c:pieChart>
        <c:varyColors val="1"/>
        <c:ser>
          <c:idx val="0"/>
          <c:order val="0"/>
          <c:spPr>
            <a:solidFill>
              <a:srgbClr val="9999FF"/>
            </a:solidFill>
            <a:ln w="12700">
              <a:solidFill>
                <a:srgbClr val="000000"/>
              </a:solidFill>
              <a:prstDash val="solid"/>
            </a:ln>
          </c:spPr>
          <c:explosion val="9"/>
          <c:dPt>
            <c:idx val="0"/>
            <c:spPr>
              <a:solidFill>
                <a:srgbClr val="33CCCC"/>
              </a:solidFill>
              <a:ln w="25400">
                <a:noFill/>
              </a:ln>
              <a:effectLst>
                <a:innerShdw blurRad="63500" dist="50800" dir="13500000">
                  <a:prstClr val="black">
                    <a:alpha val="50000"/>
                  </a:prstClr>
                </a:innerShdw>
              </a:effectLst>
            </c:spPr>
          </c:dPt>
          <c:dPt>
            <c:idx val="1"/>
            <c:spPr>
              <a:solidFill>
                <a:srgbClr val="FF00FF"/>
              </a:solidFill>
              <a:ln w="25400">
                <a:noFill/>
              </a:ln>
              <a:effectLst>
                <a:innerShdw blurRad="63500" dist="50800" dir="13500000">
                  <a:prstClr val="black">
                    <a:alpha val="50000"/>
                  </a:prstClr>
                </a:innerShdw>
              </a:effectLst>
            </c:spPr>
          </c:dPt>
          <c:dLbls>
            <c:dLbl>
              <c:idx val="0"/>
              <c:layout>
                <c:manualLayout>
                  <c:x val="-2.297655635952495E-2"/>
                  <c:y val="5.2568174740869333E-3"/>
                </c:manualLayout>
              </c:layout>
              <c:dLblPos val="bestFit"/>
              <c:showCatName val="1"/>
              <c:showPercent val="1"/>
            </c:dLbl>
            <c:dLbl>
              <c:idx val="1"/>
              <c:layout>
                <c:manualLayout>
                  <c:x val="-5.8503019889753802E-2"/>
                  <c:y val="2.8221895991814602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PR"/>
              </a:p>
            </c:txPr>
            <c:showCatName val="1"/>
            <c:showPercent val="1"/>
            <c:showLeaderLines val="1"/>
          </c:dLbls>
          <c:cat>
            <c:strRef>
              <c:f>'[3]GRAFICA 3'!$P$27:$Q$27</c:f>
              <c:strCache>
                <c:ptCount val="2"/>
                <c:pt idx="0">
                  <c:v>OCUPADA</c:v>
                </c:pt>
                <c:pt idx="1">
                  <c:v>NO OCUPADA</c:v>
                </c:pt>
              </c:strCache>
            </c:strRef>
          </c:cat>
          <c:val>
            <c:numRef>
              <c:f>'[3]GRAFICA 3'!$P$28:$Q$28</c:f>
              <c:numCache>
                <c:formatCode>#,##0</c:formatCode>
                <c:ptCount val="2"/>
                <c:pt idx="0">
                  <c:v>11738.857142857141</c:v>
                </c:pt>
                <c:pt idx="1">
                  <c:v>1463.1428571428587</c:v>
                </c:pt>
              </c:numCache>
            </c:numRef>
          </c:val>
        </c:ser>
        <c:dLbls>
          <c:showCatName val="1"/>
          <c:showPercent val="1"/>
        </c:dLbls>
        <c:firstSliceAng val="0"/>
      </c:pieChart>
      <c:spPr>
        <a:noFill/>
        <a:ln w="25400">
          <a:noFill/>
        </a:ln>
        <a:scene3d>
          <a:camera prst="orthographicFront"/>
          <a:lightRig rig="threePt" dir="t"/>
        </a:scene3d>
        <a:sp3d>
          <a:bevelT prst="angle"/>
        </a:sp3d>
      </c:spPr>
    </c:plotArea>
    <c:plotVisOnly val="1"/>
    <c:dispBlanksAs val="zero"/>
  </c:chart>
  <c:spPr>
    <a:solidFill>
      <a:srgbClr val="FFCC00"/>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PR"/>
    </a:p>
  </c:txPr>
  <c:printSettings>
    <c:headerFooter alignWithMargins="0"/>
    <c:pageMargins b="1" l="0.75000000000000233" r="0.7500000000000023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ESPACIOS HABITABLES VS</a:t>
            </a:r>
          </a:p>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 NO HABITABLES</a:t>
            </a:r>
          </a:p>
        </c:rich>
      </c:tx>
      <c:layout>
        <c:manualLayout>
          <c:xMode val="edge"/>
          <c:yMode val="edge"/>
          <c:x val="0.4903395461643244"/>
          <c:y val="2.3239052355297687E-2"/>
        </c:manualLayout>
      </c:layout>
    </c:title>
    <c:view3D>
      <c:rotX val="30"/>
      <c:perspective val="30"/>
    </c:view3D>
    <c:plotArea>
      <c:layout>
        <c:manualLayout>
          <c:layoutTarget val="inner"/>
          <c:xMode val="edge"/>
          <c:yMode val="edge"/>
          <c:x val="8.0316632395473264E-2"/>
          <c:y val="0.16817833972709584"/>
          <c:w val="0.84536436130197057"/>
          <c:h val="0.6686825863513457"/>
        </c:manualLayout>
      </c:layout>
      <c:pie3DChart>
        <c:varyColors val="1"/>
        <c:ser>
          <c:idx val="0"/>
          <c:order val="0"/>
          <c:spPr>
            <a:solidFill>
              <a:srgbClr val="FFC000"/>
            </a:solidFill>
          </c:spPr>
          <c:explosion val="27"/>
          <c:dPt>
            <c:idx val="0"/>
            <c:explosion val="1"/>
            <c:spPr>
              <a:solidFill>
                <a:schemeClr val="accent6">
                  <a:lumMod val="75000"/>
                </a:schemeClr>
              </a:solidFill>
              <a:effectLst>
                <a:innerShdw blurRad="63500" dist="50800" dir="13500000">
                  <a:prstClr val="black">
                    <a:alpha val="50000"/>
                  </a:prstClr>
                </a:innerShdw>
              </a:effectLst>
            </c:spPr>
          </c:dPt>
          <c:dPt>
            <c:idx val="1"/>
            <c:spPr>
              <a:solidFill>
                <a:schemeClr val="accent4">
                  <a:lumMod val="60000"/>
                  <a:lumOff val="40000"/>
                </a:schemeClr>
              </a:solidFill>
              <a:effectLst>
                <a:innerShdw blurRad="63500" dist="50800" dir="8100000">
                  <a:prstClr val="black">
                    <a:alpha val="50000"/>
                  </a:prstClr>
                </a:innerShdw>
              </a:effectLst>
            </c:spPr>
          </c:dPt>
          <c:dLbls>
            <c:dLbl>
              <c:idx val="0"/>
              <c:layout>
                <c:manualLayout>
                  <c:x val="0.11460420950565939"/>
                  <c:y val="-3.7971762189042191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PR"/>
              </a:p>
            </c:txPr>
            <c:showCatName val="1"/>
            <c:showPercent val="1"/>
            <c:showLeaderLines val="1"/>
          </c:dLbls>
          <c:cat>
            <c:strRef>
              <c:f>'[3]GRAFICA 3'!$P$31:$Q$31</c:f>
              <c:strCache>
                <c:ptCount val="2"/>
                <c:pt idx="0">
                  <c:v>HABITABLES</c:v>
                </c:pt>
                <c:pt idx="1">
                  <c:v>NO HABITABLES</c:v>
                </c:pt>
              </c:strCache>
            </c:strRef>
          </c:cat>
          <c:val>
            <c:numRef>
              <c:f>'[3]GRAFICA 3'!$P$32:$Q$32</c:f>
              <c:numCache>
                <c:formatCode>#,##0</c:formatCode>
                <c:ptCount val="2"/>
                <c:pt idx="0">
                  <c:v>13202</c:v>
                </c:pt>
                <c:pt idx="1">
                  <c:v>438</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blipFill>
      <a:blip xmlns:r="http://schemas.openxmlformats.org/officeDocument/2006/relationships" r:embed="rId1"/>
      <a:tile tx="0" ty="0" sx="100000" sy="100000" flip="none" algn="tl"/>
    </a:blip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s-PR"/>
    </a:p>
  </c:txPr>
  <c:printSettings>
    <c:headerFooter/>
    <c:pageMargins b="0.75000000000000233" l="0.70000000000000062" r="0.70000000000000062" t="0.750000000000002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PR"/>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PR"/>
              </a:p>
            </c:txPr>
            <c:showVal val="1"/>
          </c:dLbls>
          <c:val>
            <c:numLit>
              <c:formatCode>General</c:formatCode>
              <c:ptCount val="1"/>
              <c:pt idx="0">
                <c:v>0</c:v>
              </c:pt>
            </c:numLit>
          </c:val>
        </c:ser>
        <c:dLbls>
          <c:showVal val="1"/>
        </c:dLbls>
        <c:shape val="box"/>
        <c:axId val="263654016"/>
        <c:axId val="263668096"/>
        <c:axId val="0"/>
      </c:bar3DChart>
      <c:catAx>
        <c:axId val="263654016"/>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PR"/>
          </a:p>
        </c:txPr>
        <c:crossAx val="263668096"/>
        <c:crosses val="autoZero"/>
        <c:auto val="1"/>
        <c:lblAlgn val="ctr"/>
        <c:lblOffset val="100"/>
        <c:tickLblSkip val="1"/>
        <c:tickMarkSkip val="1"/>
      </c:catAx>
      <c:valAx>
        <c:axId val="263668096"/>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PR"/>
          </a:p>
        </c:txPr>
        <c:crossAx val="26365401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PR"/>
    </a:p>
  </c:txPr>
  <c:printSettings>
    <c:headerFooter alignWithMargins="0"/>
    <c:pageMargins b="1" l="0.75000000000000389" r="0.75000000000000389"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PR"/>
              </a:p>
            </c:txPr>
            <c:showVal val="1"/>
          </c:dLbls>
          <c:val>
            <c:numLit>
              <c:formatCode>General</c:formatCode>
              <c:ptCount val="1"/>
              <c:pt idx="0">
                <c:v>0</c:v>
              </c:pt>
            </c:numLit>
          </c:val>
        </c:ser>
        <c:dLbls>
          <c:showVal val="1"/>
        </c:dLbls>
        <c:shape val="box"/>
        <c:axId val="263688576"/>
        <c:axId val="263690112"/>
        <c:axId val="0"/>
      </c:bar3DChart>
      <c:catAx>
        <c:axId val="263688576"/>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PR"/>
          </a:p>
        </c:txPr>
        <c:crossAx val="263690112"/>
        <c:crosses val="autoZero"/>
        <c:auto val="1"/>
        <c:lblAlgn val="ctr"/>
        <c:lblOffset val="100"/>
        <c:tickLblSkip val="1"/>
        <c:tickMarkSkip val="1"/>
      </c:catAx>
      <c:valAx>
        <c:axId val="263690112"/>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PR"/>
          </a:p>
        </c:txPr>
        <c:crossAx val="26368857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PR"/>
    </a:p>
  </c:txPr>
  <c:printSettings>
    <c:headerFooter alignWithMargins="0"/>
    <c:pageMargins b="1" l="0.75000000000000389" r="0.75000000000000389"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PR"/>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PR"/>
              </a:p>
            </c:txPr>
            <c:showVal val="1"/>
          </c:dLbls>
          <c:val>
            <c:numLit>
              <c:formatCode>General</c:formatCode>
              <c:ptCount val="1"/>
              <c:pt idx="0">
                <c:v>0</c:v>
              </c:pt>
            </c:numLit>
          </c:val>
        </c:ser>
        <c:dLbls>
          <c:showVal val="1"/>
        </c:dLbls>
        <c:shape val="box"/>
        <c:axId val="263268224"/>
        <c:axId val="263269760"/>
        <c:axId val="0"/>
      </c:bar3DChart>
      <c:catAx>
        <c:axId val="263268224"/>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PR"/>
          </a:p>
        </c:txPr>
        <c:crossAx val="263269760"/>
        <c:crosses val="autoZero"/>
        <c:auto val="1"/>
        <c:lblAlgn val="ctr"/>
        <c:lblOffset val="100"/>
        <c:tickLblSkip val="1"/>
        <c:tickMarkSkip val="1"/>
      </c:catAx>
      <c:valAx>
        <c:axId val="263269760"/>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PR"/>
          </a:p>
        </c:txPr>
        <c:crossAx val="26326822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PR"/>
    </a:p>
  </c:txPr>
  <c:printSettings>
    <c:headerFooter alignWithMargins="0"/>
    <c:pageMargins b="1" l="0.75000000000000389" r="0.75000000000000389"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 Id="rId9" Type="http://schemas.openxmlformats.org/officeDocument/2006/relationships/chart" Target="../charts/chart2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oneCellAnchor>
    <xdr:from>
      <xdr:col>7</xdr:col>
      <xdr:colOff>469526</xdr:colOff>
      <xdr:row>0</xdr:row>
      <xdr:rowOff>0</xdr:rowOff>
    </xdr:from>
    <xdr:ext cx="184731" cy="284157"/>
    <xdr:sp macro="" textlink="">
      <xdr:nvSpPr>
        <xdr:cNvPr id="8" name="TextBox 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4" name="TextBox 1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6" name="TextBox 1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8" name="TextBox 1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0" name="TextBox 1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2" name="TextBox 2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4" name="TextBox 2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5" name="TextBox 2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7" name="TextBox 2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8" name="TextBox 2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0" name="TextBox 2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1" name="TextBox 3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3" name="TextBox 3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4" name="TextBox 3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6" name="TextBox 3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7" name="TextBox 3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4" name="TextBox 4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6" name="TextBox 4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5" name="TextBox 4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9" name="TextBox 48"/>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8" name="TextBox 4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7" name="TextBox 5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1" name="TextBox 4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3" name="TextBox 5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2" name="TextBox 4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4" name="TextBox 5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8" name="TextBox 57"/>
        <xdr:cNvSpPr txBox="1"/>
      </xdr:nvSpPr>
      <xdr:spPr>
        <a:xfrm>
          <a:off x="4736726" y="764857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6" name="TextBox 65"/>
        <xdr:cNvSpPr txBox="1"/>
      </xdr:nvSpPr>
      <xdr:spPr>
        <a:xfrm>
          <a:off x="4736726" y="732528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0" name="TextBox 4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1" name="TextBox 6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1" name="TextBox 5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2" name="TextBox 6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7" name="TextBox 6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4" name="TextBox 6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0</xdr:col>
      <xdr:colOff>38100</xdr:colOff>
      <xdr:row>6</xdr:row>
      <xdr:rowOff>114300</xdr:rowOff>
    </xdr:from>
    <xdr:to>
      <xdr:col>5</xdr:col>
      <xdr:colOff>0</xdr:colOff>
      <xdr:row>22</xdr:row>
      <xdr:rowOff>142875</xdr:rowOff>
    </xdr:to>
    <xdr:graphicFrame macro="">
      <xdr:nvGraphicFramePr>
        <xdr:cNvPr id="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6</xdr:row>
      <xdr:rowOff>123825</xdr:rowOff>
    </xdr:from>
    <xdr:to>
      <xdr:col>10</xdr:col>
      <xdr:colOff>47625</xdr:colOff>
      <xdr:row>23</xdr:row>
      <xdr:rowOff>0</xdr:rowOff>
    </xdr:to>
    <xdr:graphicFrame macro="">
      <xdr:nvGraphicFramePr>
        <xdr:cNvPr id="4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6</xdr:row>
      <xdr:rowOff>104775</xdr:rowOff>
    </xdr:from>
    <xdr:to>
      <xdr:col>14</xdr:col>
      <xdr:colOff>581025</xdr:colOff>
      <xdr:row>23</xdr:row>
      <xdr:rowOff>0</xdr:rowOff>
    </xdr:to>
    <xdr:graphicFrame macro="">
      <xdr:nvGraphicFramePr>
        <xdr:cNvPr id="6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24</xdr:row>
      <xdr:rowOff>11206</xdr:rowOff>
    </xdr:from>
    <xdr:to>
      <xdr:col>4</xdr:col>
      <xdr:colOff>542925</xdr:colOff>
      <xdr:row>41</xdr:row>
      <xdr:rowOff>144556</xdr:rowOff>
    </xdr:to>
    <xdr:graphicFrame macro="">
      <xdr:nvGraphicFramePr>
        <xdr:cNvPr id="6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579344</xdr:colOff>
      <xdr:row>24</xdr:row>
      <xdr:rowOff>11205</xdr:rowOff>
    </xdr:from>
    <xdr:to>
      <xdr:col>10</xdr:col>
      <xdr:colOff>12327</xdr:colOff>
      <xdr:row>41</xdr:row>
      <xdr:rowOff>154080</xdr:rowOff>
    </xdr:to>
    <xdr:graphicFrame macro="">
      <xdr:nvGraphicFramePr>
        <xdr:cNvPr id="6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7</xdr:col>
      <xdr:colOff>469526</xdr:colOff>
      <xdr:row>44</xdr:row>
      <xdr:rowOff>124385</xdr:rowOff>
    </xdr:from>
    <xdr:ext cx="184731" cy="284157"/>
    <xdr:sp macro="" textlink="">
      <xdr:nvSpPr>
        <xdr:cNvPr id="70" name="TextBox 6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10</xdr:col>
      <xdr:colOff>35860</xdr:colOff>
      <xdr:row>24</xdr:row>
      <xdr:rowOff>22412</xdr:rowOff>
    </xdr:from>
    <xdr:to>
      <xdr:col>14</xdr:col>
      <xdr:colOff>582707</xdr:colOff>
      <xdr:row>42</xdr:row>
      <xdr:rowOff>8405</xdr:rowOff>
    </xdr:to>
    <xdr:graphicFrame macro="">
      <xdr:nvGraphicFramePr>
        <xdr:cNvPr id="7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56</xdr:row>
      <xdr:rowOff>0</xdr:rowOff>
    </xdr:from>
    <xdr:to>
      <xdr:col>14</xdr:col>
      <xdr:colOff>0</xdr:colOff>
      <xdr:row>56</xdr:row>
      <xdr:rowOff>0</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14</xdr:col>
      <xdr:colOff>0</xdr:colOff>
      <xdr:row>56</xdr:row>
      <xdr:rowOff>0</xdr:rowOff>
    </xdr:to>
    <xdr:graphicFrame macro="">
      <xdr:nvGraphicFramePr>
        <xdr:cNvPr id="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14</xdr:col>
      <xdr:colOff>0</xdr:colOff>
      <xdr:row>56</xdr:row>
      <xdr:rowOff>0</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56</xdr:row>
      <xdr:rowOff>0</xdr:rowOff>
    </xdr:from>
    <xdr:to>
      <xdr:col>14</xdr:col>
      <xdr:colOff>0</xdr:colOff>
      <xdr:row>56</xdr:row>
      <xdr:rowOff>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40</xdr:row>
      <xdr:rowOff>142875</xdr:rowOff>
    </xdr:from>
    <xdr:to>
      <xdr:col>13</xdr:col>
      <xdr:colOff>428625</xdr:colOff>
      <xdr:row>55</xdr:row>
      <xdr:rowOff>323850</xdr:rowOff>
    </xdr:to>
    <xdr:graphicFrame macro="">
      <xdr:nvGraphicFramePr>
        <xdr:cNvPr id="1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39</xdr:row>
      <xdr:rowOff>0</xdr:rowOff>
    </xdr:from>
    <xdr:to>
      <xdr:col>14</xdr:col>
      <xdr:colOff>0</xdr:colOff>
      <xdr:row>39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39</xdr:row>
      <xdr:rowOff>0</xdr:rowOff>
    </xdr:from>
    <xdr:to>
      <xdr:col>14</xdr:col>
      <xdr:colOff>0</xdr:colOff>
      <xdr:row>39</xdr:row>
      <xdr:rowOff>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39</xdr:row>
      <xdr:rowOff>0</xdr:rowOff>
    </xdr:from>
    <xdr:to>
      <xdr:col>14</xdr:col>
      <xdr:colOff>0</xdr:colOff>
      <xdr:row>39</xdr:row>
      <xdr:rowOff>0</xdr:rowOff>
    </xdr:to>
    <xdr:graphicFrame macro="">
      <xdr:nvGraphicFramePr>
        <xdr:cNvPr id="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10</xdr:row>
      <xdr:rowOff>133351</xdr:rowOff>
    </xdr:from>
    <xdr:to>
      <xdr:col>13</xdr:col>
      <xdr:colOff>428625</xdr:colOff>
      <xdr:row>30</xdr:row>
      <xdr:rowOff>9525</xdr:rowOff>
    </xdr:to>
    <xdr:graphicFrame macro="">
      <xdr:nvGraphicFramePr>
        <xdr:cNvPr id="1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5</xdr:row>
      <xdr:rowOff>133350</xdr:rowOff>
    </xdr:from>
    <xdr:to>
      <xdr:col>10</xdr:col>
      <xdr:colOff>447675</xdr:colOff>
      <xdr:row>23</xdr:row>
      <xdr:rowOff>190500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19050</xdr:rowOff>
    </xdr:from>
    <xdr:to>
      <xdr:col>5</xdr:col>
      <xdr:colOff>257175</xdr:colOff>
      <xdr:row>43</xdr:row>
      <xdr:rowOff>114300</xdr:rowOff>
    </xdr:to>
    <xdr:graphicFrame macro="">
      <xdr:nvGraphicFramePr>
        <xdr:cNvPr id="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28</xdr:row>
      <xdr:rowOff>9525</xdr:rowOff>
    </xdr:from>
    <xdr:to>
      <xdr:col>10</xdr:col>
      <xdr:colOff>533400</xdr:colOff>
      <xdr:row>43</xdr:row>
      <xdr:rowOff>114300</xdr:rowOff>
    </xdr:to>
    <xdr:graphicFrame macro="">
      <xdr:nvGraphicFramePr>
        <xdr:cNvPr id="1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1-12/PROMEDIO%20DIARIO%20ABRIL%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Documents/LO%20DE%20MI%20MAQUINA/ESTADISTICAS%20CONSEJO%20SEGURIDAD%202011-12/FUGAS%20EN%20LAS%20INST.%20CORREC.%2011-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1-12/PROMEDIO%20DIARIO%20MAYO%2020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10">
          <cell r="C10">
            <v>500</v>
          </cell>
        </row>
      </sheetData>
      <sheetData sheetId="1">
        <row r="10">
          <cell r="F10">
            <v>0</v>
          </cell>
        </row>
      </sheetData>
      <sheetData sheetId="2">
        <row r="9">
          <cell r="B9">
            <v>13640</v>
          </cell>
        </row>
      </sheetData>
      <sheetData sheetId="3"/>
      <sheetData sheetId="4"/>
      <sheetData sheetId="5">
        <row r="11">
          <cell r="P11" t="str">
            <v>SUM</v>
          </cell>
          <cell r="Q11" t="str">
            <v>SENT</v>
          </cell>
        </row>
        <row r="12">
          <cell r="P12">
            <v>2118.4444444444443</v>
          </cell>
          <cell r="Q12">
            <v>9583.1111111111113</v>
          </cell>
        </row>
        <row r="15">
          <cell r="P15" t="str">
            <v>SUM</v>
          </cell>
          <cell r="Q15" t="str">
            <v>SENT</v>
          </cell>
        </row>
        <row r="16">
          <cell r="P16">
            <v>120.66666666666666</v>
          </cell>
          <cell r="Q16">
            <v>305.16666666666663</v>
          </cell>
        </row>
        <row r="19">
          <cell r="P19" t="str">
            <v>SUM</v>
          </cell>
          <cell r="Q19" t="str">
            <v>SENT</v>
          </cell>
        </row>
        <row r="20">
          <cell r="P20">
            <v>192</v>
          </cell>
          <cell r="Q20">
            <v>240.11111111111111</v>
          </cell>
        </row>
        <row r="23">
          <cell r="P23" t="str">
            <v>ESTE</v>
          </cell>
          <cell r="Q23" t="str">
            <v>OESTE</v>
          </cell>
        </row>
        <row r="24">
          <cell r="P24">
            <v>5841.666666666667</v>
          </cell>
          <cell r="Q24">
            <v>5859.8888888888887</v>
          </cell>
        </row>
        <row r="27">
          <cell r="P27" t="str">
            <v>OCUPADA</v>
          </cell>
          <cell r="Q27" t="str">
            <v>NO OCUPADA</v>
          </cell>
        </row>
        <row r="28">
          <cell r="P28">
            <v>11701.555555555555</v>
          </cell>
          <cell r="Q28">
            <v>1493.4444444444453</v>
          </cell>
        </row>
        <row r="31">
          <cell r="P31" t="str">
            <v>HABITABLES</v>
          </cell>
          <cell r="Q31" t="str">
            <v>NO HABITABLES</v>
          </cell>
        </row>
        <row r="32">
          <cell r="P32">
            <v>13195</v>
          </cell>
          <cell r="Q32">
            <v>445</v>
          </cell>
        </row>
      </sheetData>
      <sheetData sheetId="6">
        <row r="9">
          <cell r="G9">
            <v>3456.1666666666665</v>
          </cell>
        </row>
      </sheetData>
      <sheetData sheetId="7">
        <row r="5">
          <cell r="N5" t="str">
            <v>PENDIENTE LIQUIDACIÓN</v>
          </cell>
          <cell r="O5">
            <v>157.27777777777777</v>
          </cell>
        </row>
        <row r="6">
          <cell r="N6" t="str">
            <v>CON LIQUIDACIÓN</v>
          </cell>
          <cell r="O6">
            <v>258.66666666666663</v>
          </cell>
        </row>
        <row r="7">
          <cell r="N7" t="str">
            <v>SIN SENTENCIA</v>
          </cell>
          <cell r="O7">
            <v>5.5555555555555552E-2</v>
          </cell>
        </row>
        <row r="8">
          <cell r="N8" t="str">
            <v>PENSIÓN ALIMENTARIA</v>
          </cell>
          <cell r="O8">
            <v>276.88888888888891</v>
          </cell>
        </row>
        <row r="9">
          <cell r="N9" t="str">
            <v>MAXIMA</v>
          </cell>
          <cell r="O9">
            <v>1948.4444444444443</v>
          </cell>
        </row>
        <row r="10">
          <cell r="N10" t="str">
            <v>MINIMA</v>
          </cell>
          <cell r="O10">
            <v>3456.1666666666665</v>
          </cell>
        </row>
        <row r="11">
          <cell r="N11" t="str">
            <v>MEDIANA</v>
          </cell>
          <cell r="O11">
            <v>3485.6111111111113</v>
          </cell>
        </row>
        <row r="15">
          <cell r="N15" t="str">
            <v>PENDIENTE LIQUIDACIÓN</v>
          </cell>
          <cell r="O15">
            <v>23.777777777777779</v>
          </cell>
        </row>
        <row r="16">
          <cell r="N16" t="str">
            <v>CON LIQUIDACIÓN</v>
          </cell>
          <cell r="O16">
            <v>67.388888888888886</v>
          </cell>
        </row>
        <row r="17">
          <cell r="N17" t="str">
            <v>SIN SENTENCIA</v>
          </cell>
          <cell r="O17">
            <v>5.5555555555555552E-2</v>
          </cell>
        </row>
        <row r="18">
          <cell r="N18" t="str">
            <v>PENSIÓN ALIMENTARIA</v>
          </cell>
          <cell r="O18">
            <v>162.88888888888889</v>
          </cell>
        </row>
        <row r="19">
          <cell r="N19" t="str">
            <v>MAXIMA</v>
          </cell>
          <cell r="O19">
            <v>1153.9999999999998</v>
          </cell>
        </row>
        <row r="20">
          <cell r="N20" t="str">
            <v>MINIMA</v>
          </cell>
          <cell r="O20">
            <v>1991.0555555555557</v>
          </cell>
        </row>
        <row r="21">
          <cell r="N21" t="str">
            <v>MEDIANA</v>
          </cell>
          <cell r="O21">
            <v>1548.9444444444446</v>
          </cell>
        </row>
        <row r="25">
          <cell r="N25" t="str">
            <v>PENDIENTE LIQUIDACIÓN</v>
          </cell>
          <cell r="O25">
            <v>133.5</v>
          </cell>
        </row>
        <row r="26">
          <cell r="N26" t="str">
            <v>CON LIQUIDACIÓN</v>
          </cell>
          <cell r="O26">
            <v>191.27777777777777</v>
          </cell>
        </row>
        <row r="27">
          <cell r="N27" t="str">
            <v>SIN SENTENCIA</v>
          </cell>
          <cell r="O27">
            <v>0</v>
          </cell>
        </row>
        <row r="28">
          <cell r="N28" t="str">
            <v>PENSIÓN ALIMENTARIA</v>
          </cell>
          <cell r="O28">
            <v>114.00000000000001</v>
          </cell>
        </row>
        <row r="29">
          <cell r="N29" t="str">
            <v>MAXIMA</v>
          </cell>
          <cell r="O29">
            <v>794.44444444444446</v>
          </cell>
        </row>
        <row r="30">
          <cell r="N30" t="str">
            <v>MINIMA</v>
          </cell>
          <cell r="O30">
            <v>1465.1111111111109</v>
          </cell>
        </row>
        <row r="31">
          <cell r="N31" t="str">
            <v>MEDIANA</v>
          </cell>
          <cell r="O31">
            <v>1936.6666666666667</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PARA COMPLEJO PONCE"/>
      <sheetName val="FUGAS 2005-06 (2)"/>
      <sheetName val="POR TIPO DE INST."/>
      <sheetName val="AÑO NATURAL 2010"/>
      <sheetName val="AÑO NATURAL 2009"/>
      <sheetName val="AÑO NATURAL 2008"/>
      <sheetName val="AÑO NATURAL 2007)"/>
      <sheetName val="AÑO NATURAL 2006"/>
      <sheetName val="AÑO NATURAL 2005"/>
      <sheetName val="BAY 308"/>
      <sheetName val="FUGAS POR TIPO DE INST0203."/>
      <sheetName val="FUGAS MUJERES02-+07"/>
      <sheetName val="FUGAS TODOS LOS AÑOS"/>
      <sheetName val="FUGAS EN LOS HAS"/>
      <sheetName val="Algunas instituciones2004-09"/>
      <sheetName val="Algunas instituciones09"/>
      <sheetName val="FUGAS DESVIO 2012-13"/>
      <sheetName val="FUGAS 2012-13"/>
      <sheetName val="FUGAS DESVIO 2011-12"/>
      <sheetName val="FUGAS 2011-12"/>
      <sheetName val="FUGAS DESVIO 2010-11"/>
      <sheetName val="FUGAS 2010-11 "/>
      <sheetName val="FUGAS DE ENERO10 A SEPT.10"/>
      <sheetName val="FUGAS DESVIO 2009-10"/>
      <sheetName val="FUGAS 2009-10"/>
      <sheetName val="FUGAS DESVIO 2008-09"/>
      <sheetName val="FUGAS 2008-09"/>
      <sheetName val="FUGAS 2007-08"/>
      <sheetName val="FUGAS DESVIO 2007-08 "/>
      <sheetName val="FUGAS 2006-07"/>
      <sheetName val="FUGAS DESVIO 2006-07"/>
      <sheetName val="FUGAS DESVIO 2005-06"/>
      <sheetName val="FUGAS 2005-06"/>
      <sheetName val="FUGAS 2004-05 "/>
      <sheetName val="FUGAS 2003-04"/>
      <sheetName val="2002-03"/>
      <sheetName val="2001-02"/>
      <sheetName val="2000-01"/>
      <sheetName val="1999-00"/>
      <sheetName val="1998-99"/>
      <sheetName val="1997-98"/>
      <sheetName val="1996-97"/>
      <sheetName val="1995-96"/>
      <sheetName val="1994-95"/>
      <sheetName val="INTENTOS DE FUGA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
          <cell r="Q5" t="str">
            <v>REGULAR</v>
          </cell>
        </row>
        <row r="6">
          <cell r="P6" t="str">
            <v>JUL.</v>
          </cell>
          <cell r="Q6">
            <v>0</v>
          </cell>
        </row>
        <row r="7">
          <cell r="P7" t="str">
            <v>AGO.</v>
          </cell>
          <cell r="Q7">
            <v>0</v>
          </cell>
        </row>
        <row r="8">
          <cell r="P8" t="str">
            <v>SEP.</v>
          </cell>
          <cell r="Q8">
            <v>4</v>
          </cell>
        </row>
        <row r="9">
          <cell r="P9" t="str">
            <v>OCT</v>
          </cell>
          <cell r="Q9">
            <v>1</v>
          </cell>
        </row>
        <row r="10">
          <cell r="P10" t="str">
            <v>NOV.</v>
          </cell>
          <cell r="Q10">
            <v>0</v>
          </cell>
        </row>
        <row r="11">
          <cell r="P11" t="str">
            <v>DIC.</v>
          </cell>
          <cell r="Q11">
            <v>4</v>
          </cell>
        </row>
        <row r="12">
          <cell r="P12" t="str">
            <v>ENE.</v>
          </cell>
          <cell r="Q12">
            <v>0</v>
          </cell>
        </row>
        <row r="13">
          <cell r="P13" t="str">
            <v xml:space="preserve">FEB. </v>
          </cell>
          <cell r="Q13">
            <v>3</v>
          </cell>
        </row>
        <row r="14">
          <cell r="P14" t="str">
            <v>MAR.</v>
          </cell>
          <cell r="Q14">
            <v>0</v>
          </cell>
        </row>
        <row r="15">
          <cell r="P15" t="str">
            <v>ABR.</v>
          </cell>
          <cell r="Q15">
            <v>5</v>
          </cell>
        </row>
        <row r="16">
          <cell r="P16" t="str">
            <v>MAY.</v>
          </cell>
          <cell r="Q16">
            <v>1</v>
          </cell>
        </row>
        <row r="17">
          <cell r="P17" t="str">
            <v>JUN.</v>
          </cell>
          <cell r="Q17">
            <v>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10">
          <cell r="C10">
            <v>500</v>
          </cell>
          <cell r="D10">
            <v>0</v>
          </cell>
          <cell r="F10">
            <v>0</v>
          </cell>
          <cell r="I10">
            <v>492</v>
          </cell>
          <cell r="AC10">
            <v>0</v>
          </cell>
          <cell r="AD10">
            <v>0</v>
          </cell>
        </row>
        <row r="11">
          <cell r="C11">
            <v>450</v>
          </cell>
          <cell r="D11">
            <v>0</v>
          </cell>
          <cell r="F11">
            <v>0</v>
          </cell>
          <cell r="I11">
            <v>426</v>
          </cell>
          <cell r="AC11">
            <v>0</v>
          </cell>
          <cell r="AD11">
            <v>0</v>
          </cell>
        </row>
        <row r="12">
          <cell r="C12">
            <v>36</v>
          </cell>
          <cell r="D12">
            <v>0</v>
          </cell>
          <cell r="F12">
            <v>0</v>
          </cell>
          <cell r="I12">
            <v>35</v>
          </cell>
          <cell r="AC12">
            <v>0</v>
          </cell>
          <cell r="AD12">
            <v>0</v>
          </cell>
        </row>
        <row r="13">
          <cell r="C13">
            <v>40</v>
          </cell>
          <cell r="D13">
            <v>0</v>
          </cell>
          <cell r="F13">
            <v>0</v>
          </cell>
          <cell r="I13">
            <v>28</v>
          </cell>
          <cell r="AC13">
            <v>0</v>
          </cell>
          <cell r="AD13">
            <v>0</v>
          </cell>
          <cell r="AM13">
            <v>0</v>
          </cell>
          <cell r="AN13">
            <v>28</v>
          </cell>
        </row>
        <row r="14">
          <cell r="C14">
            <v>108</v>
          </cell>
          <cell r="D14">
            <v>0</v>
          </cell>
          <cell r="F14">
            <v>0</v>
          </cell>
          <cell r="I14">
            <v>37</v>
          </cell>
          <cell r="AC14">
            <v>0</v>
          </cell>
          <cell r="AD14">
            <v>19</v>
          </cell>
        </row>
        <row r="15">
          <cell r="C15">
            <v>68</v>
          </cell>
          <cell r="D15">
            <v>0</v>
          </cell>
          <cell r="F15">
            <v>0</v>
          </cell>
          <cell r="I15">
            <v>32</v>
          </cell>
          <cell r="AC15">
            <v>0</v>
          </cell>
          <cell r="AD15">
            <v>0</v>
          </cell>
        </row>
        <row r="16">
          <cell r="C16">
            <v>108</v>
          </cell>
          <cell r="D16">
            <v>0</v>
          </cell>
          <cell r="F16">
            <v>38</v>
          </cell>
          <cell r="I16">
            <v>17</v>
          </cell>
          <cell r="AC16">
            <v>1</v>
          </cell>
          <cell r="AD16">
            <v>1</v>
          </cell>
          <cell r="AM16">
            <v>8</v>
          </cell>
          <cell r="AN16">
            <v>1</v>
          </cell>
        </row>
        <row r="17">
          <cell r="C17">
            <v>705</v>
          </cell>
          <cell r="D17">
            <v>10</v>
          </cell>
          <cell r="F17">
            <v>465</v>
          </cell>
          <cell r="I17">
            <v>201</v>
          </cell>
          <cell r="AC17">
            <v>72</v>
          </cell>
          <cell r="AD17">
            <v>16</v>
          </cell>
        </row>
        <row r="18">
          <cell r="C18">
            <v>404</v>
          </cell>
          <cell r="D18">
            <v>2</v>
          </cell>
          <cell r="F18">
            <v>9</v>
          </cell>
          <cell r="I18">
            <v>255</v>
          </cell>
          <cell r="AC18">
            <v>0</v>
          </cell>
          <cell r="AD18">
            <v>0</v>
          </cell>
        </row>
        <row r="19">
          <cell r="C19">
            <v>292</v>
          </cell>
          <cell r="D19">
            <v>3</v>
          </cell>
          <cell r="F19">
            <v>0</v>
          </cell>
          <cell r="I19">
            <v>283</v>
          </cell>
          <cell r="AC19">
            <v>0</v>
          </cell>
          <cell r="AD19">
            <v>0</v>
          </cell>
        </row>
        <row r="20">
          <cell r="C20">
            <v>1414</v>
          </cell>
          <cell r="D20">
            <v>38</v>
          </cell>
          <cell r="F20">
            <v>286</v>
          </cell>
          <cell r="I20">
            <v>1021</v>
          </cell>
          <cell r="AC20">
            <v>0</v>
          </cell>
          <cell r="AD20">
            <v>0</v>
          </cell>
        </row>
        <row r="21">
          <cell r="C21">
            <v>516</v>
          </cell>
          <cell r="D21">
            <v>5</v>
          </cell>
          <cell r="F21">
            <v>2</v>
          </cell>
          <cell r="I21">
            <v>495</v>
          </cell>
          <cell r="AC21">
            <v>1</v>
          </cell>
          <cell r="AD21">
            <v>0</v>
          </cell>
        </row>
        <row r="22">
          <cell r="C22">
            <v>36</v>
          </cell>
          <cell r="D22">
            <v>3</v>
          </cell>
          <cell r="F22">
            <v>8</v>
          </cell>
          <cell r="I22">
            <v>17</v>
          </cell>
          <cell r="AC22">
            <v>0</v>
          </cell>
          <cell r="AD22">
            <v>0</v>
          </cell>
          <cell r="AM22">
            <v>8</v>
          </cell>
          <cell r="AN22">
            <v>17</v>
          </cell>
        </row>
        <row r="23">
          <cell r="C23">
            <v>404</v>
          </cell>
          <cell r="D23">
            <v>6</v>
          </cell>
          <cell r="F23">
            <v>0</v>
          </cell>
          <cell r="I23">
            <v>369</v>
          </cell>
          <cell r="AC23">
            <v>0</v>
          </cell>
          <cell r="AD23">
            <v>0</v>
          </cell>
        </row>
        <row r="24">
          <cell r="C24">
            <v>516</v>
          </cell>
          <cell r="D24">
            <v>9</v>
          </cell>
          <cell r="F24">
            <v>0</v>
          </cell>
          <cell r="I24">
            <v>475</v>
          </cell>
          <cell r="AC24">
            <v>0</v>
          </cell>
          <cell r="AD24">
            <v>0</v>
          </cell>
        </row>
        <row r="25">
          <cell r="C25">
            <v>529</v>
          </cell>
          <cell r="D25">
            <v>24</v>
          </cell>
          <cell r="F25">
            <v>0</v>
          </cell>
          <cell r="I25">
            <v>477</v>
          </cell>
          <cell r="AC25">
            <v>0</v>
          </cell>
          <cell r="AD25">
            <v>0</v>
          </cell>
        </row>
        <row r="26">
          <cell r="C26">
            <v>476</v>
          </cell>
          <cell r="D26">
            <v>29</v>
          </cell>
          <cell r="F26">
            <v>107</v>
          </cell>
          <cell r="I26">
            <v>257</v>
          </cell>
          <cell r="AC26">
            <v>7</v>
          </cell>
          <cell r="AD26">
            <v>9</v>
          </cell>
          <cell r="AM26">
            <v>107</v>
          </cell>
          <cell r="AN26">
            <v>257</v>
          </cell>
        </row>
        <row r="27">
          <cell r="C27">
            <v>26</v>
          </cell>
          <cell r="D27">
            <v>0</v>
          </cell>
          <cell r="F27">
            <v>0</v>
          </cell>
          <cell r="I27">
            <v>11</v>
          </cell>
          <cell r="AC27">
            <v>0</v>
          </cell>
          <cell r="AD27">
            <v>0</v>
          </cell>
          <cell r="AM27">
            <v>0</v>
          </cell>
        </row>
        <row r="29">
          <cell r="C29">
            <v>534</v>
          </cell>
          <cell r="D29">
            <v>13</v>
          </cell>
          <cell r="F29">
            <v>0</v>
          </cell>
          <cell r="I29">
            <v>457</v>
          </cell>
          <cell r="AC29">
            <v>0</v>
          </cell>
          <cell r="AD29">
            <v>0</v>
          </cell>
        </row>
        <row r="30">
          <cell r="C30">
            <v>676</v>
          </cell>
          <cell r="D30">
            <v>6</v>
          </cell>
          <cell r="F30">
            <v>444</v>
          </cell>
          <cell r="I30">
            <v>161</v>
          </cell>
          <cell r="AC30">
            <v>23</v>
          </cell>
          <cell r="AD30">
            <v>4</v>
          </cell>
        </row>
        <row r="31">
          <cell r="C31">
            <v>280</v>
          </cell>
          <cell r="D31">
            <v>0</v>
          </cell>
          <cell r="F31">
            <v>0</v>
          </cell>
          <cell r="I31">
            <v>266</v>
          </cell>
          <cell r="AC31">
            <v>0</v>
          </cell>
          <cell r="AD31">
            <v>0</v>
          </cell>
        </row>
        <row r="32">
          <cell r="C32">
            <v>224</v>
          </cell>
          <cell r="D32">
            <v>2</v>
          </cell>
          <cell r="F32">
            <v>0</v>
          </cell>
          <cell r="I32">
            <v>167</v>
          </cell>
          <cell r="AC32">
            <v>0</v>
          </cell>
          <cell r="AD32">
            <v>0</v>
          </cell>
        </row>
        <row r="33">
          <cell r="C33">
            <v>192</v>
          </cell>
          <cell r="D33">
            <v>0</v>
          </cell>
          <cell r="F33">
            <v>0</v>
          </cell>
          <cell r="I33">
            <v>151</v>
          </cell>
          <cell r="AC33">
            <v>0</v>
          </cell>
          <cell r="AD33">
            <v>0</v>
          </cell>
        </row>
        <row r="34">
          <cell r="C34">
            <v>528</v>
          </cell>
          <cell r="D34">
            <v>20</v>
          </cell>
          <cell r="F34">
            <v>86</v>
          </cell>
          <cell r="I34">
            <v>380</v>
          </cell>
          <cell r="AC34">
            <v>86</v>
          </cell>
          <cell r="AD34">
            <v>185</v>
          </cell>
        </row>
        <row r="35">
          <cell r="C35">
            <v>246</v>
          </cell>
          <cell r="D35">
            <v>9</v>
          </cell>
          <cell r="F35">
            <v>204</v>
          </cell>
          <cell r="I35">
            <v>32</v>
          </cell>
          <cell r="AC35">
            <v>0</v>
          </cell>
          <cell r="AD35">
            <v>0</v>
          </cell>
        </row>
        <row r="36">
          <cell r="C36">
            <v>56</v>
          </cell>
          <cell r="D36">
            <v>0</v>
          </cell>
          <cell r="F36">
            <v>0</v>
          </cell>
          <cell r="I36">
            <v>47</v>
          </cell>
          <cell r="AC36">
            <v>0</v>
          </cell>
          <cell r="AD36">
            <v>0</v>
          </cell>
        </row>
        <row r="37">
          <cell r="C37">
            <v>420</v>
          </cell>
          <cell r="D37">
            <v>5</v>
          </cell>
          <cell r="F37">
            <v>2</v>
          </cell>
          <cell r="I37">
            <v>360</v>
          </cell>
          <cell r="AC37">
            <v>0</v>
          </cell>
          <cell r="AD37">
            <v>0</v>
          </cell>
        </row>
        <row r="38">
          <cell r="C38">
            <v>831</v>
          </cell>
          <cell r="D38">
            <v>254</v>
          </cell>
          <cell r="F38">
            <v>0</v>
          </cell>
          <cell r="I38">
            <v>545</v>
          </cell>
          <cell r="AC38">
            <v>0</v>
          </cell>
          <cell r="AD38">
            <v>0</v>
          </cell>
        </row>
        <row r="39">
          <cell r="C39">
            <v>486</v>
          </cell>
          <cell r="D39">
            <v>12</v>
          </cell>
          <cell r="F39">
            <v>24</v>
          </cell>
          <cell r="I39">
            <v>354</v>
          </cell>
          <cell r="AC39">
            <v>2</v>
          </cell>
          <cell r="AD39">
            <v>1</v>
          </cell>
        </row>
        <row r="40">
          <cell r="C40">
            <v>50</v>
          </cell>
          <cell r="D40">
            <v>0</v>
          </cell>
          <cell r="F40">
            <v>0</v>
          </cell>
          <cell r="I40">
            <v>25</v>
          </cell>
          <cell r="AC40">
            <v>0</v>
          </cell>
          <cell r="AD40">
            <v>0</v>
          </cell>
        </row>
        <row r="41">
          <cell r="C41">
            <v>546</v>
          </cell>
          <cell r="D41">
            <v>2</v>
          </cell>
          <cell r="F41">
            <v>0</v>
          </cell>
          <cell r="I41">
            <v>527</v>
          </cell>
          <cell r="AC41">
            <v>0</v>
          </cell>
          <cell r="AD41">
            <v>0</v>
          </cell>
        </row>
        <row r="42">
          <cell r="C42">
            <v>152</v>
          </cell>
          <cell r="D42">
            <v>0</v>
          </cell>
          <cell r="F42">
            <v>0</v>
          </cell>
          <cell r="I42">
            <v>75</v>
          </cell>
          <cell r="AC42">
            <v>0</v>
          </cell>
          <cell r="AD42">
            <v>0</v>
          </cell>
        </row>
        <row r="43">
          <cell r="C43">
            <v>908</v>
          </cell>
          <cell r="D43">
            <v>0</v>
          </cell>
          <cell r="F43">
            <v>285</v>
          </cell>
          <cell r="I43">
            <v>525</v>
          </cell>
          <cell r="AC43">
            <v>13</v>
          </cell>
          <cell r="AD43">
            <v>6</v>
          </cell>
        </row>
        <row r="44">
          <cell r="C44">
            <v>75</v>
          </cell>
          <cell r="D44">
            <v>0</v>
          </cell>
          <cell r="F44">
            <v>0</v>
          </cell>
          <cell r="I44">
            <v>53</v>
          </cell>
          <cell r="AC44">
            <v>0</v>
          </cell>
          <cell r="AD44">
            <v>0</v>
          </cell>
        </row>
        <row r="45">
          <cell r="C45">
            <v>0</v>
          </cell>
          <cell r="D45">
            <v>0</v>
          </cell>
          <cell r="F45">
            <v>0</v>
          </cell>
          <cell r="I45">
            <v>0</v>
          </cell>
          <cell r="AC45">
            <v>0</v>
          </cell>
          <cell r="AD45">
            <v>0</v>
          </cell>
        </row>
        <row r="46">
          <cell r="C46">
            <v>400</v>
          </cell>
          <cell r="D46">
            <v>0</v>
          </cell>
          <cell r="F46">
            <v>0</v>
          </cell>
          <cell r="I46">
            <v>355</v>
          </cell>
          <cell r="AC46">
            <v>0</v>
          </cell>
          <cell r="AD46">
            <v>0</v>
          </cell>
        </row>
        <row r="47">
          <cell r="C47">
            <v>384</v>
          </cell>
          <cell r="D47">
            <v>0</v>
          </cell>
          <cell r="F47">
            <v>251</v>
          </cell>
          <cell r="I47">
            <v>108</v>
          </cell>
          <cell r="AC47">
            <v>0</v>
          </cell>
          <cell r="AD47">
            <v>0</v>
          </cell>
        </row>
        <row r="48">
          <cell r="C48">
            <v>24</v>
          </cell>
          <cell r="D48">
            <v>0</v>
          </cell>
          <cell r="F48">
            <v>0</v>
          </cell>
          <cell r="I48">
            <v>21</v>
          </cell>
          <cell r="AC48">
            <v>0</v>
          </cell>
          <cell r="AD48">
            <v>0</v>
          </cell>
        </row>
        <row r="1600">
          <cell r="C1600">
            <v>500</v>
          </cell>
          <cell r="D1600">
            <v>0</v>
          </cell>
          <cell r="F1600">
            <v>0</v>
          </cell>
          <cell r="I1600">
            <v>495</v>
          </cell>
          <cell r="AC1600">
            <v>0</v>
          </cell>
          <cell r="AD1600">
            <v>0</v>
          </cell>
        </row>
        <row r="1601">
          <cell r="C1601">
            <v>450</v>
          </cell>
          <cell r="D1601">
            <v>0</v>
          </cell>
          <cell r="F1601">
            <v>0</v>
          </cell>
          <cell r="I1601">
            <v>444</v>
          </cell>
          <cell r="AC1601">
            <v>0</v>
          </cell>
          <cell r="AD1601">
            <v>0</v>
          </cell>
        </row>
        <row r="1602">
          <cell r="C1602">
            <v>36</v>
          </cell>
          <cell r="D1602">
            <v>0</v>
          </cell>
          <cell r="F1602">
            <v>0</v>
          </cell>
          <cell r="I1602">
            <v>36</v>
          </cell>
          <cell r="AC1602">
            <v>0</v>
          </cell>
          <cell r="AD1602">
            <v>0</v>
          </cell>
        </row>
        <row r="1603">
          <cell r="C1603">
            <v>40</v>
          </cell>
          <cell r="D1603">
            <v>0</v>
          </cell>
          <cell r="F1603">
            <v>0</v>
          </cell>
          <cell r="I1603">
            <v>29</v>
          </cell>
          <cell r="AC1603">
            <v>0</v>
          </cell>
          <cell r="AD1603">
            <v>0</v>
          </cell>
          <cell r="AM1603">
            <v>0</v>
          </cell>
          <cell r="AN1603">
            <v>29</v>
          </cell>
        </row>
        <row r="1604">
          <cell r="C1604">
            <v>108</v>
          </cell>
          <cell r="D1604">
            <v>0</v>
          </cell>
          <cell r="F1604">
            <v>0</v>
          </cell>
          <cell r="I1604">
            <v>41</v>
          </cell>
          <cell r="AC1604">
            <v>0</v>
          </cell>
          <cell r="AD1604">
            <v>23</v>
          </cell>
        </row>
        <row r="1605">
          <cell r="C1605">
            <v>68</v>
          </cell>
          <cell r="D1605">
            <v>0</v>
          </cell>
          <cell r="F1605">
            <v>0</v>
          </cell>
          <cell r="I1605">
            <v>35</v>
          </cell>
          <cell r="AC1605">
            <v>0</v>
          </cell>
          <cell r="AD1605">
            <v>0</v>
          </cell>
        </row>
        <row r="1606">
          <cell r="C1606">
            <v>108</v>
          </cell>
          <cell r="D1606">
            <v>0</v>
          </cell>
          <cell r="F1606">
            <v>28</v>
          </cell>
          <cell r="I1606">
            <v>20</v>
          </cell>
          <cell r="AC1606">
            <v>0</v>
          </cell>
          <cell r="AD1606">
            <v>0</v>
          </cell>
          <cell r="AM1606">
            <v>6</v>
          </cell>
          <cell r="AN1606">
            <v>4</v>
          </cell>
        </row>
        <row r="1607">
          <cell r="C1607">
            <v>705</v>
          </cell>
          <cell r="D1607">
            <v>14</v>
          </cell>
          <cell r="F1607">
            <v>439</v>
          </cell>
          <cell r="I1607">
            <v>169</v>
          </cell>
          <cell r="AC1607">
            <v>61</v>
          </cell>
          <cell r="AD1607">
            <v>11</v>
          </cell>
        </row>
        <row r="1608">
          <cell r="C1608">
            <v>404</v>
          </cell>
          <cell r="D1608">
            <v>2</v>
          </cell>
          <cell r="F1608">
            <v>9</v>
          </cell>
          <cell r="I1608">
            <v>246</v>
          </cell>
          <cell r="AC1608">
            <v>0</v>
          </cell>
          <cell r="AD1608">
            <v>0</v>
          </cell>
        </row>
        <row r="1609">
          <cell r="C1609">
            <v>292</v>
          </cell>
          <cell r="D1609">
            <v>3</v>
          </cell>
          <cell r="F1609">
            <v>0</v>
          </cell>
          <cell r="I1609">
            <v>284</v>
          </cell>
          <cell r="AC1609">
            <v>0</v>
          </cell>
          <cell r="AD1609">
            <v>0</v>
          </cell>
        </row>
        <row r="1610">
          <cell r="C1610">
            <v>1414</v>
          </cell>
          <cell r="D1610">
            <v>38</v>
          </cell>
          <cell r="F1610">
            <v>278</v>
          </cell>
          <cell r="I1610">
            <v>1024</v>
          </cell>
          <cell r="AC1610">
            <v>0</v>
          </cell>
          <cell r="AD1610">
            <v>0</v>
          </cell>
        </row>
        <row r="1611">
          <cell r="C1611">
            <v>516</v>
          </cell>
          <cell r="D1611">
            <v>5</v>
          </cell>
          <cell r="F1611">
            <v>1</v>
          </cell>
          <cell r="I1611">
            <v>482</v>
          </cell>
          <cell r="AC1611">
            <v>0</v>
          </cell>
          <cell r="AD1611">
            <v>0</v>
          </cell>
        </row>
        <row r="1612">
          <cell r="C1612">
            <v>36</v>
          </cell>
          <cell r="D1612">
            <v>4</v>
          </cell>
          <cell r="F1612">
            <v>0</v>
          </cell>
          <cell r="I1612">
            <v>20</v>
          </cell>
          <cell r="AC1612">
            <v>0</v>
          </cell>
          <cell r="AD1612">
            <v>0</v>
          </cell>
          <cell r="AM1612">
            <v>0</v>
          </cell>
          <cell r="AN1612">
            <v>20</v>
          </cell>
        </row>
        <row r="1613">
          <cell r="C1613">
            <v>404</v>
          </cell>
          <cell r="D1613">
            <v>5</v>
          </cell>
          <cell r="F1613">
            <v>0</v>
          </cell>
          <cell r="I1613">
            <v>371</v>
          </cell>
          <cell r="AC1613">
            <v>0</v>
          </cell>
          <cell r="AD1613">
            <v>0</v>
          </cell>
        </row>
        <row r="1614">
          <cell r="C1614">
            <v>516</v>
          </cell>
          <cell r="D1614">
            <v>7</v>
          </cell>
          <cell r="F1614">
            <v>0</v>
          </cell>
          <cell r="I1614">
            <v>486</v>
          </cell>
          <cell r="AC1614">
            <v>0</v>
          </cell>
          <cell r="AD1614">
            <v>0</v>
          </cell>
        </row>
        <row r="1615">
          <cell r="C1615">
            <v>529</v>
          </cell>
          <cell r="D1615">
            <v>21</v>
          </cell>
          <cell r="F1615">
            <v>0</v>
          </cell>
          <cell r="I1615">
            <v>476</v>
          </cell>
          <cell r="AC1615">
            <v>0</v>
          </cell>
          <cell r="AD1615">
            <v>0</v>
          </cell>
        </row>
        <row r="1616">
          <cell r="C1616">
            <v>476</v>
          </cell>
          <cell r="D1616">
            <v>25</v>
          </cell>
          <cell r="F1616">
            <v>104</v>
          </cell>
          <cell r="I1616">
            <v>264</v>
          </cell>
          <cell r="AC1616">
            <v>8</v>
          </cell>
          <cell r="AD1616">
            <v>10</v>
          </cell>
          <cell r="AM1616">
            <v>104</v>
          </cell>
          <cell r="AN1616">
            <v>264</v>
          </cell>
        </row>
        <row r="1617">
          <cell r="C1617">
            <v>26</v>
          </cell>
          <cell r="D1617">
            <v>0</v>
          </cell>
          <cell r="F1617">
            <v>0</v>
          </cell>
          <cell r="I1617">
            <v>10</v>
          </cell>
          <cell r="AC1617">
            <v>0</v>
          </cell>
          <cell r="AD1617">
            <v>0</v>
          </cell>
          <cell r="AM1617">
            <v>0</v>
          </cell>
        </row>
        <row r="1619">
          <cell r="C1619">
            <v>534</v>
          </cell>
          <cell r="D1619">
            <v>9</v>
          </cell>
          <cell r="F1619">
            <v>0</v>
          </cell>
          <cell r="I1619">
            <v>474</v>
          </cell>
          <cell r="AC1619">
            <v>0</v>
          </cell>
          <cell r="AD1619">
            <v>0</v>
          </cell>
        </row>
        <row r="1620">
          <cell r="C1620">
            <v>676</v>
          </cell>
          <cell r="D1620">
            <v>6</v>
          </cell>
          <cell r="F1620">
            <v>420</v>
          </cell>
          <cell r="I1620">
            <v>158</v>
          </cell>
          <cell r="AC1620">
            <v>21</v>
          </cell>
          <cell r="AD1620">
            <v>1</v>
          </cell>
        </row>
        <row r="1621">
          <cell r="C1621">
            <v>280</v>
          </cell>
          <cell r="D1621">
            <v>0</v>
          </cell>
          <cell r="F1621">
            <v>0</v>
          </cell>
          <cell r="I1621">
            <v>273</v>
          </cell>
          <cell r="AC1621">
            <v>0</v>
          </cell>
          <cell r="AD1621">
            <v>0</v>
          </cell>
        </row>
        <row r="1622">
          <cell r="C1622">
            <v>224</v>
          </cell>
          <cell r="D1622">
            <v>2</v>
          </cell>
          <cell r="F1622">
            <v>0</v>
          </cell>
          <cell r="I1622">
            <v>171</v>
          </cell>
          <cell r="AC1622">
            <v>0</v>
          </cell>
          <cell r="AD1622">
            <v>0</v>
          </cell>
        </row>
        <row r="1623">
          <cell r="C1623">
            <v>192</v>
          </cell>
          <cell r="D1623">
            <v>0</v>
          </cell>
          <cell r="F1623">
            <v>0</v>
          </cell>
          <cell r="I1623">
            <v>154</v>
          </cell>
          <cell r="AC1623">
            <v>0</v>
          </cell>
          <cell r="AD1623">
            <v>0</v>
          </cell>
        </row>
        <row r="1624">
          <cell r="C1624">
            <v>528</v>
          </cell>
          <cell r="D1624">
            <v>17</v>
          </cell>
          <cell r="F1624">
            <v>87</v>
          </cell>
          <cell r="I1624">
            <v>407</v>
          </cell>
          <cell r="AC1624">
            <v>87</v>
          </cell>
          <cell r="AD1624">
            <v>192</v>
          </cell>
        </row>
        <row r="1625">
          <cell r="C1625">
            <v>246</v>
          </cell>
          <cell r="D1625">
            <v>6</v>
          </cell>
          <cell r="F1625">
            <v>206</v>
          </cell>
          <cell r="I1625">
            <v>28</v>
          </cell>
          <cell r="AC1625">
            <v>0</v>
          </cell>
          <cell r="AD1625">
            <v>0</v>
          </cell>
        </row>
        <row r="1626">
          <cell r="C1626">
            <v>56</v>
          </cell>
          <cell r="D1626">
            <v>0</v>
          </cell>
          <cell r="F1626">
            <v>0</v>
          </cell>
          <cell r="I1626">
            <v>55</v>
          </cell>
          <cell r="AC1626">
            <v>0</v>
          </cell>
          <cell r="AD1626">
            <v>0</v>
          </cell>
        </row>
        <row r="1627">
          <cell r="C1627">
            <v>420</v>
          </cell>
          <cell r="D1627">
            <v>5</v>
          </cell>
          <cell r="F1627">
            <v>3</v>
          </cell>
          <cell r="I1627">
            <v>364</v>
          </cell>
          <cell r="AC1627">
            <v>0</v>
          </cell>
          <cell r="AD1627">
            <v>0</v>
          </cell>
        </row>
        <row r="1628">
          <cell r="C1628">
            <v>831</v>
          </cell>
          <cell r="D1628">
            <v>254</v>
          </cell>
          <cell r="F1628">
            <v>0</v>
          </cell>
          <cell r="I1628">
            <v>540</v>
          </cell>
          <cell r="AC1628">
            <v>0</v>
          </cell>
          <cell r="AD1628">
            <v>0</v>
          </cell>
        </row>
        <row r="1629">
          <cell r="C1629">
            <v>486</v>
          </cell>
          <cell r="D1629">
            <v>12</v>
          </cell>
          <cell r="F1629">
            <v>12</v>
          </cell>
          <cell r="I1629">
            <v>345</v>
          </cell>
          <cell r="AC1629">
            <v>0</v>
          </cell>
          <cell r="AD1629">
            <v>0</v>
          </cell>
        </row>
        <row r="1630">
          <cell r="C1630">
            <v>50</v>
          </cell>
          <cell r="D1630">
            <v>0</v>
          </cell>
          <cell r="F1630">
            <v>0</v>
          </cell>
          <cell r="I1630">
            <v>27</v>
          </cell>
          <cell r="AC1630">
            <v>0</v>
          </cell>
          <cell r="AD1630">
            <v>0</v>
          </cell>
        </row>
        <row r="1631">
          <cell r="C1631">
            <v>546</v>
          </cell>
          <cell r="D1631">
            <v>0</v>
          </cell>
          <cell r="F1631">
            <v>0</v>
          </cell>
          <cell r="I1631">
            <v>534</v>
          </cell>
          <cell r="AC1631">
            <v>0</v>
          </cell>
          <cell r="AD1631">
            <v>0</v>
          </cell>
        </row>
        <row r="1632">
          <cell r="C1632">
            <v>152</v>
          </cell>
          <cell r="D1632">
            <v>0</v>
          </cell>
          <cell r="F1632">
            <v>0</v>
          </cell>
          <cell r="I1632">
            <v>71</v>
          </cell>
          <cell r="AC1632">
            <v>0</v>
          </cell>
          <cell r="AD1632">
            <v>0</v>
          </cell>
        </row>
        <row r="1633">
          <cell r="C1633">
            <v>908</v>
          </cell>
          <cell r="D1633">
            <v>3</v>
          </cell>
          <cell r="F1633">
            <v>246</v>
          </cell>
          <cell r="I1633">
            <v>553</v>
          </cell>
          <cell r="AC1633">
            <v>16</v>
          </cell>
          <cell r="AD1633">
            <v>6</v>
          </cell>
        </row>
        <row r="1634">
          <cell r="C1634">
            <v>75</v>
          </cell>
          <cell r="D1634">
            <v>0</v>
          </cell>
          <cell r="F1634">
            <v>0</v>
          </cell>
          <cell r="I1634">
            <v>65</v>
          </cell>
          <cell r="AC1634">
            <v>0</v>
          </cell>
          <cell r="AD1634">
            <v>0</v>
          </cell>
        </row>
        <row r="1635">
          <cell r="C1635">
            <v>0</v>
          </cell>
          <cell r="D1635">
            <v>0</v>
          </cell>
          <cell r="F1635">
            <v>0</v>
          </cell>
          <cell r="I1635">
            <v>0</v>
          </cell>
          <cell r="AC1635">
            <v>0</v>
          </cell>
          <cell r="AD1635">
            <v>0</v>
          </cell>
        </row>
        <row r="1636">
          <cell r="C1636">
            <v>400</v>
          </cell>
          <cell r="D1636">
            <v>0</v>
          </cell>
          <cell r="F1636">
            <v>0</v>
          </cell>
          <cell r="I1636">
            <v>365</v>
          </cell>
          <cell r="AC1636">
            <v>0</v>
          </cell>
          <cell r="AD1636">
            <v>0</v>
          </cell>
        </row>
        <row r="1637">
          <cell r="C1637">
            <v>384</v>
          </cell>
          <cell r="D1637">
            <v>0</v>
          </cell>
          <cell r="F1637">
            <v>272</v>
          </cell>
          <cell r="I1637">
            <v>102</v>
          </cell>
          <cell r="AC1637">
            <v>0</v>
          </cell>
          <cell r="AD1637">
            <v>0</v>
          </cell>
        </row>
        <row r="1638">
          <cell r="C1638">
            <v>24</v>
          </cell>
          <cell r="D1638">
            <v>0</v>
          </cell>
          <cell r="F1638">
            <v>0</v>
          </cell>
          <cell r="I1638">
            <v>20</v>
          </cell>
          <cell r="AC1638">
            <v>0</v>
          </cell>
          <cell r="AD1638">
            <v>0</v>
          </cell>
        </row>
      </sheetData>
      <sheetData sheetId="1">
        <row r="10">
          <cell r="F10">
            <v>0</v>
          </cell>
          <cell r="I10">
            <v>10316</v>
          </cell>
          <cell r="J10">
            <v>10316</v>
          </cell>
          <cell r="L10">
            <v>0</v>
          </cell>
          <cell r="M10">
            <v>0</v>
          </cell>
          <cell r="O10">
            <v>0</v>
          </cell>
          <cell r="P10">
            <v>0</v>
          </cell>
          <cell r="S10">
            <v>0</v>
          </cell>
          <cell r="T10">
            <v>0</v>
          </cell>
          <cell r="AC10">
            <v>0</v>
          </cell>
          <cell r="AD10">
            <v>0</v>
          </cell>
        </row>
        <row r="11">
          <cell r="F11">
            <v>0</v>
          </cell>
          <cell r="I11">
            <v>9264</v>
          </cell>
          <cell r="J11">
            <v>2606</v>
          </cell>
          <cell r="L11">
            <v>6657</v>
          </cell>
          <cell r="M11">
            <v>0</v>
          </cell>
          <cell r="O11">
            <v>0</v>
          </cell>
          <cell r="P11">
            <v>0</v>
          </cell>
          <cell r="S11">
            <v>0</v>
          </cell>
          <cell r="T11">
            <v>1</v>
          </cell>
          <cell r="AC11">
            <v>0</v>
          </cell>
          <cell r="AD11">
            <v>0</v>
          </cell>
        </row>
        <row r="12">
          <cell r="F12">
            <v>0</v>
          </cell>
          <cell r="I12">
            <v>669</v>
          </cell>
          <cell r="J12">
            <v>0</v>
          </cell>
          <cell r="L12">
            <v>0</v>
          </cell>
          <cell r="M12">
            <v>0</v>
          </cell>
          <cell r="O12">
            <v>0</v>
          </cell>
          <cell r="P12">
            <v>0</v>
          </cell>
          <cell r="S12">
            <v>0</v>
          </cell>
          <cell r="T12">
            <v>669</v>
          </cell>
          <cell r="AC12">
            <v>0</v>
          </cell>
          <cell r="AD12">
            <v>0</v>
          </cell>
        </row>
        <row r="13">
          <cell r="F13">
            <v>0</v>
          </cell>
          <cell r="I13">
            <v>619</v>
          </cell>
          <cell r="J13">
            <v>619</v>
          </cell>
          <cell r="L13">
            <v>0</v>
          </cell>
          <cell r="M13">
            <v>0</v>
          </cell>
          <cell r="O13">
            <v>0</v>
          </cell>
          <cell r="P13">
            <v>0</v>
          </cell>
          <cell r="S13">
            <v>0</v>
          </cell>
          <cell r="T13">
            <v>0</v>
          </cell>
          <cell r="AC13">
            <v>0</v>
          </cell>
          <cell r="AD13">
            <v>0</v>
          </cell>
          <cell r="AM13">
            <v>0</v>
          </cell>
          <cell r="AN13">
            <v>619</v>
          </cell>
        </row>
        <row r="14">
          <cell r="F14">
            <v>0</v>
          </cell>
          <cell r="I14">
            <v>852</v>
          </cell>
          <cell r="J14">
            <v>507</v>
          </cell>
          <cell r="L14">
            <v>345</v>
          </cell>
          <cell r="M14">
            <v>0</v>
          </cell>
          <cell r="O14">
            <v>0</v>
          </cell>
          <cell r="P14">
            <v>0</v>
          </cell>
          <cell r="S14">
            <v>0</v>
          </cell>
          <cell r="T14">
            <v>0</v>
          </cell>
          <cell r="AC14">
            <v>0</v>
          </cell>
          <cell r="AD14">
            <v>455</v>
          </cell>
        </row>
        <row r="15">
          <cell r="F15">
            <v>0</v>
          </cell>
          <cell r="I15">
            <v>757</v>
          </cell>
          <cell r="J15">
            <v>757</v>
          </cell>
          <cell r="L15">
            <v>0</v>
          </cell>
          <cell r="M15">
            <v>0</v>
          </cell>
          <cell r="O15">
            <v>0</v>
          </cell>
          <cell r="P15">
            <v>0</v>
          </cell>
          <cell r="S15">
            <v>0</v>
          </cell>
          <cell r="T15">
            <v>0</v>
          </cell>
          <cell r="AC15">
            <v>0</v>
          </cell>
          <cell r="AD15">
            <v>0</v>
          </cell>
        </row>
        <row r="16">
          <cell r="F16">
            <v>768</v>
          </cell>
          <cell r="I16">
            <v>440</v>
          </cell>
          <cell r="J16">
            <v>89</v>
          </cell>
          <cell r="L16">
            <v>169</v>
          </cell>
          <cell r="M16">
            <v>67</v>
          </cell>
          <cell r="O16">
            <v>0</v>
          </cell>
          <cell r="P16">
            <v>0</v>
          </cell>
          <cell r="S16">
            <v>84</v>
          </cell>
          <cell r="T16">
            <v>31</v>
          </cell>
          <cell r="AC16">
            <v>16</v>
          </cell>
          <cell r="AD16">
            <v>2</v>
          </cell>
          <cell r="AM16">
            <v>124</v>
          </cell>
          <cell r="AN16">
            <v>36</v>
          </cell>
        </row>
        <row r="17">
          <cell r="F17">
            <v>9375</v>
          </cell>
          <cell r="I17">
            <v>4128</v>
          </cell>
          <cell r="J17">
            <v>922</v>
          </cell>
          <cell r="L17">
            <v>292</v>
          </cell>
          <cell r="M17">
            <v>454</v>
          </cell>
          <cell r="O17">
            <v>0</v>
          </cell>
          <cell r="P17">
            <v>401</v>
          </cell>
          <cell r="S17">
            <v>877</v>
          </cell>
          <cell r="T17">
            <v>1182</v>
          </cell>
          <cell r="AC17">
            <v>1445</v>
          </cell>
          <cell r="AD17">
            <v>358</v>
          </cell>
        </row>
        <row r="18">
          <cell r="F18">
            <v>187</v>
          </cell>
          <cell r="I18">
            <v>5276</v>
          </cell>
          <cell r="J18">
            <v>3602</v>
          </cell>
          <cell r="L18">
            <v>1455</v>
          </cell>
          <cell r="M18">
            <v>203</v>
          </cell>
          <cell r="O18">
            <v>0</v>
          </cell>
          <cell r="P18">
            <v>1</v>
          </cell>
          <cell r="S18">
            <v>15</v>
          </cell>
          <cell r="T18">
            <v>0</v>
          </cell>
          <cell r="AC18">
            <v>0</v>
          </cell>
          <cell r="AD18">
            <v>0</v>
          </cell>
        </row>
        <row r="19">
          <cell r="F19">
            <v>0</v>
          </cell>
          <cell r="I19">
            <v>5987</v>
          </cell>
          <cell r="J19">
            <v>0</v>
          </cell>
          <cell r="L19">
            <v>10</v>
          </cell>
          <cell r="M19">
            <v>5977</v>
          </cell>
          <cell r="O19">
            <v>0</v>
          </cell>
          <cell r="P19">
            <v>0</v>
          </cell>
          <cell r="S19">
            <v>0</v>
          </cell>
          <cell r="T19">
            <v>0</v>
          </cell>
          <cell r="AC19">
            <v>0</v>
          </cell>
          <cell r="AD19">
            <v>0</v>
          </cell>
        </row>
        <row r="20">
          <cell r="F20">
            <v>5671</v>
          </cell>
          <cell r="I20">
            <v>21473</v>
          </cell>
          <cell r="J20">
            <v>7624</v>
          </cell>
          <cell r="L20">
            <v>11910</v>
          </cell>
          <cell r="M20">
            <v>63</v>
          </cell>
          <cell r="O20">
            <v>0</v>
          </cell>
          <cell r="P20">
            <v>0</v>
          </cell>
          <cell r="S20">
            <v>196</v>
          </cell>
          <cell r="T20">
            <v>1680</v>
          </cell>
          <cell r="AC20">
            <v>0</v>
          </cell>
          <cell r="AD20">
            <v>0</v>
          </cell>
        </row>
        <row r="21">
          <cell r="F21">
            <v>26</v>
          </cell>
          <cell r="I21">
            <v>10264</v>
          </cell>
          <cell r="J21">
            <v>4937</v>
          </cell>
          <cell r="L21">
            <v>4640</v>
          </cell>
          <cell r="M21">
            <v>687</v>
          </cell>
          <cell r="O21">
            <v>0</v>
          </cell>
          <cell r="P21">
            <v>0</v>
          </cell>
          <cell r="S21">
            <v>0</v>
          </cell>
          <cell r="T21">
            <v>0</v>
          </cell>
          <cell r="AC21">
            <v>4</v>
          </cell>
          <cell r="AD21">
            <v>0</v>
          </cell>
        </row>
        <row r="22">
          <cell r="F22">
            <v>125</v>
          </cell>
          <cell r="I22">
            <v>371</v>
          </cell>
          <cell r="J22">
            <v>5</v>
          </cell>
          <cell r="L22">
            <v>45</v>
          </cell>
          <cell r="M22">
            <v>315</v>
          </cell>
          <cell r="O22">
            <v>0</v>
          </cell>
          <cell r="P22">
            <v>2</v>
          </cell>
          <cell r="S22">
            <v>4</v>
          </cell>
          <cell r="T22">
            <v>0</v>
          </cell>
          <cell r="AC22">
            <v>0</v>
          </cell>
          <cell r="AD22">
            <v>0</v>
          </cell>
        </row>
        <row r="23">
          <cell r="F23">
            <v>0</v>
          </cell>
          <cell r="I23">
            <v>7828</v>
          </cell>
          <cell r="J23">
            <v>1837</v>
          </cell>
          <cell r="L23">
            <v>79</v>
          </cell>
          <cell r="M23">
            <v>5912</v>
          </cell>
          <cell r="O23">
            <v>0</v>
          </cell>
          <cell r="P23">
            <v>0</v>
          </cell>
          <cell r="S23">
            <v>0</v>
          </cell>
          <cell r="T23">
            <v>0</v>
          </cell>
          <cell r="AC23">
            <v>0</v>
          </cell>
          <cell r="AD23">
            <v>0</v>
          </cell>
        </row>
        <row r="24">
          <cell r="F24">
            <v>0</v>
          </cell>
          <cell r="I24">
            <v>10054</v>
          </cell>
          <cell r="J24">
            <v>5010</v>
          </cell>
          <cell r="L24">
            <v>4981</v>
          </cell>
          <cell r="M24">
            <v>63</v>
          </cell>
          <cell r="O24">
            <v>0</v>
          </cell>
          <cell r="P24">
            <v>0</v>
          </cell>
          <cell r="S24">
            <v>0</v>
          </cell>
          <cell r="T24">
            <v>0</v>
          </cell>
          <cell r="AC24">
            <v>0</v>
          </cell>
          <cell r="AD24">
            <v>0</v>
          </cell>
        </row>
        <row r="25">
          <cell r="F25">
            <v>0</v>
          </cell>
          <cell r="I25">
            <v>10019</v>
          </cell>
          <cell r="J25">
            <v>36</v>
          </cell>
          <cell r="L25">
            <v>206</v>
          </cell>
          <cell r="M25">
            <v>9777</v>
          </cell>
          <cell r="O25">
            <v>0</v>
          </cell>
          <cell r="P25">
            <v>0</v>
          </cell>
          <cell r="S25">
            <v>0</v>
          </cell>
          <cell r="T25">
            <v>0</v>
          </cell>
          <cell r="AC25">
            <v>0</v>
          </cell>
          <cell r="AD25">
            <v>0</v>
          </cell>
        </row>
        <row r="26">
          <cell r="F26">
            <v>2118</v>
          </cell>
          <cell r="I26">
            <v>5431</v>
          </cell>
          <cell r="J26">
            <v>1848</v>
          </cell>
          <cell r="L26">
            <v>2231</v>
          </cell>
          <cell r="M26">
            <v>997</v>
          </cell>
          <cell r="O26">
            <v>0</v>
          </cell>
          <cell r="S26">
            <v>332</v>
          </cell>
          <cell r="T26">
            <v>15</v>
          </cell>
          <cell r="AC26">
            <v>155</v>
          </cell>
          <cell r="AD26">
            <v>196</v>
          </cell>
          <cell r="AM26">
            <v>2118</v>
          </cell>
          <cell r="AN26">
            <v>5431</v>
          </cell>
        </row>
        <row r="27">
          <cell r="F27">
            <v>0</v>
          </cell>
          <cell r="I27">
            <v>227</v>
          </cell>
          <cell r="J27">
            <v>227</v>
          </cell>
          <cell r="L27">
            <v>0</v>
          </cell>
          <cell r="M27">
            <v>0</v>
          </cell>
          <cell r="O27">
            <v>0</v>
          </cell>
          <cell r="P27">
            <v>0</v>
          </cell>
          <cell r="S27">
            <v>0</v>
          </cell>
          <cell r="T27">
            <v>0</v>
          </cell>
          <cell r="AC27">
            <v>0</v>
          </cell>
          <cell r="AD27">
            <v>0</v>
          </cell>
        </row>
        <row r="29">
          <cell r="F29">
            <v>0</v>
          </cell>
          <cell r="I29">
            <v>9829</v>
          </cell>
          <cell r="J29">
            <v>1515</v>
          </cell>
          <cell r="L29">
            <v>8312</v>
          </cell>
          <cell r="M29">
            <v>2</v>
          </cell>
          <cell r="O29">
            <v>0</v>
          </cell>
          <cell r="P29">
            <v>0</v>
          </cell>
          <cell r="S29">
            <v>0</v>
          </cell>
          <cell r="T29">
            <v>0</v>
          </cell>
          <cell r="AC29">
            <v>0</v>
          </cell>
          <cell r="AD29">
            <v>0</v>
          </cell>
        </row>
        <row r="30">
          <cell r="F30">
            <v>8838</v>
          </cell>
          <cell r="I30">
            <v>3354</v>
          </cell>
          <cell r="J30">
            <v>455</v>
          </cell>
          <cell r="L30">
            <v>275</v>
          </cell>
          <cell r="M30">
            <v>638</v>
          </cell>
          <cell r="O30">
            <v>0</v>
          </cell>
          <cell r="P30">
            <v>314</v>
          </cell>
          <cell r="S30">
            <v>1132</v>
          </cell>
          <cell r="T30">
            <v>540</v>
          </cell>
          <cell r="AC30">
            <v>443</v>
          </cell>
          <cell r="AD30">
            <v>63</v>
          </cell>
        </row>
        <row r="31">
          <cell r="F31">
            <v>0</v>
          </cell>
          <cell r="I31">
            <v>5631</v>
          </cell>
          <cell r="J31">
            <v>3685</v>
          </cell>
          <cell r="L31">
            <v>1944</v>
          </cell>
          <cell r="M31">
            <v>2</v>
          </cell>
          <cell r="O31">
            <v>0</v>
          </cell>
          <cell r="P31">
            <v>0</v>
          </cell>
          <cell r="S31">
            <v>0</v>
          </cell>
          <cell r="T31">
            <v>0</v>
          </cell>
          <cell r="AC31">
            <v>0</v>
          </cell>
          <cell r="AD31">
            <v>0</v>
          </cell>
        </row>
        <row r="32">
          <cell r="F32">
            <v>0</v>
          </cell>
          <cell r="I32">
            <v>3478</v>
          </cell>
          <cell r="J32">
            <v>3478</v>
          </cell>
          <cell r="L32">
            <v>0</v>
          </cell>
          <cell r="M32">
            <v>0</v>
          </cell>
          <cell r="O32">
            <v>0</v>
          </cell>
          <cell r="P32">
            <v>0</v>
          </cell>
          <cell r="S32">
            <v>0</v>
          </cell>
          <cell r="T32">
            <v>0</v>
          </cell>
          <cell r="AC32">
            <v>0</v>
          </cell>
          <cell r="AD32">
            <v>0</v>
          </cell>
        </row>
        <row r="33">
          <cell r="F33">
            <v>0</v>
          </cell>
          <cell r="I33">
            <v>3201</v>
          </cell>
          <cell r="J33">
            <v>3201</v>
          </cell>
          <cell r="L33">
            <v>0</v>
          </cell>
          <cell r="M33">
            <v>0</v>
          </cell>
          <cell r="O33">
            <v>0</v>
          </cell>
          <cell r="P33">
            <v>0</v>
          </cell>
          <cell r="S33">
            <v>0</v>
          </cell>
          <cell r="T33">
            <v>0</v>
          </cell>
          <cell r="AC33">
            <v>0</v>
          </cell>
          <cell r="AD33">
            <v>0</v>
          </cell>
        </row>
        <row r="34">
          <cell r="F34">
            <v>1788</v>
          </cell>
          <cell r="I34">
            <v>8391</v>
          </cell>
          <cell r="J34">
            <v>1819</v>
          </cell>
          <cell r="L34">
            <v>4561</v>
          </cell>
          <cell r="M34">
            <v>1891</v>
          </cell>
          <cell r="O34">
            <v>0</v>
          </cell>
          <cell r="P34">
            <v>0</v>
          </cell>
          <cell r="S34">
            <v>118</v>
          </cell>
          <cell r="AC34">
            <v>1705</v>
          </cell>
          <cell r="AD34">
            <v>3775</v>
          </cell>
        </row>
        <row r="35">
          <cell r="F35">
            <v>4349</v>
          </cell>
          <cell r="I35">
            <v>513</v>
          </cell>
          <cell r="J35">
            <v>44</v>
          </cell>
          <cell r="L35">
            <v>131</v>
          </cell>
          <cell r="M35">
            <v>0</v>
          </cell>
          <cell r="O35">
            <v>0</v>
          </cell>
          <cell r="P35">
            <v>82</v>
          </cell>
          <cell r="S35">
            <v>256</v>
          </cell>
          <cell r="T35">
            <v>0</v>
          </cell>
          <cell r="AC35">
            <v>0</v>
          </cell>
          <cell r="AD35">
            <v>0</v>
          </cell>
        </row>
        <row r="36">
          <cell r="F36">
            <v>0</v>
          </cell>
          <cell r="I36">
            <v>1029</v>
          </cell>
          <cell r="J36">
            <v>268</v>
          </cell>
          <cell r="L36">
            <v>0</v>
          </cell>
          <cell r="M36">
            <v>0</v>
          </cell>
          <cell r="O36">
            <v>0</v>
          </cell>
          <cell r="P36">
            <v>0</v>
          </cell>
          <cell r="S36">
            <v>0</v>
          </cell>
          <cell r="T36">
            <v>761</v>
          </cell>
          <cell r="AC36">
            <v>0</v>
          </cell>
          <cell r="AD36">
            <v>0</v>
          </cell>
        </row>
        <row r="37">
          <cell r="F37">
            <v>57</v>
          </cell>
          <cell r="I37">
            <v>7599</v>
          </cell>
          <cell r="J37">
            <v>1</v>
          </cell>
          <cell r="L37">
            <v>19</v>
          </cell>
          <cell r="M37">
            <v>7562</v>
          </cell>
          <cell r="O37">
            <v>0</v>
          </cell>
          <cell r="P37">
            <v>0</v>
          </cell>
          <cell r="S37">
            <v>17</v>
          </cell>
          <cell r="T37">
            <v>0</v>
          </cell>
          <cell r="AC37">
            <v>0</v>
          </cell>
          <cell r="AD37">
            <v>0</v>
          </cell>
          <cell r="AM37">
            <v>0</v>
          </cell>
          <cell r="AN37">
            <v>0</v>
          </cell>
        </row>
        <row r="38">
          <cell r="F38">
            <v>0</v>
          </cell>
          <cell r="I38">
            <v>11411</v>
          </cell>
          <cell r="J38">
            <v>54</v>
          </cell>
          <cell r="L38">
            <v>7203</v>
          </cell>
          <cell r="M38">
            <v>4154</v>
          </cell>
          <cell r="O38">
            <v>0</v>
          </cell>
          <cell r="P38">
            <v>0</v>
          </cell>
          <cell r="S38">
            <v>0</v>
          </cell>
          <cell r="T38">
            <v>0</v>
          </cell>
          <cell r="AC38">
            <v>0</v>
          </cell>
          <cell r="AD38">
            <v>0</v>
          </cell>
        </row>
        <row r="39">
          <cell r="F39">
            <v>397</v>
          </cell>
          <cell r="I39">
            <v>7348</v>
          </cell>
          <cell r="J39">
            <v>1797</v>
          </cell>
          <cell r="L39">
            <v>5135</v>
          </cell>
          <cell r="M39">
            <v>351</v>
          </cell>
          <cell r="O39">
            <v>0</v>
          </cell>
          <cell r="P39">
            <v>0</v>
          </cell>
          <cell r="S39">
            <v>52</v>
          </cell>
          <cell r="AC39">
            <v>39</v>
          </cell>
          <cell r="AD39">
            <v>19</v>
          </cell>
        </row>
        <row r="40">
          <cell r="F40">
            <v>0</v>
          </cell>
          <cell r="I40">
            <v>538</v>
          </cell>
          <cell r="J40">
            <v>538</v>
          </cell>
          <cell r="L40">
            <v>0</v>
          </cell>
          <cell r="M40">
            <v>0</v>
          </cell>
          <cell r="O40">
            <v>0</v>
          </cell>
          <cell r="P40">
            <v>0</v>
          </cell>
          <cell r="S40">
            <v>0</v>
          </cell>
          <cell r="T40">
            <v>0</v>
          </cell>
          <cell r="AC40">
            <v>0</v>
          </cell>
          <cell r="AD40">
            <v>0</v>
          </cell>
        </row>
        <row r="41">
          <cell r="F41">
            <v>0</v>
          </cell>
          <cell r="I41">
            <v>11153</v>
          </cell>
          <cell r="J41">
            <v>105</v>
          </cell>
          <cell r="L41">
            <v>9943</v>
          </cell>
          <cell r="M41">
            <v>1105</v>
          </cell>
          <cell r="O41">
            <v>0</v>
          </cell>
          <cell r="P41">
            <v>0</v>
          </cell>
          <cell r="S41">
            <v>0</v>
          </cell>
          <cell r="T41">
            <v>0</v>
          </cell>
          <cell r="AC41">
            <v>0</v>
          </cell>
          <cell r="AD41">
            <v>0</v>
          </cell>
        </row>
        <row r="42">
          <cell r="F42">
            <v>0</v>
          </cell>
          <cell r="I42">
            <v>1531</v>
          </cell>
          <cell r="J42">
            <v>1531</v>
          </cell>
          <cell r="L42">
            <v>0</v>
          </cell>
          <cell r="M42">
            <v>0</v>
          </cell>
          <cell r="O42">
            <v>0</v>
          </cell>
          <cell r="P42">
            <v>0</v>
          </cell>
          <cell r="S42">
            <v>0</v>
          </cell>
          <cell r="T42">
            <v>0</v>
          </cell>
          <cell r="AC42">
            <v>0</v>
          </cell>
          <cell r="AD42">
            <v>0</v>
          </cell>
        </row>
        <row r="43">
          <cell r="F43">
            <v>5516</v>
          </cell>
          <cell r="I43">
            <v>11319</v>
          </cell>
          <cell r="J43">
            <v>4178</v>
          </cell>
          <cell r="L43">
            <v>3530</v>
          </cell>
          <cell r="M43">
            <v>1081</v>
          </cell>
          <cell r="O43">
            <v>0</v>
          </cell>
          <cell r="P43">
            <v>1009</v>
          </cell>
          <cell r="S43">
            <v>763</v>
          </cell>
          <cell r="T43">
            <v>758</v>
          </cell>
          <cell r="AC43">
            <v>286</v>
          </cell>
          <cell r="AD43">
            <v>126</v>
          </cell>
        </row>
        <row r="44">
          <cell r="F44">
            <v>0</v>
          </cell>
          <cell r="I44">
            <v>1196</v>
          </cell>
          <cell r="J44">
            <v>1196</v>
          </cell>
          <cell r="L44">
            <v>0</v>
          </cell>
          <cell r="M44">
            <v>0</v>
          </cell>
          <cell r="O44">
            <v>0</v>
          </cell>
          <cell r="P44">
            <v>0</v>
          </cell>
          <cell r="S44">
            <v>0</v>
          </cell>
          <cell r="T44">
            <v>0</v>
          </cell>
          <cell r="AC44">
            <v>0</v>
          </cell>
          <cell r="AD44">
            <v>0</v>
          </cell>
        </row>
        <row r="45">
          <cell r="F45">
            <v>0</v>
          </cell>
          <cell r="I45">
            <v>0</v>
          </cell>
          <cell r="J45">
            <v>0</v>
          </cell>
          <cell r="L45">
            <v>0</v>
          </cell>
          <cell r="M45">
            <v>0</v>
          </cell>
          <cell r="O45">
            <v>0</v>
          </cell>
          <cell r="P45">
            <v>0</v>
          </cell>
          <cell r="S45">
            <v>0</v>
          </cell>
          <cell r="T45">
            <v>0</v>
          </cell>
          <cell r="AC45">
            <v>0</v>
          </cell>
          <cell r="AD45">
            <v>0</v>
          </cell>
        </row>
        <row r="46">
          <cell r="F46">
            <v>0</v>
          </cell>
          <cell r="I46">
            <v>7618</v>
          </cell>
          <cell r="J46">
            <v>7618</v>
          </cell>
          <cell r="L46">
            <v>0</v>
          </cell>
          <cell r="M46">
            <v>0</v>
          </cell>
          <cell r="O46">
            <v>0</v>
          </cell>
          <cell r="P46">
            <v>0</v>
          </cell>
          <cell r="S46">
            <v>0</v>
          </cell>
          <cell r="T46">
            <v>0</v>
          </cell>
          <cell r="AC46">
            <v>0</v>
          </cell>
          <cell r="AD46">
            <v>0</v>
          </cell>
        </row>
        <row r="47">
          <cell r="F47">
            <v>5642</v>
          </cell>
          <cell r="I47">
            <v>2085</v>
          </cell>
          <cell r="J47">
            <v>188</v>
          </cell>
          <cell r="L47">
            <v>133</v>
          </cell>
          <cell r="M47">
            <v>1</v>
          </cell>
          <cell r="O47">
            <v>0</v>
          </cell>
          <cell r="P47">
            <v>1234</v>
          </cell>
          <cell r="S47">
            <v>529</v>
          </cell>
          <cell r="T47">
            <v>0</v>
          </cell>
          <cell r="AC47">
            <v>0</v>
          </cell>
          <cell r="AD47">
            <v>0</v>
          </cell>
        </row>
        <row r="48">
          <cell r="F48">
            <v>0</v>
          </cell>
          <cell r="I48">
            <v>460</v>
          </cell>
          <cell r="J48">
            <v>20</v>
          </cell>
          <cell r="L48">
            <v>0</v>
          </cell>
          <cell r="M48">
            <v>0</v>
          </cell>
          <cell r="O48">
            <v>0</v>
          </cell>
          <cell r="P48">
            <v>0</v>
          </cell>
          <cell r="S48">
            <v>0</v>
          </cell>
          <cell r="T48">
            <v>440</v>
          </cell>
          <cell r="AC48">
            <v>0</v>
          </cell>
          <cell r="AD48">
            <v>0</v>
          </cell>
        </row>
        <row r="49">
          <cell r="AO49">
            <v>21</v>
          </cell>
        </row>
      </sheetData>
      <sheetData sheetId="2">
        <row r="9">
          <cell r="B9">
            <v>13640</v>
          </cell>
          <cell r="C9">
            <v>438</v>
          </cell>
          <cell r="D9">
            <v>11738.857142857141</v>
          </cell>
          <cell r="E9">
            <v>2136.0476190476193</v>
          </cell>
          <cell r="F9">
            <v>9602.8095238095229</v>
          </cell>
          <cell r="H9">
            <v>194.9047619047619</v>
          </cell>
          <cell r="I9">
            <v>237.8095238095238</v>
          </cell>
          <cell r="K9">
            <v>106.76190476190476</v>
          </cell>
          <cell r="L9">
            <v>289.8095238095238</v>
          </cell>
        </row>
        <row r="10">
          <cell r="D10">
            <v>5821.1904761904761</v>
          </cell>
        </row>
        <row r="11">
          <cell r="B11">
            <v>500</v>
          </cell>
          <cell r="C11">
            <v>0</v>
          </cell>
        </row>
        <row r="12">
          <cell r="B12">
            <v>450</v>
          </cell>
          <cell r="C12">
            <v>0</v>
          </cell>
        </row>
        <row r="13">
          <cell r="B13">
            <v>36</v>
          </cell>
          <cell r="C13">
            <v>0</v>
          </cell>
        </row>
        <row r="14">
          <cell r="B14">
            <v>40</v>
          </cell>
          <cell r="C14">
            <v>0</v>
          </cell>
        </row>
        <row r="15">
          <cell r="B15">
            <v>108</v>
          </cell>
          <cell r="C15">
            <v>0</v>
          </cell>
        </row>
        <row r="16">
          <cell r="B16">
            <v>68</v>
          </cell>
          <cell r="C16">
            <v>0</v>
          </cell>
        </row>
        <row r="17">
          <cell r="B17">
            <v>108</v>
          </cell>
          <cell r="C17">
            <v>0</v>
          </cell>
        </row>
        <row r="18">
          <cell r="B18">
            <v>705</v>
          </cell>
          <cell r="C18">
            <v>14</v>
          </cell>
        </row>
        <row r="19">
          <cell r="B19">
            <v>404</v>
          </cell>
          <cell r="C19">
            <v>2</v>
          </cell>
        </row>
        <row r="20">
          <cell r="B20">
            <v>292</v>
          </cell>
          <cell r="C20">
            <v>3</v>
          </cell>
        </row>
        <row r="21">
          <cell r="B21">
            <v>1414</v>
          </cell>
          <cell r="C21">
            <v>38</v>
          </cell>
        </row>
        <row r="22">
          <cell r="B22">
            <v>516</v>
          </cell>
          <cell r="C22">
            <v>5</v>
          </cell>
        </row>
        <row r="23">
          <cell r="B23">
            <v>36</v>
          </cell>
          <cell r="C23">
            <v>4</v>
          </cell>
        </row>
        <row r="24">
          <cell r="B24">
            <v>404</v>
          </cell>
          <cell r="C24">
            <v>5</v>
          </cell>
        </row>
        <row r="25">
          <cell r="B25">
            <v>516</v>
          </cell>
          <cell r="C25">
            <v>7</v>
          </cell>
        </row>
        <row r="26">
          <cell r="B26">
            <v>529</v>
          </cell>
          <cell r="C26">
            <v>21</v>
          </cell>
        </row>
        <row r="27">
          <cell r="B27">
            <v>476</v>
          </cell>
          <cell r="C27">
            <v>25</v>
          </cell>
        </row>
        <row r="28">
          <cell r="B28">
            <v>26</v>
          </cell>
          <cell r="C28">
            <v>0</v>
          </cell>
        </row>
        <row r="29">
          <cell r="D29">
            <v>5917.6666666666652</v>
          </cell>
        </row>
        <row r="30">
          <cell r="B30">
            <v>534</v>
          </cell>
          <cell r="C30">
            <v>9</v>
          </cell>
        </row>
        <row r="31">
          <cell r="B31">
            <v>676</v>
          </cell>
          <cell r="C31">
            <v>6</v>
          </cell>
        </row>
        <row r="32">
          <cell r="B32">
            <v>280</v>
          </cell>
          <cell r="C32">
            <v>0</v>
          </cell>
        </row>
        <row r="33">
          <cell r="B33">
            <v>224</v>
          </cell>
          <cell r="C33">
            <v>2</v>
          </cell>
        </row>
        <row r="34">
          <cell r="B34">
            <v>192</v>
          </cell>
          <cell r="C34">
            <v>0</v>
          </cell>
        </row>
        <row r="35">
          <cell r="B35">
            <v>528</v>
          </cell>
          <cell r="C35">
            <v>17</v>
          </cell>
        </row>
        <row r="36">
          <cell r="B36">
            <v>246</v>
          </cell>
          <cell r="C36">
            <v>6</v>
          </cell>
        </row>
        <row r="37">
          <cell r="B37">
            <v>56</v>
          </cell>
          <cell r="C37">
            <v>0</v>
          </cell>
        </row>
        <row r="38">
          <cell r="B38">
            <v>420</v>
          </cell>
          <cell r="C38">
            <v>5</v>
          </cell>
        </row>
        <row r="39">
          <cell r="B39">
            <v>831</v>
          </cell>
          <cell r="C39">
            <v>254</v>
          </cell>
        </row>
        <row r="40">
          <cell r="B40">
            <v>486</v>
          </cell>
          <cell r="C40">
            <v>12</v>
          </cell>
        </row>
        <row r="41">
          <cell r="B41">
            <v>50</v>
          </cell>
          <cell r="C41">
            <v>0</v>
          </cell>
        </row>
        <row r="42">
          <cell r="B42">
            <v>546</v>
          </cell>
          <cell r="C42">
            <v>0</v>
          </cell>
        </row>
        <row r="43">
          <cell r="B43">
            <v>152</v>
          </cell>
          <cell r="C43">
            <v>0</v>
          </cell>
        </row>
        <row r="44">
          <cell r="B44">
            <v>908</v>
          </cell>
          <cell r="C44">
            <v>3</v>
          </cell>
        </row>
        <row r="45">
          <cell r="B45">
            <v>75</v>
          </cell>
          <cell r="C45">
            <v>0</v>
          </cell>
        </row>
        <row r="46">
          <cell r="B46">
            <v>0</v>
          </cell>
          <cell r="C46">
            <v>0</v>
          </cell>
        </row>
        <row r="47">
          <cell r="B47">
            <v>400</v>
          </cell>
          <cell r="C47">
            <v>0</v>
          </cell>
        </row>
        <row r="48">
          <cell r="B48">
            <v>384</v>
          </cell>
          <cell r="C48">
            <v>0</v>
          </cell>
        </row>
        <row r="49">
          <cell r="B49">
            <v>24</v>
          </cell>
          <cell r="C49">
            <v>0</v>
          </cell>
        </row>
      </sheetData>
      <sheetData sheetId="3"/>
      <sheetData sheetId="4"/>
      <sheetData sheetId="5">
        <row r="11">
          <cell r="P11" t="str">
            <v>SUM</v>
          </cell>
          <cell r="Q11" t="str">
            <v>SENT</v>
          </cell>
        </row>
        <row r="12">
          <cell r="P12">
            <v>2136.0476190476193</v>
          </cell>
          <cell r="Q12">
            <v>9602.8095238095229</v>
          </cell>
        </row>
        <row r="15">
          <cell r="P15" t="str">
            <v>SUM</v>
          </cell>
          <cell r="Q15" t="str">
            <v>SENT</v>
          </cell>
        </row>
        <row r="16">
          <cell r="P16">
            <v>106.76190476190476</v>
          </cell>
          <cell r="Q16">
            <v>289.8095238095238</v>
          </cell>
        </row>
        <row r="19">
          <cell r="P19" t="str">
            <v>SUM</v>
          </cell>
          <cell r="Q19" t="str">
            <v>SENT</v>
          </cell>
        </row>
        <row r="20">
          <cell r="P20">
            <v>194.9047619047619</v>
          </cell>
          <cell r="Q20">
            <v>237.8095238095238</v>
          </cell>
        </row>
        <row r="23">
          <cell r="P23" t="str">
            <v>ESTE</v>
          </cell>
          <cell r="Q23" t="str">
            <v>OESTE</v>
          </cell>
        </row>
        <row r="24">
          <cell r="P24">
            <v>5821.1904761904761</v>
          </cell>
          <cell r="Q24">
            <v>5917.6666666666652</v>
          </cell>
        </row>
        <row r="27">
          <cell r="P27" t="str">
            <v>OCUPADA</v>
          </cell>
          <cell r="Q27" t="str">
            <v>NO OCUPADA</v>
          </cell>
        </row>
        <row r="28">
          <cell r="P28">
            <v>11738.857142857141</v>
          </cell>
          <cell r="Q28">
            <v>1463.1428571428587</v>
          </cell>
        </row>
        <row r="31">
          <cell r="P31" t="str">
            <v>HABITABLES</v>
          </cell>
          <cell r="Q31" t="str">
            <v>NO HABITABLES</v>
          </cell>
        </row>
        <row r="32">
          <cell r="P32">
            <v>13202</v>
          </cell>
          <cell r="Q32">
            <v>438</v>
          </cell>
        </row>
      </sheetData>
      <sheetData sheetId="6">
        <row r="9">
          <cell r="G9">
            <v>3458.7142857142862</v>
          </cell>
          <cell r="I9">
            <v>3533.6190476190477</v>
          </cell>
          <cell r="K9">
            <v>1966.7619047619046</v>
          </cell>
          <cell r="M9">
            <v>0</v>
          </cell>
          <cell r="O9">
            <v>144.9047619047619</v>
          </cell>
          <cell r="Q9">
            <v>208.33333333333331</v>
          </cell>
          <cell r="S9">
            <v>289.38095238095241</v>
          </cell>
        </row>
        <row r="10">
          <cell r="G10">
            <v>1949.6190476190479</v>
          </cell>
          <cell r="I10">
            <v>1572.3809523809523</v>
          </cell>
          <cell r="K10">
            <v>1167.3809523809523</v>
          </cell>
          <cell r="M10">
            <v>0</v>
          </cell>
          <cell r="O10">
            <v>19.238095238095237</v>
          </cell>
          <cell r="Q10">
            <v>71.80952380952381</v>
          </cell>
          <cell r="S10">
            <v>170.38095238095238</v>
          </cell>
        </row>
        <row r="29">
          <cell r="G29">
            <v>1509.0952380952381</v>
          </cell>
          <cell r="I29">
            <v>1961.2380952380952</v>
          </cell>
          <cell r="K29">
            <v>799.38095238095218</v>
          </cell>
          <cell r="M29">
            <v>0</v>
          </cell>
          <cell r="O29">
            <v>125.66666666666667</v>
          </cell>
          <cell r="Q29">
            <v>136.52380952380952</v>
          </cell>
          <cell r="S29">
            <v>119</v>
          </cell>
        </row>
      </sheetData>
      <sheetData sheetId="7">
        <row r="5">
          <cell r="N5" t="str">
            <v>PENDIENTE LIQUIDACIÓN</v>
          </cell>
          <cell r="O5">
            <v>144.9047619047619</v>
          </cell>
        </row>
        <row r="6">
          <cell r="N6" t="str">
            <v>CON LIQUIDACIÓN</v>
          </cell>
          <cell r="O6">
            <v>208.33333333333331</v>
          </cell>
        </row>
        <row r="7">
          <cell r="N7" t="str">
            <v>SIN SENTENCIA</v>
          </cell>
          <cell r="O7">
            <v>0</v>
          </cell>
        </row>
        <row r="8">
          <cell r="N8" t="str">
            <v>PENSIÓN ALIMENTARIA</v>
          </cell>
          <cell r="O8">
            <v>289.38095238095241</v>
          </cell>
        </row>
        <row r="9">
          <cell r="N9" t="str">
            <v>MAXIMA</v>
          </cell>
          <cell r="O9">
            <v>1966.7619047619046</v>
          </cell>
        </row>
        <row r="10">
          <cell r="N10" t="str">
            <v>MINIMA</v>
          </cell>
          <cell r="O10">
            <v>3458.7142857142862</v>
          </cell>
        </row>
        <row r="11">
          <cell r="N11" t="str">
            <v>MEDIANA</v>
          </cell>
          <cell r="O11">
            <v>3533.6190476190477</v>
          </cell>
        </row>
        <row r="15">
          <cell r="N15" t="str">
            <v>PENDIENTE LIQUIDACIÓN</v>
          </cell>
          <cell r="O15">
            <v>19.238095238095237</v>
          </cell>
        </row>
        <row r="16">
          <cell r="N16" t="str">
            <v>CON LIQUIDACIÓN</v>
          </cell>
          <cell r="O16">
            <v>71.80952380952381</v>
          </cell>
        </row>
        <row r="17">
          <cell r="N17" t="str">
            <v>SIN SENTENCIA</v>
          </cell>
          <cell r="O17">
            <v>0</v>
          </cell>
        </row>
        <row r="18">
          <cell r="N18" t="str">
            <v>PENSIÓN ALIMENTARIA</v>
          </cell>
          <cell r="O18">
            <v>170.38095238095238</v>
          </cell>
        </row>
        <row r="19">
          <cell r="N19" t="str">
            <v>MAXIMA</v>
          </cell>
          <cell r="O19">
            <v>1167.3809523809523</v>
          </cell>
        </row>
        <row r="20">
          <cell r="N20" t="str">
            <v>MINIMA</v>
          </cell>
          <cell r="O20">
            <v>1949.6190476190479</v>
          </cell>
        </row>
        <row r="21">
          <cell r="N21" t="str">
            <v>MEDIANA</v>
          </cell>
          <cell r="O21">
            <v>1572.3809523809523</v>
          </cell>
        </row>
        <row r="25">
          <cell r="N25" t="str">
            <v>PENDIENTE LIQUIDACIÓN</v>
          </cell>
          <cell r="O25">
            <v>125.66666666666667</v>
          </cell>
        </row>
        <row r="26">
          <cell r="N26" t="str">
            <v>CON LIQUIDACIÓN</v>
          </cell>
          <cell r="O26">
            <v>136.52380952380952</v>
          </cell>
        </row>
        <row r="27">
          <cell r="N27" t="str">
            <v>SIN SENTENCIA</v>
          </cell>
          <cell r="O27">
            <v>0</v>
          </cell>
        </row>
        <row r="28">
          <cell r="N28" t="str">
            <v>PENSIÓN ALIMENTARIA</v>
          </cell>
          <cell r="O28">
            <v>119</v>
          </cell>
        </row>
        <row r="29">
          <cell r="N29" t="str">
            <v>MAXIMA</v>
          </cell>
          <cell r="O29">
            <v>799.38095238095218</v>
          </cell>
        </row>
        <row r="30">
          <cell r="N30" t="str">
            <v>MINIMA</v>
          </cell>
          <cell r="O30">
            <v>1509.0952380952381</v>
          </cell>
        </row>
        <row r="31">
          <cell r="N31" t="str">
            <v>MEDIANA</v>
          </cell>
          <cell r="O31">
            <v>1961.2380952380952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30"/>
  <sheetViews>
    <sheetView workbookViewId="0">
      <selection sqref="A1:XFD1048576"/>
    </sheetView>
  </sheetViews>
  <sheetFormatPr defaultRowHeight="12.75"/>
  <cols>
    <col min="1" max="1" width="36.42578125" style="248" customWidth="1"/>
    <col min="2" max="2" width="47.7109375" style="248" customWidth="1"/>
    <col min="3" max="16384" width="9.140625" style="247"/>
  </cols>
  <sheetData>
    <row r="1" spans="1:2" ht="16.5" customHeight="1">
      <c r="A1" s="245" t="s">
        <v>280</v>
      </c>
      <c r="B1" s="246"/>
    </row>
    <row r="2" spans="1:2" ht="13.5" thickBot="1"/>
    <row r="3" spans="1:2" ht="26.25" thickTop="1">
      <c r="A3" s="249" t="s">
        <v>281</v>
      </c>
      <c r="B3" s="250" t="s">
        <v>282</v>
      </c>
    </row>
    <row r="4" spans="1:2">
      <c r="A4" s="251"/>
      <c r="B4" s="252"/>
    </row>
    <row r="5" spans="1:2" ht="27.75">
      <c r="A5" s="251" t="s">
        <v>283</v>
      </c>
      <c r="B5" s="252" t="s">
        <v>284</v>
      </c>
    </row>
    <row r="6" spans="1:2">
      <c r="A6" s="251"/>
      <c r="B6" s="252"/>
    </row>
    <row r="7" spans="1:2" ht="38.25">
      <c r="A7" s="251" t="s">
        <v>285</v>
      </c>
      <c r="B7" s="252" t="s">
        <v>286</v>
      </c>
    </row>
    <row r="8" spans="1:2">
      <c r="A8" s="251"/>
      <c r="B8" s="252"/>
    </row>
    <row r="9" spans="1:2" ht="38.25">
      <c r="A9" s="251" t="s">
        <v>287</v>
      </c>
      <c r="B9" s="252" t="s">
        <v>288</v>
      </c>
    </row>
    <row r="10" spans="1:2">
      <c r="A10" s="251"/>
      <c r="B10" s="252"/>
    </row>
    <row r="11" spans="1:2" ht="38.25">
      <c r="A11" s="251" t="s">
        <v>289</v>
      </c>
      <c r="B11" s="252" t="s">
        <v>290</v>
      </c>
    </row>
    <row r="12" spans="1:2">
      <c r="A12" s="251"/>
      <c r="B12" s="252"/>
    </row>
    <row r="13" spans="1:2" ht="51">
      <c r="A13" s="251" t="s">
        <v>291</v>
      </c>
      <c r="B13" s="252" t="s">
        <v>292</v>
      </c>
    </row>
    <row r="14" spans="1:2">
      <c r="A14" s="251"/>
      <c r="B14" s="252"/>
    </row>
    <row r="15" spans="1:2" ht="51">
      <c r="A15" s="251" t="s">
        <v>293</v>
      </c>
      <c r="B15" s="252" t="s">
        <v>294</v>
      </c>
    </row>
    <row r="16" spans="1:2">
      <c r="A16" s="251"/>
      <c r="B16" s="252"/>
    </row>
    <row r="17" spans="1:2" ht="25.5">
      <c r="A17" s="251" t="s">
        <v>295</v>
      </c>
      <c r="B17" s="252" t="s">
        <v>296</v>
      </c>
    </row>
    <row r="18" spans="1:2">
      <c r="A18" s="251"/>
      <c r="B18" s="252"/>
    </row>
    <row r="19" spans="1:2" ht="38.25">
      <c r="A19" s="253" t="s">
        <v>297</v>
      </c>
      <c r="B19" s="252" t="s">
        <v>298</v>
      </c>
    </row>
    <row r="20" spans="1:2">
      <c r="A20" s="251"/>
      <c r="B20" s="252"/>
    </row>
    <row r="21" spans="1:2" ht="38.25">
      <c r="A21" s="251" t="s">
        <v>299</v>
      </c>
      <c r="B21" s="252" t="s">
        <v>300</v>
      </c>
    </row>
    <row r="22" spans="1:2">
      <c r="A22" s="251"/>
      <c r="B22" s="252"/>
    </row>
    <row r="23" spans="1:2" ht="78" customHeight="1">
      <c r="A23" s="251" t="s">
        <v>301</v>
      </c>
      <c r="B23" s="252" t="s">
        <v>302</v>
      </c>
    </row>
    <row r="24" spans="1:2">
      <c r="A24" s="251"/>
      <c r="B24" s="252"/>
    </row>
    <row r="25" spans="1:2" ht="102">
      <c r="A25" s="251" t="s">
        <v>303</v>
      </c>
      <c r="B25" s="252" t="s">
        <v>304</v>
      </c>
    </row>
    <row r="26" spans="1:2" ht="20.25" customHeight="1">
      <c r="A26" s="251"/>
      <c r="B26" s="252"/>
    </row>
    <row r="27" spans="1:2" ht="89.25">
      <c r="A27" s="251" t="s">
        <v>305</v>
      </c>
      <c r="B27" s="252" t="s">
        <v>306</v>
      </c>
    </row>
    <row r="28" spans="1:2" ht="20.25" customHeight="1">
      <c r="A28" s="251"/>
      <c r="B28" s="252"/>
    </row>
    <row r="29" spans="1:2" ht="20.25" customHeight="1" thickBot="1">
      <c r="A29" s="254" t="s">
        <v>307</v>
      </c>
      <c r="B29" s="255" t="s">
        <v>308</v>
      </c>
    </row>
    <row r="30" spans="1:2" ht="13.5" thickTop="1"/>
  </sheetData>
  <pageMargins left="0.21" right="0.2"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2:P43"/>
  <sheetViews>
    <sheetView workbookViewId="0">
      <selection activeCell="M12" sqref="M12"/>
    </sheetView>
  </sheetViews>
  <sheetFormatPr defaultRowHeight="15"/>
  <cols>
    <col min="14" max="14" width="24.28515625" customWidth="1"/>
  </cols>
  <sheetData>
    <row r="2" spans="1:16">
      <c r="A2" s="365" t="s">
        <v>42</v>
      </c>
      <c r="B2" s="365"/>
      <c r="C2" s="365"/>
      <c r="D2" s="365"/>
      <c r="E2" s="365"/>
      <c r="F2" s="365"/>
      <c r="G2" s="365"/>
      <c r="H2" s="365"/>
      <c r="I2" s="365"/>
      <c r="J2" s="365"/>
      <c r="K2" s="365"/>
    </row>
    <row r="3" spans="1:16">
      <c r="A3" s="365" t="s">
        <v>43</v>
      </c>
      <c r="B3" s="365"/>
      <c r="C3" s="365"/>
      <c r="D3" s="365"/>
      <c r="E3" s="365"/>
      <c r="F3" s="365"/>
      <c r="G3" s="365"/>
      <c r="H3" s="365"/>
      <c r="I3" s="365"/>
      <c r="J3" s="365"/>
      <c r="K3" s="365"/>
    </row>
    <row r="4" spans="1:16">
      <c r="A4" s="365" t="s">
        <v>44</v>
      </c>
      <c r="B4" s="365"/>
      <c r="C4" s="365"/>
      <c r="D4" s="365"/>
      <c r="E4" s="365"/>
      <c r="F4" s="365"/>
      <c r="G4" s="365"/>
      <c r="H4" s="365"/>
      <c r="I4" s="365"/>
      <c r="J4" s="365"/>
      <c r="K4" s="365"/>
      <c r="N4" t="s">
        <v>236</v>
      </c>
    </row>
    <row r="5" spans="1:16">
      <c r="A5" s="15" t="s">
        <v>332</v>
      </c>
      <c r="B5" s="16"/>
      <c r="C5" s="16"/>
      <c r="D5" s="16"/>
      <c r="E5" s="16"/>
      <c r="F5" s="16"/>
      <c r="G5" s="16"/>
      <c r="H5" s="16"/>
      <c r="I5" s="16"/>
      <c r="J5" s="16"/>
      <c r="K5" s="16"/>
      <c r="N5" t="s">
        <v>237</v>
      </c>
      <c r="O5" s="17">
        <f>'[3]NIVELES DE CUSTODIA'!O9</f>
        <v>144.9047619047619</v>
      </c>
      <c r="P5" s="18">
        <f t="shared" ref="P5:P11" si="0">SUM(O5/O$12)*100</f>
        <v>1.509155111190462</v>
      </c>
    </row>
    <row r="6" spans="1:16">
      <c r="N6" t="s">
        <v>238</v>
      </c>
      <c r="O6" s="17">
        <f>'[3]NIVELES DE CUSTODIA'!Q9</f>
        <v>208.33333333333331</v>
      </c>
      <c r="P6" s="18">
        <f t="shared" si="0"/>
        <v>2.1697514332758039</v>
      </c>
    </row>
    <row r="7" spans="1:16" ht="16.5" customHeight="1">
      <c r="N7" t="s">
        <v>239</v>
      </c>
      <c r="O7" s="17">
        <f>'[3]NIVELES DE CUSTODIA'!M9</f>
        <v>0</v>
      </c>
      <c r="P7" s="18">
        <f t="shared" si="0"/>
        <v>0</v>
      </c>
    </row>
    <row r="8" spans="1:16" ht="16.5" customHeight="1">
      <c r="N8" t="s">
        <v>240</v>
      </c>
      <c r="O8" s="17">
        <f>'[3]NIVELES DE CUSTODIA'!S9</f>
        <v>289.38095238095241</v>
      </c>
      <c r="P8" s="18">
        <f t="shared" si="0"/>
        <v>3.0138467337181853</v>
      </c>
    </row>
    <row r="9" spans="1:16" ht="16.5" customHeight="1">
      <c r="N9" t="s">
        <v>241</v>
      </c>
      <c r="O9" s="17">
        <f>'[3]NIVELES DE CUSTODIA'!K9</f>
        <v>1966.7619047619046</v>
      </c>
      <c r="P9" s="18">
        <f t="shared" si="0"/>
        <v>20.483445416493083</v>
      </c>
    </row>
    <row r="10" spans="1:16" ht="16.5" customHeight="1">
      <c r="N10" t="s">
        <v>242</v>
      </c>
      <c r="O10" s="17">
        <f>'[3]NIVELES DE CUSTODIA'!G9</f>
        <v>3458.7142857142862</v>
      </c>
      <c r="P10" s="18">
        <f t="shared" si="0"/>
        <v>36.021841337856337</v>
      </c>
    </row>
    <row r="11" spans="1:16" ht="16.5" customHeight="1">
      <c r="N11" t="s">
        <v>243</v>
      </c>
      <c r="O11" s="17">
        <f>'[3]NIVELES DE CUSTODIA'!I9</f>
        <v>3533.6190476190477</v>
      </c>
      <c r="P11" s="18">
        <f t="shared" si="0"/>
        <v>36.801959967466125</v>
      </c>
    </row>
    <row r="12" spans="1:16" ht="16.5" customHeight="1">
      <c r="N12" t="s">
        <v>244</v>
      </c>
      <c r="O12" s="17">
        <f>SUM(O5:O11)</f>
        <v>9601.7142857142862</v>
      </c>
    </row>
    <row r="13" spans="1:16" ht="16.5" customHeight="1"/>
    <row r="14" spans="1:16" ht="16.5" customHeight="1">
      <c r="N14" t="s">
        <v>245</v>
      </c>
    </row>
    <row r="15" spans="1:16" ht="16.5" customHeight="1">
      <c r="N15" t="s">
        <v>237</v>
      </c>
      <c r="O15" s="17">
        <f>'[3]NIVELES DE CUSTODIA'!O10</f>
        <v>19.238095238095237</v>
      </c>
      <c r="P15" s="18">
        <f>SUM(O15/O$22)*100</f>
        <v>0.38858483942020061</v>
      </c>
    </row>
    <row r="16" spans="1:16" ht="16.5" customHeight="1">
      <c r="N16" t="s">
        <v>238</v>
      </c>
      <c r="O16" s="17">
        <f>'[3]NIVELES DE CUSTODIA'!Q10</f>
        <v>71.80952380952381</v>
      </c>
      <c r="P16" s="18">
        <f t="shared" ref="P16:P21" si="1">SUM(O16/O$22)*100</f>
        <v>1.4504602421922341</v>
      </c>
    </row>
    <row r="17" spans="14:16" ht="16.5" customHeight="1">
      <c r="N17" t="s">
        <v>239</v>
      </c>
      <c r="O17" s="17">
        <f>'[3]NIVELES DE CUSTODIA'!M10</f>
        <v>0</v>
      </c>
      <c r="P17" s="18">
        <f t="shared" si="1"/>
        <v>0</v>
      </c>
    </row>
    <row r="18" spans="14:16" ht="16.5" customHeight="1">
      <c r="N18" t="s">
        <v>240</v>
      </c>
      <c r="O18" s="17">
        <f>'[3]NIVELES DE CUSTODIA'!S10</f>
        <v>170.38095238095238</v>
      </c>
      <c r="P18" s="18">
        <f t="shared" si="1"/>
        <v>3.4414766223897968</v>
      </c>
    </row>
    <row r="19" spans="14:16" ht="16.5" customHeight="1">
      <c r="N19" t="s">
        <v>241</v>
      </c>
      <c r="O19" s="17">
        <f>'[3]NIVELES DE CUSTODIA'!K10</f>
        <v>1167.3809523809523</v>
      </c>
      <c r="P19" s="18">
        <f t="shared" si="1"/>
        <v>23.579597372243114</v>
      </c>
    </row>
    <row r="20" spans="14:16" ht="16.5" customHeight="1">
      <c r="N20" t="s">
        <v>242</v>
      </c>
      <c r="O20" s="17">
        <f>'[3]NIVELES DE CUSTODIA'!G10</f>
        <v>1949.6190476190479</v>
      </c>
      <c r="P20" s="18">
        <f t="shared" si="1"/>
        <v>39.379803206786775</v>
      </c>
    </row>
    <row r="21" spans="14:16" ht="16.5" customHeight="1">
      <c r="N21" t="s">
        <v>243</v>
      </c>
      <c r="O21" s="17">
        <f>'[3]NIVELES DE CUSTODIA'!I10</f>
        <v>1572.3809523809523</v>
      </c>
      <c r="P21" s="18">
        <f t="shared" si="1"/>
        <v>31.760077716967881</v>
      </c>
    </row>
    <row r="22" spans="14:16" ht="16.5" customHeight="1">
      <c r="N22" t="s">
        <v>246</v>
      </c>
      <c r="O22" s="17">
        <f>SUM(O15:O21)</f>
        <v>4950.8095238095239</v>
      </c>
      <c r="P22" s="18"/>
    </row>
    <row r="23" spans="14:16" ht="16.5" customHeight="1"/>
    <row r="24" spans="14:16" ht="16.5" customHeight="1">
      <c r="N24" t="s">
        <v>45</v>
      </c>
    </row>
    <row r="25" spans="14:16">
      <c r="N25" t="s">
        <v>237</v>
      </c>
      <c r="O25" s="17">
        <f>'[3]NIVELES DE CUSTODIA'!O29</f>
        <v>125.66666666666667</v>
      </c>
      <c r="P25" s="18">
        <f>SUM(O25/O$32)*100</f>
        <v>2.7019832290696133</v>
      </c>
    </row>
    <row r="26" spans="14:16">
      <c r="N26" t="s">
        <v>238</v>
      </c>
      <c r="O26" s="17">
        <f>'[3]NIVELES DE CUSTODIA'!Q29</f>
        <v>136.52380952380952</v>
      </c>
      <c r="P26" s="18">
        <f t="shared" ref="P26:P31" si="2">SUM(O26/O$32)*100</f>
        <v>2.935424750944517</v>
      </c>
    </row>
    <row r="27" spans="14:16">
      <c r="N27" t="s">
        <v>239</v>
      </c>
      <c r="O27" s="17">
        <f>'[3]NIVELES DE CUSTODIA'!M29</f>
        <v>0</v>
      </c>
      <c r="P27" s="18">
        <f t="shared" si="2"/>
        <v>0</v>
      </c>
    </row>
    <row r="28" spans="14:16">
      <c r="N28" t="s">
        <v>240</v>
      </c>
      <c r="O28" s="17">
        <f>'[3]NIVELES DE CUSTODIA'!S29</f>
        <v>119</v>
      </c>
      <c r="P28" s="18">
        <f t="shared" si="2"/>
        <v>2.5586419437078298</v>
      </c>
    </row>
    <row r="29" spans="14:16" ht="19.5" customHeight="1">
      <c r="N29" t="s">
        <v>241</v>
      </c>
      <c r="O29" s="17">
        <f>'[3]NIVELES DE CUSTODIA'!K29</f>
        <v>799.38095238095218</v>
      </c>
      <c r="P29" s="18">
        <f t="shared" si="2"/>
        <v>17.187643981201813</v>
      </c>
    </row>
    <row r="30" spans="14:16" ht="19.5" customHeight="1">
      <c r="N30" t="s">
        <v>242</v>
      </c>
      <c r="O30" s="17">
        <f>'[3]NIVELES DE CUSTODIA'!G29</f>
        <v>1509.0952380952381</v>
      </c>
      <c r="P30" s="18">
        <f t="shared" si="2"/>
        <v>32.447347674287649</v>
      </c>
    </row>
    <row r="31" spans="14:16" ht="19.5" customHeight="1">
      <c r="N31" t="s">
        <v>243</v>
      </c>
      <c r="O31" s="17">
        <f>'[3]NIVELES DE CUSTODIA'!I29</f>
        <v>1961.2380952380952</v>
      </c>
      <c r="P31" s="18">
        <f t="shared" si="2"/>
        <v>42.168958420788584</v>
      </c>
    </row>
    <row r="32" spans="14:16" ht="19.5" customHeight="1">
      <c r="N32" t="s">
        <v>246</v>
      </c>
      <c r="O32" s="17">
        <f>SUM(O25:O31)</f>
        <v>4650.9047619047615</v>
      </c>
    </row>
    <row r="33" spans="13:15" ht="19.5" customHeight="1"/>
    <row r="34" spans="13:15" ht="19.5" customHeight="1">
      <c r="O34" s="17">
        <f>SUM(O22,O32)</f>
        <v>9601.7142857142862</v>
      </c>
    </row>
    <row r="35" spans="13:15" ht="19.5" customHeight="1"/>
    <row r="36" spans="13:15" ht="19.5" customHeight="1"/>
    <row r="37" spans="13:15" ht="19.5" customHeight="1"/>
    <row r="38" spans="13:15" ht="19.5" customHeight="1"/>
    <row r="39" spans="13:15" ht="19.5" customHeight="1"/>
    <row r="40" spans="13:15" ht="19.5" customHeight="1"/>
    <row r="41" spans="13:15" ht="19.5" customHeight="1"/>
    <row r="42" spans="13:15" ht="19.5" customHeight="1">
      <c r="M42" s="205" t="s">
        <v>194</v>
      </c>
    </row>
    <row r="43" spans="13:15" ht="19.5" customHeight="1"/>
  </sheetData>
  <mergeCells count="3">
    <mergeCell ref="A2:K2"/>
    <mergeCell ref="A3:K3"/>
    <mergeCell ref="A4:K4"/>
  </mergeCells>
  <printOptions horizontalCentered="1"/>
  <pageMargins left="0.25" right="0.25" top="0.56000000000000005" bottom="0.75" header="0.3" footer="0.3"/>
  <pageSetup scale="95" orientation="portrait" r:id="rId1"/>
  <headerFooter>
    <oddHeader>&amp;C&amp;"-,Bold"DEPARTAMENTO DE CORRECCION Y REHABILITACION</oddHeader>
    <oddFooter>&amp;R&amp;8OFICINA DE DESARROLLO PROGRAMATICO</oddFooter>
  </headerFooter>
  <drawing r:id="rId2"/>
</worksheet>
</file>

<file path=xl/worksheets/sheet2.xml><?xml version="1.0" encoding="utf-8"?>
<worksheet xmlns="http://schemas.openxmlformats.org/spreadsheetml/2006/main" xmlns:r="http://schemas.openxmlformats.org/officeDocument/2006/relationships">
  <dimension ref="A1:D30"/>
  <sheetViews>
    <sheetView workbookViewId="0">
      <selection activeCell="B23" sqref="B23"/>
    </sheetView>
  </sheetViews>
  <sheetFormatPr defaultRowHeight="12.75"/>
  <cols>
    <col min="1" max="1" width="29" style="242" customWidth="1"/>
    <col min="2" max="2" width="21.28515625" style="244" customWidth="1"/>
    <col min="3" max="3" width="7.28515625" style="244" customWidth="1"/>
    <col min="4" max="4" width="41.85546875" style="244" customWidth="1"/>
    <col min="5" max="16384" width="9.140625" style="226"/>
  </cols>
  <sheetData>
    <row r="1" spans="1:4">
      <c r="A1" s="224"/>
      <c r="B1" s="225"/>
      <c r="C1" s="225"/>
      <c r="D1" s="225"/>
    </row>
    <row r="2" spans="1:4">
      <c r="A2" s="339" t="s">
        <v>247</v>
      </c>
      <c r="B2" s="227" t="s">
        <v>248</v>
      </c>
      <c r="C2" s="339" t="s">
        <v>249</v>
      </c>
      <c r="D2" s="228" t="s">
        <v>250</v>
      </c>
    </row>
    <row r="3" spans="1:4">
      <c r="A3" s="340"/>
      <c r="B3" s="229" t="s">
        <v>251</v>
      </c>
      <c r="C3" s="340"/>
      <c r="D3" s="230" t="s">
        <v>252</v>
      </c>
    </row>
    <row r="4" spans="1:4">
      <c r="A4" s="340"/>
      <c r="B4" s="256"/>
      <c r="C4" s="341"/>
      <c r="D4" s="231"/>
    </row>
    <row r="5" spans="1:4">
      <c r="A5" s="232" t="s">
        <v>253</v>
      </c>
      <c r="B5" s="342" t="s">
        <v>254</v>
      </c>
      <c r="C5" s="342"/>
      <c r="D5" s="343"/>
    </row>
    <row r="6" spans="1:4">
      <c r="A6" s="232" t="s">
        <v>255</v>
      </c>
      <c r="B6" s="342" t="s">
        <v>256</v>
      </c>
      <c r="C6" s="342"/>
      <c r="D6" s="343"/>
    </row>
    <row r="7" spans="1:4">
      <c r="A7" s="232" t="s">
        <v>257</v>
      </c>
      <c r="B7" s="229" t="s">
        <v>258</v>
      </c>
      <c r="C7" s="233" t="s">
        <v>259</v>
      </c>
      <c r="D7" s="233" t="s">
        <v>258</v>
      </c>
    </row>
    <row r="8" spans="1:4">
      <c r="A8" s="232" t="s">
        <v>260</v>
      </c>
      <c r="B8" s="342" t="s">
        <v>261</v>
      </c>
      <c r="C8" s="342"/>
      <c r="D8" s="343"/>
    </row>
    <row r="9" spans="1:4">
      <c r="A9" s="232"/>
      <c r="B9" s="225"/>
      <c r="C9" s="225"/>
      <c r="D9" s="234"/>
    </row>
    <row r="10" spans="1:4">
      <c r="A10" s="232" t="s">
        <v>262</v>
      </c>
      <c r="B10" s="344" t="s">
        <v>340</v>
      </c>
      <c r="C10" s="335"/>
      <c r="D10" s="336"/>
    </row>
    <row r="11" spans="1:4" ht="24">
      <c r="A11" s="232" t="s">
        <v>263</v>
      </c>
      <c r="B11" s="344" t="s">
        <v>340</v>
      </c>
      <c r="C11" s="335"/>
      <c r="D11" s="336"/>
    </row>
    <row r="12" spans="1:4">
      <c r="A12" s="232" t="s">
        <v>264</v>
      </c>
      <c r="B12" s="344" t="s">
        <v>339</v>
      </c>
      <c r="C12" s="335"/>
      <c r="D12" s="336"/>
    </row>
    <row r="13" spans="1:4">
      <c r="A13" s="232" t="s">
        <v>265</v>
      </c>
      <c r="B13" s="225"/>
      <c r="C13" s="225"/>
      <c r="D13" s="234"/>
    </row>
    <row r="14" spans="1:4">
      <c r="A14" s="232"/>
      <c r="B14" s="225"/>
      <c r="C14" s="225"/>
      <c r="D14" s="234"/>
    </row>
    <row r="15" spans="1:4" ht="24">
      <c r="A15" s="232" t="s">
        <v>266</v>
      </c>
      <c r="B15" s="225" t="s">
        <v>267</v>
      </c>
      <c r="C15" s="234" t="s">
        <v>268</v>
      </c>
      <c r="D15" s="234"/>
    </row>
    <row r="16" spans="1:4">
      <c r="A16" s="232"/>
      <c r="B16" s="225" t="s">
        <v>269</v>
      </c>
      <c r="C16" s="225"/>
      <c r="D16" s="234"/>
    </row>
    <row r="17" spans="1:4">
      <c r="A17" s="232"/>
      <c r="B17" s="235" t="s">
        <v>270</v>
      </c>
      <c r="C17" s="225"/>
      <c r="D17" s="234"/>
    </row>
    <row r="18" spans="1:4">
      <c r="A18" s="232"/>
      <c r="B18" s="225" t="s">
        <v>271</v>
      </c>
      <c r="C18" s="236"/>
      <c r="D18" s="237"/>
    </row>
    <row r="19" spans="1:4">
      <c r="A19" s="232"/>
      <c r="B19" s="235" t="s">
        <v>272</v>
      </c>
      <c r="C19" s="225"/>
      <c r="D19" s="234"/>
    </row>
    <row r="20" spans="1:4">
      <c r="A20" s="232"/>
      <c r="B20" s="332" t="s">
        <v>273</v>
      </c>
      <c r="C20" s="333"/>
      <c r="D20" s="334"/>
    </row>
    <row r="21" spans="1:4">
      <c r="A21" s="232"/>
      <c r="B21" s="332"/>
      <c r="C21" s="333"/>
      <c r="D21" s="334"/>
    </row>
    <row r="22" spans="1:4">
      <c r="A22" s="232"/>
      <c r="B22" s="238"/>
      <c r="C22" s="238"/>
      <c r="D22" s="239"/>
    </row>
    <row r="23" spans="1:4">
      <c r="A23" s="240"/>
      <c r="B23" s="225" t="s">
        <v>274</v>
      </c>
      <c r="C23" s="225"/>
      <c r="D23" s="234"/>
    </row>
    <row r="24" spans="1:4">
      <c r="A24" s="240"/>
      <c r="B24" s="225" t="s">
        <v>275</v>
      </c>
      <c r="C24" s="225"/>
      <c r="D24" s="234"/>
    </row>
    <row r="25" spans="1:4">
      <c r="A25" s="232"/>
      <c r="B25" s="225"/>
      <c r="C25" s="225"/>
      <c r="D25" s="234"/>
    </row>
    <row r="26" spans="1:4">
      <c r="A26" s="232" t="s">
        <v>276</v>
      </c>
      <c r="B26" s="335" t="s">
        <v>277</v>
      </c>
      <c r="C26" s="335"/>
      <c r="D26" s="336"/>
    </row>
    <row r="27" spans="1:4" ht="99" customHeight="1">
      <c r="A27" s="240"/>
      <c r="B27" s="335"/>
      <c r="C27" s="335"/>
      <c r="D27" s="336"/>
    </row>
    <row r="28" spans="1:4">
      <c r="A28" s="232" t="s">
        <v>278</v>
      </c>
      <c r="B28" s="335" t="s">
        <v>279</v>
      </c>
      <c r="C28" s="335"/>
      <c r="D28" s="336"/>
    </row>
    <row r="29" spans="1:4" ht="117.75" customHeight="1">
      <c r="A29" s="241"/>
      <c r="B29" s="337"/>
      <c r="C29" s="337"/>
      <c r="D29" s="338"/>
    </row>
    <row r="30" spans="1:4">
      <c r="B30" s="243"/>
      <c r="C30" s="243"/>
      <c r="D30" s="243"/>
    </row>
  </sheetData>
  <mergeCells count="11">
    <mergeCell ref="B20:D21"/>
    <mergeCell ref="B26:D27"/>
    <mergeCell ref="B28:D29"/>
    <mergeCell ref="A2:A4"/>
    <mergeCell ref="C2:C4"/>
    <mergeCell ref="B5:D5"/>
    <mergeCell ref="B6:D6"/>
    <mergeCell ref="B8:D8"/>
    <mergeCell ref="B12:D12"/>
    <mergeCell ref="B10:D10"/>
    <mergeCell ref="B11:D11"/>
  </mergeCells>
  <pageMargins left="0.21" right="0.2"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2:N157"/>
  <sheetViews>
    <sheetView tabSelected="1" zoomScale="110" zoomScaleNormal="110" workbookViewId="0">
      <selection activeCell="D21" sqref="D21"/>
    </sheetView>
  </sheetViews>
  <sheetFormatPr defaultRowHeight="15"/>
  <cols>
    <col min="1" max="1" width="36.7109375" customWidth="1"/>
    <col min="2" max="2" width="6.5703125" bestFit="1" customWidth="1"/>
    <col min="3" max="3" width="8.5703125" customWidth="1"/>
    <col min="4" max="6" width="7.5703125" customWidth="1"/>
    <col min="7" max="7" width="6.85546875" customWidth="1"/>
    <col min="8" max="10" width="6.140625" customWidth="1"/>
    <col min="11" max="12" width="6.28515625" customWidth="1"/>
  </cols>
  <sheetData>
    <row r="2" spans="1:14">
      <c r="A2" s="1" t="s">
        <v>0</v>
      </c>
      <c r="B2" s="1"/>
      <c r="C2" s="1"/>
      <c r="D2" s="1"/>
      <c r="E2" s="1"/>
      <c r="F2" s="2"/>
      <c r="G2" s="2"/>
      <c r="H2" s="2"/>
      <c r="I2" s="2"/>
      <c r="J2" s="2"/>
      <c r="K2" s="2"/>
      <c r="L2" s="2"/>
    </row>
    <row r="3" spans="1:14">
      <c r="A3" s="1" t="s">
        <v>1</v>
      </c>
      <c r="B3" s="2"/>
      <c r="C3" s="2"/>
      <c r="D3" s="2"/>
      <c r="E3" s="2"/>
      <c r="F3" s="2"/>
      <c r="G3" s="2"/>
      <c r="H3" s="2"/>
      <c r="I3" s="2"/>
      <c r="J3" s="2"/>
      <c r="K3" s="2"/>
      <c r="L3" s="2"/>
    </row>
    <row r="4" spans="1:14" ht="18" customHeight="1">
      <c r="A4" s="283" t="s">
        <v>332</v>
      </c>
      <c r="B4" s="3"/>
      <c r="C4" s="3"/>
      <c r="D4" s="3"/>
      <c r="E4" s="3"/>
      <c r="F4" s="3"/>
      <c r="G4" s="3"/>
      <c r="H4" s="3"/>
      <c r="I4" s="3"/>
      <c r="J4" s="3"/>
      <c r="K4" s="3"/>
      <c r="L4" s="3"/>
    </row>
    <row r="5" spans="1:14" ht="7.5" customHeight="1" thickBot="1">
      <c r="A5" s="4" t="s">
        <v>222</v>
      </c>
      <c r="B5" s="5"/>
      <c r="C5" s="5"/>
      <c r="D5" s="5"/>
      <c r="E5" s="5"/>
      <c r="F5" s="5"/>
      <c r="G5" s="5"/>
      <c r="H5" s="5"/>
      <c r="I5" s="5"/>
      <c r="J5" s="5"/>
      <c r="K5" s="5"/>
      <c r="L5" s="5"/>
    </row>
    <row r="6" spans="1:14">
      <c r="A6" s="284"/>
      <c r="B6" s="346" t="s">
        <v>3</v>
      </c>
      <c r="C6" s="346" t="s">
        <v>4</v>
      </c>
      <c r="D6" s="346" t="s">
        <v>5</v>
      </c>
      <c r="E6" s="346" t="s">
        <v>6</v>
      </c>
      <c r="F6" s="346" t="s">
        <v>7</v>
      </c>
      <c r="G6" s="349" t="s">
        <v>8</v>
      </c>
      <c r="H6" s="349"/>
      <c r="I6" s="349"/>
      <c r="J6" s="349" t="s">
        <v>9</v>
      </c>
      <c r="K6" s="349"/>
      <c r="L6" s="350"/>
    </row>
    <row r="7" spans="1:14" ht="13.5" customHeight="1">
      <c r="A7" s="285" t="s">
        <v>2</v>
      </c>
      <c r="B7" s="347"/>
      <c r="C7" s="347"/>
      <c r="D7" s="347"/>
      <c r="E7" s="347"/>
      <c r="F7" s="347"/>
      <c r="G7" s="351" t="s">
        <v>10</v>
      </c>
      <c r="H7" s="351" t="s">
        <v>6</v>
      </c>
      <c r="I7" s="351" t="s">
        <v>7</v>
      </c>
      <c r="J7" s="351" t="s">
        <v>10</v>
      </c>
      <c r="K7" s="351" t="s">
        <v>6</v>
      </c>
      <c r="L7" s="353" t="s">
        <v>7</v>
      </c>
    </row>
    <row r="8" spans="1:14" ht="8.25" customHeight="1" thickBot="1">
      <c r="A8" s="286"/>
      <c r="B8" s="348"/>
      <c r="C8" s="348"/>
      <c r="D8" s="348"/>
      <c r="E8" s="348"/>
      <c r="F8" s="348"/>
      <c r="G8" s="352"/>
      <c r="H8" s="352"/>
      <c r="I8" s="352"/>
      <c r="J8" s="352"/>
      <c r="K8" s="352"/>
      <c r="L8" s="354"/>
    </row>
    <row r="9" spans="1:14" ht="18.75" customHeight="1" thickBot="1">
      <c r="A9" s="287" t="s">
        <v>11</v>
      </c>
      <c r="B9" s="288">
        <f>SUM(B10,B29)</f>
        <v>13640</v>
      </c>
      <c r="C9" s="288">
        <f>SUM(C10,C29)</f>
        <v>438</v>
      </c>
      <c r="D9" s="288">
        <f>SUM(D10,D29)</f>
        <v>11738.857142857141</v>
      </c>
      <c r="E9" s="288">
        <f t="shared" ref="E9:K9" si="0">SUM(E10,E29)</f>
        <v>2136.0476190476193</v>
      </c>
      <c r="F9" s="288">
        <f t="shared" si="0"/>
        <v>9602.8095238095229</v>
      </c>
      <c r="G9" s="288">
        <f t="shared" si="0"/>
        <v>432.71428571428572</v>
      </c>
      <c r="H9" s="288">
        <f t="shared" si="0"/>
        <v>194.9047619047619</v>
      </c>
      <c r="I9" s="288">
        <f t="shared" si="0"/>
        <v>237.8095238095238</v>
      </c>
      <c r="J9" s="288">
        <f t="shared" si="0"/>
        <v>396.57142857142856</v>
      </c>
      <c r="K9" s="288">
        <f t="shared" si="0"/>
        <v>106.76190476190476</v>
      </c>
      <c r="L9" s="289">
        <f>SUM(L10,L29)</f>
        <v>289.8095238095238</v>
      </c>
    </row>
    <row r="10" spans="1:14" ht="17.25" customHeight="1" thickBot="1">
      <c r="A10" s="267" t="s">
        <v>12</v>
      </c>
      <c r="B10" s="290">
        <f>SUM(B11:B28)</f>
        <v>6628</v>
      </c>
      <c r="C10" s="290">
        <f>SUM(C11:C28)</f>
        <v>124</v>
      </c>
      <c r="D10" s="290">
        <f>SUM(D11:D28)</f>
        <v>5821.1904761904761</v>
      </c>
      <c r="E10" s="290">
        <f>SUM(E11:E28)</f>
        <v>870</v>
      </c>
      <c r="F10" s="290">
        <f t="shared" ref="F10:K10" si="1">SUM(F11:F28)</f>
        <v>4951.1904761904761</v>
      </c>
      <c r="G10" s="290">
        <f t="shared" si="1"/>
        <v>125.28571428571428</v>
      </c>
      <c r="H10" s="290">
        <f t="shared" si="1"/>
        <v>77.142857142857139</v>
      </c>
      <c r="I10" s="290">
        <f t="shared" si="1"/>
        <v>48.142857142857146</v>
      </c>
      <c r="J10" s="290">
        <f t="shared" si="1"/>
        <v>396.57142857142856</v>
      </c>
      <c r="K10" s="290">
        <f t="shared" si="1"/>
        <v>106.76190476190476</v>
      </c>
      <c r="L10" s="291">
        <f>SUM(L11:L28)</f>
        <v>289.8095238095238</v>
      </c>
    </row>
    <row r="11" spans="1:14" ht="15.75" customHeight="1">
      <c r="A11" s="192" t="s">
        <v>13</v>
      </c>
      <c r="B11" s="197">
        <f>SUM('[3]INFORME POR DIA'!C1600)</f>
        <v>500</v>
      </c>
      <c r="C11" s="197">
        <f>SUM('[3]INFORME POR DIA'!D1600)</f>
        <v>0</v>
      </c>
      <c r="D11" s="197">
        <f>SUM(E11:F11)</f>
        <v>491.23809523809524</v>
      </c>
      <c r="E11" s="197">
        <f>[3]RESUMEN!F10/[3]RESUMEN!$AO$49</f>
        <v>0</v>
      </c>
      <c r="F11" s="197">
        <f>[3]RESUMEN!I10/[3]RESUMEN!$AO$49</f>
        <v>491.23809523809524</v>
      </c>
      <c r="G11" s="197">
        <f>SUM(H11:I11)</f>
        <v>0</v>
      </c>
      <c r="H11" s="197">
        <f>[3]RESUMEN!AC10/[3]RESUMEN!$AO$49</f>
        <v>0</v>
      </c>
      <c r="I11" s="197">
        <f>[3]RESUMEN!AD10/[3]RESUMEN!$AO$49</f>
        <v>0</v>
      </c>
      <c r="J11" s="197">
        <f>SUM(K11:L11)</f>
        <v>0</v>
      </c>
      <c r="K11" s="197">
        <v>0</v>
      </c>
      <c r="L11" s="366">
        <v>0</v>
      </c>
    </row>
    <row r="12" spans="1:14" ht="15.75" customHeight="1">
      <c r="A12" s="193" t="s">
        <v>197</v>
      </c>
      <c r="B12" s="197">
        <f>SUM('[3]INFORME POR DIA'!C1601)</f>
        <v>450</v>
      </c>
      <c r="C12" s="197">
        <f>SUM('[3]INFORME POR DIA'!D1601)</f>
        <v>0</v>
      </c>
      <c r="D12" s="197">
        <f t="shared" ref="D12:D14" si="2">SUM(E12:F12)</f>
        <v>441.14285714285717</v>
      </c>
      <c r="E12" s="197">
        <f>[3]RESUMEN!F11/[3]RESUMEN!$AO$49</f>
        <v>0</v>
      </c>
      <c r="F12" s="197">
        <f>[3]RESUMEN!I11/[3]RESUMEN!$AO$49</f>
        <v>441.14285714285717</v>
      </c>
      <c r="G12" s="197">
        <f t="shared" ref="G12:G28" si="3">SUM(H12:I12)</f>
        <v>0</v>
      </c>
      <c r="H12" s="197">
        <f>[3]RESUMEN!AC11/[3]RESUMEN!$AO$49</f>
        <v>0</v>
      </c>
      <c r="I12" s="197">
        <f>[3]RESUMEN!AD11/[3]RESUMEN!$AO$49</f>
        <v>0</v>
      </c>
      <c r="J12" s="197">
        <f t="shared" ref="J12:J28" si="4">SUM(K12:L12)</f>
        <v>0</v>
      </c>
      <c r="K12" s="197">
        <v>0</v>
      </c>
      <c r="L12" s="366">
        <v>0</v>
      </c>
    </row>
    <row r="13" spans="1:14" ht="15.75" customHeight="1">
      <c r="A13" s="193" t="s">
        <v>198</v>
      </c>
      <c r="B13" s="197">
        <f>SUM('[3]INFORME POR DIA'!C1602)</f>
        <v>36</v>
      </c>
      <c r="C13" s="197">
        <f>SUM('[3]INFORME POR DIA'!D1602)</f>
        <v>0</v>
      </c>
      <c r="D13" s="197">
        <f t="shared" si="2"/>
        <v>31.857142857142858</v>
      </c>
      <c r="E13" s="197">
        <f>[3]RESUMEN!F12/[3]RESUMEN!$AO$49</f>
        <v>0</v>
      </c>
      <c r="F13" s="197">
        <f>[3]RESUMEN!I12/[3]RESUMEN!$AO$49</f>
        <v>31.857142857142858</v>
      </c>
      <c r="G13" s="197">
        <f t="shared" si="3"/>
        <v>0</v>
      </c>
      <c r="H13" s="197">
        <f>[3]RESUMEN!AC12/[3]RESUMEN!$AO$49</f>
        <v>0</v>
      </c>
      <c r="I13" s="197">
        <f>[3]RESUMEN!AD12/[3]RESUMEN!$AO$49</f>
        <v>0</v>
      </c>
      <c r="J13" s="197">
        <f t="shared" si="4"/>
        <v>0</v>
      </c>
      <c r="K13" s="197">
        <v>0</v>
      </c>
      <c r="L13" s="366">
        <v>0</v>
      </c>
    </row>
    <row r="14" spans="1:14" ht="15.75" customHeight="1">
      <c r="A14" s="193" t="s">
        <v>199</v>
      </c>
      <c r="B14" s="197">
        <f>SUM('[3]INFORME POR DIA'!C1603)</f>
        <v>40</v>
      </c>
      <c r="C14" s="197">
        <f>SUM('[3]INFORME POR DIA'!D1603)</f>
        <v>0</v>
      </c>
      <c r="D14" s="197">
        <f t="shared" si="2"/>
        <v>29.476190476190474</v>
      </c>
      <c r="E14" s="197">
        <f>[3]RESUMEN!F13/[3]RESUMEN!$AO$49</f>
        <v>0</v>
      </c>
      <c r="F14" s="197">
        <f>[3]RESUMEN!I13/[3]RESUMEN!$AO$49</f>
        <v>29.476190476190474</v>
      </c>
      <c r="G14" s="197">
        <f t="shared" si="3"/>
        <v>0</v>
      </c>
      <c r="H14" s="197">
        <f>[3]RESUMEN!AC13/[3]RESUMEN!$AO$49</f>
        <v>0</v>
      </c>
      <c r="I14" s="197">
        <f>[3]RESUMEN!AD13/[3]RESUMEN!$AO$49</f>
        <v>0</v>
      </c>
      <c r="J14" s="197">
        <f t="shared" si="4"/>
        <v>29.476190476190474</v>
      </c>
      <c r="K14" s="367">
        <f>[3]RESUMEN!AM13/[3]RESUMEN!$AO$49</f>
        <v>0</v>
      </c>
      <c r="L14" s="368">
        <f>[3]RESUMEN!AN13/[3]RESUMEN!$AO$49</f>
        <v>29.476190476190474</v>
      </c>
      <c r="N14" s="17"/>
    </row>
    <row r="15" spans="1:14" ht="38.25">
      <c r="A15" s="303" t="s">
        <v>323</v>
      </c>
      <c r="B15" s="197">
        <f>SUM('[3]INFORME POR DIA'!C1604)</f>
        <v>108</v>
      </c>
      <c r="C15" s="197">
        <f>SUM('[3]INFORME POR DIA'!D1604)</f>
        <v>0</v>
      </c>
      <c r="D15" s="197">
        <f t="shared" ref="D15:D28" si="5">SUM(E15:F15)</f>
        <v>40.571428571428569</v>
      </c>
      <c r="E15" s="197">
        <f>[3]RESUMEN!F14/[3]RESUMEN!$AO$49</f>
        <v>0</v>
      </c>
      <c r="F15" s="197">
        <f>[3]RESUMEN!I14/[3]RESUMEN!$AO$49</f>
        <v>40.571428571428569</v>
      </c>
      <c r="G15" s="197">
        <f t="shared" si="3"/>
        <v>21.666666666666668</v>
      </c>
      <c r="H15" s="197">
        <f>[3]RESUMEN!AC14/[3]RESUMEN!$AO$49</f>
        <v>0</v>
      </c>
      <c r="I15" s="197">
        <f>[3]RESUMEN!AD14/[3]RESUMEN!$AO$49</f>
        <v>21.666666666666668</v>
      </c>
      <c r="J15" s="197">
        <f t="shared" si="4"/>
        <v>0</v>
      </c>
      <c r="K15" s="367">
        <f>[3]RESUMEN!AM14/[3]RESUMEN!$AO$49</f>
        <v>0</v>
      </c>
      <c r="L15" s="368">
        <f>[3]RESUMEN!AN14/[3]RESUMEN!$AO$49</f>
        <v>0</v>
      </c>
      <c r="N15" s="17"/>
    </row>
    <row r="16" spans="1:14" ht="15.75" customHeight="1">
      <c r="A16" s="193" t="s">
        <v>200</v>
      </c>
      <c r="B16" s="197">
        <f>SUM('[3]INFORME POR DIA'!C1605)</f>
        <v>68</v>
      </c>
      <c r="C16" s="197">
        <f>SUM('[3]INFORME POR DIA'!D1605)</f>
        <v>0</v>
      </c>
      <c r="D16" s="197">
        <f t="shared" si="5"/>
        <v>36.047619047619051</v>
      </c>
      <c r="E16" s="197">
        <f>[3]RESUMEN!F15/[3]RESUMEN!$AO$49</f>
        <v>0</v>
      </c>
      <c r="F16" s="197">
        <f>[3]RESUMEN!I15/[3]RESUMEN!$AO$49</f>
        <v>36.047619047619051</v>
      </c>
      <c r="G16" s="197">
        <f t="shared" si="3"/>
        <v>0</v>
      </c>
      <c r="H16" s="197">
        <f>[3]RESUMEN!AC15/[3]RESUMEN!$AO$49</f>
        <v>0</v>
      </c>
      <c r="I16" s="197">
        <f>[3]RESUMEN!AD15/[3]RESUMEN!$AO$49</f>
        <v>0</v>
      </c>
      <c r="J16" s="197">
        <f t="shared" si="4"/>
        <v>0</v>
      </c>
      <c r="K16" s="367">
        <f>[3]RESUMEN!AM15/[3]RESUMEN!$AO$49</f>
        <v>0</v>
      </c>
      <c r="L16" s="368">
        <f>[3]RESUMEN!AN15/[3]RESUMEN!$AO$49</f>
        <v>0</v>
      </c>
    </row>
    <row r="17" spans="1:12" ht="15.75" customHeight="1">
      <c r="A17" s="193" t="s">
        <v>201</v>
      </c>
      <c r="B17" s="197">
        <f>SUM('[3]INFORME POR DIA'!C1606)</f>
        <v>108</v>
      </c>
      <c r="C17" s="197">
        <f>SUM('[3]INFORME POR DIA'!D1606)</f>
        <v>0</v>
      </c>
      <c r="D17" s="197">
        <f t="shared" si="5"/>
        <v>57.523809523809518</v>
      </c>
      <c r="E17" s="197">
        <f>[3]RESUMEN!F16/[3]RESUMEN!$AO$49</f>
        <v>36.571428571428569</v>
      </c>
      <c r="F17" s="197">
        <f>[3]RESUMEN!I16/[3]RESUMEN!$AO$49</f>
        <v>20.952380952380953</v>
      </c>
      <c r="G17" s="197">
        <f t="shared" si="3"/>
        <v>0.8571428571428571</v>
      </c>
      <c r="H17" s="197">
        <f>[3]RESUMEN!AC16/[3]RESUMEN!$AO$49</f>
        <v>0.76190476190476186</v>
      </c>
      <c r="I17" s="197">
        <f>[3]RESUMEN!AD16/[3]RESUMEN!$AO$49</f>
        <v>9.5238095238095233E-2</v>
      </c>
      <c r="J17" s="197">
        <f t="shared" si="4"/>
        <v>7.6190476190476195</v>
      </c>
      <c r="K17" s="367">
        <f>[3]RESUMEN!AM16/[3]RESUMEN!$AO$49</f>
        <v>5.9047619047619051</v>
      </c>
      <c r="L17" s="368">
        <f>[3]RESUMEN!AN16/[3]RESUMEN!$AO$49</f>
        <v>1.7142857142857142</v>
      </c>
    </row>
    <row r="18" spans="1:12" ht="15.75" customHeight="1">
      <c r="A18" s="193" t="s">
        <v>216</v>
      </c>
      <c r="B18" s="197">
        <f>SUM('[3]INFORME POR DIA'!C1607)</f>
        <v>705</v>
      </c>
      <c r="C18" s="197">
        <f>SUM('[3]INFORME POR DIA'!D1607)</f>
        <v>14</v>
      </c>
      <c r="D18" s="197">
        <f t="shared" si="5"/>
        <v>643</v>
      </c>
      <c r="E18" s="197">
        <f>[3]RESUMEN!F17/[3]RESUMEN!$AO$49</f>
        <v>446.42857142857144</v>
      </c>
      <c r="F18" s="197">
        <f>[3]RESUMEN!I17/[3]RESUMEN!$AO$49</f>
        <v>196.57142857142858</v>
      </c>
      <c r="G18" s="197">
        <f t="shared" si="3"/>
        <v>85.857142857142861</v>
      </c>
      <c r="H18" s="197">
        <f>[3]RESUMEN!AC17/[3]RESUMEN!$AO$49</f>
        <v>68.80952380952381</v>
      </c>
      <c r="I18" s="197">
        <f>[3]RESUMEN!AD17/[3]RESUMEN!$AO$49</f>
        <v>17.047619047619047</v>
      </c>
      <c r="J18" s="197">
        <f t="shared" si="4"/>
        <v>0</v>
      </c>
      <c r="K18" s="367">
        <f>[3]RESUMEN!AM17/[3]RESUMEN!$AO$49</f>
        <v>0</v>
      </c>
      <c r="L18" s="368">
        <f>[3]RESUMEN!AN17/[3]RESUMEN!$AO$49</f>
        <v>0</v>
      </c>
    </row>
    <row r="19" spans="1:12" ht="15.75" customHeight="1">
      <c r="A19" s="193" t="s">
        <v>309</v>
      </c>
      <c r="B19" s="197">
        <f>SUM('[3]INFORME POR DIA'!C1608)</f>
        <v>404</v>
      </c>
      <c r="C19" s="197">
        <f>SUM('[3]INFORME POR DIA'!D1608)</f>
        <v>2</v>
      </c>
      <c r="D19" s="197">
        <f t="shared" si="5"/>
        <v>260.14285714285717</v>
      </c>
      <c r="E19" s="197">
        <f>[3]RESUMEN!F18/[3]RESUMEN!$AO$49</f>
        <v>8.9047619047619051</v>
      </c>
      <c r="F19" s="197">
        <f>[3]RESUMEN!I18/[3]RESUMEN!$AO$49</f>
        <v>251.23809523809524</v>
      </c>
      <c r="G19" s="197">
        <f t="shared" si="3"/>
        <v>0</v>
      </c>
      <c r="H19" s="197">
        <f>[3]RESUMEN!AC18/[3]RESUMEN!$AO$49</f>
        <v>0</v>
      </c>
      <c r="I19" s="197">
        <f>[3]RESUMEN!AD18/[3]RESUMEN!$AO$49</f>
        <v>0</v>
      </c>
      <c r="J19" s="197">
        <f t="shared" si="4"/>
        <v>0</v>
      </c>
      <c r="K19" s="367">
        <f>[3]RESUMEN!AM18/[3]RESUMEN!$AO$49</f>
        <v>0</v>
      </c>
      <c r="L19" s="368">
        <f>[3]RESUMEN!AN18/[3]RESUMEN!$AO$49</f>
        <v>0</v>
      </c>
    </row>
    <row r="20" spans="1:12" ht="15.75" customHeight="1">
      <c r="A20" s="193" t="s">
        <v>217</v>
      </c>
      <c r="B20" s="197">
        <f>SUM('[3]INFORME POR DIA'!C1609)</f>
        <v>292</v>
      </c>
      <c r="C20" s="197">
        <f>SUM('[3]INFORME POR DIA'!D1609)</f>
        <v>3</v>
      </c>
      <c r="D20" s="197">
        <f t="shared" si="5"/>
        <v>285.09523809523807</v>
      </c>
      <c r="E20" s="197">
        <f>[3]RESUMEN!F19/[3]RESUMEN!$AO$49</f>
        <v>0</v>
      </c>
      <c r="F20" s="197">
        <f>[3]RESUMEN!I19/[3]RESUMEN!$AO$49</f>
        <v>285.09523809523807</v>
      </c>
      <c r="G20" s="197">
        <f t="shared" si="3"/>
        <v>0</v>
      </c>
      <c r="H20" s="197">
        <f>[3]RESUMEN!AC19/[3]RESUMEN!$AO$49</f>
        <v>0</v>
      </c>
      <c r="I20" s="197">
        <f>[3]RESUMEN!AD19/[3]RESUMEN!$AO$49</f>
        <v>0</v>
      </c>
      <c r="J20" s="197">
        <f t="shared" si="4"/>
        <v>0</v>
      </c>
      <c r="K20" s="367">
        <f>[3]RESUMEN!AM19/[3]RESUMEN!$AO$49</f>
        <v>0</v>
      </c>
      <c r="L20" s="368">
        <f>[3]RESUMEN!AN19/[3]RESUMEN!$AO$49</f>
        <v>0</v>
      </c>
    </row>
    <row r="21" spans="1:12" ht="15.75" customHeight="1">
      <c r="A21" s="193" t="s">
        <v>202</v>
      </c>
      <c r="B21" s="197">
        <f>SUM('[3]INFORME POR DIA'!C1610)</f>
        <v>1414</v>
      </c>
      <c r="C21" s="197">
        <f>SUM('[3]INFORME POR DIA'!D1610)</f>
        <v>38</v>
      </c>
      <c r="D21" s="197">
        <f t="shared" si="5"/>
        <v>1292.5714285714284</v>
      </c>
      <c r="E21" s="197">
        <f>[3]RESUMEN!F20/[3]RESUMEN!$AO$49</f>
        <v>270.04761904761904</v>
      </c>
      <c r="F21" s="197">
        <f>[3]RESUMEN!I20/[3]RESUMEN!$AO$49</f>
        <v>1022.5238095238095</v>
      </c>
      <c r="G21" s="197">
        <f t="shared" si="3"/>
        <v>0</v>
      </c>
      <c r="H21" s="197">
        <f>[3]RESUMEN!AC20/[3]RESUMEN!$AO$49</f>
        <v>0</v>
      </c>
      <c r="I21" s="197">
        <f>[3]RESUMEN!AD20/[3]RESUMEN!$AO$49</f>
        <v>0</v>
      </c>
      <c r="J21" s="197">
        <f t="shared" si="4"/>
        <v>0</v>
      </c>
      <c r="K21" s="367">
        <f>[3]RESUMEN!AM20/[3]RESUMEN!$AO$49</f>
        <v>0</v>
      </c>
      <c r="L21" s="368">
        <f>[3]RESUMEN!AN20/[3]RESUMEN!$AO$49</f>
        <v>0</v>
      </c>
    </row>
    <row r="22" spans="1:12" ht="15.75" customHeight="1">
      <c r="A22" s="194" t="s">
        <v>14</v>
      </c>
      <c r="B22" s="197">
        <f>SUM('[3]INFORME POR DIA'!C1611)</f>
        <v>516</v>
      </c>
      <c r="C22" s="197">
        <f>SUM('[3]INFORME POR DIA'!D1611)</f>
        <v>5</v>
      </c>
      <c r="D22" s="197">
        <f t="shared" si="5"/>
        <v>490</v>
      </c>
      <c r="E22" s="197">
        <f>[3]RESUMEN!F21/[3]RESUMEN!$AO$49</f>
        <v>1.2380952380952381</v>
      </c>
      <c r="F22" s="197">
        <f>[3]RESUMEN!I21/[3]RESUMEN!$AO$49</f>
        <v>488.76190476190476</v>
      </c>
      <c r="G22" s="197">
        <f t="shared" si="3"/>
        <v>0.19047619047619047</v>
      </c>
      <c r="H22" s="197">
        <f>[3]RESUMEN!AC21/[3]RESUMEN!$AO$49</f>
        <v>0.19047619047619047</v>
      </c>
      <c r="I22" s="197">
        <f>[3]RESUMEN!AD21/[3]RESUMEN!$AO$49</f>
        <v>0</v>
      </c>
      <c r="J22" s="197">
        <f t="shared" si="4"/>
        <v>0</v>
      </c>
      <c r="K22" s="367">
        <f>[3]RESUMEN!AM21/[3]RESUMEN!$AO$49</f>
        <v>0</v>
      </c>
      <c r="L22" s="368">
        <f>[3]RESUMEN!AN21/[3]RESUMEN!$AO$49</f>
        <v>0</v>
      </c>
    </row>
    <row r="23" spans="1:12" ht="15.75" customHeight="1">
      <c r="A23" s="194" t="s">
        <v>15</v>
      </c>
      <c r="B23" s="197">
        <f>SUM('[3]INFORME POR DIA'!C1612)</f>
        <v>36</v>
      </c>
      <c r="C23" s="197">
        <f>SUM('[3]INFORME POR DIA'!D1612)</f>
        <v>4</v>
      </c>
      <c r="D23" s="197">
        <f t="shared" si="5"/>
        <v>23.61904761904762</v>
      </c>
      <c r="E23" s="197">
        <f>[3]RESUMEN!F22/[3]RESUMEN!$AO$49</f>
        <v>5.9523809523809526</v>
      </c>
      <c r="F23" s="197">
        <f>[3]RESUMEN!I22/[3]RESUMEN!$AO$49</f>
        <v>17.666666666666668</v>
      </c>
      <c r="G23" s="197">
        <f t="shared" si="3"/>
        <v>0</v>
      </c>
      <c r="H23" s="197">
        <f>[3]RESUMEN!AC22/[3]RESUMEN!$AO$49</f>
        <v>0</v>
      </c>
      <c r="I23" s="197">
        <f>[3]RESUMEN!AD22/[3]RESUMEN!$AO$49</f>
        <v>0</v>
      </c>
      <c r="J23" s="197">
        <f t="shared" si="4"/>
        <v>0</v>
      </c>
      <c r="K23" s="367">
        <f>[3]RESUMEN!AM22/[3]RESUMEN!$AO$49</f>
        <v>0</v>
      </c>
      <c r="L23" s="368">
        <f>[3]RESUMEN!AN22/[3]RESUMEN!$AO$49</f>
        <v>0</v>
      </c>
    </row>
    <row r="24" spans="1:12" ht="15.75" customHeight="1">
      <c r="A24" s="194" t="s">
        <v>16</v>
      </c>
      <c r="B24" s="197">
        <f>SUM('[3]INFORME POR DIA'!C1613)</f>
        <v>404</v>
      </c>
      <c r="C24" s="197">
        <f>SUM('[3]INFORME POR DIA'!D1613)</f>
        <v>5</v>
      </c>
      <c r="D24" s="197">
        <f t="shared" si="5"/>
        <v>372.76190476190476</v>
      </c>
      <c r="E24" s="197">
        <f>[3]RESUMEN!F23/[3]RESUMEN!$AO$49</f>
        <v>0</v>
      </c>
      <c r="F24" s="197">
        <f>[3]RESUMEN!I23/[3]RESUMEN!$AO$49</f>
        <v>372.76190476190476</v>
      </c>
      <c r="G24" s="197">
        <f t="shared" si="3"/>
        <v>0</v>
      </c>
      <c r="H24" s="197">
        <f>[3]RESUMEN!AC23/[3]RESUMEN!$AO$49</f>
        <v>0</v>
      </c>
      <c r="I24" s="197">
        <f>[3]RESUMEN!AD23/[3]RESUMEN!$AO$49</f>
        <v>0</v>
      </c>
      <c r="J24" s="197">
        <f t="shared" si="4"/>
        <v>0</v>
      </c>
      <c r="K24" s="367">
        <f>[3]RESUMEN!AM23/[3]RESUMEN!$AO$49</f>
        <v>0</v>
      </c>
      <c r="L24" s="368">
        <f>[3]RESUMEN!AN23/[3]RESUMEN!$AO$49</f>
        <v>0</v>
      </c>
    </row>
    <row r="25" spans="1:12" ht="15.75" customHeight="1">
      <c r="A25" s="195" t="s">
        <v>17</v>
      </c>
      <c r="B25" s="197">
        <f>SUM('[3]INFORME POR DIA'!C1614)</f>
        <v>516</v>
      </c>
      <c r="C25" s="197">
        <f>SUM('[3]INFORME POR DIA'!D1614)</f>
        <v>7</v>
      </c>
      <c r="D25" s="197">
        <f t="shared" si="5"/>
        <v>478.76190476190476</v>
      </c>
      <c r="E25" s="197">
        <f>[3]RESUMEN!F24/[3]RESUMEN!$AO$49</f>
        <v>0</v>
      </c>
      <c r="F25" s="197">
        <f>[3]RESUMEN!I24/[3]RESUMEN!$AO$49</f>
        <v>478.76190476190476</v>
      </c>
      <c r="G25" s="197">
        <f t="shared" si="3"/>
        <v>0</v>
      </c>
      <c r="H25" s="197">
        <f>[3]RESUMEN!AC24/[3]RESUMEN!$AO$49</f>
        <v>0</v>
      </c>
      <c r="I25" s="197">
        <f>[3]RESUMEN!AD24/[3]RESUMEN!$AO$49</f>
        <v>0</v>
      </c>
      <c r="J25" s="197">
        <f t="shared" si="4"/>
        <v>0</v>
      </c>
      <c r="K25" s="367">
        <f>[3]RESUMEN!AM24/[3]RESUMEN!$AO$49</f>
        <v>0</v>
      </c>
      <c r="L25" s="368">
        <f>[3]RESUMEN!AN24/[3]RESUMEN!$AO$49</f>
        <v>0</v>
      </c>
    </row>
    <row r="26" spans="1:12" ht="15.75" customHeight="1">
      <c r="A26" s="257" t="s">
        <v>312</v>
      </c>
      <c r="B26" s="197">
        <f>SUM('[3]INFORME POR DIA'!C1615)</f>
        <v>529</v>
      </c>
      <c r="C26" s="197">
        <f>SUM('[3]INFORME POR DIA'!D1615)</f>
        <v>21</v>
      </c>
      <c r="D26" s="197">
        <f t="shared" si="5"/>
        <v>477.09523809523807</v>
      </c>
      <c r="E26" s="197">
        <f>[3]RESUMEN!F25/[3]RESUMEN!$AO$49</f>
        <v>0</v>
      </c>
      <c r="F26" s="197">
        <f>[3]RESUMEN!I25/[3]RESUMEN!$AO$49</f>
        <v>477.09523809523807</v>
      </c>
      <c r="G26" s="197">
        <f t="shared" si="3"/>
        <v>0</v>
      </c>
      <c r="H26" s="197">
        <f>[3]RESUMEN!AC25/[3]RESUMEN!$AO$49</f>
        <v>0</v>
      </c>
      <c r="I26" s="197">
        <f>[3]RESUMEN!AD25/[3]RESUMEN!$AO$49</f>
        <v>0</v>
      </c>
      <c r="J26" s="197">
        <f t="shared" si="4"/>
        <v>0</v>
      </c>
      <c r="K26" s="367">
        <f>[3]RESUMEN!AM25/[3]RESUMEN!$AO$49</f>
        <v>0</v>
      </c>
      <c r="L26" s="368">
        <f>[3]RESUMEN!AN25/[3]RESUMEN!$AO$49</f>
        <v>0</v>
      </c>
    </row>
    <row r="27" spans="1:12" ht="15.75" customHeight="1">
      <c r="A27" s="258" t="s">
        <v>203</v>
      </c>
      <c r="B27" s="197">
        <f>SUM('[3]INFORME POR DIA'!C1616)</f>
        <v>476</v>
      </c>
      <c r="C27" s="197">
        <f>SUM('[3]INFORME POR DIA'!D1616)</f>
        <v>25</v>
      </c>
      <c r="D27" s="197">
        <f t="shared" si="5"/>
        <v>359.47619047619048</v>
      </c>
      <c r="E27" s="197">
        <f>[3]RESUMEN!F26/[3]RESUMEN!$AO$49</f>
        <v>100.85714285714286</v>
      </c>
      <c r="F27" s="197">
        <f>[3]RESUMEN!I26/[3]RESUMEN!$AO$49</f>
        <v>258.61904761904759</v>
      </c>
      <c r="G27" s="197">
        <f t="shared" si="3"/>
        <v>16.714285714285715</v>
      </c>
      <c r="H27" s="197">
        <f>[3]RESUMEN!AC26/[3]RESUMEN!$AO$49</f>
        <v>7.3809523809523814</v>
      </c>
      <c r="I27" s="197">
        <f>[3]RESUMEN!AD26/[3]RESUMEN!$AO$49</f>
        <v>9.3333333333333339</v>
      </c>
      <c r="J27" s="197">
        <f t="shared" si="4"/>
        <v>359.47619047619048</v>
      </c>
      <c r="K27" s="367">
        <f>[3]RESUMEN!AM26/[3]RESUMEN!$AO$49</f>
        <v>100.85714285714286</v>
      </c>
      <c r="L27" s="368">
        <f>[3]RESUMEN!AN26/[3]RESUMEN!$AO$49</f>
        <v>258.61904761904759</v>
      </c>
    </row>
    <row r="28" spans="1:12" ht="15.75" customHeight="1" thickBot="1">
      <c r="A28" s="193" t="s">
        <v>310</v>
      </c>
      <c r="B28" s="197">
        <f>SUM('[3]INFORME POR DIA'!C1617)</f>
        <v>26</v>
      </c>
      <c r="C28" s="197">
        <f>SUM('[3]INFORME POR DIA'!D1617)</f>
        <v>0</v>
      </c>
      <c r="D28" s="197">
        <f t="shared" si="5"/>
        <v>10.80952380952381</v>
      </c>
      <c r="E28" s="197">
        <f>[3]RESUMEN!F27/[3]RESUMEN!$AO$49</f>
        <v>0</v>
      </c>
      <c r="F28" s="197">
        <f>[3]RESUMEN!I27/[3]RESUMEN!$AO$49</f>
        <v>10.80952380952381</v>
      </c>
      <c r="G28" s="197">
        <f t="shared" si="3"/>
        <v>0</v>
      </c>
      <c r="H28" s="197">
        <f>[3]RESUMEN!AC27/[3]RESUMEN!$AO$49</f>
        <v>0</v>
      </c>
      <c r="I28" s="197">
        <f>[3]RESUMEN!AD27/[3]RESUMEN!$AO$49</f>
        <v>0</v>
      </c>
      <c r="J28" s="197">
        <f t="shared" si="4"/>
        <v>0</v>
      </c>
      <c r="K28" s="367">
        <f>[3]RESUMEN!AM27/[3]RESUMEN!$AO$49</f>
        <v>0</v>
      </c>
      <c r="L28" s="368">
        <f>[3]RESUMEN!AN27/[3]RESUMEN!$AO$49</f>
        <v>0</v>
      </c>
    </row>
    <row r="29" spans="1:12" ht="17.25" customHeight="1" thickBot="1">
      <c r="A29" s="267" t="s">
        <v>18</v>
      </c>
      <c r="B29" s="290">
        <f>SUM(B30:B49)</f>
        <v>7012</v>
      </c>
      <c r="C29" s="290">
        <f t="shared" ref="C29:L29" si="6">SUM(C30:C49)</f>
        <v>314</v>
      </c>
      <c r="D29" s="290">
        <f>SUM(D30:D49)</f>
        <v>5917.6666666666652</v>
      </c>
      <c r="E29" s="290">
        <f>SUM(E30:E49)</f>
        <v>1266.047619047619</v>
      </c>
      <c r="F29" s="290">
        <f t="shared" si="6"/>
        <v>4651.6190476190477</v>
      </c>
      <c r="G29" s="290">
        <f t="shared" si="6"/>
        <v>307.42857142857144</v>
      </c>
      <c r="H29" s="290">
        <f t="shared" si="6"/>
        <v>117.76190476190476</v>
      </c>
      <c r="I29" s="290">
        <f t="shared" si="6"/>
        <v>189.66666666666666</v>
      </c>
      <c r="J29" s="290">
        <f>SUM(J30:J49)</f>
        <v>0</v>
      </c>
      <c r="K29" s="290">
        <f t="shared" si="6"/>
        <v>0</v>
      </c>
      <c r="L29" s="291">
        <f t="shared" si="6"/>
        <v>0</v>
      </c>
    </row>
    <row r="30" spans="1:12" ht="15.75" customHeight="1">
      <c r="A30" s="194" t="s">
        <v>19</v>
      </c>
      <c r="B30" s="197">
        <f>SUM('[3]INFORME POR DIA'!C1619)</f>
        <v>534</v>
      </c>
      <c r="C30" s="197">
        <f>SUM('[3]INFORME POR DIA'!D1619)</f>
        <v>9</v>
      </c>
      <c r="D30" s="197">
        <f t="shared" ref="D30:D49" si="7">SUM(E30:F30)</f>
        <v>468.04761904761904</v>
      </c>
      <c r="E30" s="197">
        <f>[3]RESUMEN!F29/[3]RESUMEN!$AO$49</f>
        <v>0</v>
      </c>
      <c r="F30" s="197">
        <f>[3]RESUMEN!I29/[3]RESUMEN!$AO$49</f>
        <v>468.04761904761904</v>
      </c>
      <c r="G30" s="197">
        <f t="shared" ref="G30:G49" si="8">SUM(H30:I30)</f>
        <v>0</v>
      </c>
      <c r="H30" s="197">
        <f>[3]RESUMEN!AC29/[3]RESUMEN!$AO$49</f>
        <v>0</v>
      </c>
      <c r="I30" s="197">
        <f>[3]RESUMEN!AD29/[3]RESUMEN!$AO$49</f>
        <v>0</v>
      </c>
      <c r="J30" s="197">
        <f t="shared" ref="J30:J49" si="9">SUM(K30:L30)</f>
        <v>0</v>
      </c>
      <c r="K30" s="367">
        <f>[3]RESUMEN!AM29/[3]RESUMEN!$AO$49</f>
        <v>0</v>
      </c>
      <c r="L30" s="368">
        <f>[3]RESUMEN!AN29/[3]RESUMEN!$AO$49</f>
        <v>0</v>
      </c>
    </row>
    <row r="31" spans="1:12" ht="15.75" customHeight="1">
      <c r="A31" s="194" t="s">
        <v>20</v>
      </c>
      <c r="B31" s="197">
        <f>SUM('[3]INFORME POR DIA'!C1620)</f>
        <v>676</v>
      </c>
      <c r="C31" s="197">
        <f>SUM('[3]INFORME POR DIA'!D1620)</f>
        <v>6</v>
      </c>
      <c r="D31" s="197">
        <f t="shared" si="7"/>
        <v>580.57142857142856</v>
      </c>
      <c r="E31" s="197">
        <f>[3]RESUMEN!F30/[3]RESUMEN!$AO$49</f>
        <v>420.85714285714283</v>
      </c>
      <c r="F31" s="197">
        <f>[3]RESUMEN!I30/[3]RESUMEN!$AO$49</f>
        <v>159.71428571428572</v>
      </c>
      <c r="G31" s="197">
        <f t="shared" si="8"/>
        <v>24.095238095238095</v>
      </c>
      <c r="H31" s="197">
        <f>[3]RESUMEN!AC30/[3]RESUMEN!$AO$49</f>
        <v>21.095238095238095</v>
      </c>
      <c r="I31" s="197">
        <f>[3]RESUMEN!AD30/[3]RESUMEN!$AO$49</f>
        <v>3</v>
      </c>
      <c r="J31" s="197">
        <f t="shared" si="9"/>
        <v>0</v>
      </c>
      <c r="K31" s="367">
        <f>[3]RESUMEN!AM30/[3]RESUMEN!$AO$49</f>
        <v>0</v>
      </c>
      <c r="L31" s="368">
        <f>[3]RESUMEN!AN30/[3]RESUMEN!$AO$49</f>
        <v>0</v>
      </c>
    </row>
    <row r="32" spans="1:12" ht="15.75" customHeight="1">
      <c r="A32" s="194" t="s">
        <v>21</v>
      </c>
      <c r="B32" s="197">
        <f>SUM('[3]INFORME POR DIA'!C1621)</f>
        <v>280</v>
      </c>
      <c r="C32" s="197">
        <f>SUM('[3]INFORME POR DIA'!D1621)</f>
        <v>0</v>
      </c>
      <c r="D32" s="197">
        <f t="shared" si="7"/>
        <v>268.14285714285717</v>
      </c>
      <c r="E32" s="197">
        <f>[3]RESUMEN!F31/[3]RESUMEN!$AO$49</f>
        <v>0</v>
      </c>
      <c r="F32" s="197">
        <f>[3]RESUMEN!I31/[3]RESUMEN!$AO$49</f>
        <v>268.14285714285717</v>
      </c>
      <c r="G32" s="197">
        <f t="shared" si="8"/>
        <v>0</v>
      </c>
      <c r="H32" s="197">
        <f>[3]RESUMEN!AC31/[3]RESUMEN!$AO$49</f>
        <v>0</v>
      </c>
      <c r="I32" s="197">
        <f>[3]RESUMEN!AD31/[3]RESUMEN!$AO$49</f>
        <v>0</v>
      </c>
      <c r="J32" s="197">
        <f t="shared" si="9"/>
        <v>0</v>
      </c>
      <c r="K32" s="367">
        <f>[3]RESUMEN!AM31/[3]RESUMEN!$AO$49</f>
        <v>0</v>
      </c>
      <c r="L32" s="368">
        <f>[3]RESUMEN!AN31/[3]RESUMEN!$AO$49</f>
        <v>0</v>
      </c>
    </row>
    <row r="33" spans="1:12" ht="15.75" customHeight="1">
      <c r="A33" s="194" t="s">
        <v>22</v>
      </c>
      <c r="B33" s="197">
        <f>SUM('[3]INFORME POR DIA'!C1622)</f>
        <v>224</v>
      </c>
      <c r="C33" s="197">
        <f>SUM('[3]INFORME POR DIA'!D1622)</f>
        <v>2</v>
      </c>
      <c r="D33" s="197">
        <f t="shared" si="7"/>
        <v>165.61904761904762</v>
      </c>
      <c r="E33" s="197">
        <f>[3]RESUMEN!F32/[3]RESUMEN!$AO$49</f>
        <v>0</v>
      </c>
      <c r="F33" s="197">
        <f>[3]RESUMEN!I32/[3]RESUMEN!$AO$49</f>
        <v>165.61904761904762</v>
      </c>
      <c r="G33" s="197">
        <f t="shared" si="8"/>
        <v>0</v>
      </c>
      <c r="H33" s="197">
        <f>[3]RESUMEN!AC32/[3]RESUMEN!$AO$49</f>
        <v>0</v>
      </c>
      <c r="I33" s="197">
        <f>[3]RESUMEN!AD32/[3]RESUMEN!$AO$49</f>
        <v>0</v>
      </c>
      <c r="J33" s="197">
        <f t="shared" si="9"/>
        <v>0</v>
      </c>
      <c r="K33" s="367">
        <f>[3]RESUMEN!AM32/[3]RESUMEN!$AO$49</f>
        <v>0</v>
      </c>
      <c r="L33" s="368">
        <f>[3]RESUMEN!AN32/[3]RESUMEN!$AO$49</f>
        <v>0</v>
      </c>
    </row>
    <row r="34" spans="1:12" ht="15.75" customHeight="1">
      <c r="A34" s="193" t="s">
        <v>204</v>
      </c>
      <c r="B34" s="197">
        <f>SUM('[3]INFORME POR DIA'!C1623)</f>
        <v>192</v>
      </c>
      <c r="C34" s="197">
        <f>SUM('[3]INFORME POR DIA'!D1623)</f>
        <v>0</v>
      </c>
      <c r="D34" s="197">
        <f t="shared" si="7"/>
        <v>152.42857142857142</v>
      </c>
      <c r="E34" s="197">
        <f>[3]RESUMEN!F33/[3]RESUMEN!$AO$49</f>
        <v>0</v>
      </c>
      <c r="F34" s="197">
        <f>[3]RESUMEN!I33/[3]RESUMEN!$AO$49</f>
        <v>152.42857142857142</v>
      </c>
      <c r="G34" s="197">
        <f t="shared" si="8"/>
        <v>0</v>
      </c>
      <c r="H34" s="197">
        <f>[3]RESUMEN!AC33/[3]RESUMEN!$AO$49</f>
        <v>0</v>
      </c>
      <c r="I34" s="197">
        <f>[3]RESUMEN!AD33/[3]RESUMEN!$AO$49</f>
        <v>0</v>
      </c>
      <c r="J34" s="197">
        <f t="shared" si="9"/>
        <v>0</v>
      </c>
      <c r="K34" s="367">
        <f>[3]RESUMEN!AM33/[3]RESUMEN!$AO$49</f>
        <v>0</v>
      </c>
      <c r="L34" s="368">
        <f>[3]RESUMEN!AN33/[3]RESUMEN!$AO$49</f>
        <v>0</v>
      </c>
    </row>
    <row r="35" spans="1:12" ht="15.75" customHeight="1">
      <c r="A35" s="193" t="s">
        <v>315</v>
      </c>
      <c r="B35" s="197">
        <f>SUM('[3]INFORME POR DIA'!C1624)</f>
        <v>528</v>
      </c>
      <c r="C35" s="197">
        <f>SUM('[3]INFORME POR DIA'!D1624)</f>
        <v>17</v>
      </c>
      <c r="D35" s="197">
        <f t="shared" si="7"/>
        <v>484.71428571428567</v>
      </c>
      <c r="E35" s="197">
        <f>[3]RESUMEN!F34/[3]RESUMEN!$AO$49</f>
        <v>85.142857142857139</v>
      </c>
      <c r="F35" s="197">
        <f>[3]RESUMEN!I34/[3]RESUMEN!$AO$49</f>
        <v>399.57142857142856</v>
      </c>
      <c r="G35" s="197">
        <f t="shared" si="8"/>
        <v>260.95238095238096</v>
      </c>
      <c r="H35" s="197">
        <f>[3]RESUMEN!AC34/[3]RESUMEN!$AO$49</f>
        <v>81.19047619047619</v>
      </c>
      <c r="I35" s="197">
        <f>[3]RESUMEN!AD34/[3]RESUMEN!$AO$49</f>
        <v>179.76190476190476</v>
      </c>
      <c r="J35" s="197">
        <f t="shared" si="9"/>
        <v>0</v>
      </c>
      <c r="K35" s="367">
        <f>[3]RESUMEN!AM34/[3]RESUMEN!$AO$49</f>
        <v>0</v>
      </c>
      <c r="L35" s="368">
        <f>[3]RESUMEN!AN34/[3]RESUMEN!$AO$49</f>
        <v>0</v>
      </c>
    </row>
    <row r="36" spans="1:12" ht="15.75" customHeight="1">
      <c r="A36" s="194" t="s">
        <v>23</v>
      </c>
      <c r="B36" s="197">
        <f>SUM('[3]INFORME POR DIA'!C1625)</f>
        <v>246</v>
      </c>
      <c r="C36" s="197">
        <f>SUM('[3]INFORME POR DIA'!D1625)</f>
        <v>6</v>
      </c>
      <c r="D36" s="197">
        <f t="shared" si="7"/>
        <v>231.52380952380952</v>
      </c>
      <c r="E36" s="197">
        <f>[3]RESUMEN!F35/[3]RESUMEN!$AO$49</f>
        <v>207.0952380952381</v>
      </c>
      <c r="F36" s="197">
        <f>[3]RESUMEN!I35/[3]RESUMEN!$AO$49</f>
        <v>24.428571428571427</v>
      </c>
      <c r="G36" s="197">
        <f t="shared" si="8"/>
        <v>0</v>
      </c>
      <c r="H36" s="197">
        <f>[3]RESUMEN!AC35/[3]RESUMEN!$AO$49</f>
        <v>0</v>
      </c>
      <c r="I36" s="197">
        <f>[3]RESUMEN!AD35/[3]RESUMEN!$AO$49</f>
        <v>0</v>
      </c>
      <c r="J36" s="197">
        <f t="shared" si="9"/>
        <v>0</v>
      </c>
      <c r="K36" s="367">
        <f>[3]RESUMEN!AM35/[3]RESUMEN!$AO$49</f>
        <v>0</v>
      </c>
      <c r="L36" s="368">
        <f>[3]RESUMEN!AN35/[3]RESUMEN!$AO$49</f>
        <v>0</v>
      </c>
    </row>
    <row r="37" spans="1:12" ht="15.75" customHeight="1">
      <c r="A37" s="196" t="s">
        <v>24</v>
      </c>
      <c r="B37" s="197">
        <f>SUM('[3]INFORME POR DIA'!C1626)</f>
        <v>56</v>
      </c>
      <c r="C37" s="197">
        <f>SUM('[3]INFORME POR DIA'!D1626)</f>
        <v>0</v>
      </c>
      <c r="D37" s="197">
        <f t="shared" si="7"/>
        <v>49</v>
      </c>
      <c r="E37" s="197">
        <f>[3]RESUMEN!F36/[3]RESUMEN!$AO$49</f>
        <v>0</v>
      </c>
      <c r="F37" s="197">
        <f>[3]RESUMEN!I36/[3]RESUMEN!$AO$49</f>
        <v>49</v>
      </c>
      <c r="G37" s="197">
        <f t="shared" si="8"/>
        <v>0</v>
      </c>
      <c r="H37" s="197">
        <f>[3]RESUMEN!AC36/[3]RESUMEN!$AO$49</f>
        <v>0</v>
      </c>
      <c r="I37" s="197">
        <f>[3]RESUMEN!AD36/[3]RESUMEN!$AO$49</f>
        <v>0</v>
      </c>
      <c r="J37" s="197">
        <f t="shared" si="9"/>
        <v>0</v>
      </c>
      <c r="K37" s="367">
        <f>[3]RESUMEN!AM36/[3]RESUMEN!$AO$49</f>
        <v>0</v>
      </c>
      <c r="L37" s="368">
        <f>[3]RESUMEN!AN36/[3]RESUMEN!$AO$49</f>
        <v>0</v>
      </c>
    </row>
    <row r="38" spans="1:12" ht="15.75" customHeight="1">
      <c r="A38" s="193" t="s">
        <v>205</v>
      </c>
      <c r="B38" s="197">
        <f>SUM('[3]INFORME POR DIA'!C1627)</f>
        <v>420</v>
      </c>
      <c r="C38" s="197">
        <f>SUM('[3]INFORME POR DIA'!D1627)</f>
        <v>5</v>
      </c>
      <c r="D38" s="197">
        <f t="shared" si="7"/>
        <v>364.57142857142856</v>
      </c>
      <c r="E38" s="197">
        <f>[3]RESUMEN!F37/[3]RESUMEN!$AO$49</f>
        <v>2.7142857142857144</v>
      </c>
      <c r="F38" s="197">
        <f>[3]RESUMEN!I37/[3]RESUMEN!$AO$49</f>
        <v>361.85714285714283</v>
      </c>
      <c r="G38" s="197">
        <f t="shared" si="8"/>
        <v>0</v>
      </c>
      <c r="H38" s="197">
        <f>[3]RESUMEN!AC37/[3]RESUMEN!$AO$49</f>
        <v>0</v>
      </c>
      <c r="I38" s="197">
        <f>[3]RESUMEN!AD37/[3]RESUMEN!$AO$49</f>
        <v>0</v>
      </c>
      <c r="J38" s="197">
        <f t="shared" si="9"/>
        <v>0</v>
      </c>
      <c r="K38" s="367">
        <f>[3]RESUMEN!AM37/[3]RESUMEN!$AO$49</f>
        <v>0</v>
      </c>
      <c r="L38" s="368">
        <f>[3]RESUMEN!AN37/[3]RESUMEN!$AO$49</f>
        <v>0</v>
      </c>
    </row>
    <row r="39" spans="1:12" ht="15.75" customHeight="1">
      <c r="A39" s="193" t="s">
        <v>206</v>
      </c>
      <c r="B39" s="197">
        <f>SUM('[3]INFORME POR DIA'!C1628)</f>
        <v>831</v>
      </c>
      <c r="C39" s="197">
        <f>SUM('[3]INFORME POR DIA'!D1628)</f>
        <v>254</v>
      </c>
      <c r="D39" s="197">
        <f t="shared" si="7"/>
        <v>543.38095238095241</v>
      </c>
      <c r="E39" s="197">
        <f>[3]RESUMEN!F38/[3]RESUMEN!$AO$49</f>
        <v>0</v>
      </c>
      <c r="F39" s="197">
        <f>[3]RESUMEN!I38/[3]RESUMEN!$AO$49</f>
        <v>543.38095238095241</v>
      </c>
      <c r="G39" s="197">
        <f t="shared" si="8"/>
        <v>0</v>
      </c>
      <c r="H39" s="197">
        <f>[3]RESUMEN!AC38/[3]RESUMEN!$AO$49</f>
        <v>0</v>
      </c>
      <c r="I39" s="197">
        <f>[3]RESUMEN!AD38/[3]RESUMEN!$AO$49</f>
        <v>0</v>
      </c>
      <c r="J39" s="197">
        <f t="shared" si="9"/>
        <v>0</v>
      </c>
      <c r="K39" s="367">
        <f>[3]RESUMEN!AM38/[3]RESUMEN!$AO$49</f>
        <v>0</v>
      </c>
      <c r="L39" s="368">
        <f>[3]RESUMEN!AN38/[3]RESUMEN!$AO$49</f>
        <v>0</v>
      </c>
    </row>
    <row r="40" spans="1:12" ht="15.75" customHeight="1">
      <c r="A40" s="193" t="s">
        <v>333</v>
      </c>
      <c r="B40" s="197">
        <f>SUM('[3]INFORME POR DIA'!C1629)</f>
        <v>486</v>
      </c>
      <c r="C40" s="197">
        <f>SUM('[3]INFORME POR DIA'!D1629)</f>
        <v>12</v>
      </c>
      <c r="D40" s="197">
        <f t="shared" si="7"/>
        <v>368.80952380952385</v>
      </c>
      <c r="E40" s="197">
        <f>[3]RESUMEN!F39/[3]RESUMEN!$AO$49</f>
        <v>18.904761904761905</v>
      </c>
      <c r="F40" s="197">
        <f>[3]RESUMEN!I39/[3]RESUMEN!$AO$49</f>
        <v>349.90476190476193</v>
      </c>
      <c r="G40" s="197">
        <f t="shared" si="8"/>
        <v>2.7619047619047619</v>
      </c>
      <c r="H40" s="197">
        <f>[3]RESUMEN!AC39/[3]RESUMEN!$AO$49</f>
        <v>1.8571428571428572</v>
      </c>
      <c r="I40" s="197">
        <f>[3]RESUMEN!AD39/[3]RESUMEN!$AO$49</f>
        <v>0.90476190476190477</v>
      </c>
      <c r="J40" s="197">
        <f t="shared" si="9"/>
        <v>0</v>
      </c>
      <c r="K40" s="367">
        <f>[3]RESUMEN!AM39/[3]RESUMEN!$AO$49</f>
        <v>0</v>
      </c>
      <c r="L40" s="368">
        <f>[3]RESUMEN!AN39/[3]RESUMEN!$AO$49</f>
        <v>0</v>
      </c>
    </row>
    <row r="41" spans="1:12" ht="15.75" customHeight="1">
      <c r="A41" s="194" t="s">
        <v>25</v>
      </c>
      <c r="B41" s="197">
        <f>SUM('[3]INFORME POR DIA'!C1630)</f>
        <v>50</v>
      </c>
      <c r="C41" s="197">
        <f>SUM('[3]INFORME POR DIA'!D1630)</f>
        <v>0</v>
      </c>
      <c r="D41" s="197">
        <f t="shared" si="7"/>
        <v>25.61904761904762</v>
      </c>
      <c r="E41" s="197">
        <f>[3]RESUMEN!F40/[3]RESUMEN!$AO$49</f>
        <v>0</v>
      </c>
      <c r="F41" s="197">
        <f>[3]RESUMEN!I40/[3]RESUMEN!$AO$49</f>
        <v>25.61904761904762</v>
      </c>
      <c r="G41" s="197">
        <f t="shared" si="8"/>
        <v>0</v>
      </c>
      <c r="H41" s="197">
        <f>[3]RESUMEN!AC40/[3]RESUMEN!$AO$49</f>
        <v>0</v>
      </c>
      <c r="I41" s="197">
        <f>[3]RESUMEN!AD40/[3]RESUMEN!$AO$49</f>
        <v>0</v>
      </c>
      <c r="J41" s="197">
        <f t="shared" si="9"/>
        <v>0</v>
      </c>
      <c r="K41" s="367">
        <f>[3]RESUMEN!AM40/[3]RESUMEN!$AO$49</f>
        <v>0</v>
      </c>
      <c r="L41" s="368">
        <f>[3]RESUMEN!AN40/[3]RESUMEN!$AO$49</f>
        <v>0</v>
      </c>
    </row>
    <row r="42" spans="1:12" ht="15.75" customHeight="1">
      <c r="A42" s="193" t="s">
        <v>208</v>
      </c>
      <c r="B42" s="197">
        <f>SUM('[3]INFORME POR DIA'!C1631)</f>
        <v>546</v>
      </c>
      <c r="C42" s="197">
        <f>SUM('[3]INFORME POR DIA'!D1631)</f>
        <v>0</v>
      </c>
      <c r="D42" s="197">
        <f t="shared" si="7"/>
        <v>531.09523809523807</v>
      </c>
      <c r="E42" s="197">
        <f>[3]RESUMEN!F41/[3]RESUMEN!$AO$49</f>
        <v>0</v>
      </c>
      <c r="F42" s="197">
        <f>[3]RESUMEN!I41/[3]RESUMEN!$AO$49</f>
        <v>531.09523809523807</v>
      </c>
      <c r="G42" s="197">
        <f t="shared" si="8"/>
        <v>0</v>
      </c>
      <c r="H42" s="197">
        <f>[3]RESUMEN!AC41/[3]RESUMEN!$AO$49</f>
        <v>0</v>
      </c>
      <c r="I42" s="197">
        <f>[3]RESUMEN!AD41/[3]RESUMEN!$AO$49</f>
        <v>0</v>
      </c>
      <c r="J42" s="197">
        <f t="shared" si="9"/>
        <v>0</v>
      </c>
      <c r="K42" s="367">
        <f>[3]RESUMEN!AM41/[3]RESUMEN!$AO$49</f>
        <v>0</v>
      </c>
      <c r="L42" s="368">
        <f>[3]RESUMEN!AN41/[3]RESUMEN!$AO$49</f>
        <v>0</v>
      </c>
    </row>
    <row r="43" spans="1:12" ht="15.75" customHeight="1">
      <c r="A43" s="194" t="s">
        <v>26</v>
      </c>
      <c r="B43" s="197">
        <f>SUM('[3]INFORME POR DIA'!C1632)</f>
        <v>152</v>
      </c>
      <c r="C43" s="197">
        <f>SUM('[3]INFORME POR DIA'!D1632)</f>
        <v>0</v>
      </c>
      <c r="D43" s="197">
        <f t="shared" si="7"/>
        <v>72.904761904761898</v>
      </c>
      <c r="E43" s="197">
        <f>[3]RESUMEN!F42/[3]RESUMEN!$AO$49</f>
        <v>0</v>
      </c>
      <c r="F43" s="197">
        <f>[3]RESUMEN!I42/[3]RESUMEN!$AO$49</f>
        <v>72.904761904761898</v>
      </c>
      <c r="G43" s="197">
        <f t="shared" si="8"/>
        <v>0</v>
      </c>
      <c r="H43" s="197">
        <f>[3]RESUMEN!AC42/[3]RESUMEN!$AO$49</f>
        <v>0</v>
      </c>
      <c r="I43" s="197">
        <f>[3]RESUMEN!AD42/[3]RESUMEN!$AO$49</f>
        <v>0</v>
      </c>
      <c r="J43" s="197">
        <f t="shared" si="9"/>
        <v>0</v>
      </c>
      <c r="K43" s="367">
        <f>[3]RESUMEN!AM42/[3]RESUMEN!$AO$49</f>
        <v>0</v>
      </c>
      <c r="L43" s="368">
        <f>[3]RESUMEN!AN42/[3]RESUMEN!$AO$49</f>
        <v>0</v>
      </c>
    </row>
    <row r="44" spans="1:12" ht="15.75" customHeight="1">
      <c r="A44" s="193" t="s">
        <v>209</v>
      </c>
      <c r="B44" s="197">
        <f>SUM('[3]INFORME POR DIA'!C1633)</f>
        <v>908</v>
      </c>
      <c r="C44" s="197">
        <f>SUM('[3]INFORME POR DIA'!D1633)</f>
        <v>3</v>
      </c>
      <c r="D44" s="197">
        <f t="shared" si="7"/>
        <v>801.66666666666674</v>
      </c>
      <c r="E44" s="197">
        <f>[3]RESUMEN!F43/[3]RESUMEN!$AO$49</f>
        <v>262.66666666666669</v>
      </c>
      <c r="F44" s="197">
        <f>[3]RESUMEN!I43/[3]RESUMEN!$AO$49</f>
        <v>539</v>
      </c>
      <c r="G44" s="197">
        <f t="shared" si="8"/>
        <v>19.61904761904762</v>
      </c>
      <c r="H44" s="197">
        <f>[3]RESUMEN!AC43/[3]RESUMEN!$AO$49</f>
        <v>13.619047619047619</v>
      </c>
      <c r="I44" s="197">
        <f>[3]RESUMEN!AD43/[3]RESUMEN!$AO$49</f>
        <v>6</v>
      </c>
      <c r="J44" s="197">
        <f t="shared" si="9"/>
        <v>0</v>
      </c>
      <c r="K44" s="367">
        <f>[3]RESUMEN!AM43/[3]RESUMEN!$AO$49</f>
        <v>0</v>
      </c>
      <c r="L44" s="368">
        <f>[3]RESUMEN!AN43/[3]RESUMEN!$AO$49</f>
        <v>0</v>
      </c>
    </row>
    <row r="45" spans="1:12" ht="15.75" customHeight="1">
      <c r="A45" s="193" t="s">
        <v>210</v>
      </c>
      <c r="B45" s="197">
        <f>SUM('[3]INFORME POR DIA'!C1634)</f>
        <v>75</v>
      </c>
      <c r="C45" s="197">
        <f>SUM('[3]INFORME POR DIA'!D1634)</f>
        <v>0</v>
      </c>
      <c r="D45" s="197">
        <f t="shared" si="7"/>
        <v>56.952380952380949</v>
      </c>
      <c r="E45" s="197">
        <f>[3]RESUMEN!F44/[3]RESUMEN!$AO$49</f>
        <v>0</v>
      </c>
      <c r="F45" s="197">
        <f>[3]RESUMEN!I44/[3]RESUMEN!$AO$49</f>
        <v>56.952380952380949</v>
      </c>
      <c r="G45" s="197">
        <f t="shared" si="8"/>
        <v>0</v>
      </c>
      <c r="H45" s="197">
        <f>[3]RESUMEN!AC44/[3]RESUMEN!$AO$49</f>
        <v>0</v>
      </c>
      <c r="I45" s="197">
        <f>[3]RESUMEN!AD44/[3]RESUMEN!$AO$49</f>
        <v>0</v>
      </c>
      <c r="J45" s="197">
        <f t="shared" si="9"/>
        <v>0</v>
      </c>
      <c r="K45" s="367">
        <f>[3]RESUMEN!AM44/[3]RESUMEN!$AO$49</f>
        <v>0</v>
      </c>
      <c r="L45" s="368">
        <f>[3]RESUMEN!AN44/[3]RESUMEN!$AO$49</f>
        <v>0</v>
      </c>
    </row>
    <row r="46" spans="1:12" ht="15.75" customHeight="1">
      <c r="A46" s="193" t="s">
        <v>219</v>
      </c>
      <c r="B46" s="197">
        <f>SUM('[3]INFORME POR DIA'!C1635)</f>
        <v>0</v>
      </c>
      <c r="C46" s="197">
        <f>SUM('[3]INFORME POR DIA'!D1635)</f>
        <v>0</v>
      </c>
      <c r="D46" s="197">
        <f t="shared" si="7"/>
        <v>0</v>
      </c>
      <c r="E46" s="197">
        <f>[3]RESUMEN!F45/[3]RESUMEN!$AO$49</f>
        <v>0</v>
      </c>
      <c r="F46" s="197">
        <f>[3]RESUMEN!I45/[3]RESUMEN!$AO$49</f>
        <v>0</v>
      </c>
      <c r="G46" s="197">
        <f t="shared" si="8"/>
        <v>0</v>
      </c>
      <c r="H46" s="197">
        <f>[3]RESUMEN!AC45/[3]RESUMEN!$AO$49</f>
        <v>0</v>
      </c>
      <c r="I46" s="197">
        <f>[3]RESUMEN!AD45/[3]RESUMEN!$AO$49</f>
        <v>0</v>
      </c>
      <c r="J46" s="197">
        <f t="shared" si="9"/>
        <v>0</v>
      </c>
      <c r="K46" s="367">
        <f>[3]RESUMEN!AM45/[3]RESUMEN!$AO$49</f>
        <v>0</v>
      </c>
      <c r="L46" s="368">
        <f>[3]RESUMEN!AN45/[3]RESUMEN!$AO$49</f>
        <v>0</v>
      </c>
    </row>
    <row r="47" spans="1:12" ht="15.75" customHeight="1">
      <c r="A47" s="194" t="s">
        <v>27</v>
      </c>
      <c r="B47" s="197">
        <f>SUM('[3]INFORME POR DIA'!C1636)</f>
        <v>400</v>
      </c>
      <c r="C47" s="197">
        <f>SUM('[3]INFORME POR DIA'!D1636)</f>
        <v>0</v>
      </c>
      <c r="D47" s="197">
        <f t="shared" si="7"/>
        <v>362.76190476190476</v>
      </c>
      <c r="E47" s="197">
        <f>[3]RESUMEN!F46/[3]RESUMEN!$AO$49</f>
        <v>0</v>
      </c>
      <c r="F47" s="197">
        <f>[3]RESUMEN!I46/[3]RESUMEN!$AO$49</f>
        <v>362.76190476190476</v>
      </c>
      <c r="G47" s="197">
        <f t="shared" si="8"/>
        <v>0</v>
      </c>
      <c r="H47" s="197">
        <f>[3]RESUMEN!AC46/[3]RESUMEN!$AO$49</f>
        <v>0</v>
      </c>
      <c r="I47" s="197">
        <f>[3]RESUMEN!AD46/[3]RESUMEN!$AO$49</f>
        <v>0</v>
      </c>
      <c r="J47" s="197">
        <f t="shared" si="9"/>
        <v>0</v>
      </c>
      <c r="K47" s="367">
        <f>[3]RESUMEN!AM46/[3]RESUMEN!$AO$49</f>
        <v>0</v>
      </c>
      <c r="L47" s="368">
        <f>[3]RESUMEN!AN46/[3]RESUMEN!$AO$49</f>
        <v>0</v>
      </c>
    </row>
    <row r="48" spans="1:12" ht="15.75" customHeight="1">
      <c r="A48" s="194" t="s">
        <v>28</v>
      </c>
      <c r="B48" s="197">
        <f>SUM('[3]INFORME POR DIA'!C1637)</f>
        <v>384</v>
      </c>
      <c r="C48" s="197">
        <f>SUM('[3]INFORME POR DIA'!D1637)</f>
        <v>0</v>
      </c>
      <c r="D48" s="197">
        <f t="shared" si="7"/>
        <v>367.95238095238096</v>
      </c>
      <c r="E48" s="197">
        <f>[3]RESUMEN!F47/[3]RESUMEN!$AO$49</f>
        <v>268.66666666666669</v>
      </c>
      <c r="F48" s="197">
        <f>[3]RESUMEN!I47/[3]RESUMEN!$AO$49</f>
        <v>99.285714285714292</v>
      </c>
      <c r="G48" s="197">
        <f t="shared" si="8"/>
        <v>0</v>
      </c>
      <c r="H48" s="197">
        <f>[3]RESUMEN!AC47/[3]RESUMEN!$AO$49</f>
        <v>0</v>
      </c>
      <c r="I48" s="197">
        <f>[3]RESUMEN!AD47/[3]RESUMEN!$AO$49</f>
        <v>0</v>
      </c>
      <c r="J48" s="197">
        <f t="shared" si="9"/>
        <v>0</v>
      </c>
      <c r="K48" s="367">
        <f>[3]RESUMEN!AM47/[3]RESUMEN!$AO$49</f>
        <v>0</v>
      </c>
      <c r="L48" s="368">
        <f>[3]RESUMEN!AN47/[3]RESUMEN!$AO$49</f>
        <v>0</v>
      </c>
    </row>
    <row r="49" spans="1:12" ht="15.75" customHeight="1" thickBot="1">
      <c r="A49" s="259" t="s">
        <v>211</v>
      </c>
      <c r="B49" s="369">
        <f>SUM('[3]INFORME POR DIA'!C1638)</f>
        <v>24</v>
      </c>
      <c r="C49" s="369">
        <f>SUM('[3]INFORME POR DIA'!D1638)</f>
        <v>0</v>
      </c>
      <c r="D49" s="260">
        <f t="shared" si="7"/>
        <v>21.904761904761905</v>
      </c>
      <c r="E49" s="260">
        <f>[3]RESUMEN!F48/[3]RESUMEN!$AO$49</f>
        <v>0</v>
      </c>
      <c r="F49" s="260">
        <f>[3]RESUMEN!I48/[3]RESUMEN!$AO$49</f>
        <v>21.904761904761905</v>
      </c>
      <c r="G49" s="260">
        <f t="shared" si="8"/>
        <v>0</v>
      </c>
      <c r="H49" s="260">
        <f>[3]RESUMEN!AC48/[3]RESUMEN!$AO$49</f>
        <v>0</v>
      </c>
      <c r="I49" s="260">
        <f>[3]RESUMEN!AD48/[3]RESUMEN!$AO$49</f>
        <v>0</v>
      </c>
      <c r="J49" s="260">
        <f t="shared" si="9"/>
        <v>0</v>
      </c>
      <c r="K49" s="369">
        <f>[3]RESUMEN!AM48/[3]RESUMEN!$AO$49</f>
        <v>0</v>
      </c>
      <c r="L49" s="370">
        <f>[3]RESUMEN!AN48/[3]RESUMEN!$AO$49</f>
        <v>0</v>
      </c>
    </row>
    <row r="50" spans="1:12" ht="12" customHeight="1">
      <c r="A50" s="345" t="s">
        <v>212</v>
      </c>
      <c r="B50" s="345"/>
      <c r="C50" s="345"/>
      <c r="D50" s="292" t="s">
        <v>316</v>
      </c>
      <c r="E50" s="292"/>
      <c r="F50" s="292"/>
    </row>
    <row r="51" spans="1:12" ht="12" customHeight="1">
      <c r="A51" s="345" t="s">
        <v>29</v>
      </c>
      <c r="B51" s="345"/>
      <c r="C51" s="345"/>
      <c r="D51" s="345"/>
      <c r="E51" s="345"/>
      <c r="F51" s="345"/>
    </row>
    <row r="52" spans="1:12" s="6" customFormat="1" ht="12" customHeight="1">
      <c r="A52" s="293" t="s">
        <v>220</v>
      </c>
      <c r="B52" s="329"/>
      <c r="D52" s="294" t="s">
        <v>324</v>
      </c>
      <c r="E52" s="294"/>
      <c r="F52" s="294"/>
    </row>
    <row r="53" spans="1:12">
      <c r="A53" s="304" t="s">
        <v>329</v>
      </c>
      <c r="B53" s="292"/>
      <c r="C53" s="292"/>
      <c r="D53" s="295" t="s">
        <v>322</v>
      </c>
      <c r="E53" s="292"/>
      <c r="F53" s="292"/>
    </row>
    <row r="54" spans="1:12" ht="13.5" customHeight="1">
      <c r="A54" s="293" t="s">
        <v>330</v>
      </c>
      <c r="B54" s="292"/>
      <c r="C54" s="292"/>
      <c r="D54" s="292"/>
      <c r="E54" s="292"/>
      <c r="F54" s="292"/>
    </row>
    <row r="55" spans="1:12" ht="17.25" customHeight="1">
      <c r="A55" s="7" t="s">
        <v>334</v>
      </c>
    </row>
    <row r="56" spans="1:12" ht="17.25" customHeight="1" thickBot="1">
      <c r="A56" s="7"/>
    </row>
    <row r="57" spans="1:12">
      <c r="A57" s="296" t="s">
        <v>2</v>
      </c>
      <c r="B57" s="346" t="s">
        <v>3</v>
      </c>
      <c r="C57" s="346" t="s">
        <v>4</v>
      </c>
      <c r="D57" s="346" t="s">
        <v>5</v>
      </c>
      <c r="E57" s="346" t="s">
        <v>6</v>
      </c>
      <c r="F57" s="346" t="s">
        <v>7</v>
      </c>
      <c r="G57" s="349" t="s">
        <v>8</v>
      </c>
      <c r="H57" s="349"/>
      <c r="I57" s="349"/>
      <c r="J57" s="349" t="s">
        <v>9</v>
      </c>
      <c r="K57" s="349"/>
      <c r="L57" s="350"/>
    </row>
    <row r="58" spans="1:12">
      <c r="A58" s="297"/>
      <c r="B58" s="347"/>
      <c r="C58" s="347"/>
      <c r="D58" s="347"/>
      <c r="E58" s="347"/>
      <c r="F58" s="347"/>
      <c r="G58" s="351" t="s">
        <v>10</v>
      </c>
      <c r="H58" s="351" t="s">
        <v>6</v>
      </c>
      <c r="I58" s="351" t="s">
        <v>7</v>
      </c>
      <c r="J58" s="351" t="s">
        <v>10</v>
      </c>
      <c r="K58" s="351" t="s">
        <v>6</v>
      </c>
      <c r="L58" s="353" t="s">
        <v>7</v>
      </c>
    </row>
    <row r="59" spans="1:12" ht="15.75" thickBot="1">
      <c r="A59" s="298"/>
      <c r="B59" s="348"/>
      <c r="C59" s="348"/>
      <c r="D59" s="348"/>
      <c r="E59" s="348"/>
      <c r="F59" s="348"/>
      <c r="G59" s="352"/>
      <c r="H59" s="352"/>
      <c r="I59" s="352"/>
      <c r="J59" s="352"/>
      <c r="K59" s="352"/>
      <c r="L59" s="354"/>
    </row>
    <row r="60" spans="1:12" ht="18" customHeight="1" thickBot="1">
      <c r="A60" s="287" t="s">
        <v>11</v>
      </c>
      <c r="B60" s="288">
        <f t="shared" ref="B60:L60" si="10">SUM(B61,B80)</f>
        <v>13640</v>
      </c>
      <c r="C60" s="288">
        <f t="shared" si="10"/>
        <v>452</v>
      </c>
      <c r="D60" s="288">
        <f t="shared" si="10"/>
        <v>11748</v>
      </c>
      <c r="E60" s="288">
        <f t="shared" si="10"/>
        <v>2211</v>
      </c>
      <c r="F60" s="288">
        <f t="shared" si="10"/>
        <v>9537</v>
      </c>
      <c r="G60" s="288">
        <f t="shared" si="10"/>
        <v>446</v>
      </c>
      <c r="H60" s="288">
        <f t="shared" si="10"/>
        <v>205</v>
      </c>
      <c r="I60" s="288">
        <f t="shared" si="10"/>
        <v>241</v>
      </c>
      <c r="J60" s="288">
        <f t="shared" si="10"/>
        <v>426</v>
      </c>
      <c r="K60" s="288">
        <f t="shared" si="10"/>
        <v>123</v>
      </c>
      <c r="L60" s="289">
        <f t="shared" si="10"/>
        <v>303</v>
      </c>
    </row>
    <row r="61" spans="1:12" ht="18.75" customHeight="1" thickBot="1">
      <c r="A61" s="267" t="s">
        <v>12</v>
      </c>
      <c r="B61" s="290">
        <f>SUM(B62:B79)</f>
        <v>6628</v>
      </c>
      <c r="C61" s="290">
        <f t="shared" ref="C61:L61" si="11">SUM(C62:C79)</f>
        <v>129</v>
      </c>
      <c r="D61" s="290">
        <f t="shared" si="11"/>
        <v>5843</v>
      </c>
      <c r="E61" s="290">
        <f t="shared" si="11"/>
        <v>915</v>
      </c>
      <c r="F61" s="290">
        <f t="shared" si="11"/>
        <v>4928</v>
      </c>
      <c r="G61" s="290">
        <f t="shared" si="11"/>
        <v>126</v>
      </c>
      <c r="H61" s="290">
        <f t="shared" si="11"/>
        <v>81</v>
      </c>
      <c r="I61" s="290">
        <f t="shared" si="11"/>
        <v>45</v>
      </c>
      <c r="J61" s="290">
        <f t="shared" si="11"/>
        <v>426</v>
      </c>
      <c r="K61" s="290">
        <f t="shared" si="11"/>
        <v>123</v>
      </c>
      <c r="L61" s="291">
        <f t="shared" si="11"/>
        <v>303</v>
      </c>
    </row>
    <row r="62" spans="1:12" ht="15.75" customHeight="1">
      <c r="A62" s="192" t="s">
        <v>13</v>
      </c>
      <c r="B62" s="197">
        <f>SUM('[3]INFORME POR DIA'!C10)</f>
        <v>500</v>
      </c>
      <c r="C62" s="197">
        <f>SUM('[3]INFORME POR DIA'!D10)</f>
        <v>0</v>
      </c>
      <c r="D62" s="197">
        <f t="shared" ref="D62:D79" si="12">SUM(E62:F62)</f>
        <v>492</v>
      </c>
      <c r="E62" s="197">
        <f>SUM('[3]INFORME POR DIA'!F10)</f>
        <v>0</v>
      </c>
      <c r="F62" s="197">
        <f>SUM('[3]INFORME POR DIA'!I10)</f>
        <v>492</v>
      </c>
      <c r="G62" s="197">
        <f t="shared" ref="G62:G79" si="13">SUM(H62:I62)</f>
        <v>0</v>
      </c>
      <c r="H62" s="197">
        <f>SUM('[3]INFORME POR DIA'!AC10)</f>
        <v>0</v>
      </c>
      <c r="I62" s="197">
        <f>SUM('[3]INFORME POR DIA'!AD10)</f>
        <v>0</v>
      </c>
      <c r="J62" s="197">
        <f t="shared" ref="J62:J79" si="14">SUM(K62:L62)</f>
        <v>0</v>
      </c>
      <c r="K62" s="197">
        <f>SUM('[3]INFORME POR DIA'!AM10)</f>
        <v>0</v>
      </c>
      <c r="L62" s="371">
        <f>SUM('[3]INFORME POR DIA'!AN10)</f>
        <v>0</v>
      </c>
    </row>
    <row r="63" spans="1:12" ht="15.75" customHeight="1">
      <c r="A63" s="193" t="s">
        <v>197</v>
      </c>
      <c r="B63" s="197">
        <f>SUM('[3]INFORME POR DIA'!C11)</f>
        <v>450</v>
      </c>
      <c r="C63" s="197">
        <f>SUM('[3]INFORME POR DIA'!D11)</f>
        <v>0</v>
      </c>
      <c r="D63" s="197">
        <f t="shared" si="12"/>
        <v>426</v>
      </c>
      <c r="E63" s="197">
        <f>SUM('[3]INFORME POR DIA'!F11)</f>
        <v>0</v>
      </c>
      <c r="F63" s="197">
        <f>SUM('[3]INFORME POR DIA'!I11)</f>
        <v>426</v>
      </c>
      <c r="G63" s="197">
        <f t="shared" si="13"/>
        <v>0</v>
      </c>
      <c r="H63" s="197">
        <f>SUM('[3]INFORME POR DIA'!AC11)</f>
        <v>0</v>
      </c>
      <c r="I63" s="197">
        <f>SUM('[3]INFORME POR DIA'!AD11)</f>
        <v>0</v>
      </c>
      <c r="J63" s="197">
        <f t="shared" si="14"/>
        <v>0</v>
      </c>
      <c r="K63" s="197">
        <f>SUM('[3]INFORME POR DIA'!AM11)</f>
        <v>0</v>
      </c>
      <c r="L63" s="368">
        <f>SUM('[3]INFORME POR DIA'!AN11)</f>
        <v>0</v>
      </c>
    </row>
    <row r="64" spans="1:12" ht="15.75" customHeight="1">
      <c r="A64" s="193" t="s">
        <v>198</v>
      </c>
      <c r="B64" s="197">
        <f>SUM('[3]INFORME POR DIA'!C12)</f>
        <v>36</v>
      </c>
      <c r="C64" s="197">
        <f>SUM('[3]INFORME POR DIA'!D12)</f>
        <v>0</v>
      </c>
      <c r="D64" s="197">
        <f t="shared" si="12"/>
        <v>35</v>
      </c>
      <c r="E64" s="197">
        <f>SUM('[3]INFORME POR DIA'!F12)</f>
        <v>0</v>
      </c>
      <c r="F64" s="197">
        <f>SUM('[3]INFORME POR DIA'!I12)</f>
        <v>35</v>
      </c>
      <c r="G64" s="197">
        <f t="shared" si="13"/>
        <v>0</v>
      </c>
      <c r="H64" s="197">
        <f>SUM('[3]INFORME POR DIA'!AC12)</f>
        <v>0</v>
      </c>
      <c r="I64" s="197">
        <f>SUM('[3]INFORME POR DIA'!AD12)</f>
        <v>0</v>
      </c>
      <c r="J64" s="197">
        <f t="shared" si="14"/>
        <v>0</v>
      </c>
      <c r="K64" s="197">
        <f>SUM('[3]INFORME POR DIA'!AM12)</f>
        <v>0</v>
      </c>
      <c r="L64" s="368">
        <f>SUM('[3]INFORME POR DIA'!AN12)</f>
        <v>0</v>
      </c>
    </row>
    <row r="65" spans="1:12" ht="15.75" customHeight="1">
      <c r="A65" s="193" t="s">
        <v>199</v>
      </c>
      <c r="B65" s="197">
        <f>SUM('[3]INFORME POR DIA'!C13)</f>
        <v>40</v>
      </c>
      <c r="C65" s="197">
        <f>SUM('[3]INFORME POR DIA'!D13)</f>
        <v>0</v>
      </c>
      <c r="D65" s="197">
        <f t="shared" si="12"/>
        <v>28</v>
      </c>
      <c r="E65" s="197">
        <f>SUM('[3]INFORME POR DIA'!F13)</f>
        <v>0</v>
      </c>
      <c r="F65" s="197">
        <f>SUM('[3]INFORME POR DIA'!I13)</f>
        <v>28</v>
      </c>
      <c r="G65" s="197">
        <f t="shared" si="13"/>
        <v>0</v>
      </c>
      <c r="H65" s="197">
        <f>SUM('[3]INFORME POR DIA'!AC13)</f>
        <v>0</v>
      </c>
      <c r="I65" s="197">
        <f>SUM('[3]INFORME POR DIA'!AD13)</f>
        <v>0</v>
      </c>
      <c r="J65" s="197">
        <f t="shared" si="14"/>
        <v>28</v>
      </c>
      <c r="K65" s="197">
        <f>SUM('[3]INFORME POR DIA'!AM13)</f>
        <v>0</v>
      </c>
      <c r="L65" s="368">
        <f>SUM('[3]INFORME POR DIA'!AN13)</f>
        <v>28</v>
      </c>
    </row>
    <row r="66" spans="1:12" ht="38.25">
      <c r="A66" s="372" t="s">
        <v>323</v>
      </c>
      <c r="B66" s="197">
        <f>SUM('[3]INFORME POR DIA'!C14)</f>
        <v>108</v>
      </c>
      <c r="C66" s="197">
        <f>SUM('[3]INFORME POR DIA'!D14)</f>
        <v>0</v>
      </c>
      <c r="D66" s="197">
        <f t="shared" si="12"/>
        <v>37</v>
      </c>
      <c r="E66" s="197">
        <f>SUM('[3]INFORME POR DIA'!F14)</f>
        <v>0</v>
      </c>
      <c r="F66" s="197">
        <f>SUM('[3]INFORME POR DIA'!I14)</f>
        <v>37</v>
      </c>
      <c r="G66" s="197">
        <f t="shared" si="13"/>
        <v>19</v>
      </c>
      <c r="H66" s="197">
        <f>SUM('[3]INFORME POR DIA'!AC14)</f>
        <v>0</v>
      </c>
      <c r="I66" s="197">
        <f>SUM('[3]INFORME POR DIA'!AD14)</f>
        <v>19</v>
      </c>
      <c r="J66" s="197">
        <f t="shared" si="14"/>
        <v>0</v>
      </c>
      <c r="K66" s="197">
        <f>SUM('[3]INFORME POR DIA'!AM14)</f>
        <v>0</v>
      </c>
      <c r="L66" s="368">
        <f>SUM('[3]INFORME POR DIA'!AN14)</f>
        <v>0</v>
      </c>
    </row>
    <row r="67" spans="1:12" ht="15.75" customHeight="1">
      <c r="A67" s="193" t="s">
        <v>200</v>
      </c>
      <c r="B67" s="197">
        <f>SUM('[3]INFORME POR DIA'!C15)</f>
        <v>68</v>
      </c>
      <c r="C67" s="197">
        <f>SUM('[3]INFORME POR DIA'!D15)</f>
        <v>0</v>
      </c>
      <c r="D67" s="197">
        <f t="shared" si="12"/>
        <v>32</v>
      </c>
      <c r="E67" s="197">
        <f>SUM('[3]INFORME POR DIA'!F15)</f>
        <v>0</v>
      </c>
      <c r="F67" s="197">
        <f>SUM('[3]INFORME POR DIA'!I15)</f>
        <v>32</v>
      </c>
      <c r="G67" s="197">
        <f t="shared" si="13"/>
        <v>0</v>
      </c>
      <c r="H67" s="197">
        <f>SUM('[3]INFORME POR DIA'!AC15)</f>
        <v>0</v>
      </c>
      <c r="I67" s="197">
        <f>SUM('[3]INFORME POR DIA'!AD15)</f>
        <v>0</v>
      </c>
      <c r="J67" s="197">
        <f t="shared" si="14"/>
        <v>0</v>
      </c>
      <c r="K67" s="197">
        <f>SUM('[3]INFORME POR DIA'!AM15)</f>
        <v>0</v>
      </c>
      <c r="L67" s="368">
        <f>SUM('[3]INFORME POR DIA'!AN15)</f>
        <v>0</v>
      </c>
    </row>
    <row r="68" spans="1:12" ht="15.75" customHeight="1">
      <c r="A68" s="193" t="s">
        <v>201</v>
      </c>
      <c r="B68" s="197">
        <f>SUM('[3]INFORME POR DIA'!C16)</f>
        <v>108</v>
      </c>
      <c r="C68" s="197">
        <f>SUM('[3]INFORME POR DIA'!D16)</f>
        <v>0</v>
      </c>
      <c r="D68" s="197">
        <f t="shared" si="12"/>
        <v>55</v>
      </c>
      <c r="E68" s="197">
        <f>SUM('[3]INFORME POR DIA'!F16)</f>
        <v>38</v>
      </c>
      <c r="F68" s="197">
        <f>SUM('[3]INFORME POR DIA'!I16)</f>
        <v>17</v>
      </c>
      <c r="G68" s="197">
        <f t="shared" si="13"/>
        <v>2</v>
      </c>
      <c r="H68" s="197">
        <f>SUM('[3]INFORME POR DIA'!AC16)</f>
        <v>1</v>
      </c>
      <c r="I68" s="197">
        <f>SUM('[3]INFORME POR DIA'!AD16)</f>
        <v>1</v>
      </c>
      <c r="J68" s="197">
        <f t="shared" si="14"/>
        <v>9</v>
      </c>
      <c r="K68" s="197">
        <f>SUM('[3]INFORME POR DIA'!AM16)</f>
        <v>8</v>
      </c>
      <c r="L68" s="368">
        <f>SUM('[3]INFORME POR DIA'!AN16)</f>
        <v>1</v>
      </c>
    </row>
    <row r="69" spans="1:12" ht="15.75" customHeight="1">
      <c r="A69" s="193" t="s">
        <v>216</v>
      </c>
      <c r="B69" s="197">
        <f>SUM('[3]INFORME POR DIA'!C17)</f>
        <v>705</v>
      </c>
      <c r="C69" s="197">
        <f>SUM('[3]INFORME POR DIA'!D17)</f>
        <v>10</v>
      </c>
      <c r="D69" s="197">
        <f t="shared" si="12"/>
        <v>666</v>
      </c>
      <c r="E69" s="197">
        <f>SUM('[3]INFORME POR DIA'!F17)</f>
        <v>465</v>
      </c>
      <c r="F69" s="197">
        <f>SUM('[3]INFORME POR DIA'!I17)</f>
        <v>201</v>
      </c>
      <c r="G69" s="197">
        <f t="shared" si="13"/>
        <v>88</v>
      </c>
      <c r="H69" s="197">
        <f>SUM('[3]INFORME POR DIA'!AC17)</f>
        <v>72</v>
      </c>
      <c r="I69" s="197">
        <f>SUM('[3]INFORME POR DIA'!AD17)</f>
        <v>16</v>
      </c>
      <c r="J69" s="197">
        <f t="shared" si="14"/>
        <v>0</v>
      </c>
      <c r="K69" s="197">
        <f>SUM('[3]INFORME POR DIA'!AM17)</f>
        <v>0</v>
      </c>
      <c r="L69" s="368">
        <f>SUM('[3]INFORME POR DIA'!AN17)</f>
        <v>0</v>
      </c>
    </row>
    <row r="70" spans="1:12" ht="15.75" customHeight="1">
      <c r="A70" s="193" t="s">
        <v>309</v>
      </c>
      <c r="B70" s="197">
        <f>SUM('[3]INFORME POR DIA'!C18)</f>
        <v>404</v>
      </c>
      <c r="C70" s="197">
        <f>SUM('[3]INFORME POR DIA'!D18)</f>
        <v>2</v>
      </c>
      <c r="D70" s="197">
        <f t="shared" si="12"/>
        <v>264</v>
      </c>
      <c r="E70" s="197">
        <f>SUM('[3]INFORME POR DIA'!F18)</f>
        <v>9</v>
      </c>
      <c r="F70" s="197">
        <f>SUM('[3]INFORME POR DIA'!I18)</f>
        <v>255</v>
      </c>
      <c r="G70" s="197">
        <f t="shared" si="13"/>
        <v>0</v>
      </c>
      <c r="H70" s="197">
        <f>SUM('[3]INFORME POR DIA'!AC18)</f>
        <v>0</v>
      </c>
      <c r="I70" s="197">
        <f>SUM('[3]INFORME POR DIA'!AD18)</f>
        <v>0</v>
      </c>
      <c r="J70" s="197">
        <f t="shared" si="14"/>
        <v>0</v>
      </c>
      <c r="K70" s="197">
        <f>SUM('[3]INFORME POR DIA'!AM18)</f>
        <v>0</v>
      </c>
      <c r="L70" s="368">
        <f>SUM('[3]INFORME POR DIA'!AN18)</f>
        <v>0</v>
      </c>
    </row>
    <row r="71" spans="1:12" ht="15.75" customHeight="1">
      <c r="A71" s="193" t="s">
        <v>217</v>
      </c>
      <c r="B71" s="197">
        <f>SUM('[3]INFORME POR DIA'!C19)</f>
        <v>292</v>
      </c>
      <c r="C71" s="197">
        <f>SUM('[3]INFORME POR DIA'!D19)</f>
        <v>3</v>
      </c>
      <c r="D71" s="197">
        <f t="shared" si="12"/>
        <v>283</v>
      </c>
      <c r="E71" s="197">
        <f>SUM('[3]INFORME POR DIA'!F19)</f>
        <v>0</v>
      </c>
      <c r="F71" s="197">
        <f>SUM('[3]INFORME POR DIA'!I19)</f>
        <v>283</v>
      </c>
      <c r="G71" s="197">
        <f t="shared" si="13"/>
        <v>0</v>
      </c>
      <c r="H71" s="197">
        <f>SUM('[3]INFORME POR DIA'!AC19)</f>
        <v>0</v>
      </c>
      <c r="I71" s="197">
        <f>SUM('[3]INFORME POR DIA'!AD19)</f>
        <v>0</v>
      </c>
      <c r="J71" s="197">
        <f t="shared" si="14"/>
        <v>0</v>
      </c>
      <c r="K71" s="197">
        <f>SUM('[3]INFORME POR DIA'!AM19)</f>
        <v>0</v>
      </c>
      <c r="L71" s="368">
        <f>SUM('[3]INFORME POR DIA'!AN19)</f>
        <v>0</v>
      </c>
    </row>
    <row r="72" spans="1:12" ht="15.75" customHeight="1">
      <c r="A72" s="193" t="s">
        <v>202</v>
      </c>
      <c r="B72" s="197">
        <f>SUM('[3]INFORME POR DIA'!C20)</f>
        <v>1414</v>
      </c>
      <c r="C72" s="197">
        <f>SUM('[3]INFORME POR DIA'!D20)</f>
        <v>38</v>
      </c>
      <c r="D72" s="197">
        <f t="shared" si="12"/>
        <v>1307</v>
      </c>
      <c r="E72" s="197">
        <f>SUM('[3]INFORME POR DIA'!F20)</f>
        <v>286</v>
      </c>
      <c r="F72" s="197">
        <f>SUM('[3]INFORME POR DIA'!I20)</f>
        <v>1021</v>
      </c>
      <c r="G72" s="197">
        <f t="shared" si="13"/>
        <v>0</v>
      </c>
      <c r="H72" s="197">
        <f>SUM('[3]INFORME POR DIA'!AC20)</f>
        <v>0</v>
      </c>
      <c r="I72" s="197">
        <f>SUM('[3]INFORME POR DIA'!AD20)</f>
        <v>0</v>
      </c>
      <c r="J72" s="197">
        <f t="shared" si="14"/>
        <v>0</v>
      </c>
      <c r="K72" s="197">
        <f>SUM('[3]INFORME POR DIA'!AM20)</f>
        <v>0</v>
      </c>
      <c r="L72" s="368">
        <f>SUM('[3]INFORME POR DIA'!AN20)</f>
        <v>0</v>
      </c>
    </row>
    <row r="73" spans="1:12" ht="15.75" customHeight="1">
      <c r="A73" s="194" t="s">
        <v>14</v>
      </c>
      <c r="B73" s="197">
        <f>SUM('[3]INFORME POR DIA'!C21)</f>
        <v>516</v>
      </c>
      <c r="C73" s="197">
        <f>SUM('[3]INFORME POR DIA'!D21)</f>
        <v>5</v>
      </c>
      <c r="D73" s="197">
        <f t="shared" si="12"/>
        <v>497</v>
      </c>
      <c r="E73" s="197">
        <f>SUM('[3]INFORME POR DIA'!F21)</f>
        <v>2</v>
      </c>
      <c r="F73" s="197">
        <f>SUM('[3]INFORME POR DIA'!I21)</f>
        <v>495</v>
      </c>
      <c r="G73" s="197">
        <f t="shared" si="13"/>
        <v>1</v>
      </c>
      <c r="H73" s="197">
        <f>SUM('[3]INFORME POR DIA'!AC21)</f>
        <v>1</v>
      </c>
      <c r="I73" s="197">
        <f>SUM('[3]INFORME POR DIA'!AD21)</f>
        <v>0</v>
      </c>
      <c r="J73" s="197">
        <f t="shared" si="14"/>
        <v>0</v>
      </c>
      <c r="K73" s="197">
        <f>SUM('[3]INFORME POR DIA'!AM21)</f>
        <v>0</v>
      </c>
      <c r="L73" s="368">
        <f>SUM('[3]INFORME POR DIA'!AN21)</f>
        <v>0</v>
      </c>
    </row>
    <row r="74" spans="1:12" ht="15.75" customHeight="1">
      <c r="A74" s="194" t="s">
        <v>15</v>
      </c>
      <c r="B74" s="197">
        <f>SUM('[3]INFORME POR DIA'!C22)</f>
        <v>36</v>
      </c>
      <c r="C74" s="197">
        <f>SUM('[3]INFORME POR DIA'!D22)</f>
        <v>3</v>
      </c>
      <c r="D74" s="197">
        <f t="shared" si="12"/>
        <v>25</v>
      </c>
      <c r="E74" s="197">
        <f>SUM('[3]INFORME POR DIA'!F22)</f>
        <v>8</v>
      </c>
      <c r="F74" s="197">
        <f>SUM('[3]INFORME POR DIA'!I22)</f>
        <v>17</v>
      </c>
      <c r="G74" s="197">
        <f t="shared" si="13"/>
        <v>0</v>
      </c>
      <c r="H74" s="197">
        <f>SUM('[3]INFORME POR DIA'!AC22)</f>
        <v>0</v>
      </c>
      <c r="I74" s="197">
        <f>SUM('[3]INFORME POR DIA'!AD22)</f>
        <v>0</v>
      </c>
      <c r="J74" s="197">
        <f t="shared" si="14"/>
        <v>25</v>
      </c>
      <c r="K74" s="197">
        <f>SUM('[3]INFORME POR DIA'!AM22)</f>
        <v>8</v>
      </c>
      <c r="L74" s="368">
        <f>SUM('[3]INFORME POR DIA'!AN22)</f>
        <v>17</v>
      </c>
    </row>
    <row r="75" spans="1:12" ht="15.75" customHeight="1">
      <c r="A75" s="194" t="s">
        <v>16</v>
      </c>
      <c r="B75" s="197">
        <f>SUM('[3]INFORME POR DIA'!C23)</f>
        <v>404</v>
      </c>
      <c r="C75" s="197">
        <f>SUM('[3]INFORME POR DIA'!D23)</f>
        <v>6</v>
      </c>
      <c r="D75" s="197">
        <f t="shared" si="12"/>
        <v>369</v>
      </c>
      <c r="E75" s="197">
        <f>SUM('[3]INFORME POR DIA'!F23)</f>
        <v>0</v>
      </c>
      <c r="F75" s="197">
        <f>SUM('[3]INFORME POR DIA'!I23)</f>
        <v>369</v>
      </c>
      <c r="G75" s="197">
        <f t="shared" si="13"/>
        <v>0</v>
      </c>
      <c r="H75" s="197">
        <f>SUM('[3]INFORME POR DIA'!AC23)</f>
        <v>0</v>
      </c>
      <c r="I75" s="197">
        <f>SUM('[3]INFORME POR DIA'!AD23)</f>
        <v>0</v>
      </c>
      <c r="J75" s="197">
        <f t="shared" si="14"/>
        <v>0</v>
      </c>
      <c r="K75" s="197">
        <f>SUM('[3]INFORME POR DIA'!AM23)</f>
        <v>0</v>
      </c>
      <c r="L75" s="368">
        <f>SUM('[3]INFORME POR DIA'!AN23)</f>
        <v>0</v>
      </c>
    </row>
    <row r="76" spans="1:12" ht="15.75" customHeight="1">
      <c r="A76" s="195" t="s">
        <v>17</v>
      </c>
      <c r="B76" s="197">
        <f>SUM('[3]INFORME POR DIA'!C24)</f>
        <v>516</v>
      </c>
      <c r="C76" s="197">
        <f>SUM('[3]INFORME POR DIA'!D24)</f>
        <v>9</v>
      </c>
      <c r="D76" s="197">
        <f t="shared" si="12"/>
        <v>475</v>
      </c>
      <c r="E76" s="197">
        <f>SUM('[3]INFORME POR DIA'!F24)</f>
        <v>0</v>
      </c>
      <c r="F76" s="197">
        <f>SUM('[3]INFORME POR DIA'!I24)</f>
        <v>475</v>
      </c>
      <c r="G76" s="197">
        <f t="shared" si="13"/>
        <v>0</v>
      </c>
      <c r="H76" s="197">
        <f>SUM('[3]INFORME POR DIA'!AC24)</f>
        <v>0</v>
      </c>
      <c r="I76" s="197">
        <f>SUM('[3]INFORME POR DIA'!AD24)</f>
        <v>0</v>
      </c>
      <c r="J76" s="197">
        <f t="shared" si="14"/>
        <v>0</v>
      </c>
      <c r="K76" s="197">
        <f>SUM('[3]INFORME POR DIA'!AM24)</f>
        <v>0</v>
      </c>
      <c r="L76" s="368">
        <f>SUM('[3]INFORME POR DIA'!AN24)</f>
        <v>0</v>
      </c>
    </row>
    <row r="77" spans="1:12" ht="15.75" customHeight="1">
      <c r="A77" s="257" t="s">
        <v>312</v>
      </c>
      <c r="B77" s="197">
        <f>SUM('[3]INFORME POR DIA'!C25)</f>
        <v>529</v>
      </c>
      <c r="C77" s="197">
        <f>SUM('[3]INFORME POR DIA'!D25)</f>
        <v>24</v>
      </c>
      <c r="D77" s="197">
        <f t="shared" si="12"/>
        <v>477</v>
      </c>
      <c r="E77" s="197">
        <f>SUM('[3]INFORME POR DIA'!F25)</f>
        <v>0</v>
      </c>
      <c r="F77" s="197">
        <f>SUM('[3]INFORME POR DIA'!I25)</f>
        <v>477</v>
      </c>
      <c r="G77" s="197">
        <f t="shared" si="13"/>
        <v>0</v>
      </c>
      <c r="H77" s="197">
        <f>SUM('[3]INFORME POR DIA'!AC25)</f>
        <v>0</v>
      </c>
      <c r="I77" s="197">
        <f>SUM('[3]INFORME POR DIA'!AD25)</f>
        <v>0</v>
      </c>
      <c r="J77" s="197">
        <f t="shared" si="14"/>
        <v>0</v>
      </c>
      <c r="K77" s="197">
        <f>SUM('[3]INFORME POR DIA'!AM25)</f>
        <v>0</v>
      </c>
      <c r="L77" s="368">
        <f>SUM('[3]INFORME POR DIA'!AN25)</f>
        <v>0</v>
      </c>
    </row>
    <row r="78" spans="1:12" ht="15.75" customHeight="1">
      <c r="A78" s="258" t="s">
        <v>203</v>
      </c>
      <c r="B78" s="197">
        <f>SUM('[3]INFORME POR DIA'!C26)</f>
        <v>476</v>
      </c>
      <c r="C78" s="197">
        <f>SUM('[3]INFORME POR DIA'!D26)</f>
        <v>29</v>
      </c>
      <c r="D78" s="197">
        <f t="shared" si="12"/>
        <v>364</v>
      </c>
      <c r="E78" s="197">
        <f>SUM('[3]INFORME POR DIA'!F26)</f>
        <v>107</v>
      </c>
      <c r="F78" s="197">
        <f>SUM('[3]INFORME POR DIA'!I26)</f>
        <v>257</v>
      </c>
      <c r="G78" s="197">
        <f t="shared" si="13"/>
        <v>16</v>
      </c>
      <c r="H78" s="197">
        <f>SUM('[3]INFORME POR DIA'!AC26)</f>
        <v>7</v>
      </c>
      <c r="I78" s="197">
        <f>SUM('[3]INFORME POR DIA'!AD26)</f>
        <v>9</v>
      </c>
      <c r="J78" s="197">
        <f t="shared" si="14"/>
        <v>364</v>
      </c>
      <c r="K78" s="197">
        <f>SUM('[3]INFORME POR DIA'!AM26)</f>
        <v>107</v>
      </c>
      <c r="L78" s="368">
        <f>SUM('[3]INFORME POR DIA'!AN26)</f>
        <v>257</v>
      </c>
    </row>
    <row r="79" spans="1:12" ht="15.75" customHeight="1" thickBot="1">
      <c r="A79" s="193" t="s">
        <v>310</v>
      </c>
      <c r="B79" s="197">
        <f>SUM('[3]INFORME POR DIA'!C27)</f>
        <v>26</v>
      </c>
      <c r="C79" s="197">
        <f>SUM('[3]INFORME POR DIA'!D27)</f>
        <v>0</v>
      </c>
      <c r="D79" s="197">
        <f t="shared" si="12"/>
        <v>11</v>
      </c>
      <c r="E79" s="197">
        <f>SUM('[3]INFORME POR DIA'!F27)</f>
        <v>0</v>
      </c>
      <c r="F79" s="197">
        <f>SUM('[3]INFORME POR DIA'!I27)</f>
        <v>11</v>
      </c>
      <c r="G79" s="197">
        <f t="shared" si="13"/>
        <v>0</v>
      </c>
      <c r="H79" s="197">
        <f>SUM('[3]INFORME POR DIA'!AC27)</f>
        <v>0</v>
      </c>
      <c r="I79" s="197">
        <f>SUM('[3]INFORME POR DIA'!AD27)</f>
        <v>0</v>
      </c>
      <c r="J79" s="197">
        <f t="shared" si="14"/>
        <v>0</v>
      </c>
      <c r="K79" s="197">
        <f>SUM('[3]INFORME POR DIA'!AM27)</f>
        <v>0</v>
      </c>
      <c r="L79" s="373">
        <f>SUM('[3]INFORME POR DIA'!AN27)</f>
        <v>0</v>
      </c>
    </row>
    <row r="80" spans="1:12" ht="18" customHeight="1" thickBot="1">
      <c r="A80" s="267" t="s">
        <v>18</v>
      </c>
      <c r="B80" s="290">
        <f>SUM(B81:B100)</f>
        <v>7012</v>
      </c>
      <c r="C80" s="290">
        <f t="shared" ref="C80:L80" si="15">SUM(C81:C100)</f>
        <v>323</v>
      </c>
      <c r="D80" s="290">
        <f t="shared" si="15"/>
        <v>5905</v>
      </c>
      <c r="E80" s="290">
        <f t="shared" si="15"/>
        <v>1296</v>
      </c>
      <c r="F80" s="290">
        <f t="shared" si="15"/>
        <v>4609</v>
      </c>
      <c r="G80" s="290">
        <f t="shared" si="15"/>
        <v>320</v>
      </c>
      <c r="H80" s="290">
        <f t="shared" si="15"/>
        <v>124</v>
      </c>
      <c r="I80" s="290">
        <f t="shared" si="15"/>
        <v>196</v>
      </c>
      <c r="J80" s="290">
        <f t="shared" si="15"/>
        <v>0</v>
      </c>
      <c r="K80" s="290">
        <f t="shared" si="15"/>
        <v>0</v>
      </c>
      <c r="L80" s="291">
        <f t="shared" si="15"/>
        <v>0</v>
      </c>
    </row>
    <row r="81" spans="1:12" ht="15.75" customHeight="1">
      <c r="A81" s="194" t="s">
        <v>19</v>
      </c>
      <c r="B81" s="197">
        <f>SUM('[3]INFORME POR DIA'!C29)</f>
        <v>534</v>
      </c>
      <c r="C81" s="197">
        <f>SUM('[3]INFORME POR DIA'!D29)</f>
        <v>13</v>
      </c>
      <c r="D81" s="197">
        <f t="shared" ref="D81:D100" si="16">SUM(E81:F81)</f>
        <v>457</v>
      </c>
      <c r="E81" s="197">
        <f>SUM('[3]INFORME POR DIA'!F29)</f>
        <v>0</v>
      </c>
      <c r="F81" s="197">
        <f>SUM('[3]INFORME POR DIA'!I29)</f>
        <v>457</v>
      </c>
      <c r="G81" s="197">
        <f t="shared" ref="G81:G100" si="17">SUM(H81:I81)</f>
        <v>0</v>
      </c>
      <c r="H81" s="197">
        <f>SUM('[3]INFORME POR DIA'!AC29)</f>
        <v>0</v>
      </c>
      <c r="I81" s="197">
        <f>SUM('[3]INFORME POR DIA'!AD29)</f>
        <v>0</v>
      </c>
      <c r="J81" s="197">
        <f t="shared" ref="J81:J100" si="18">SUM(K81:L81)</f>
        <v>0</v>
      </c>
      <c r="K81" s="197">
        <f>SUM('[3]INFORME POR DIA'!AM29)</f>
        <v>0</v>
      </c>
      <c r="L81" s="368">
        <f>SUM('[3]INFORME POR DIA'!AN29)</f>
        <v>0</v>
      </c>
    </row>
    <row r="82" spans="1:12" ht="15.75" customHeight="1">
      <c r="A82" s="194" t="s">
        <v>20</v>
      </c>
      <c r="B82" s="197">
        <f>SUM('[3]INFORME POR DIA'!C30)</f>
        <v>676</v>
      </c>
      <c r="C82" s="197">
        <f>SUM('[3]INFORME POR DIA'!D30)</f>
        <v>6</v>
      </c>
      <c r="D82" s="197">
        <f t="shared" si="16"/>
        <v>605</v>
      </c>
      <c r="E82" s="197">
        <f>SUM('[3]INFORME POR DIA'!F30)</f>
        <v>444</v>
      </c>
      <c r="F82" s="197">
        <f>SUM('[3]INFORME POR DIA'!I30)</f>
        <v>161</v>
      </c>
      <c r="G82" s="197">
        <f t="shared" si="17"/>
        <v>27</v>
      </c>
      <c r="H82" s="197">
        <f>SUM('[3]INFORME POR DIA'!AC30)</f>
        <v>23</v>
      </c>
      <c r="I82" s="197">
        <f>SUM('[3]INFORME POR DIA'!AD30)</f>
        <v>4</v>
      </c>
      <c r="J82" s="197">
        <f t="shared" si="18"/>
        <v>0</v>
      </c>
      <c r="K82" s="197">
        <f>SUM('[3]INFORME POR DIA'!AM30)</f>
        <v>0</v>
      </c>
      <c r="L82" s="368">
        <f>SUM('[3]INFORME POR DIA'!AN30)</f>
        <v>0</v>
      </c>
    </row>
    <row r="83" spans="1:12" ht="15.75" customHeight="1">
      <c r="A83" s="194" t="s">
        <v>21</v>
      </c>
      <c r="B83" s="197">
        <f>SUM('[3]INFORME POR DIA'!C31)</f>
        <v>280</v>
      </c>
      <c r="C83" s="197">
        <f>SUM('[3]INFORME POR DIA'!D31)</f>
        <v>0</v>
      </c>
      <c r="D83" s="197">
        <f t="shared" si="16"/>
        <v>266</v>
      </c>
      <c r="E83" s="197">
        <f>SUM('[3]INFORME POR DIA'!F31)</f>
        <v>0</v>
      </c>
      <c r="F83" s="197">
        <f>SUM('[3]INFORME POR DIA'!I31)</f>
        <v>266</v>
      </c>
      <c r="G83" s="197">
        <f t="shared" si="17"/>
        <v>0</v>
      </c>
      <c r="H83" s="197">
        <f>SUM('[3]INFORME POR DIA'!AC31)</f>
        <v>0</v>
      </c>
      <c r="I83" s="197">
        <f>SUM('[3]INFORME POR DIA'!AD31)</f>
        <v>0</v>
      </c>
      <c r="J83" s="197">
        <f t="shared" si="18"/>
        <v>0</v>
      </c>
      <c r="K83" s="197">
        <f>SUM('[3]INFORME POR DIA'!AM31)</f>
        <v>0</v>
      </c>
      <c r="L83" s="368">
        <f>SUM('[3]INFORME POR DIA'!AN31)</f>
        <v>0</v>
      </c>
    </row>
    <row r="84" spans="1:12" ht="15.75" customHeight="1">
      <c r="A84" s="194" t="s">
        <v>22</v>
      </c>
      <c r="B84" s="197">
        <f>SUM('[3]INFORME POR DIA'!C32)</f>
        <v>224</v>
      </c>
      <c r="C84" s="197">
        <f>SUM('[3]INFORME POR DIA'!D32)</f>
        <v>2</v>
      </c>
      <c r="D84" s="197">
        <f t="shared" si="16"/>
        <v>167</v>
      </c>
      <c r="E84" s="197">
        <f>SUM('[3]INFORME POR DIA'!F32)</f>
        <v>0</v>
      </c>
      <c r="F84" s="197">
        <f>SUM('[3]INFORME POR DIA'!I32)</f>
        <v>167</v>
      </c>
      <c r="G84" s="197">
        <f t="shared" si="17"/>
        <v>0</v>
      </c>
      <c r="H84" s="197">
        <f>SUM('[3]INFORME POR DIA'!AC32)</f>
        <v>0</v>
      </c>
      <c r="I84" s="197">
        <f>SUM('[3]INFORME POR DIA'!AD32)</f>
        <v>0</v>
      </c>
      <c r="J84" s="197">
        <f t="shared" si="18"/>
        <v>0</v>
      </c>
      <c r="K84" s="197">
        <f>SUM('[3]INFORME POR DIA'!AM32)</f>
        <v>0</v>
      </c>
      <c r="L84" s="368">
        <f>SUM('[3]INFORME POR DIA'!AN32)</f>
        <v>0</v>
      </c>
    </row>
    <row r="85" spans="1:12" ht="15.75" customHeight="1">
      <c r="A85" s="193" t="s">
        <v>204</v>
      </c>
      <c r="B85" s="197">
        <f>SUM('[3]INFORME POR DIA'!C33)</f>
        <v>192</v>
      </c>
      <c r="C85" s="197">
        <f>SUM('[3]INFORME POR DIA'!D33)</f>
        <v>0</v>
      </c>
      <c r="D85" s="197">
        <f t="shared" si="16"/>
        <v>151</v>
      </c>
      <c r="E85" s="197">
        <f>SUM('[3]INFORME POR DIA'!F33)</f>
        <v>0</v>
      </c>
      <c r="F85" s="197">
        <f>SUM('[3]INFORME POR DIA'!I33)</f>
        <v>151</v>
      </c>
      <c r="G85" s="197">
        <f t="shared" si="17"/>
        <v>0</v>
      </c>
      <c r="H85" s="197">
        <f>SUM('[3]INFORME POR DIA'!AC33)</f>
        <v>0</v>
      </c>
      <c r="I85" s="197">
        <f>SUM('[3]INFORME POR DIA'!AD33)</f>
        <v>0</v>
      </c>
      <c r="J85" s="197">
        <f t="shared" si="18"/>
        <v>0</v>
      </c>
      <c r="K85" s="197">
        <f>SUM('[3]INFORME POR DIA'!AM33)</f>
        <v>0</v>
      </c>
      <c r="L85" s="368">
        <f>SUM('[3]INFORME POR DIA'!AN33)</f>
        <v>0</v>
      </c>
    </row>
    <row r="86" spans="1:12" ht="15.75" customHeight="1">
      <c r="A86" s="193" t="s">
        <v>218</v>
      </c>
      <c r="B86" s="197">
        <f>SUM('[3]INFORME POR DIA'!C34)</f>
        <v>528</v>
      </c>
      <c r="C86" s="197">
        <f>SUM('[3]INFORME POR DIA'!D34)</f>
        <v>20</v>
      </c>
      <c r="D86" s="197">
        <f t="shared" si="16"/>
        <v>466</v>
      </c>
      <c r="E86" s="197">
        <f>SUM('[3]INFORME POR DIA'!F34)</f>
        <v>86</v>
      </c>
      <c r="F86" s="197">
        <f>SUM('[3]INFORME POR DIA'!I34)</f>
        <v>380</v>
      </c>
      <c r="G86" s="197">
        <f t="shared" si="17"/>
        <v>271</v>
      </c>
      <c r="H86" s="197">
        <f>SUM('[3]INFORME POR DIA'!AC34)</f>
        <v>86</v>
      </c>
      <c r="I86" s="197">
        <f>SUM('[3]INFORME POR DIA'!AD34)</f>
        <v>185</v>
      </c>
      <c r="J86" s="197">
        <f t="shared" si="18"/>
        <v>0</v>
      </c>
      <c r="K86" s="197">
        <f>SUM('[3]INFORME POR DIA'!AM34)</f>
        <v>0</v>
      </c>
      <c r="L86" s="368">
        <f>SUM('[3]INFORME POR DIA'!AN34)</f>
        <v>0</v>
      </c>
    </row>
    <row r="87" spans="1:12" ht="15.75" customHeight="1">
      <c r="A87" s="194" t="s">
        <v>23</v>
      </c>
      <c r="B87" s="197">
        <f>SUM('[3]INFORME POR DIA'!C35)</f>
        <v>246</v>
      </c>
      <c r="C87" s="197">
        <f>SUM('[3]INFORME POR DIA'!D35)</f>
        <v>9</v>
      </c>
      <c r="D87" s="197">
        <f t="shared" si="16"/>
        <v>236</v>
      </c>
      <c r="E87" s="197">
        <f>SUM('[3]INFORME POR DIA'!F35)</f>
        <v>204</v>
      </c>
      <c r="F87" s="197">
        <f>SUM('[3]INFORME POR DIA'!I35)</f>
        <v>32</v>
      </c>
      <c r="G87" s="197">
        <f t="shared" si="17"/>
        <v>0</v>
      </c>
      <c r="H87" s="197">
        <f>SUM('[3]INFORME POR DIA'!AC35)</f>
        <v>0</v>
      </c>
      <c r="I87" s="197">
        <f>SUM('[3]INFORME POR DIA'!AD35)</f>
        <v>0</v>
      </c>
      <c r="J87" s="197">
        <f t="shared" si="18"/>
        <v>0</v>
      </c>
      <c r="K87" s="197">
        <f>SUM('[3]INFORME POR DIA'!AM35)</f>
        <v>0</v>
      </c>
      <c r="L87" s="368">
        <f>SUM('[3]INFORME POR DIA'!AN35)</f>
        <v>0</v>
      </c>
    </row>
    <row r="88" spans="1:12" ht="15.75" customHeight="1">
      <c r="A88" s="196" t="s">
        <v>24</v>
      </c>
      <c r="B88" s="197">
        <f>SUM('[3]INFORME POR DIA'!C36)</f>
        <v>56</v>
      </c>
      <c r="C88" s="197">
        <f>SUM('[3]INFORME POR DIA'!D36)</f>
        <v>0</v>
      </c>
      <c r="D88" s="197">
        <f t="shared" si="16"/>
        <v>47</v>
      </c>
      <c r="E88" s="197">
        <f>SUM('[3]INFORME POR DIA'!F36)</f>
        <v>0</v>
      </c>
      <c r="F88" s="197">
        <f>SUM('[3]INFORME POR DIA'!I36)</f>
        <v>47</v>
      </c>
      <c r="G88" s="197">
        <f t="shared" si="17"/>
        <v>0</v>
      </c>
      <c r="H88" s="197">
        <f>SUM('[3]INFORME POR DIA'!AC36)</f>
        <v>0</v>
      </c>
      <c r="I88" s="197">
        <f>SUM('[3]INFORME POR DIA'!AD36)</f>
        <v>0</v>
      </c>
      <c r="J88" s="197">
        <f t="shared" si="18"/>
        <v>0</v>
      </c>
      <c r="K88" s="197">
        <f>SUM('[3]INFORME POR DIA'!AM36)</f>
        <v>0</v>
      </c>
      <c r="L88" s="368">
        <f>SUM('[3]INFORME POR DIA'!AN36)</f>
        <v>0</v>
      </c>
    </row>
    <row r="89" spans="1:12" ht="15.75" customHeight="1">
      <c r="A89" s="193" t="s">
        <v>205</v>
      </c>
      <c r="B89" s="197">
        <f>SUM('[3]INFORME POR DIA'!C37)</f>
        <v>420</v>
      </c>
      <c r="C89" s="197">
        <f>SUM('[3]INFORME POR DIA'!D37)</f>
        <v>5</v>
      </c>
      <c r="D89" s="197">
        <f t="shared" si="16"/>
        <v>362</v>
      </c>
      <c r="E89" s="197">
        <f>SUM('[3]INFORME POR DIA'!F37)</f>
        <v>2</v>
      </c>
      <c r="F89" s="197">
        <f>SUM('[3]INFORME POR DIA'!I37)</f>
        <v>360</v>
      </c>
      <c r="G89" s="197">
        <f t="shared" si="17"/>
        <v>0</v>
      </c>
      <c r="H89" s="197">
        <f>SUM('[3]INFORME POR DIA'!AC37)</f>
        <v>0</v>
      </c>
      <c r="I89" s="197">
        <f>SUM('[3]INFORME POR DIA'!AD37)</f>
        <v>0</v>
      </c>
      <c r="J89" s="197">
        <f t="shared" si="18"/>
        <v>0</v>
      </c>
      <c r="K89" s="197">
        <f>SUM('[3]INFORME POR DIA'!AM37)</f>
        <v>0</v>
      </c>
      <c r="L89" s="368">
        <f>SUM('[3]INFORME POR DIA'!AN37)</f>
        <v>0</v>
      </c>
    </row>
    <row r="90" spans="1:12" ht="15.75" customHeight="1">
      <c r="A90" s="193" t="s">
        <v>206</v>
      </c>
      <c r="B90" s="197">
        <f>SUM('[3]INFORME POR DIA'!C38)</f>
        <v>831</v>
      </c>
      <c r="C90" s="197">
        <f>SUM('[3]INFORME POR DIA'!D38)</f>
        <v>254</v>
      </c>
      <c r="D90" s="197">
        <f t="shared" si="16"/>
        <v>545</v>
      </c>
      <c r="E90" s="197">
        <f>SUM('[3]INFORME POR DIA'!F38)</f>
        <v>0</v>
      </c>
      <c r="F90" s="197">
        <f>SUM('[3]INFORME POR DIA'!I38)</f>
        <v>545</v>
      </c>
      <c r="G90" s="197">
        <f t="shared" si="17"/>
        <v>0</v>
      </c>
      <c r="H90" s="197">
        <f>SUM('[3]INFORME POR DIA'!AC38)</f>
        <v>0</v>
      </c>
      <c r="I90" s="197">
        <f>SUM('[3]INFORME POR DIA'!AD38)</f>
        <v>0</v>
      </c>
      <c r="J90" s="197">
        <f t="shared" si="18"/>
        <v>0</v>
      </c>
      <c r="K90" s="197">
        <f>SUM('[3]INFORME POR DIA'!AM38)</f>
        <v>0</v>
      </c>
      <c r="L90" s="368">
        <f>SUM('[3]INFORME POR DIA'!AN38)</f>
        <v>0</v>
      </c>
    </row>
    <row r="91" spans="1:12" ht="15.75" customHeight="1">
      <c r="A91" s="193" t="s">
        <v>207</v>
      </c>
      <c r="B91" s="197">
        <f>SUM('[3]INFORME POR DIA'!C39)</f>
        <v>486</v>
      </c>
      <c r="C91" s="197">
        <f>SUM('[3]INFORME POR DIA'!D39)</f>
        <v>12</v>
      </c>
      <c r="D91" s="197">
        <f t="shared" si="16"/>
        <v>378</v>
      </c>
      <c r="E91" s="197">
        <f>SUM('[3]INFORME POR DIA'!F39)</f>
        <v>24</v>
      </c>
      <c r="F91" s="197">
        <f>SUM('[3]INFORME POR DIA'!I39)</f>
        <v>354</v>
      </c>
      <c r="G91" s="197">
        <f t="shared" si="17"/>
        <v>3</v>
      </c>
      <c r="H91" s="197">
        <f>SUM('[3]INFORME POR DIA'!AC39)</f>
        <v>2</v>
      </c>
      <c r="I91" s="197">
        <f>SUM('[3]INFORME POR DIA'!AD39)</f>
        <v>1</v>
      </c>
      <c r="J91" s="197">
        <f t="shared" si="18"/>
        <v>0</v>
      </c>
      <c r="K91" s="197">
        <f>SUM('[3]INFORME POR DIA'!AM39)</f>
        <v>0</v>
      </c>
      <c r="L91" s="368">
        <f>SUM('[3]INFORME POR DIA'!AN39)</f>
        <v>0</v>
      </c>
    </row>
    <row r="92" spans="1:12" ht="15.75" customHeight="1">
      <c r="A92" s="194" t="s">
        <v>25</v>
      </c>
      <c r="B92" s="197">
        <f>SUM('[3]INFORME POR DIA'!C40)</f>
        <v>50</v>
      </c>
      <c r="C92" s="197">
        <f>SUM('[3]INFORME POR DIA'!D40)</f>
        <v>0</v>
      </c>
      <c r="D92" s="197">
        <f t="shared" si="16"/>
        <v>25</v>
      </c>
      <c r="E92" s="197">
        <f>SUM('[3]INFORME POR DIA'!F40)</f>
        <v>0</v>
      </c>
      <c r="F92" s="197">
        <f>SUM('[3]INFORME POR DIA'!I40)</f>
        <v>25</v>
      </c>
      <c r="G92" s="197">
        <f t="shared" si="17"/>
        <v>0</v>
      </c>
      <c r="H92" s="197">
        <f>SUM('[3]INFORME POR DIA'!AC40)</f>
        <v>0</v>
      </c>
      <c r="I92" s="197">
        <f>SUM('[3]INFORME POR DIA'!AD40)</f>
        <v>0</v>
      </c>
      <c r="J92" s="197">
        <f t="shared" si="18"/>
        <v>0</v>
      </c>
      <c r="K92" s="197">
        <f>SUM('[3]INFORME POR DIA'!AM40)</f>
        <v>0</v>
      </c>
      <c r="L92" s="368">
        <f>SUM('[3]INFORME POR DIA'!AN40)</f>
        <v>0</v>
      </c>
    </row>
    <row r="93" spans="1:12" ht="15.75" customHeight="1">
      <c r="A93" s="193" t="s">
        <v>208</v>
      </c>
      <c r="B93" s="197">
        <f>SUM('[3]INFORME POR DIA'!C41)</f>
        <v>546</v>
      </c>
      <c r="C93" s="197">
        <f>SUM('[3]INFORME POR DIA'!D41)</f>
        <v>2</v>
      </c>
      <c r="D93" s="197">
        <f t="shared" si="16"/>
        <v>527</v>
      </c>
      <c r="E93" s="197">
        <f>SUM('[3]INFORME POR DIA'!F41)</f>
        <v>0</v>
      </c>
      <c r="F93" s="197">
        <f>SUM('[3]INFORME POR DIA'!I41)</f>
        <v>527</v>
      </c>
      <c r="G93" s="197">
        <f t="shared" si="17"/>
        <v>0</v>
      </c>
      <c r="H93" s="197">
        <f>SUM('[3]INFORME POR DIA'!AC41)</f>
        <v>0</v>
      </c>
      <c r="I93" s="197">
        <f>SUM('[3]INFORME POR DIA'!AD41)</f>
        <v>0</v>
      </c>
      <c r="J93" s="197">
        <f t="shared" si="18"/>
        <v>0</v>
      </c>
      <c r="K93" s="197">
        <f>SUM('[3]INFORME POR DIA'!AM41)</f>
        <v>0</v>
      </c>
      <c r="L93" s="368">
        <f>SUM('[3]INFORME POR DIA'!AN41)</f>
        <v>0</v>
      </c>
    </row>
    <row r="94" spans="1:12" ht="15.75" customHeight="1">
      <c r="A94" s="194" t="s">
        <v>26</v>
      </c>
      <c r="B94" s="197">
        <f>SUM('[3]INFORME POR DIA'!C42)</f>
        <v>152</v>
      </c>
      <c r="C94" s="197">
        <f>SUM('[3]INFORME POR DIA'!D42)</f>
        <v>0</v>
      </c>
      <c r="D94" s="197">
        <f t="shared" si="16"/>
        <v>75</v>
      </c>
      <c r="E94" s="197">
        <f>SUM('[3]INFORME POR DIA'!F42)</f>
        <v>0</v>
      </c>
      <c r="F94" s="197">
        <f>SUM('[3]INFORME POR DIA'!I42)</f>
        <v>75</v>
      </c>
      <c r="G94" s="197">
        <f t="shared" si="17"/>
        <v>0</v>
      </c>
      <c r="H94" s="197">
        <f>SUM('[3]INFORME POR DIA'!AC42)</f>
        <v>0</v>
      </c>
      <c r="I94" s="197">
        <f>SUM('[3]INFORME POR DIA'!AD42)</f>
        <v>0</v>
      </c>
      <c r="J94" s="197">
        <f t="shared" si="18"/>
        <v>0</v>
      </c>
      <c r="K94" s="197">
        <f>SUM('[3]INFORME POR DIA'!AM42)</f>
        <v>0</v>
      </c>
      <c r="L94" s="368">
        <f>SUM('[3]INFORME POR DIA'!AN42)</f>
        <v>0</v>
      </c>
    </row>
    <row r="95" spans="1:12" ht="15.75" customHeight="1">
      <c r="A95" s="193" t="s">
        <v>209</v>
      </c>
      <c r="B95" s="197">
        <f>SUM('[3]INFORME POR DIA'!C43)</f>
        <v>908</v>
      </c>
      <c r="C95" s="197">
        <f>SUM('[3]INFORME POR DIA'!D43)</f>
        <v>0</v>
      </c>
      <c r="D95" s="197">
        <f t="shared" si="16"/>
        <v>810</v>
      </c>
      <c r="E95" s="197">
        <f>SUM('[3]INFORME POR DIA'!F43)</f>
        <v>285</v>
      </c>
      <c r="F95" s="197">
        <f>SUM('[3]INFORME POR DIA'!I43)</f>
        <v>525</v>
      </c>
      <c r="G95" s="197">
        <f t="shared" si="17"/>
        <v>19</v>
      </c>
      <c r="H95" s="197">
        <f>SUM('[3]INFORME POR DIA'!AC43)</f>
        <v>13</v>
      </c>
      <c r="I95" s="197">
        <f>SUM('[3]INFORME POR DIA'!AD43)</f>
        <v>6</v>
      </c>
      <c r="J95" s="197">
        <f t="shared" si="18"/>
        <v>0</v>
      </c>
      <c r="K95" s="197">
        <f>SUM('[3]INFORME POR DIA'!AM43)</f>
        <v>0</v>
      </c>
      <c r="L95" s="368">
        <f>SUM('[3]INFORME POR DIA'!AN43)</f>
        <v>0</v>
      </c>
    </row>
    <row r="96" spans="1:12" ht="15.75" customHeight="1">
      <c r="A96" s="193" t="s">
        <v>210</v>
      </c>
      <c r="B96" s="197">
        <f>SUM('[3]INFORME POR DIA'!C44)</f>
        <v>75</v>
      </c>
      <c r="C96" s="197">
        <f>SUM('[3]INFORME POR DIA'!D44)</f>
        <v>0</v>
      </c>
      <c r="D96" s="197">
        <f t="shared" si="16"/>
        <v>53</v>
      </c>
      <c r="E96" s="197">
        <f>SUM('[3]INFORME POR DIA'!F44)</f>
        <v>0</v>
      </c>
      <c r="F96" s="197">
        <f>SUM('[3]INFORME POR DIA'!I44)</f>
        <v>53</v>
      </c>
      <c r="G96" s="197">
        <f t="shared" si="17"/>
        <v>0</v>
      </c>
      <c r="H96" s="197">
        <f>SUM('[3]INFORME POR DIA'!AC44)</f>
        <v>0</v>
      </c>
      <c r="I96" s="197">
        <f>SUM('[3]INFORME POR DIA'!AD44)</f>
        <v>0</v>
      </c>
      <c r="J96" s="197">
        <f t="shared" si="18"/>
        <v>0</v>
      </c>
      <c r="K96" s="197">
        <f>SUM('[3]INFORME POR DIA'!AM44)</f>
        <v>0</v>
      </c>
      <c r="L96" s="368">
        <f>SUM('[3]INFORME POR DIA'!AN44)</f>
        <v>0</v>
      </c>
    </row>
    <row r="97" spans="1:12" ht="15.75" customHeight="1">
      <c r="A97" s="193" t="s">
        <v>219</v>
      </c>
      <c r="B97" s="197">
        <f>SUM('[3]INFORME POR DIA'!C45)</f>
        <v>0</v>
      </c>
      <c r="C97" s="197">
        <f>SUM('[3]INFORME POR DIA'!D45)</f>
        <v>0</v>
      </c>
      <c r="D97" s="197">
        <f t="shared" si="16"/>
        <v>0</v>
      </c>
      <c r="E97" s="197">
        <f>SUM('[3]INFORME POR DIA'!F45)</f>
        <v>0</v>
      </c>
      <c r="F97" s="197">
        <f>SUM('[3]INFORME POR DIA'!I45)</f>
        <v>0</v>
      </c>
      <c r="G97" s="197">
        <f t="shared" si="17"/>
        <v>0</v>
      </c>
      <c r="H97" s="197">
        <f>SUM('[3]INFORME POR DIA'!AC45)</f>
        <v>0</v>
      </c>
      <c r="I97" s="197">
        <f>SUM('[3]INFORME POR DIA'!AD45)</f>
        <v>0</v>
      </c>
      <c r="J97" s="197">
        <f t="shared" si="18"/>
        <v>0</v>
      </c>
      <c r="K97" s="197">
        <f>SUM('[3]INFORME POR DIA'!AM45)</f>
        <v>0</v>
      </c>
      <c r="L97" s="368">
        <f>SUM('[3]INFORME POR DIA'!AN45)</f>
        <v>0</v>
      </c>
    </row>
    <row r="98" spans="1:12" ht="15.75" customHeight="1">
      <c r="A98" s="194" t="s">
        <v>27</v>
      </c>
      <c r="B98" s="197">
        <f>SUM('[3]INFORME POR DIA'!C46)</f>
        <v>400</v>
      </c>
      <c r="C98" s="197">
        <f>SUM('[3]INFORME POR DIA'!D46)</f>
        <v>0</v>
      </c>
      <c r="D98" s="197">
        <f t="shared" si="16"/>
        <v>355</v>
      </c>
      <c r="E98" s="197">
        <f>SUM('[3]INFORME POR DIA'!F46)</f>
        <v>0</v>
      </c>
      <c r="F98" s="197">
        <f>SUM('[3]INFORME POR DIA'!I46)</f>
        <v>355</v>
      </c>
      <c r="G98" s="197">
        <f t="shared" si="17"/>
        <v>0</v>
      </c>
      <c r="H98" s="197">
        <f>SUM('[3]INFORME POR DIA'!AC46)</f>
        <v>0</v>
      </c>
      <c r="I98" s="197">
        <f>SUM('[3]INFORME POR DIA'!AD46)</f>
        <v>0</v>
      </c>
      <c r="J98" s="197">
        <f t="shared" si="18"/>
        <v>0</v>
      </c>
      <c r="K98" s="197">
        <f>SUM('[3]INFORME POR DIA'!AM46)</f>
        <v>0</v>
      </c>
      <c r="L98" s="368">
        <f>SUM('[3]INFORME POR DIA'!AN46)</f>
        <v>0</v>
      </c>
    </row>
    <row r="99" spans="1:12" ht="15.75" customHeight="1">
      <c r="A99" s="194" t="s">
        <v>28</v>
      </c>
      <c r="B99" s="197">
        <f>SUM('[3]INFORME POR DIA'!C47)</f>
        <v>384</v>
      </c>
      <c r="C99" s="197">
        <f>SUM('[3]INFORME POR DIA'!D47)</f>
        <v>0</v>
      </c>
      <c r="D99" s="197">
        <f t="shared" si="16"/>
        <v>359</v>
      </c>
      <c r="E99" s="197">
        <f>SUM('[3]INFORME POR DIA'!F47)</f>
        <v>251</v>
      </c>
      <c r="F99" s="197">
        <f>SUM('[3]INFORME POR DIA'!I47)</f>
        <v>108</v>
      </c>
      <c r="G99" s="197">
        <f t="shared" si="17"/>
        <v>0</v>
      </c>
      <c r="H99" s="197">
        <f>SUM('[3]INFORME POR DIA'!AC47)</f>
        <v>0</v>
      </c>
      <c r="I99" s="197">
        <f>SUM('[3]INFORME POR DIA'!AD47)</f>
        <v>0</v>
      </c>
      <c r="J99" s="197">
        <f t="shared" si="18"/>
        <v>0</v>
      </c>
      <c r="K99" s="197">
        <f>SUM('[3]INFORME POR DIA'!AM47)</f>
        <v>0</v>
      </c>
      <c r="L99" s="368">
        <f>SUM('[3]INFORME POR DIA'!AN47)</f>
        <v>0</v>
      </c>
    </row>
    <row r="100" spans="1:12" ht="15.75" customHeight="1" thickBot="1">
      <c r="A100" s="259" t="s">
        <v>211</v>
      </c>
      <c r="B100" s="369">
        <f>SUM('[3]INFORME POR DIA'!C48)</f>
        <v>24</v>
      </c>
      <c r="C100" s="369">
        <f>SUM('[3]INFORME POR DIA'!D48)</f>
        <v>0</v>
      </c>
      <c r="D100" s="369">
        <f t="shared" si="16"/>
        <v>21</v>
      </c>
      <c r="E100" s="369">
        <f>SUM('[3]INFORME POR DIA'!F48)</f>
        <v>0</v>
      </c>
      <c r="F100" s="369">
        <f>SUM('[3]INFORME POR DIA'!I48)</f>
        <v>21</v>
      </c>
      <c r="G100" s="369">
        <f t="shared" si="17"/>
        <v>0</v>
      </c>
      <c r="H100" s="369">
        <f>SUM('[3]INFORME POR DIA'!AC48)</f>
        <v>0</v>
      </c>
      <c r="I100" s="369">
        <f>SUM('[3]INFORME POR DIA'!AD48)</f>
        <v>0</v>
      </c>
      <c r="J100" s="369">
        <f t="shared" si="18"/>
        <v>0</v>
      </c>
      <c r="K100" s="369">
        <f>SUM('[3]INFORME POR DIA'!AM48)</f>
        <v>0</v>
      </c>
      <c r="L100" s="370">
        <f>SUM('[3]INFORME POR DIA'!AN48)</f>
        <v>0</v>
      </c>
    </row>
    <row r="101" spans="1:12">
      <c r="A101" s="299"/>
      <c r="B101" s="299"/>
      <c r="C101" s="299"/>
      <c r="D101" s="8"/>
      <c r="E101" s="8"/>
      <c r="F101" s="8"/>
    </row>
    <row r="102" spans="1:12">
      <c r="A102" s="299" t="s">
        <v>29</v>
      </c>
      <c r="B102" s="299"/>
      <c r="C102" s="299"/>
      <c r="D102" s="299"/>
      <c r="E102" s="299"/>
      <c r="F102" s="299"/>
    </row>
    <row r="103" spans="1:12">
      <c r="A103" s="268" t="s">
        <v>223</v>
      </c>
      <c r="B103" s="299"/>
      <c r="C103" s="299"/>
      <c r="D103" s="8"/>
      <c r="E103" s="8"/>
      <c r="F103" s="8"/>
    </row>
    <row r="104" spans="1:12">
      <c r="B104" s="6"/>
      <c r="C104" s="6"/>
      <c r="D104" s="6"/>
      <c r="E104" s="6"/>
      <c r="F104" s="6"/>
    </row>
    <row r="105" spans="1:12">
      <c r="A105" s="268"/>
      <c r="B105" s="6"/>
      <c r="C105" s="6"/>
      <c r="D105" s="6"/>
      <c r="E105" s="6"/>
      <c r="F105" s="6"/>
    </row>
    <row r="106" spans="1:12">
      <c r="A106" s="268"/>
      <c r="B106" s="6"/>
      <c r="C106" s="6"/>
      <c r="D106" s="6"/>
      <c r="E106" s="6"/>
      <c r="F106" s="6"/>
    </row>
    <row r="107" spans="1:12" ht="18.75" customHeight="1"/>
    <row r="108" spans="1:12" ht="20.25" customHeight="1">
      <c r="A108" s="7" t="s">
        <v>335</v>
      </c>
    </row>
    <row r="109" spans="1:12" ht="15.75" thickBot="1">
      <c r="A109" s="7"/>
    </row>
    <row r="110" spans="1:12">
      <c r="A110" s="296" t="s">
        <v>2</v>
      </c>
      <c r="B110" s="346" t="s">
        <v>3</v>
      </c>
      <c r="C110" s="346" t="s">
        <v>4</v>
      </c>
      <c r="D110" s="346" t="s">
        <v>5</v>
      </c>
      <c r="E110" s="346" t="s">
        <v>6</v>
      </c>
      <c r="F110" s="346" t="s">
        <v>7</v>
      </c>
      <c r="G110" s="349" t="s">
        <v>8</v>
      </c>
      <c r="H110" s="349"/>
      <c r="I110" s="349"/>
      <c r="J110" s="349" t="s">
        <v>9</v>
      </c>
      <c r="K110" s="349"/>
      <c r="L110" s="350"/>
    </row>
    <row r="111" spans="1:12">
      <c r="A111" s="297"/>
      <c r="B111" s="347"/>
      <c r="C111" s="347"/>
      <c r="D111" s="347"/>
      <c r="E111" s="347"/>
      <c r="F111" s="347"/>
      <c r="G111" s="351" t="s">
        <v>10</v>
      </c>
      <c r="H111" s="351" t="s">
        <v>6</v>
      </c>
      <c r="I111" s="351" t="s">
        <v>7</v>
      </c>
      <c r="J111" s="351" t="s">
        <v>10</v>
      </c>
      <c r="K111" s="351" t="s">
        <v>6</v>
      </c>
      <c r="L111" s="353" t="s">
        <v>7</v>
      </c>
    </row>
    <row r="112" spans="1:12" ht="15.75" thickBot="1">
      <c r="A112" s="298"/>
      <c r="B112" s="348"/>
      <c r="C112" s="348"/>
      <c r="D112" s="348"/>
      <c r="E112" s="348"/>
      <c r="F112" s="348"/>
      <c r="G112" s="352"/>
      <c r="H112" s="352"/>
      <c r="I112" s="352"/>
      <c r="J112" s="352"/>
      <c r="K112" s="352"/>
      <c r="L112" s="354"/>
    </row>
    <row r="113" spans="1:14" ht="18.75" customHeight="1" thickBot="1">
      <c r="A113" s="287" t="s">
        <v>11</v>
      </c>
      <c r="B113" s="288">
        <f t="shared" ref="B113:L113" si="19">SUM(B114,B133)</f>
        <v>13640</v>
      </c>
      <c r="C113" s="288">
        <f t="shared" si="19"/>
        <v>438</v>
      </c>
      <c r="D113" s="288">
        <f t="shared" si="19"/>
        <v>11743</v>
      </c>
      <c r="E113" s="288">
        <f t="shared" si="19"/>
        <v>2105</v>
      </c>
      <c r="F113" s="288">
        <f t="shared" si="19"/>
        <v>9638</v>
      </c>
      <c r="G113" s="288">
        <f t="shared" si="19"/>
        <v>436</v>
      </c>
      <c r="H113" s="288">
        <f t="shared" si="19"/>
        <v>193</v>
      </c>
      <c r="I113" s="288">
        <f t="shared" si="19"/>
        <v>243</v>
      </c>
      <c r="J113" s="288">
        <f t="shared" si="19"/>
        <v>427</v>
      </c>
      <c r="K113" s="288">
        <f t="shared" si="19"/>
        <v>110</v>
      </c>
      <c r="L113" s="289">
        <f t="shared" si="19"/>
        <v>317</v>
      </c>
      <c r="N113" s="17"/>
    </row>
    <row r="114" spans="1:14" ht="18.75" customHeight="1" thickBot="1">
      <c r="A114" s="267" t="s">
        <v>12</v>
      </c>
      <c r="B114" s="290">
        <f>SUM(B115:B132)</f>
        <v>6628</v>
      </c>
      <c r="C114" s="290">
        <f>SUM(C115:C132)</f>
        <v>124</v>
      </c>
      <c r="D114" s="290">
        <f>SUM(D115:D132)</f>
        <v>5791</v>
      </c>
      <c r="E114" s="290">
        <f>SUM(E115:E132)</f>
        <v>859</v>
      </c>
      <c r="F114" s="290">
        <f>SUM(F115:F132)</f>
        <v>4932</v>
      </c>
      <c r="G114" s="290">
        <f t="shared" ref="G114:L114" si="20">SUM(G115:G132)</f>
        <v>113</v>
      </c>
      <c r="H114" s="290">
        <f t="shared" si="20"/>
        <v>69</v>
      </c>
      <c r="I114" s="290">
        <f t="shared" si="20"/>
        <v>44</v>
      </c>
      <c r="J114" s="290">
        <f t="shared" si="20"/>
        <v>427</v>
      </c>
      <c r="K114" s="290">
        <f t="shared" si="20"/>
        <v>110</v>
      </c>
      <c r="L114" s="291">
        <f t="shared" si="20"/>
        <v>317</v>
      </c>
    </row>
    <row r="115" spans="1:14" ht="15.75" customHeight="1">
      <c r="A115" s="192" t="s">
        <v>13</v>
      </c>
      <c r="B115" s="374">
        <f>SUM('[3]INFORME POR DIA'!C1600)</f>
        <v>500</v>
      </c>
      <c r="C115" s="374">
        <f>SUM('[3]INFORME POR DIA'!D1600)</f>
        <v>0</v>
      </c>
      <c r="D115" s="197">
        <f t="shared" ref="D115:D130" si="21">SUM(E115:F115)</f>
        <v>495</v>
      </c>
      <c r="E115" s="197">
        <f>SUM('[3]INFORME POR DIA'!F1600)</f>
        <v>0</v>
      </c>
      <c r="F115" s="197">
        <f>SUM('[3]INFORME POR DIA'!I1600)</f>
        <v>495</v>
      </c>
      <c r="G115" s="197">
        <f t="shared" ref="G115:G130" si="22">SUM(H115:I115)</f>
        <v>0</v>
      </c>
      <c r="H115" s="197">
        <f>SUM('[3]INFORME POR DIA'!AC1600)</f>
        <v>0</v>
      </c>
      <c r="I115" s="197">
        <f>SUM('[3]INFORME POR DIA'!AD1600)</f>
        <v>0</v>
      </c>
      <c r="J115" s="197">
        <f t="shared" ref="J115:J130" si="23">SUM(K115:L115)</f>
        <v>0</v>
      </c>
      <c r="K115" s="197">
        <f>SUM('[3]INFORME POR DIA'!AM1600)</f>
        <v>0</v>
      </c>
      <c r="L115" s="375">
        <f>SUM('[3]INFORME POR DIA'!AN1600)</f>
        <v>0</v>
      </c>
    </row>
    <row r="116" spans="1:14" ht="15.75" customHeight="1">
      <c r="A116" s="193" t="s">
        <v>197</v>
      </c>
      <c r="B116" s="374">
        <f>SUM('[3]INFORME POR DIA'!C1601)</f>
        <v>450</v>
      </c>
      <c r="C116" s="374">
        <f>SUM('[3]INFORME POR DIA'!D1601)</f>
        <v>0</v>
      </c>
      <c r="D116" s="197">
        <f t="shared" si="21"/>
        <v>444</v>
      </c>
      <c r="E116" s="197">
        <f>SUM('[3]INFORME POR DIA'!F1601)</f>
        <v>0</v>
      </c>
      <c r="F116" s="197">
        <f>SUM('[3]INFORME POR DIA'!I1601)</f>
        <v>444</v>
      </c>
      <c r="G116" s="197">
        <f t="shared" si="22"/>
        <v>0</v>
      </c>
      <c r="H116" s="197">
        <f>SUM('[3]INFORME POR DIA'!AC1601)</f>
        <v>0</v>
      </c>
      <c r="I116" s="197">
        <f>SUM('[3]INFORME POR DIA'!AD1601)</f>
        <v>0</v>
      </c>
      <c r="J116" s="197">
        <f t="shared" si="23"/>
        <v>0</v>
      </c>
      <c r="K116" s="197">
        <f>SUM('[3]INFORME POR DIA'!AM1601)</f>
        <v>0</v>
      </c>
      <c r="L116" s="376">
        <f>SUM('[3]INFORME POR DIA'!AN1601)</f>
        <v>0</v>
      </c>
    </row>
    <row r="117" spans="1:14" ht="15.75" customHeight="1">
      <c r="A117" s="193" t="s">
        <v>198</v>
      </c>
      <c r="B117" s="374">
        <f>SUM('[3]INFORME POR DIA'!C1602)</f>
        <v>36</v>
      </c>
      <c r="C117" s="374">
        <f>SUM('[3]INFORME POR DIA'!D1602)</f>
        <v>0</v>
      </c>
      <c r="D117" s="197">
        <f t="shared" si="21"/>
        <v>36</v>
      </c>
      <c r="E117" s="197">
        <f>SUM('[3]INFORME POR DIA'!F1602)</f>
        <v>0</v>
      </c>
      <c r="F117" s="197">
        <f>SUM('[3]INFORME POR DIA'!I1602)</f>
        <v>36</v>
      </c>
      <c r="G117" s="197">
        <f t="shared" si="22"/>
        <v>0</v>
      </c>
      <c r="H117" s="197">
        <f>SUM('[3]INFORME POR DIA'!AC1602)</f>
        <v>0</v>
      </c>
      <c r="I117" s="197">
        <f>SUM('[3]INFORME POR DIA'!AD1602)</f>
        <v>0</v>
      </c>
      <c r="J117" s="197">
        <f t="shared" si="23"/>
        <v>0</v>
      </c>
      <c r="K117" s="197">
        <f>SUM('[3]INFORME POR DIA'!AM1602)</f>
        <v>0</v>
      </c>
      <c r="L117" s="376">
        <f>SUM('[3]INFORME POR DIA'!AN1602)</f>
        <v>0</v>
      </c>
    </row>
    <row r="118" spans="1:14" ht="15.75" customHeight="1">
      <c r="A118" s="193" t="s">
        <v>199</v>
      </c>
      <c r="B118" s="374">
        <f>SUM('[3]INFORME POR DIA'!C1603)</f>
        <v>40</v>
      </c>
      <c r="C118" s="374">
        <f>SUM('[3]INFORME POR DIA'!D1603)</f>
        <v>0</v>
      </c>
      <c r="D118" s="197">
        <f t="shared" si="21"/>
        <v>29</v>
      </c>
      <c r="E118" s="197">
        <f>SUM('[3]INFORME POR DIA'!F1603)</f>
        <v>0</v>
      </c>
      <c r="F118" s="197">
        <f>SUM('[3]INFORME POR DIA'!I1603)</f>
        <v>29</v>
      </c>
      <c r="G118" s="197">
        <f t="shared" si="22"/>
        <v>0</v>
      </c>
      <c r="H118" s="197">
        <f>SUM('[3]INFORME POR DIA'!AC1603)</f>
        <v>0</v>
      </c>
      <c r="I118" s="197">
        <f>SUM('[3]INFORME POR DIA'!AD1603)</f>
        <v>0</v>
      </c>
      <c r="J118" s="197">
        <f t="shared" si="23"/>
        <v>29</v>
      </c>
      <c r="K118" s="197">
        <f>SUM('[3]INFORME POR DIA'!AM1603)</f>
        <v>0</v>
      </c>
      <c r="L118" s="376">
        <f>SUM('[3]INFORME POR DIA'!AN1603)</f>
        <v>29</v>
      </c>
    </row>
    <row r="119" spans="1:14" ht="38.25">
      <c r="A119" s="372" t="s">
        <v>323</v>
      </c>
      <c r="B119" s="374">
        <f>SUM('[3]INFORME POR DIA'!C1604)</f>
        <v>108</v>
      </c>
      <c r="C119" s="374">
        <f>SUM('[3]INFORME POR DIA'!D1604)</f>
        <v>0</v>
      </c>
      <c r="D119" s="197">
        <f t="shared" si="21"/>
        <v>41</v>
      </c>
      <c r="E119" s="197">
        <f>SUM('[3]INFORME POR DIA'!F1604)</f>
        <v>0</v>
      </c>
      <c r="F119" s="197">
        <f>SUM('[3]INFORME POR DIA'!I1604)</f>
        <v>41</v>
      </c>
      <c r="G119" s="197">
        <f t="shared" si="22"/>
        <v>23</v>
      </c>
      <c r="H119" s="197">
        <f>SUM('[3]INFORME POR DIA'!AC1604)</f>
        <v>0</v>
      </c>
      <c r="I119" s="197">
        <f>SUM('[3]INFORME POR DIA'!AD1604)</f>
        <v>23</v>
      </c>
      <c r="J119" s="197"/>
      <c r="K119" s="197">
        <f>SUM('[3]INFORME POR DIA'!AM1604)</f>
        <v>0</v>
      </c>
      <c r="L119" s="376">
        <f>SUM('[3]INFORME POR DIA'!AN1604)</f>
        <v>0</v>
      </c>
    </row>
    <row r="120" spans="1:14" ht="15.75" customHeight="1">
      <c r="A120" s="193" t="s">
        <v>200</v>
      </c>
      <c r="B120" s="374">
        <f>SUM('[3]INFORME POR DIA'!C1605)</f>
        <v>68</v>
      </c>
      <c r="C120" s="374">
        <f>SUM('[3]INFORME POR DIA'!D1605)</f>
        <v>0</v>
      </c>
      <c r="D120" s="197">
        <f t="shared" si="21"/>
        <v>35</v>
      </c>
      <c r="E120" s="197">
        <f>SUM('[3]INFORME POR DIA'!F1605)</f>
        <v>0</v>
      </c>
      <c r="F120" s="197">
        <f>SUM('[3]INFORME POR DIA'!I1605)</f>
        <v>35</v>
      </c>
      <c r="G120" s="197">
        <f t="shared" si="22"/>
        <v>0</v>
      </c>
      <c r="H120" s="197">
        <f>SUM('[3]INFORME POR DIA'!AC1605)</f>
        <v>0</v>
      </c>
      <c r="I120" s="197">
        <f>SUM('[3]INFORME POR DIA'!AD1605)</f>
        <v>0</v>
      </c>
      <c r="J120" s="197">
        <f t="shared" si="23"/>
        <v>0</v>
      </c>
      <c r="K120" s="197">
        <f>SUM('[3]INFORME POR DIA'!AM1605)</f>
        <v>0</v>
      </c>
      <c r="L120" s="376">
        <f>SUM('[3]INFORME POR DIA'!AN1605)</f>
        <v>0</v>
      </c>
    </row>
    <row r="121" spans="1:14" ht="15.75" customHeight="1">
      <c r="A121" s="193" t="s">
        <v>201</v>
      </c>
      <c r="B121" s="374">
        <f>SUM('[3]INFORME POR DIA'!C1606)</f>
        <v>108</v>
      </c>
      <c r="C121" s="374">
        <f>SUM('[3]INFORME POR DIA'!D1606)</f>
        <v>0</v>
      </c>
      <c r="D121" s="197">
        <f t="shared" si="21"/>
        <v>48</v>
      </c>
      <c r="E121" s="197">
        <f>SUM('[3]INFORME POR DIA'!F1606)</f>
        <v>28</v>
      </c>
      <c r="F121" s="197">
        <f>SUM('[3]INFORME POR DIA'!I1606)</f>
        <v>20</v>
      </c>
      <c r="G121" s="197">
        <f t="shared" si="22"/>
        <v>0</v>
      </c>
      <c r="H121" s="197">
        <f>SUM('[3]INFORME POR DIA'!AC1606)</f>
        <v>0</v>
      </c>
      <c r="I121" s="197">
        <f>SUM('[3]INFORME POR DIA'!AD1606)</f>
        <v>0</v>
      </c>
      <c r="J121" s="197">
        <f t="shared" si="23"/>
        <v>10</v>
      </c>
      <c r="K121" s="197">
        <f>SUM('[3]INFORME POR DIA'!AM1606)</f>
        <v>6</v>
      </c>
      <c r="L121" s="376">
        <f>SUM('[3]INFORME POR DIA'!AN1606)</f>
        <v>4</v>
      </c>
    </row>
    <row r="122" spans="1:14" ht="15.75" customHeight="1">
      <c r="A122" s="193" t="s">
        <v>216</v>
      </c>
      <c r="B122" s="374">
        <f>SUM('[3]INFORME POR DIA'!C1607)</f>
        <v>705</v>
      </c>
      <c r="C122" s="374">
        <f>SUM('[3]INFORME POR DIA'!D1607)</f>
        <v>14</v>
      </c>
      <c r="D122" s="197">
        <f t="shared" si="21"/>
        <v>608</v>
      </c>
      <c r="E122" s="197">
        <f>SUM('[3]INFORME POR DIA'!F1607)</f>
        <v>439</v>
      </c>
      <c r="F122" s="197">
        <f>SUM('[3]INFORME POR DIA'!I1607)</f>
        <v>169</v>
      </c>
      <c r="G122" s="197">
        <f t="shared" si="22"/>
        <v>72</v>
      </c>
      <c r="H122" s="197">
        <f>SUM('[3]INFORME POR DIA'!AC1607)</f>
        <v>61</v>
      </c>
      <c r="I122" s="197">
        <f>SUM('[3]INFORME POR DIA'!AD1607)</f>
        <v>11</v>
      </c>
      <c r="J122" s="197">
        <f t="shared" si="23"/>
        <v>0</v>
      </c>
      <c r="K122" s="197">
        <f>SUM('[3]INFORME POR DIA'!AM1607)</f>
        <v>0</v>
      </c>
      <c r="L122" s="376">
        <f>SUM('[3]INFORME POR DIA'!AN1607)</f>
        <v>0</v>
      </c>
    </row>
    <row r="123" spans="1:14" ht="15.75" customHeight="1">
      <c r="A123" s="193" t="s">
        <v>309</v>
      </c>
      <c r="B123" s="374">
        <f>SUM('[3]INFORME POR DIA'!C1608)</f>
        <v>404</v>
      </c>
      <c r="C123" s="374">
        <f>SUM('[3]INFORME POR DIA'!D1608)</f>
        <v>2</v>
      </c>
      <c r="D123" s="197">
        <f t="shared" si="21"/>
        <v>255</v>
      </c>
      <c r="E123" s="197">
        <f>SUM('[3]INFORME POR DIA'!F1608)</f>
        <v>9</v>
      </c>
      <c r="F123" s="197">
        <f>SUM('[3]INFORME POR DIA'!I1608)</f>
        <v>246</v>
      </c>
      <c r="G123" s="197">
        <f t="shared" si="22"/>
        <v>0</v>
      </c>
      <c r="H123" s="197">
        <f>SUM('[3]INFORME POR DIA'!AC1608)</f>
        <v>0</v>
      </c>
      <c r="I123" s="197">
        <f>SUM('[3]INFORME POR DIA'!AD1608)</f>
        <v>0</v>
      </c>
      <c r="J123" s="197">
        <f t="shared" si="23"/>
        <v>0</v>
      </c>
      <c r="K123" s="197">
        <f>SUM('[3]INFORME POR DIA'!AM1608)</f>
        <v>0</v>
      </c>
      <c r="L123" s="376">
        <f>SUM('[3]INFORME POR DIA'!AN1608)</f>
        <v>0</v>
      </c>
    </row>
    <row r="124" spans="1:14" ht="15.75" customHeight="1">
      <c r="A124" s="193" t="s">
        <v>217</v>
      </c>
      <c r="B124" s="374">
        <f>SUM('[3]INFORME POR DIA'!C1609)</f>
        <v>292</v>
      </c>
      <c r="C124" s="374">
        <f>SUM('[3]INFORME POR DIA'!D1609)</f>
        <v>3</v>
      </c>
      <c r="D124" s="197">
        <f t="shared" si="21"/>
        <v>284</v>
      </c>
      <c r="E124" s="197">
        <f>SUM('[3]INFORME POR DIA'!F1609)</f>
        <v>0</v>
      </c>
      <c r="F124" s="197">
        <f>SUM('[3]INFORME POR DIA'!I1609)</f>
        <v>284</v>
      </c>
      <c r="G124" s="197">
        <f t="shared" si="22"/>
        <v>0</v>
      </c>
      <c r="H124" s="197">
        <f>SUM('[3]INFORME POR DIA'!AC1609)</f>
        <v>0</v>
      </c>
      <c r="I124" s="197">
        <f>SUM('[3]INFORME POR DIA'!AD1609)</f>
        <v>0</v>
      </c>
      <c r="J124" s="197">
        <f t="shared" si="23"/>
        <v>0</v>
      </c>
      <c r="K124" s="197">
        <f>SUM('[3]INFORME POR DIA'!AM1609)</f>
        <v>0</v>
      </c>
      <c r="L124" s="376">
        <f>SUM('[3]INFORME POR DIA'!AN1609)</f>
        <v>0</v>
      </c>
    </row>
    <row r="125" spans="1:14" ht="15.75" customHeight="1">
      <c r="A125" s="193" t="s">
        <v>202</v>
      </c>
      <c r="B125" s="374">
        <f>SUM('[3]INFORME POR DIA'!C1610)</f>
        <v>1414</v>
      </c>
      <c r="C125" s="374">
        <f>SUM('[3]INFORME POR DIA'!D1610)</f>
        <v>38</v>
      </c>
      <c r="D125" s="197">
        <f t="shared" si="21"/>
        <v>1302</v>
      </c>
      <c r="E125" s="197">
        <f>SUM('[3]INFORME POR DIA'!F1610)</f>
        <v>278</v>
      </c>
      <c r="F125" s="197">
        <f>SUM('[3]INFORME POR DIA'!I1610)</f>
        <v>1024</v>
      </c>
      <c r="G125" s="197">
        <f t="shared" si="22"/>
        <v>0</v>
      </c>
      <c r="H125" s="197">
        <f>SUM('[3]INFORME POR DIA'!AC1610)</f>
        <v>0</v>
      </c>
      <c r="I125" s="197">
        <f>SUM('[3]INFORME POR DIA'!AD1610)</f>
        <v>0</v>
      </c>
      <c r="J125" s="197">
        <f t="shared" si="23"/>
        <v>0</v>
      </c>
      <c r="K125" s="197">
        <f>SUM('[3]INFORME POR DIA'!AM1610)</f>
        <v>0</v>
      </c>
      <c r="L125" s="376">
        <f>SUM('[3]INFORME POR DIA'!AN1610)</f>
        <v>0</v>
      </c>
    </row>
    <row r="126" spans="1:14" ht="15.75" customHeight="1">
      <c r="A126" s="194" t="s">
        <v>14</v>
      </c>
      <c r="B126" s="374">
        <f>SUM('[3]INFORME POR DIA'!C1611)</f>
        <v>516</v>
      </c>
      <c r="C126" s="374">
        <f>SUM('[3]INFORME POR DIA'!D1611)</f>
        <v>5</v>
      </c>
      <c r="D126" s="197">
        <f t="shared" si="21"/>
        <v>483</v>
      </c>
      <c r="E126" s="197">
        <f>SUM('[3]INFORME POR DIA'!F1611)</f>
        <v>1</v>
      </c>
      <c r="F126" s="197">
        <f>SUM('[3]INFORME POR DIA'!I1611)</f>
        <v>482</v>
      </c>
      <c r="G126" s="197">
        <f t="shared" si="22"/>
        <v>0</v>
      </c>
      <c r="H126" s="197">
        <f>SUM('[3]INFORME POR DIA'!AC1611)</f>
        <v>0</v>
      </c>
      <c r="I126" s="197">
        <f>SUM('[3]INFORME POR DIA'!AD1611)</f>
        <v>0</v>
      </c>
      <c r="J126" s="197">
        <f t="shared" si="23"/>
        <v>0</v>
      </c>
      <c r="K126" s="197">
        <f>SUM('[3]INFORME POR DIA'!AM1611)</f>
        <v>0</v>
      </c>
      <c r="L126" s="376">
        <f>SUM('[3]INFORME POR DIA'!AN1611)</f>
        <v>0</v>
      </c>
    </row>
    <row r="127" spans="1:14" ht="15.75" customHeight="1">
      <c r="A127" s="194" t="s">
        <v>15</v>
      </c>
      <c r="B127" s="374">
        <f>SUM('[3]INFORME POR DIA'!C1612)</f>
        <v>36</v>
      </c>
      <c r="C127" s="374">
        <f>SUM('[3]INFORME POR DIA'!D1612)</f>
        <v>4</v>
      </c>
      <c r="D127" s="197">
        <f t="shared" si="21"/>
        <v>20</v>
      </c>
      <c r="E127" s="197">
        <f>SUM('[3]INFORME POR DIA'!F1612)</f>
        <v>0</v>
      </c>
      <c r="F127" s="197">
        <f>SUM('[3]INFORME POR DIA'!I1612)</f>
        <v>20</v>
      </c>
      <c r="G127" s="197">
        <f t="shared" si="22"/>
        <v>0</v>
      </c>
      <c r="H127" s="197">
        <f>SUM('[3]INFORME POR DIA'!AC1612)</f>
        <v>0</v>
      </c>
      <c r="I127" s="197">
        <f>SUM('[3]INFORME POR DIA'!AD1612)</f>
        <v>0</v>
      </c>
      <c r="J127" s="197">
        <f t="shared" si="23"/>
        <v>20</v>
      </c>
      <c r="K127" s="197">
        <f>SUM('[3]INFORME POR DIA'!AM1612)</f>
        <v>0</v>
      </c>
      <c r="L127" s="376">
        <f>SUM('[3]INFORME POR DIA'!AN1612)</f>
        <v>20</v>
      </c>
    </row>
    <row r="128" spans="1:14" ht="15.75" customHeight="1">
      <c r="A128" s="194" t="s">
        <v>16</v>
      </c>
      <c r="B128" s="374">
        <f>SUM('[3]INFORME POR DIA'!C1613)</f>
        <v>404</v>
      </c>
      <c r="C128" s="374">
        <f>SUM('[3]INFORME POR DIA'!D1613)</f>
        <v>5</v>
      </c>
      <c r="D128" s="197">
        <f t="shared" si="21"/>
        <v>371</v>
      </c>
      <c r="E128" s="197">
        <f>SUM('[3]INFORME POR DIA'!F1613)</f>
        <v>0</v>
      </c>
      <c r="F128" s="197">
        <f>SUM('[3]INFORME POR DIA'!I1613)</f>
        <v>371</v>
      </c>
      <c r="G128" s="197">
        <f t="shared" si="22"/>
        <v>0</v>
      </c>
      <c r="H128" s="197">
        <f>SUM('[3]INFORME POR DIA'!AC1613)</f>
        <v>0</v>
      </c>
      <c r="I128" s="197">
        <f>SUM('[3]INFORME POR DIA'!AD1613)</f>
        <v>0</v>
      </c>
      <c r="J128" s="197">
        <f t="shared" si="23"/>
        <v>0</v>
      </c>
      <c r="K128" s="197">
        <f>SUM('[3]INFORME POR DIA'!AM1613)</f>
        <v>0</v>
      </c>
      <c r="L128" s="376">
        <f>SUM('[3]INFORME POR DIA'!AN1613)</f>
        <v>0</v>
      </c>
    </row>
    <row r="129" spans="1:12" ht="15.75" customHeight="1">
      <c r="A129" s="195" t="s">
        <v>17</v>
      </c>
      <c r="B129" s="374">
        <f>SUM('[3]INFORME POR DIA'!C1614)</f>
        <v>516</v>
      </c>
      <c r="C129" s="374">
        <f>SUM('[3]INFORME POR DIA'!D1614)</f>
        <v>7</v>
      </c>
      <c r="D129" s="200">
        <f t="shared" si="21"/>
        <v>486</v>
      </c>
      <c r="E129" s="197">
        <f>SUM('[3]INFORME POR DIA'!F1614)</f>
        <v>0</v>
      </c>
      <c r="F129" s="197">
        <f>SUM('[3]INFORME POR DIA'!I1614)</f>
        <v>486</v>
      </c>
      <c r="G129" s="200">
        <f t="shared" si="22"/>
        <v>0</v>
      </c>
      <c r="H129" s="197">
        <f>SUM('[3]INFORME POR DIA'!AC1614)</f>
        <v>0</v>
      </c>
      <c r="I129" s="197">
        <f>SUM('[3]INFORME POR DIA'!AD1614)</f>
        <v>0</v>
      </c>
      <c r="J129" s="200">
        <f t="shared" si="23"/>
        <v>0</v>
      </c>
      <c r="K129" s="197">
        <f>SUM('[3]INFORME POR DIA'!AM1614)</f>
        <v>0</v>
      </c>
      <c r="L129" s="376">
        <f>SUM('[3]INFORME POR DIA'!AN1614)</f>
        <v>0</v>
      </c>
    </row>
    <row r="130" spans="1:12" ht="15.75" customHeight="1">
      <c r="A130" s="257" t="s">
        <v>312</v>
      </c>
      <c r="B130" s="374">
        <f>SUM('[3]INFORME POR DIA'!C1615)</f>
        <v>529</v>
      </c>
      <c r="C130" s="374">
        <f>SUM('[3]INFORME POR DIA'!D1615)</f>
        <v>21</v>
      </c>
      <c r="D130" s="377">
        <f t="shared" si="21"/>
        <v>476</v>
      </c>
      <c r="E130" s="197">
        <f>SUM('[3]INFORME POR DIA'!F1615)</f>
        <v>0</v>
      </c>
      <c r="F130" s="197">
        <f>SUM('[3]INFORME POR DIA'!I1615)</f>
        <v>476</v>
      </c>
      <c r="G130" s="377">
        <f t="shared" si="22"/>
        <v>0</v>
      </c>
      <c r="H130" s="197">
        <f>SUM('[3]INFORME POR DIA'!AC1615)</f>
        <v>0</v>
      </c>
      <c r="I130" s="197">
        <f>SUM('[3]INFORME POR DIA'!AD1615)</f>
        <v>0</v>
      </c>
      <c r="J130" s="377">
        <f t="shared" si="23"/>
        <v>0</v>
      </c>
      <c r="K130" s="197">
        <f>SUM('[3]INFORME POR DIA'!AM1615)</f>
        <v>0</v>
      </c>
      <c r="L130" s="376">
        <f>SUM('[3]INFORME POR DIA'!AN1615)</f>
        <v>0</v>
      </c>
    </row>
    <row r="131" spans="1:12" ht="15.75" customHeight="1">
      <c r="A131" s="258" t="s">
        <v>203</v>
      </c>
      <c r="B131" s="374">
        <f>SUM('[3]INFORME POR DIA'!C1616)</f>
        <v>476</v>
      </c>
      <c r="C131" s="374">
        <f>SUM('[3]INFORME POR DIA'!D1616)</f>
        <v>25</v>
      </c>
      <c r="D131" s="377">
        <f>SUM(E131:F131)</f>
        <v>368</v>
      </c>
      <c r="E131" s="197">
        <f>SUM('[3]INFORME POR DIA'!F1616)</f>
        <v>104</v>
      </c>
      <c r="F131" s="197">
        <f>SUM('[3]INFORME POR DIA'!I1616)</f>
        <v>264</v>
      </c>
      <c r="G131" s="377">
        <f>SUM(H131:I131)</f>
        <v>18</v>
      </c>
      <c r="H131" s="197">
        <f>SUM('[3]INFORME POR DIA'!AC1616)</f>
        <v>8</v>
      </c>
      <c r="I131" s="197">
        <f>SUM('[3]INFORME POR DIA'!AD1616)</f>
        <v>10</v>
      </c>
      <c r="J131" s="377">
        <f>SUM(K131:L131)</f>
        <v>368</v>
      </c>
      <c r="K131" s="197">
        <f>SUM('[3]INFORME POR DIA'!AM1616)</f>
        <v>104</v>
      </c>
      <c r="L131" s="376">
        <f>SUM('[3]INFORME POR DIA'!AN1616)</f>
        <v>264</v>
      </c>
    </row>
    <row r="132" spans="1:12" ht="15.75" customHeight="1" thickBot="1">
      <c r="A132" s="193" t="s">
        <v>310</v>
      </c>
      <c r="B132" s="374">
        <f>SUM('[3]INFORME POR DIA'!C1617)</f>
        <v>26</v>
      </c>
      <c r="C132" s="374">
        <f>SUM('[3]INFORME POR DIA'!D1617)</f>
        <v>0</v>
      </c>
      <c r="D132" s="197">
        <f>SUM(E132:F132)</f>
        <v>10</v>
      </c>
      <c r="E132" s="197">
        <f>SUM('[3]INFORME POR DIA'!F1617)</f>
        <v>0</v>
      </c>
      <c r="F132" s="197">
        <f>SUM('[3]INFORME POR DIA'!I1617)</f>
        <v>10</v>
      </c>
      <c r="G132" s="197">
        <f>SUM(H132:I132)</f>
        <v>0</v>
      </c>
      <c r="H132" s="197">
        <f>SUM('[3]INFORME POR DIA'!AC1617)</f>
        <v>0</v>
      </c>
      <c r="I132" s="197">
        <f>SUM('[3]INFORME POR DIA'!AD1617)</f>
        <v>0</v>
      </c>
      <c r="J132" s="197">
        <f>SUM(K132:L132)</f>
        <v>0</v>
      </c>
      <c r="K132" s="197">
        <f>SUM('[3]INFORME POR DIA'!AM1617)</f>
        <v>0</v>
      </c>
      <c r="L132" s="378">
        <f>SUM('[3]INFORME POR DIA'!AN1617)</f>
        <v>0</v>
      </c>
    </row>
    <row r="133" spans="1:12" ht="18" customHeight="1" thickBot="1">
      <c r="A133" s="267" t="s">
        <v>18</v>
      </c>
      <c r="B133" s="379">
        <f>SUM(B134:B153)</f>
        <v>7012</v>
      </c>
      <c r="C133" s="379">
        <f t="shared" ref="C133:L133" si="24">SUM(C134:C153)</f>
        <v>314</v>
      </c>
      <c r="D133" s="379">
        <f t="shared" si="24"/>
        <v>5952</v>
      </c>
      <c r="E133" s="379">
        <f t="shared" si="24"/>
        <v>1246</v>
      </c>
      <c r="F133" s="379">
        <f t="shared" si="24"/>
        <v>4706</v>
      </c>
      <c r="G133" s="379">
        <f t="shared" si="24"/>
        <v>323</v>
      </c>
      <c r="H133" s="379">
        <f t="shared" si="24"/>
        <v>124</v>
      </c>
      <c r="I133" s="379">
        <f t="shared" si="24"/>
        <v>199</v>
      </c>
      <c r="J133" s="379">
        <f>SUM(J134:J153)</f>
        <v>0</v>
      </c>
      <c r="K133" s="379">
        <f t="shared" si="24"/>
        <v>0</v>
      </c>
      <c r="L133" s="380">
        <f t="shared" si="24"/>
        <v>0</v>
      </c>
    </row>
    <row r="134" spans="1:12" ht="15.75" customHeight="1">
      <c r="A134" s="194" t="s">
        <v>19</v>
      </c>
      <c r="B134" s="374">
        <f>SUM('[3]INFORME POR DIA'!C1619)</f>
        <v>534</v>
      </c>
      <c r="C134" s="374">
        <f>SUM('[3]INFORME POR DIA'!D1619)</f>
        <v>9</v>
      </c>
      <c r="D134" s="197">
        <f t="shared" ref="D134:D152" si="25">SUM(E134:F134)</f>
        <v>474</v>
      </c>
      <c r="E134" s="197">
        <f>SUM('[3]INFORME POR DIA'!F1619)</f>
        <v>0</v>
      </c>
      <c r="F134" s="197">
        <f>SUM('[3]INFORME POR DIA'!I1619)</f>
        <v>474</v>
      </c>
      <c r="G134" s="197">
        <f t="shared" ref="G134:G152" si="26">SUM(H134:I134)</f>
        <v>0</v>
      </c>
      <c r="H134" s="197">
        <f>SUM('[3]INFORME POR DIA'!AC1619)</f>
        <v>0</v>
      </c>
      <c r="I134" s="197">
        <f>SUM('[3]INFORME POR DIA'!AD1619)</f>
        <v>0</v>
      </c>
      <c r="J134" s="197">
        <f t="shared" ref="J134:J140" si="27">SUM(K134:L134)</f>
        <v>0</v>
      </c>
      <c r="K134" s="197">
        <f>SUM('[3]INFORME POR DIA'!AM1566)</f>
        <v>0</v>
      </c>
      <c r="L134" s="376">
        <f>SUM('[3]INFORME POR DIA'!AN1619)</f>
        <v>0</v>
      </c>
    </row>
    <row r="135" spans="1:12" ht="15.75" customHeight="1">
      <c r="A135" s="194" t="s">
        <v>20</v>
      </c>
      <c r="B135" s="374">
        <f>SUM('[3]INFORME POR DIA'!C1620)</f>
        <v>676</v>
      </c>
      <c r="C135" s="374">
        <f>SUM('[3]INFORME POR DIA'!D1620)</f>
        <v>6</v>
      </c>
      <c r="D135" s="197">
        <f t="shared" si="25"/>
        <v>578</v>
      </c>
      <c r="E135" s="197">
        <f>SUM('[3]INFORME POR DIA'!F1620)</f>
        <v>420</v>
      </c>
      <c r="F135" s="197">
        <f>SUM('[3]INFORME POR DIA'!I1620)</f>
        <v>158</v>
      </c>
      <c r="G135" s="197">
        <f t="shared" si="26"/>
        <v>22</v>
      </c>
      <c r="H135" s="197">
        <f>SUM('[3]INFORME POR DIA'!AC1620)</f>
        <v>21</v>
      </c>
      <c r="I135" s="197">
        <f>SUM('[3]INFORME POR DIA'!AD1620)</f>
        <v>1</v>
      </c>
      <c r="J135" s="197">
        <f t="shared" si="27"/>
        <v>0</v>
      </c>
      <c r="K135" s="197">
        <f>SUM('[3]INFORME POR DIA'!AM1567)</f>
        <v>0</v>
      </c>
      <c r="L135" s="376">
        <f>SUM('[3]INFORME POR DIA'!AN1620)</f>
        <v>0</v>
      </c>
    </row>
    <row r="136" spans="1:12" ht="15.75" customHeight="1">
      <c r="A136" s="194" t="s">
        <v>21</v>
      </c>
      <c r="B136" s="374">
        <f>SUM('[3]INFORME POR DIA'!C1621)</f>
        <v>280</v>
      </c>
      <c r="C136" s="374">
        <f>SUM('[3]INFORME POR DIA'!D1621)</f>
        <v>0</v>
      </c>
      <c r="D136" s="197">
        <f t="shared" si="25"/>
        <v>273</v>
      </c>
      <c r="E136" s="197">
        <f>SUM('[3]INFORME POR DIA'!F1621)</f>
        <v>0</v>
      </c>
      <c r="F136" s="197">
        <f>SUM('[3]INFORME POR DIA'!I1621)</f>
        <v>273</v>
      </c>
      <c r="G136" s="197">
        <f t="shared" si="26"/>
        <v>0</v>
      </c>
      <c r="H136" s="197">
        <f>SUM('[3]INFORME POR DIA'!AC1621)</f>
        <v>0</v>
      </c>
      <c r="I136" s="197">
        <f>SUM('[3]INFORME POR DIA'!AD1621)</f>
        <v>0</v>
      </c>
      <c r="J136" s="197">
        <f t="shared" si="27"/>
        <v>0</v>
      </c>
      <c r="K136" s="197">
        <f>SUM('[3]INFORME POR DIA'!AM1568)</f>
        <v>0</v>
      </c>
      <c r="L136" s="376">
        <f>SUM('[3]INFORME POR DIA'!AN1621)</f>
        <v>0</v>
      </c>
    </row>
    <row r="137" spans="1:12" ht="15.75" customHeight="1">
      <c r="A137" s="194" t="s">
        <v>22</v>
      </c>
      <c r="B137" s="374">
        <f>SUM('[3]INFORME POR DIA'!C1622)</f>
        <v>224</v>
      </c>
      <c r="C137" s="374">
        <f>SUM('[3]INFORME POR DIA'!D1622)</f>
        <v>2</v>
      </c>
      <c r="D137" s="197">
        <f t="shared" si="25"/>
        <v>171</v>
      </c>
      <c r="E137" s="197">
        <f>SUM('[3]INFORME POR DIA'!F1622)</f>
        <v>0</v>
      </c>
      <c r="F137" s="197">
        <f>SUM('[3]INFORME POR DIA'!I1622)</f>
        <v>171</v>
      </c>
      <c r="G137" s="197">
        <f t="shared" si="26"/>
        <v>0</v>
      </c>
      <c r="H137" s="197">
        <f>SUM('[3]INFORME POR DIA'!AC1622)</f>
        <v>0</v>
      </c>
      <c r="I137" s="197">
        <f>SUM('[3]INFORME POR DIA'!AD1622)</f>
        <v>0</v>
      </c>
      <c r="J137" s="197">
        <f t="shared" si="27"/>
        <v>0</v>
      </c>
      <c r="K137" s="197">
        <f>SUM('[3]INFORME POR DIA'!AM1569)</f>
        <v>0</v>
      </c>
      <c r="L137" s="376">
        <f>SUM('[3]INFORME POR DIA'!AN1622)</f>
        <v>0</v>
      </c>
    </row>
    <row r="138" spans="1:12" ht="15.75" customHeight="1">
      <c r="A138" s="193" t="s">
        <v>204</v>
      </c>
      <c r="B138" s="374">
        <f>SUM('[3]INFORME POR DIA'!C1623)</f>
        <v>192</v>
      </c>
      <c r="C138" s="374">
        <f>SUM('[3]INFORME POR DIA'!D1623)</f>
        <v>0</v>
      </c>
      <c r="D138" s="197">
        <f t="shared" si="25"/>
        <v>154</v>
      </c>
      <c r="E138" s="197">
        <f>SUM('[3]INFORME POR DIA'!F1623)</f>
        <v>0</v>
      </c>
      <c r="F138" s="197">
        <f>SUM('[3]INFORME POR DIA'!I1623)</f>
        <v>154</v>
      </c>
      <c r="G138" s="197">
        <f t="shared" si="26"/>
        <v>0</v>
      </c>
      <c r="H138" s="197">
        <f>SUM('[3]INFORME POR DIA'!AC1623)</f>
        <v>0</v>
      </c>
      <c r="I138" s="197">
        <f>SUM('[3]INFORME POR DIA'!AD1623)</f>
        <v>0</v>
      </c>
      <c r="J138" s="197">
        <f t="shared" si="27"/>
        <v>0</v>
      </c>
      <c r="K138" s="197">
        <f>SUM('[3]INFORME POR DIA'!AM1570)</f>
        <v>0</v>
      </c>
      <c r="L138" s="376">
        <f>SUM('[3]INFORME POR DIA'!AN1623)</f>
        <v>0</v>
      </c>
    </row>
    <row r="139" spans="1:12" ht="15.75" customHeight="1">
      <c r="A139" s="193" t="s">
        <v>218</v>
      </c>
      <c r="B139" s="374">
        <f>SUM('[3]INFORME POR DIA'!C1624)</f>
        <v>528</v>
      </c>
      <c r="C139" s="374">
        <f>SUM('[3]INFORME POR DIA'!D1624)</f>
        <v>17</v>
      </c>
      <c r="D139" s="197">
        <f t="shared" si="25"/>
        <v>494</v>
      </c>
      <c r="E139" s="197">
        <f>SUM('[3]INFORME POR DIA'!F1624)</f>
        <v>87</v>
      </c>
      <c r="F139" s="197">
        <f>SUM('[3]INFORME POR DIA'!I1624)</f>
        <v>407</v>
      </c>
      <c r="G139" s="197">
        <f t="shared" si="26"/>
        <v>279</v>
      </c>
      <c r="H139" s="197">
        <f>SUM('[3]INFORME POR DIA'!AC1624)</f>
        <v>87</v>
      </c>
      <c r="I139" s="197">
        <f>SUM('[3]INFORME POR DIA'!AD1624)</f>
        <v>192</v>
      </c>
      <c r="J139" s="197">
        <f t="shared" si="27"/>
        <v>0</v>
      </c>
      <c r="K139" s="197">
        <f>SUM('[3]INFORME POR DIA'!AM1571)</f>
        <v>0</v>
      </c>
      <c r="L139" s="376">
        <f>SUM('[3]INFORME POR DIA'!AN1624)</f>
        <v>0</v>
      </c>
    </row>
    <row r="140" spans="1:12" ht="15.75" customHeight="1">
      <c r="A140" s="194" t="s">
        <v>23</v>
      </c>
      <c r="B140" s="374">
        <f>SUM('[3]INFORME POR DIA'!C1625)</f>
        <v>246</v>
      </c>
      <c r="C140" s="374">
        <f>SUM('[3]INFORME POR DIA'!D1625)</f>
        <v>6</v>
      </c>
      <c r="D140" s="197">
        <f t="shared" si="25"/>
        <v>234</v>
      </c>
      <c r="E140" s="197">
        <f>SUM('[3]INFORME POR DIA'!F1625)</f>
        <v>206</v>
      </c>
      <c r="F140" s="197">
        <f>SUM('[3]INFORME POR DIA'!I1625)</f>
        <v>28</v>
      </c>
      <c r="G140" s="197">
        <f t="shared" si="26"/>
        <v>0</v>
      </c>
      <c r="H140" s="197">
        <f>SUM('[3]INFORME POR DIA'!AC1625)</f>
        <v>0</v>
      </c>
      <c r="I140" s="197">
        <f>SUM('[3]INFORME POR DIA'!AD1625)</f>
        <v>0</v>
      </c>
      <c r="J140" s="197">
        <f t="shared" si="27"/>
        <v>0</v>
      </c>
      <c r="K140" s="197">
        <f>SUM('[3]INFORME POR DIA'!AM1572)</f>
        <v>0</v>
      </c>
      <c r="L140" s="376">
        <f>SUM('[3]INFORME POR DIA'!AN1625)</f>
        <v>0</v>
      </c>
    </row>
    <row r="141" spans="1:12" ht="15.75" customHeight="1">
      <c r="A141" s="196" t="s">
        <v>24</v>
      </c>
      <c r="B141" s="374">
        <f>SUM('[3]INFORME POR DIA'!C1626)</f>
        <v>56</v>
      </c>
      <c r="C141" s="374">
        <f>SUM('[3]INFORME POR DIA'!D1626)</f>
        <v>0</v>
      </c>
      <c r="D141" s="197">
        <f>SUM(E141:F141)</f>
        <v>55</v>
      </c>
      <c r="E141" s="197">
        <f>SUM('[3]INFORME POR DIA'!F1626)</f>
        <v>0</v>
      </c>
      <c r="F141" s="197">
        <f>SUM('[3]INFORME POR DIA'!I1626)</f>
        <v>55</v>
      </c>
      <c r="G141" s="197">
        <f t="shared" si="26"/>
        <v>0</v>
      </c>
      <c r="H141" s="197">
        <f>SUM('[3]INFORME POR DIA'!AC1626)</f>
        <v>0</v>
      </c>
      <c r="I141" s="197">
        <f>SUM('[3]INFORME POR DIA'!AD1626)</f>
        <v>0</v>
      </c>
      <c r="J141" s="197">
        <f>SUM(K141:L141)</f>
        <v>0</v>
      </c>
      <c r="K141" s="197">
        <f>SUM('[3]INFORME POR DIA'!AM1573)</f>
        <v>0</v>
      </c>
      <c r="L141" s="376">
        <f>SUM('[3]INFORME POR DIA'!AN1626)</f>
        <v>0</v>
      </c>
    </row>
    <row r="142" spans="1:12" ht="15.75" customHeight="1">
      <c r="A142" s="193" t="s">
        <v>205</v>
      </c>
      <c r="B142" s="374">
        <f>SUM('[3]INFORME POR DIA'!C1627)</f>
        <v>420</v>
      </c>
      <c r="C142" s="374">
        <f>SUM('[3]INFORME POR DIA'!D1627)</f>
        <v>5</v>
      </c>
      <c r="D142" s="197">
        <f t="shared" si="25"/>
        <v>367</v>
      </c>
      <c r="E142" s="197">
        <f>SUM('[3]INFORME POR DIA'!F1627)</f>
        <v>3</v>
      </c>
      <c r="F142" s="197">
        <f>SUM('[3]INFORME POR DIA'!I1627)</f>
        <v>364</v>
      </c>
      <c r="G142" s="197">
        <f t="shared" si="26"/>
        <v>0</v>
      </c>
      <c r="H142" s="197">
        <f>SUM('[3]INFORME POR DIA'!AC1627)</f>
        <v>0</v>
      </c>
      <c r="I142" s="197">
        <f>SUM('[3]INFORME POR DIA'!AD1627)</f>
        <v>0</v>
      </c>
      <c r="J142" s="197">
        <f t="shared" ref="J142:J152" si="28">SUM(K142:L142)</f>
        <v>0</v>
      </c>
      <c r="K142" s="197">
        <f>SUM('[3]INFORME POR DIA'!AM1574)</f>
        <v>0</v>
      </c>
      <c r="L142" s="376">
        <f>SUM('[3]INFORME POR DIA'!AN1627)</f>
        <v>0</v>
      </c>
    </row>
    <row r="143" spans="1:12" ht="15.75" customHeight="1">
      <c r="A143" s="193" t="s">
        <v>206</v>
      </c>
      <c r="B143" s="374">
        <f>SUM('[3]INFORME POR DIA'!C1628)</f>
        <v>831</v>
      </c>
      <c r="C143" s="374">
        <f>SUM('[3]INFORME POR DIA'!D1628)</f>
        <v>254</v>
      </c>
      <c r="D143" s="197">
        <f t="shared" si="25"/>
        <v>540</v>
      </c>
      <c r="E143" s="197">
        <f>SUM('[3]INFORME POR DIA'!F1628)</f>
        <v>0</v>
      </c>
      <c r="F143" s="197">
        <f>SUM('[3]INFORME POR DIA'!I1628)</f>
        <v>540</v>
      </c>
      <c r="G143" s="197">
        <f t="shared" si="26"/>
        <v>0</v>
      </c>
      <c r="H143" s="197">
        <f>SUM('[3]INFORME POR DIA'!AC1628)</f>
        <v>0</v>
      </c>
      <c r="I143" s="197">
        <f>SUM('[3]INFORME POR DIA'!AD1628)</f>
        <v>0</v>
      </c>
      <c r="J143" s="197">
        <f t="shared" si="28"/>
        <v>0</v>
      </c>
      <c r="K143" s="197">
        <f>SUM('[3]INFORME POR DIA'!AM1575)</f>
        <v>0</v>
      </c>
      <c r="L143" s="376">
        <f>SUM('[3]INFORME POR DIA'!AN1628)</f>
        <v>0</v>
      </c>
    </row>
    <row r="144" spans="1:12" ht="15.75" customHeight="1">
      <c r="A144" s="193" t="s">
        <v>207</v>
      </c>
      <c r="B144" s="374">
        <f>SUM('[3]INFORME POR DIA'!C1629)</f>
        <v>486</v>
      </c>
      <c r="C144" s="374">
        <f>SUM('[3]INFORME POR DIA'!D1629)</f>
        <v>12</v>
      </c>
      <c r="D144" s="197">
        <f t="shared" si="25"/>
        <v>357</v>
      </c>
      <c r="E144" s="197">
        <f>SUM('[3]INFORME POR DIA'!F1629)</f>
        <v>12</v>
      </c>
      <c r="F144" s="197">
        <f>SUM('[3]INFORME POR DIA'!I1629)</f>
        <v>345</v>
      </c>
      <c r="G144" s="197">
        <f t="shared" si="26"/>
        <v>0</v>
      </c>
      <c r="H144" s="197">
        <f>SUM('[3]INFORME POR DIA'!AC1629)</f>
        <v>0</v>
      </c>
      <c r="I144" s="197">
        <f>SUM('[3]INFORME POR DIA'!AD1629)</f>
        <v>0</v>
      </c>
      <c r="J144" s="197">
        <f t="shared" si="28"/>
        <v>0</v>
      </c>
      <c r="K144" s="197">
        <f>SUM('[3]INFORME POR DIA'!AM1576)</f>
        <v>0</v>
      </c>
      <c r="L144" s="376">
        <f>SUM('[3]INFORME POR DIA'!AN1629)</f>
        <v>0</v>
      </c>
    </row>
    <row r="145" spans="1:12" ht="15.75" customHeight="1">
      <c r="A145" s="194" t="s">
        <v>25</v>
      </c>
      <c r="B145" s="374">
        <f>SUM('[3]INFORME POR DIA'!C1630)</f>
        <v>50</v>
      </c>
      <c r="C145" s="374">
        <f>SUM('[3]INFORME POR DIA'!D1630)</f>
        <v>0</v>
      </c>
      <c r="D145" s="197">
        <f t="shared" si="25"/>
        <v>27</v>
      </c>
      <c r="E145" s="197">
        <f>SUM('[3]INFORME POR DIA'!F1630)</f>
        <v>0</v>
      </c>
      <c r="F145" s="197">
        <f>SUM('[3]INFORME POR DIA'!I1630)</f>
        <v>27</v>
      </c>
      <c r="G145" s="197">
        <f t="shared" si="26"/>
        <v>0</v>
      </c>
      <c r="H145" s="197">
        <f>SUM('[3]INFORME POR DIA'!AC1630)</f>
        <v>0</v>
      </c>
      <c r="I145" s="197">
        <f>SUM('[3]INFORME POR DIA'!AD1630)</f>
        <v>0</v>
      </c>
      <c r="J145" s="197">
        <f t="shared" si="28"/>
        <v>0</v>
      </c>
      <c r="K145" s="197">
        <f>SUM('[3]INFORME POR DIA'!AM1577)</f>
        <v>0</v>
      </c>
      <c r="L145" s="376">
        <f>SUM('[3]INFORME POR DIA'!AN1630)</f>
        <v>0</v>
      </c>
    </row>
    <row r="146" spans="1:12" ht="15.75" customHeight="1">
      <c r="A146" s="193" t="s">
        <v>208</v>
      </c>
      <c r="B146" s="374">
        <f>SUM('[3]INFORME POR DIA'!C1631)</f>
        <v>546</v>
      </c>
      <c r="C146" s="374">
        <f>SUM('[3]INFORME POR DIA'!D1631)</f>
        <v>0</v>
      </c>
      <c r="D146" s="197">
        <f t="shared" si="25"/>
        <v>534</v>
      </c>
      <c r="E146" s="197">
        <f>SUM('[3]INFORME POR DIA'!F1631)</f>
        <v>0</v>
      </c>
      <c r="F146" s="197">
        <f>SUM('[3]INFORME POR DIA'!I1631)</f>
        <v>534</v>
      </c>
      <c r="G146" s="197">
        <f t="shared" si="26"/>
        <v>0</v>
      </c>
      <c r="H146" s="197">
        <f>SUM('[3]INFORME POR DIA'!AC1631)</f>
        <v>0</v>
      </c>
      <c r="I146" s="197">
        <f>SUM('[3]INFORME POR DIA'!AD1631)</f>
        <v>0</v>
      </c>
      <c r="J146" s="197">
        <f t="shared" si="28"/>
        <v>0</v>
      </c>
      <c r="K146" s="197">
        <f>SUM('[3]INFORME POR DIA'!AM1578)</f>
        <v>0</v>
      </c>
      <c r="L146" s="376">
        <f>SUM('[3]INFORME POR DIA'!AN1631)</f>
        <v>0</v>
      </c>
    </row>
    <row r="147" spans="1:12" ht="15.75" customHeight="1">
      <c r="A147" s="194" t="s">
        <v>26</v>
      </c>
      <c r="B147" s="374">
        <f>SUM('[3]INFORME POR DIA'!C1632)</f>
        <v>152</v>
      </c>
      <c r="C147" s="374">
        <f>SUM('[3]INFORME POR DIA'!D1632)</f>
        <v>0</v>
      </c>
      <c r="D147" s="197">
        <f t="shared" si="25"/>
        <v>71</v>
      </c>
      <c r="E147" s="197">
        <f>SUM('[3]INFORME POR DIA'!F1632)</f>
        <v>0</v>
      </c>
      <c r="F147" s="197">
        <f>SUM('[3]INFORME POR DIA'!I1632)</f>
        <v>71</v>
      </c>
      <c r="G147" s="197">
        <f t="shared" si="26"/>
        <v>0</v>
      </c>
      <c r="H147" s="197">
        <f>SUM('[3]INFORME POR DIA'!AC1632)</f>
        <v>0</v>
      </c>
      <c r="I147" s="197">
        <f>SUM('[3]INFORME POR DIA'!AD1632)</f>
        <v>0</v>
      </c>
      <c r="J147" s="197">
        <f t="shared" si="28"/>
        <v>0</v>
      </c>
      <c r="K147" s="197">
        <f>SUM('[3]INFORME POR DIA'!AM1579)</f>
        <v>0</v>
      </c>
      <c r="L147" s="376">
        <f>SUM('[3]INFORME POR DIA'!AN1632)</f>
        <v>0</v>
      </c>
    </row>
    <row r="148" spans="1:12" ht="15.75" customHeight="1">
      <c r="A148" s="193" t="s">
        <v>209</v>
      </c>
      <c r="B148" s="374">
        <f>SUM('[3]INFORME POR DIA'!C1633)</f>
        <v>908</v>
      </c>
      <c r="C148" s="374">
        <f>SUM('[3]INFORME POR DIA'!D1633)</f>
        <v>3</v>
      </c>
      <c r="D148" s="197">
        <f t="shared" si="25"/>
        <v>799</v>
      </c>
      <c r="E148" s="197">
        <f>SUM('[3]INFORME POR DIA'!F1633)</f>
        <v>246</v>
      </c>
      <c r="F148" s="197">
        <f>SUM('[3]INFORME POR DIA'!I1633)</f>
        <v>553</v>
      </c>
      <c r="G148" s="197">
        <f t="shared" si="26"/>
        <v>22</v>
      </c>
      <c r="H148" s="197">
        <f>SUM('[3]INFORME POR DIA'!AC1633)</f>
        <v>16</v>
      </c>
      <c r="I148" s="197">
        <f>SUM('[3]INFORME POR DIA'!AD1633)</f>
        <v>6</v>
      </c>
      <c r="J148" s="197">
        <f t="shared" si="28"/>
        <v>0</v>
      </c>
      <c r="K148" s="197">
        <f>SUM('[3]INFORME POR DIA'!AM1580)</f>
        <v>0</v>
      </c>
      <c r="L148" s="376">
        <f>SUM('[3]INFORME POR DIA'!AN1633)</f>
        <v>0</v>
      </c>
    </row>
    <row r="149" spans="1:12" ht="15.75" customHeight="1">
      <c r="A149" s="193" t="s">
        <v>210</v>
      </c>
      <c r="B149" s="374">
        <f>SUM('[3]INFORME POR DIA'!C1634)</f>
        <v>75</v>
      </c>
      <c r="C149" s="374">
        <f>SUM('[3]INFORME POR DIA'!D1634)</f>
        <v>0</v>
      </c>
      <c r="D149" s="197">
        <f t="shared" si="25"/>
        <v>65</v>
      </c>
      <c r="E149" s="197">
        <f>SUM('[3]INFORME POR DIA'!F1634)</f>
        <v>0</v>
      </c>
      <c r="F149" s="197">
        <f>SUM('[3]INFORME POR DIA'!I1634)</f>
        <v>65</v>
      </c>
      <c r="G149" s="197">
        <f t="shared" si="26"/>
        <v>0</v>
      </c>
      <c r="H149" s="197">
        <f>SUM('[3]INFORME POR DIA'!AC1634)</f>
        <v>0</v>
      </c>
      <c r="I149" s="197">
        <f>SUM('[3]INFORME POR DIA'!AD1634)</f>
        <v>0</v>
      </c>
      <c r="J149" s="197">
        <f t="shared" si="28"/>
        <v>0</v>
      </c>
      <c r="K149" s="197">
        <f>SUM('[3]INFORME POR DIA'!AM1581)</f>
        <v>0</v>
      </c>
      <c r="L149" s="376">
        <f>SUM('[3]INFORME POR DIA'!AN1634)</f>
        <v>0</v>
      </c>
    </row>
    <row r="150" spans="1:12" ht="15.75" customHeight="1">
      <c r="A150" s="193" t="s">
        <v>219</v>
      </c>
      <c r="B150" s="374">
        <f>SUM('[3]INFORME POR DIA'!C1635)</f>
        <v>0</v>
      </c>
      <c r="C150" s="374">
        <f>SUM('[3]INFORME POR DIA'!D1635)</f>
        <v>0</v>
      </c>
      <c r="D150" s="197">
        <f t="shared" si="25"/>
        <v>0</v>
      </c>
      <c r="E150" s="197">
        <f>SUM('[3]INFORME POR DIA'!F1635)</f>
        <v>0</v>
      </c>
      <c r="F150" s="197">
        <f>SUM('[3]INFORME POR DIA'!I1635)</f>
        <v>0</v>
      </c>
      <c r="G150" s="197">
        <f t="shared" si="26"/>
        <v>0</v>
      </c>
      <c r="H150" s="197">
        <f>SUM('[3]INFORME POR DIA'!AC1635)</f>
        <v>0</v>
      </c>
      <c r="I150" s="197">
        <f>SUM('[3]INFORME POR DIA'!AD1635)</f>
        <v>0</v>
      </c>
      <c r="J150" s="197">
        <f t="shared" si="28"/>
        <v>0</v>
      </c>
      <c r="K150" s="197">
        <f>SUM('[3]INFORME POR DIA'!AM1582)</f>
        <v>0</v>
      </c>
      <c r="L150" s="376">
        <f>SUM('[3]INFORME POR DIA'!AN1635)</f>
        <v>0</v>
      </c>
    </row>
    <row r="151" spans="1:12" ht="15.75" customHeight="1">
      <c r="A151" s="194" t="s">
        <v>27</v>
      </c>
      <c r="B151" s="374">
        <f>SUM('[3]INFORME POR DIA'!C1636)</f>
        <v>400</v>
      </c>
      <c r="C151" s="374">
        <f>SUM('[3]INFORME POR DIA'!D1636)</f>
        <v>0</v>
      </c>
      <c r="D151" s="197">
        <f t="shared" si="25"/>
        <v>365</v>
      </c>
      <c r="E151" s="197">
        <f>SUM('[3]INFORME POR DIA'!F1636)</f>
        <v>0</v>
      </c>
      <c r="F151" s="197">
        <f>SUM('[3]INFORME POR DIA'!I1636)</f>
        <v>365</v>
      </c>
      <c r="G151" s="197">
        <f t="shared" si="26"/>
        <v>0</v>
      </c>
      <c r="H151" s="197">
        <f>SUM('[3]INFORME POR DIA'!AC1636)</f>
        <v>0</v>
      </c>
      <c r="I151" s="197">
        <f>SUM('[3]INFORME POR DIA'!AD1636)</f>
        <v>0</v>
      </c>
      <c r="J151" s="197">
        <f t="shared" si="28"/>
        <v>0</v>
      </c>
      <c r="K151" s="197">
        <f>SUM('[3]INFORME POR DIA'!AM1583)</f>
        <v>0</v>
      </c>
      <c r="L151" s="376">
        <f>SUM('[3]INFORME POR DIA'!AN1636)</f>
        <v>0</v>
      </c>
    </row>
    <row r="152" spans="1:12" ht="15.75" customHeight="1">
      <c r="A152" s="194" t="s">
        <v>28</v>
      </c>
      <c r="B152" s="374">
        <f>SUM('[3]INFORME POR DIA'!C1637)</f>
        <v>384</v>
      </c>
      <c r="C152" s="374">
        <f>SUM('[3]INFORME POR DIA'!D1637)</f>
        <v>0</v>
      </c>
      <c r="D152" s="197">
        <f t="shared" si="25"/>
        <v>374</v>
      </c>
      <c r="E152" s="197">
        <f>SUM('[3]INFORME POR DIA'!F1637)</f>
        <v>272</v>
      </c>
      <c r="F152" s="197">
        <f>SUM('[3]INFORME POR DIA'!I1637)</f>
        <v>102</v>
      </c>
      <c r="G152" s="197">
        <f t="shared" si="26"/>
        <v>0</v>
      </c>
      <c r="H152" s="197">
        <f>SUM('[3]INFORME POR DIA'!AC1637)</f>
        <v>0</v>
      </c>
      <c r="I152" s="197">
        <f>SUM('[3]INFORME POR DIA'!AD1637)</f>
        <v>0</v>
      </c>
      <c r="J152" s="197">
        <f t="shared" si="28"/>
        <v>0</v>
      </c>
      <c r="K152" s="197">
        <f>SUM('[3]INFORME POR DIA'!AM1584)</f>
        <v>0</v>
      </c>
      <c r="L152" s="376">
        <f>SUM('[3]INFORME POR DIA'!AN1637)</f>
        <v>0</v>
      </c>
    </row>
    <row r="153" spans="1:12" ht="15.75" customHeight="1" thickBot="1">
      <c r="A153" s="259" t="s">
        <v>211</v>
      </c>
      <c r="B153" s="381">
        <f>SUM('[3]INFORME POR DIA'!C1638)</f>
        <v>24</v>
      </c>
      <c r="C153" s="381">
        <f>SUM('[3]INFORME POR DIA'!D1638)</f>
        <v>0</v>
      </c>
      <c r="D153" s="260">
        <f>SUM(E153:F153)</f>
        <v>20</v>
      </c>
      <c r="E153" s="369">
        <f>SUM('[3]INFORME POR DIA'!F1638)</f>
        <v>0</v>
      </c>
      <c r="F153" s="369">
        <f>SUM('[3]INFORME POR DIA'!I1638)</f>
        <v>20</v>
      </c>
      <c r="G153" s="260">
        <f>SUM(H153:I153)</f>
        <v>0</v>
      </c>
      <c r="H153" s="369">
        <f>SUM('[3]INFORME POR DIA'!AC1638)</f>
        <v>0</v>
      </c>
      <c r="I153" s="369">
        <f>SUM('[3]INFORME POR DIA'!AD1638)</f>
        <v>0</v>
      </c>
      <c r="J153" s="260">
        <f>SUM(K153:L153)</f>
        <v>0</v>
      </c>
      <c r="K153" s="369">
        <f>SUM('[3]INFORME POR DIA'!AM1585)</f>
        <v>0</v>
      </c>
      <c r="L153" s="382">
        <f>SUM('[3]INFORME POR DIA'!AN1585)</f>
        <v>0</v>
      </c>
    </row>
    <row r="154" spans="1:12" s="6" customFormat="1">
      <c r="A154" s="299"/>
      <c r="B154" s="8"/>
      <c r="C154" s="8"/>
      <c r="D154" s="8"/>
      <c r="E154" s="8"/>
      <c r="F154" s="8"/>
    </row>
    <row r="155" spans="1:12" s="6" customFormat="1">
      <c r="A155" s="299" t="s">
        <v>29</v>
      </c>
      <c r="B155" s="299"/>
      <c r="C155" s="299"/>
      <c r="D155" s="299"/>
      <c r="E155" s="299"/>
      <c r="F155" s="299"/>
    </row>
    <row r="156" spans="1:12" s="6" customFormat="1">
      <c r="A156" s="268" t="s">
        <v>220</v>
      </c>
      <c r="B156" s="299"/>
      <c r="C156" s="299"/>
      <c r="D156" s="8"/>
      <c r="E156" s="8"/>
      <c r="F156" s="8"/>
    </row>
    <row r="157" spans="1:12" s="6" customFormat="1"/>
  </sheetData>
  <mergeCells count="41">
    <mergeCell ref="G110:I110"/>
    <mergeCell ref="J110:L110"/>
    <mergeCell ref="G111:G112"/>
    <mergeCell ref="H111:H112"/>
    <mergeCell ref="I111:I112"/>
    <mergeCell ref="J111:J112"/>
    <mergeCell ref="K111:K112"/>
    <mergeCell ref="L111:L112"/>
    <mergeCell ref="B110:B112"/>
    <mergeCell ref="C110:C112"/>
    <mergeCell ref="D110:D112"/>
    <mergeCell ref="E110:E112"/>
    <mergeCell ref="F110:F112"/>
    <mergeCell ref="G57:I57"/>
    <mergeCell ref="J57:L57"/>
    <mergeCell ref="G58:G59"/>
    <mergeCell ref="H58:H59"/>
    <mergeCell ref="I58:I59"/>
    <mergeCell ref="J58:J59"/>
    <mergeCell ref="K58:K59"/>
    <mergeCell ref="L58:L59"/>
    <mergeCell ref="J6:L6"/>
    <mergeCell ref="G7:G8"/>
    <mergeCell ref="H7:H8"/>
    <mergeCell ref="I7:I8"/>
    <mergeCell ref="J7:J8"/>
    <mergeCell ref="K7:K8"/>
    <mergeCell ref="L7:L8"/>
    <mergeCell ref="G6:I6"/>
    <mergeCell ref="B6:B8"/>
    <mergeCell ref="C6:C8"/>
    <mergeCell ref="D6:D8"/>
    <mergeCell ref="E6:E8"/>
    <mergeCell ref="F6:F8"/>
    <mergeCell ref="A50:C50"/>
    <mergeCell ref="A51:F51"/>
    <mergeCell ref="B57:B59"/>
    <mergeCell ref="C57:C59"/>
    <mergeCell ref="D57:D59"/>
    <mergeCell ref="E57:E59"/>
    <mergeCell ref="F57:F59"/>
  </mergeCells>
  <printOptions horizontalCentered="1" verticalCentered="1"/>
  <pageMargins left="0.25" right="0.25" top="0.38" bottom="0.4" header="0.21" footer="0.16"/>
  <pageSetup scale="90" orientation="portrait" r:id="rId1"/>
  <headerFooter>
    <oddHeader>&amp;C&amp;"-,Bold"&amp;12DEPARTAMENTO DE CORRECCION Y REHABILITACION</oddHeader>
    <oddFooter xml:space="preserve">&amp;L&amp;8Fuente: Informe de Recuento Diario,
Oficina de Control de Población&amp;R&amp;8Oficina de Desarrollo Prográmatico
</oddFooter>
  </headerFooter>
</worksheet>
</file>

<file path=xl/worksheets/sheet4.xml><?xml version="1.0" encoding="utf-8"?>
<worksheet xmlns="http://schemas.openxmlformats.org/spreadsheetml/2006/main" xmlns:r="http://schemas.openxmlformats.org/officeDocument/2006/relationships">
  <dimension ref="A2:R32"/>
  <sheetViews>
    <sheetView workbookViewId="0">
      <selection activeCell="F6" sqref="F6"/>
    </sheetView>
  </sheetViews>
  <sheetFormatPr defaultRowHeight="15"/>
  <cols>
    <col min="16" max="16" width="14" customWidth="1"/>
    <col min="17" max="17" width="12.7109375" bestFit="1" customWidth="1"/>
  </cols>
  <sheetData>
    <row r="2" spans="1:18" ht="15.75">
      <c r="A2" s="355" t="s">
        <v>42</v>
      </c>
      <c r="B2" s="355"/>
      <c r="C2" s="355"/>
      <c r="D2" s="355"/>
      <c r="E2" s="355"/>
      <c r="F2" s="355"/>
      <c r="G2" s="355"/>
      <c r="H2" s="355"/>
      <c r="I2" s="355"/>
      <c r="J2" s="355"/>
      <c r="K2" s="355"/>
      <c r="L2" s="355"/>
      <c r="M2" s="355"/>
      <c r="N2" s="355"/>
      <c r="O2" s="355"/>
    </row>
    <row r="3" spans="1:18">
      <c r="A3" s="19" t="s">
        <v>336</v>
      </c>
      <c r="B3" s="19"/>
      <c r="C3" s="19"/>
      <c r="D3" s="19"/>
      <c r="E3" s="19"/>
      <c r="F3" s="19"/>
      <c r="G3" s="19"/>
      <c r="H3" s="19"/>
      <c r="I3" s="19"/>
      <c r="J3" s="19"/>
      <c r="K3" s="19"/>
      <c r="L3" s="19"/>
      <c r="M3" s="19"/>
      <c r="N3" s="19"/>
      <c r="O3" s="19"/>
    </row>
    <row r="10" spans="1:18">
      <c r="P10" t="s">
        <v>10</v>
      </c>
    </row>
    <row r="11" spans="1:18">
      <c r="P11" t="s">
        <v>225</v>
      </c>
      <c r="Q11" t="s">
        <v>226</v>
      </c>
    </row>
    <row r="12" spans="1:18">
      <c r="P12" s="17">
        <f>[3]PROMEDIO!E9</f>
        <v>2136.0476190476193</v>
      </c>
      <c r="Q12" s="17">
        <f>[3]PROMEDIO!F9</f>
        <v>9602.8095238095229</v>
      </c>
      <c r="R12" s="17">
        <f>SUM(P12:Q12)</f>
        <v>11738.857142857141</v>
      </c>
    </row>
    <row r="14" spans="1:18">
      <c r="P14" t="s">
        <v>9</v>
      </c>
    </row>
    <row r="15" spans="1:18">
      <c r="P15" t="s">
        <v>225</v>
      </c>
      <c r="Q15" t="s">
        <v>226</v>
      </c>
    </row>
    <row r="16" spans="1:18">
      <c r="P16" s="17">
        <f>[3]PROMEDIO!K9</f>
        <v>106.76190476190476</v>
      </c>
      <c r="Q16" s="17">
        <f>[3]PROMEDIO!L9</f>
        <v>289.8095238095238</v>
      </c>
      <c r="R16" s="17">
        <f>SUM(P16:Q16)</f>
        <v>396.57142857142856</v>
      </c>
    </row>
    <row r="18" spans="16:18">
      <c r="P18" t="s">
        <v>8</v>
      </c>
    </row>
    <row r="19" spans="16:18">
      <c r="P19" t="s">
        <v>225</v>
      </c>
      <c r="Q19" t="s">
        <v>226</v>
      </c>
    </row>
    <row r="20" spans="16:18">
      <c r="P20" s="17">
        <f>[3]PROMEDIO!H9</f>
        <v>194.9047619047619</v>
      </c>
      <c r="Q20" s="17">
        <f>[3]PROMEDIO!I9</f>
        <v>237.8095238095238</v>
      </c>
      <c r="R20" s="17">
        <f>SUM(P20:Q20)</f>
        <v>432.71428571428567</v>
      </c>
    </row>
    <row r="22" spans="16:18">
      <c r="P22" t="s">
        <v>227</v>
      </c>
    </row>
    <row r="23" spans="16:18">
      <c r="P23" t="s">
        <v>228</v>
      </c>
      <c r="Q23" t="s">
        <v>229</v>
      </c>
    </row>
    <row r="24" spans="16:18">
      <c r="P24" s="17">
        <f>[3]PROMEDIO!D10</f>
        <v>5821.1904761904761</v>
      </c>
      <c r="Q24" s="17">
        <f>[3]PROMEDIO!D29</f>
        <v>5917.6666666666652</v>
      </c>
    </row>
    <row r="26" spans="16:18">
      <c r="P26" t="s">
        <v>230</v>
      </c>
    </row>
    <row r="27" spans="16:18">
      <c r="P27" t="s">
        <v>231</v>
      </c>
      <c r="Q27" t="s">
        <v>232</v>
      </c>
    </row>
    <row r="28" spans="16:18">
      <c r="P28" s="17">
        <f>[3]PROMEDIO!D9</f>
        <v>11738.857142857141</v>
      </c>
      <c r="Q28" s="17">
        <f>([3]PROMEDIO!B9-[3]PROMEDIO!C9)-[3]PROMEDIO!D9</f>
        <v>1463.1428571428587</v>
      </c>
    </row>
    <row r="30" spans="16:18">
      <c r="P30" t="s">
        <v>233</v>
      </c>
    </row>
    <row r="31" spans="16:18">
      <c r="P31" t="s">
        <v>234</v>
      </c>
      <c r="Q31" t="s">
        <v>235</v>
      </c>
    </row>
    <row r="32" spans="16:18">
      <c r="P32" s="17">
        <f>[3]PROMEDIO!B9-[3]PROMEDIO!C9</f>
        <v>13202</v>
      </c>
      <c r="Q32" s="17">
        <f>[3]PROMEDIO!C9</f>
        <v>438</v>
      </c>
      <c r="R32" s="17"/>
    </row>
  </sheetData>
  <mergeCells count="1">
    <mergeCell ref="A2:O2"/>
  </mergeCells>
  <printOptions horizontalCentered="1"/>
  <pageMargins left="0.46" right="0.52" top="0.43" bottom="0.26" header="0.23" footer="0.17"/>
  <pageSetup scale="90" orientation="landscape" r:id="rId1"/>
  <headerFooter>
    <oddHeader>&amp;C&amp;"-,Bold"&amp;12DEPARTAMENTO DE CORRECCION Y REHABILITACION</oddHeader>
    <oddFooter>&amp;R&amp;8OFICINA DE DESARROLLO PROGRAMATICO</oddFooter>
  </headerFooter>
  <drawing r:id="rId2"/>
</worksheet>
</file>

<file path=xl/worksheets/sheet5.xml><?xml version="1.0" encoding="utf-8"?>
<worksheet xmlns="http://schemas.openxmlformats.org/spreadsheetml/2006/main" xmlns:r="http://schemas.openxmlformats.org/officeDocument/2006/relationships">
  <dimension ref="A1:AB3100"/>
  <sheetViews>
    <sheetView workbookViewId="0">
      <selection activeCell="C17" sqref="C17"/>
    </sheetView>
  </sheetViews>
  <sheetFormatPr defaultRowHeight="15"/>
  <cols>
    <col min="1" max="1" width="40.28515625" customWidth="1"/>
    <col min="2"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s>
  <sheetData>
    <row r="1" spans="1:28" ht="15" customHeight="1">
      <c r="A1" s="20" t="s">
        <v>180</v>
      </c>
      <c r="B1" s="20"/>
      <c r="C1" s="20"/>
      <c r="D1" s="20"/>
      <c r="E1" s="20"/>
      <c r="F1" s="20"/>
      <c r="G1" s="20"/>
      <c r="H1" s="20"/>
      <c r="I1" s="20"/>
      <c r="J1" s="20"/>
      <c r="K1" s="20"/>
      <c r="L1" s="20"/>
      <c r="M1" s="20"/>
      <c r="N1" s="20"/>
      <c r="O1" s="328"/>
    </row>
    <row r="2" spans="1:28" ht="15" customHeight="1" thickBot="1">
      <c r="A2" s="20" t="s">
        <v>317</v>
      </c>
      <c r="B2" s="20"/>
      <c r="C2" s="20"/>
      <c r="D2" s="20"/>
      <c r="E2" s="20"/>
      <c r="F2" s="20"/>
      <c r="G2" s="20"/>
      <c r="H2" s="20"/>
      <c r="I2" s="20"/>
      <c r="J2" s="20"/>
      <c r="K2" s="20"/>
      <c r="L2" s="20"/>
      <c r="M2" s="20"/>
      <c r="N2" s="20"/>
      <c r="O2" s="328"/>
    </row>
    <row r="3" spans="1:28" ht="22.5" customHeight="1" thickBot="1">
      <c r="A3" s="383" t="s">
        <v>172</v>
      </c>
      <c r="B3" s="384" t="s">
        <v>10</v>
      </c>
      <c r="C3" s="385" t="s">
        <v>50</v>
      </c>
      <c r="D3" s="385" t="s">
        <v>51</v>
      </c>
      <c r="E3" s="386" t="s">
        <v>52</v>
      </c>
      <c r="F3" s="386" t="s">
        <v>53</v>
      </c>
      <c r="G3" s="386" t="s">
        <v>54</v>
      </c>
      <c r="H3" s="386" t="s">
        <v>55</v>
      </c>
      <c r="I3" s="386" t="s">
        <v>56</v>
      </c>
      <c r="J3" s="385" t="s">
        <v>57</v>
      </c>
      <c r="K3" s="385" t="s">
        <v>58</v>
      </c>
      <c r="L3" s="385" t="s">
        <v>59</v>
      </c>
      <c r="M3" s="385" t="s">
        <v>60</v>
      </c>
      <c r="N3" s="387" t="s">
        <v>61</v>
      </c>
    </row>
    <row r="4" spans="1:28" ht="15.75" customHeight="1" thickTop="1" thickBot="1">
      <c r="A4" s="388" t="s">
        <v>64</v>
      </c>
      <c r="B4" s="389">
        <f t="shared" ref="B4:N4" si="0">SUM(B5,B22)</f>
        <v>18</v>
      </c>
      <c r="C4" s="390">
        <f t="shared" si="0"/>
        <v>0</v>
      </c>
      <c r="D4" s="391">
        <f t="shared" si="0"/>
        <v>0</v>
      </c>
      <c r="E4" s="391">
        <f t="shared" si="0"/>
        <v>4</v>
      </c>
      <c r="F4" s="391">
        <f t="shared" si="0"/>
        <v>1</v>
      </c>
      <c r="G4" s="391">
        <f t="shared" si="0"/>
        <v>0</v>
      </c>
      <c r="H4" s="391">
        <f t="shared" si="0"/>
        <v>4</v>
      </c>
      <c r="I4" s="391">
        <f t="shared" si="0"/>
        <v>0</v>
      </c>
      <c r="J4" s="391">
        <f t="shared" si="0"/>
        <v>3</v>
      </c>
      <c r="K4" s="391">
        <f t="shared" si="0"/>
        <v>0</v>
      </c>
      <c r="L4" s="391">
        <f t="shared" si="0"/>
        <v>5</v>
      </c>
      <c r="M4" s="391">
        <f t="shared" si="0"/>
        <v>1</v>
      </c>
      <c r="N4" s="392">
        <f t="shared" si="0"/>
        <v>0</v>
      </c>
      <c r="O4" s="100">
        <f>SUM(C4:N4)</f>
        <v>18</v>
      </c>
      <c r="S4" s="100"/>
      <c r="T4" s="100"/>
      <c r="U4" s="100"/>
      <c r="V4" s="100"/>
      <c r="W4" s="100"/>
      <c r="X4" s="100"/>
      <c r="Y4" s="100"/>
      <c r="Z4" s="100"/>
      <c r="AA4" s="100"/>
      <c r="AB4" s="100"/>
    </row>
    <row r="5" spans="1:28" ht="15" customHeight="1" thickTop="1" thickBot="1">
      <c r="A5" s="393" t="s">
        <v>171</v>
      </c>
      <c r="B5" s="394">
        <f t="shared" ref="B5:N5" si="1">SUM(B6:B21)</f>
        <v>10</v>
      </c>
      <c r="C5" s="395">
        <f t="shared" si="1"/>
        <v>0</v>
      </c>
      <c r="D5" s="395">
        <f t="shared" si="1"/>
        <v>0</v>
      </c>
      <c r="E5" s="395">
        <f t="shared" si="1"/>
        <v>3</v>
      </c>
      <c r="F5" s="395">
        <f t="shared" si="1"/>
        <v>0</v>
      </c>
      <c r="G5" s="395">
        <f t="shared" si="1"/>
        <v>0</v>
      </c>
      <c r="H5" s="395">
        <f t="shared" si="1"/>
        <v>0</v>
      </c>
      <c r="I5" s="395">
        <f t="shared" si="1"/>
        <v>0</v>
      </c>
      <c r="J5" s="395">
        <f t="shared" si="1"/>
        <v>2</v>
      </c>
      <c r="K5" s="395">
        <f t="shared" si="1"/>
        <v>0</v>
      </c>
      <c r="L5" s="395">
        <f t="shared" si="1"/>
        <v>5</v>
      </c>
      <c r="M5" s="395">
        <f t="shared" si="1"/>
        <v>0</v>
      </c>
      <c r="N5" s="396">
        <f t="shared" si="1"/>
        <v>0</v>
      </c>
      <c r="O5" s="100">
        <f>SUM(C5:N5)</f>
        <v>10</v>
      </c>
      <c r="Q5" s="105" t="s">
        <v>181</v>
      </c>
      <c r="S5" s="106"/>
      <c r="T5" s="106"/>
      <c r="U5" s="106"/>
      <c r="V5" s="106"/>
      <c r="W5" s="106"/>
      <c r="X5" s="106"/>
      <c r="Y5" s="106"/>
      <c r="Z5" s="106"/>
      <c r="AA5" s="106"/>
    </row>
    <row r="6" spans="1:28" ht="14.25" customHeight="1" thickBot="1">
      <c r="A6" s="397" t="s">
        <v>182</v>
      </c>
      <c r="B6" s="107">
        <f t="shared" ref="B6:B21" si="2">SUM(C6,D6,E6,F6,G6,H6,I6,J6,K6,L6,M6,N6)</f>
        <v>0</v>
      </c>
      <c r="C6" s="108"/>
      <c r="D6" s="108"/>
      <c r="E6" s="108"/>
      <c r="F6" s="108"/>
      <c r="G6" s="109"/>
      <c r="H6" s="109"/>
      <c r="I6" s="109"/>
      <c r="J6" s="109"/>
      <c r="K6" s="109"/>
      <c r="L6" s="109"/>
      <c r="M6" s="109"/>
      <c r="N6" s="110"/>
      <c r="P6" s="105" t="s">
        <v>50</v>
      </c>
      <c r="Q6" s="100">
        <f>SUM(C4)</f>
        <v>0</v>
      </c>
    </row>
    <row r="7" spans="1:28" ht="14.25" customHeight="1" thickBot="1">
      <c r="A7" s="397" t="s">
        <v>183</v>
      </c>
      <c r="B7" s="107">
        <f t="shared" si="2"/>
        <v>3</v>
      </c>
      <c r="C7" s="111"/>
      <c r="D7" s="111"/>
      <c r="E7" s="111"/>
      <c r="F7" s="111"/>
      <c r="G7" s="111"/>
      <c r="H7" s="111"/>
      <c r="I7" s="111"/>
      <c r="J7" s="111"/>
      <c r="K7" s="111"/>
      <c r="L7" s="108">
        <v>3</v>
      </c>
      <c r="M7" s="112"/>
      <c r="N7" s="113"/>
      <c r="P7" s="114" t="s">
        <v>51</v>
      </c>
      <c r="Q7" s="115">
        <f>SUM(D4)</f>
        <v>0</v>
      </c>
    </row>
    <row r="8" spans="1:28" ht="14.25" customHeight="1" thickTop="1" thickBot="1">
      <c r="A8" s="397" t="s">
        <v>173</v>
      </c>
      <c r="B8" s="107">
        <f t="shared" si="2"/>
        <v>1</v>
      </c>
      <c r="C8" s="108"/>
      <c r="D8" s="116"/>
      <c r="E8" s="116">
        <v>1</v>
      </c>
      <c r="F8" s="117"/>
      <c r="G8" s="117"/>
      <c r="H8" s="117"/>
      <c r="I8" s="117"/>
      <c r="J8" s="117"/>
      <c r="K8" s="117"/>
      <c r="L8" s="118"/>
      <c r="M8" s="118"/>
      <c r="N8" s="119"/>
      <c r="P8" s="120" t="s">
        <v>52</v>
      </c>
      <c r="Q8" s="121">
        <f>SUM(E4)</f>
        <v>4</v>
      </c>
    </row>
    <row r="9" spans="1:28" ht="14.25" customHeight="1" thickTop="1" thickBot="1">
      <c r="A9" s="398" t="s">
        <v>174</v>
      </c>
      <c r="B9" s="107">
        <f t="shared" si="2"/>
        <v>0</v>
      </c>
      <c r="C9" s="108"/>
      <c r="D9" s="116"/>
      <c r="E9" s="116"/>
      <c r="F9" s="123"/>
      <c r="G9" s="123"/>
      <c r="H9" s="123"/>
      <c r="I9" s="123"/>
      <c r="J9" s="123"/>
      <c r="K9" s="123"/>
      <c r="L9" s="124"/>
      <c r="M9" s="124"/>
      <c r="N9" s="125"/>
      <c r="P9" s="120" t="s">
        <v>184</v>
      </c>
      <c r="Q9" s="100">
        <f>SUM(F4)</f>
        <v>1</v>
      </c>
    </row>
    <row r="10" spans="1:28" ht="14.25" customHeight="1" thickTop="1" thickBot="1">
      <c r="A10" s="399" t="s">
        <v>70</v>
      </c>
      <c r="B10" s="107">
        <f t="shared" si="2"/>
        <v>0</v>
      </c>
      <c r="C10" s="108"/>
      <c r="D10" s="116"/>
      <c r="E10" s="116"/>
      <c r="F10" s="108"/>
      <c r="G10" s="108"/>
      <c r="H10" s="108"/>
      <c r="I10" s="108"/>
      <c r="J10" s="108"/>
      <c r="K10" s="108"/>
      <c r="L10" s="109"/>
      <c r="M10" s="109"/>
      <c r="N10" s="110"/>
      <c r="P10" s="126" t="s">
        <v>54</v>
      </c>
      <c r="Q10" s="100">
        <f>SUM(G4)</f>
        <v>0</v>
      </c>
    </row>
    <row r="11" spans="1:28" ht="14.25" customHeight="1">
      <c r="A11" s="400" t="s">
        <v>71</v>
      </c>
      <c r="B11" s="107">
        <f t="shared" si="2"/>
        <v>0</v>
      </c>
      <c r="C11" s="108"/>
      <c r="D11" s="116"/>
      <c r="E11" s="116"/>
      <c r="F11" s="108"/>
      <c r="G11" s="108"/>
      <c r="H11" s="108"/>
      <c r="I11" s="108"/>
      <c r="J11" s="108"/>
      <c r="K11" s="108"/>
      <c r="L11" s="109"/>
      <c r="M11" s="109"/>
      <c r="N11" s="110"/>
      <c r="P11" s="126" t="s">
        <v>55</v>
      </c>
      <c r="Q11" s="100">
        <f>SUM(H4)</f>
        <v>4</v>
      </c>
    </row>
    <row r="12" spans="1:28" ht="14.25" customHeight="1" thickBot="1">
      <c r="A12" s="401" t="s">
        <v>175</v>
      </c>
      <c r="B12" s="107">
        <f t="shared" si="2"/>
        <v>1</v>
      </c>
      <c r="C12" s="130"/>
      <c r="D12" s="131"/>
      <c r="E12" s="261">
        <v>1</v>
      </c>
      <c r="F12" s="132"/>
      <c r="G12" s="261"/>
      <c r="H12" s="131"/>
      <c r="I12" s="131"/>
      <c r="J12" s="131"/>
      <c r="K12" s="132"/>
      <c r="L12" s="133"/>
      <c r="M12" s="134"/>
      <c r="N12" s="135"/>
      <c r="P12" s="129" t="s">
        <v>56</v>
      </c>
      <c r="Q12" s="100">
        <f>SUM(I4)</f>
        <v>0</v>
      </c>
    </row>
    <row r="13" spans="1:28" ht="14.25" customHeight="1" thickBot="1">
      <c r="A13" s="402" t="s">
        <v>311</v>
      </c>
      <c r="B13" s="107">
        <f t="shared" si="2"/>
        <v>2</v>
      </c>
      <c r="C13" s="108"/>
      <c r="D13" s="116"/>
      <c r="E13" s="116">
        <v>1</v>
      </c>
      <c r="F13" s="117"/>
      <c r="G13" s="116"/>
      <c r="H13" s="116"/>
      <c r="I13" s="116"/>
      <c r="J13" s="116"/>
      <c r="K13" s="117"/>
      <c r="L13" s="118">
        <v>1</v>
      </c>
      <c r="M13" s="118"/>
      <c r="N13" s="119"/>
      <c r="P13" s="136" t="s">
        <v>57</v>
      </c>
      <c r="Q13" s="100">
        <f>SUM(J4)</f>
        <v>3</v>
      </c>
    </row>
    <row r="14" spans="1:28" s="137" customFormat="1" ht="14.25" customHeight="1" thickBot="1">
      <c r="A14" s="397" t="s">
        <v>185</v>
      </c>
      <c r="B14" s="107">
        <f t="shared" si="2"/>
        <v>2</v>
      </c>
      <c r="C14" s="111"/>
      <c r="D14" s="111"/>
      <c r="E14" s="111"/>
      <c r="F14" s="111"/>
      <c r="G14" s="143"/>
      <c r="H14" s="116"/>
      <c r="I14" s="116"/>
      <c r="J14" s="116">
        <v>1</v>
      </c>
      <c r="K14" s="108"/>
      <c r="L14" s="112">
        <v>1</v>
      </c>
      <c r="M14" s="112"/>
      <c r="N14" s="144"/>
      <c r="P14" s="138" t="s">
        <v>58</v>
      </c>
      <c r="Q14" s="100">
        <f>SUM(K4)</f>
        <v>0</v>
      </c>
      <c r="R14"/>
    </row>
    <row r="15" spans="1:28" ht="14.25" customHeight="1" thickBot="1">
      <c r="A15" s="403" t="s">
        <v>186</v>
      </c>
      <c r="B15" s="107">
        <f t="shared" si="2"/>
        <v>1</v>
      </c>
      <c r="C15" s="145"/>
      <c r="D15" s="146"/>
      <c r="E15" s="146"/>
      <c r="F15" s="146"/>
      <c r="G15" s="147"/>
      <c r="H15" s="147"/>
      <c r="I15" s="147"/>
      <c r="J15" s="116">
        <v>1</v>
      </c>
      <c r="K15" s="147"/>
      <c r="L15" s="147"/>
      <c r="M15" s="112"/>
      <c r="N15" s="148"/>
      <c r="P15" s="138" t="s">
        <v>59</v>
      </c>
      <c r="Q15" s="100">
        <f>SUM(L4)</f>
        <v>5</v>
      </c>
    </row>
    <row r="16" spans="1:28" ht="14.25" customHeight="1">
      <c r="A16" s="397" t="s">
        <v>337</v>
      </c>
      <c r="B16" s="107">
        <f t="shared" si="2"/>
        <v>0</v>
      </c>
      <c r="C16" s="108"/>
      <c r="D16" s="108"/>
      <c r="E16" s="108"/>
      <c r="F16" s="108"/>
      <c r="G16" s="150"/>
      <c r="H16" s="150"/>
      <c r="I16" s="150"/>
      <c r="J16" s="150"/>
      <c r="K16" s="109"/>
      <c r="L16" s="109"/>
      <c r="M16" s="109"/>
      <c r="N16" s="110"/>
      <c r="P16" s="138" t="s">
        <v>60</v>
      </c>
      <c r="Q16" s="100">
        <f>SUM(M4)</f>
        <v>1</v>
      </c>
    </row>
    <row r="17" spans="1:18" ht="14.25" customHeight="1">
      <c r="A17" s="397" t="s">
        <v>77</v>
      </c>
      <c r="B17" s="107">
        <f t="shared" si="2"/>
        <v>0</v>
      </c>
      <c r="C17" s="151"/>
      <c r="D17" s="152"/>
      <c r="E17" s="152"/>
      <c r="F17" s="152"/>
      <c r="G17" s="153"/>
      <c r="H17" s="153"/>
      <c r="I17" s="153"/>
      <c r="J17" s="153"/>
      <c r="K17" s="153"/>
      <c r="L17" s="153"/>
      <c r="M17" s="153"/>
      <c r="N17" s="154"/>
      <c r="P17" s="149" t="s">
        <v>61</v>
      </c>
      <c r="Q17" s="100">
        <f>SUM(N4)</f>
        <v>0</v>
      </c>
    </row>
    <row r="18" spans="1:18" ht="14.25" customHeight="1">
      <c r="A18" s="397" t="s">
        <v>78</v>
      </c>
      <c r="B18" s="107">
        <f t="shared" si="2"/>
        <v>0</v>
      </c>
      <c r="C18" s="151"/>
      <c r="D18" s="152"/>
      <c r="E18" s="152"/>
      <c r="F18" s="152"/>
      <c r="G18" s="153"/>
      <c r="H18" s="153"/>
      <c r="I18" s="153"/>
      <c r="J18" s="153"/>
      <c r="K18" s="153"/>
      <c r="L18" s="153"/>
      <c r="M18" s="153"/>
      <c r="N18" s="154"/>
      <c r="Q18" s="100">
        <f>SUM(Q6:Q17)</f>
        <v>18</v>
      </c>
    </row>
    <row r="19" spans="1:18" ht="14.25" customHeight="1">
      <c r="A19" s="403" t="s">
        <v>338</v>
      </c>
      <c r="B19" s="107">
        <f t="shared" si="2"/>
        <v>0</v>
      </c>
      <c r="C19" s="145"/>
      <c r="D19" s="146"/>
      <c r="E19" s="146"/>
      <c r="F19" s="146"/>
      <c r="G19" s="147"/>
      <c r="H19" s="147"/>
      <c r="I19" s="147"/>
      <c r="J19" s="147"/>
      <c r="K19" s="147"/>
      <c r="L19" s="147"/>
      <c r="M19" s="147"/>
      <c r="N19" s="148"/>
    </row>
    <row r="20" spans="1:18" ht="14.25" customHeight="1">
      <c r="A20" s="397" t="s">
        <v>179</v>
      </c>
      <c r="B20" s="107">
        <f t="shared" si="2"/>
        <v>0</v>
      </c>
      <c r="C20" s="117"/>
      <c r="D20" s="155"/>
      <c r="E20" s="155"/>
      <c r="F20" s="155"/>
      <c r="G20" s="156"/>
      <c r="H20" s="156"/>
      <c r="I20" s="156"/>
      <c r="J20" s="156"/>
      <c r="K20" s="156"/>
      <c r="L20" s="156"/>
      <c r="M20" s="156"/>
      <c r="N20" s="157"/>
    </row>
    <row r="21" spans="1:18" ht="14.25" customHeight="1" thickBot="1">
      <c r="A21" s="404" t="s">
        <v>313</v>
      </c>
      <c r="B21" s="107">
        <f t="shared" si="2"/>
        <v>0</v>
      </c>
      <c r="C21" s="117"/>
      <c r="D21" s="117"/>
      <c r="E21" s="117"/>
      <c r="F21" s="117"/>
      <c r="G21" s="118"/>
      <c r="H21" s="118"/>
      <c r="I21" s="118"/>
      <c r="J21" s="118"/>
      <c r="K21" s="118"/>
      <c r="L21" s="118"/>
      <c r="M21" s="118"/>
      <c r="N21" s="119"/>
    </row>
    <row r="22" spans="1:18" ht="14.25" customHeight="1" thickBot="1">
      <c r="A22" s="405" t="s">
        <v>45</v>
      </c>
      <c r="B22" s="406">
        <f t="shared" ref="B22:N22" si="3">SUM(B23:B40)</f>
        <v>8</v>
      </c>
      <c r="C22" s="407">
        <f t="shared" si="3"/>
        <v>0</v>
      </c>
      <c r="D22" s="408">
        <f t="shared" si="3"/>
        <v>0</v>
      </c>
      <c r="E22" s="408">
        <f t="shared" si="3"/>
        <v>1</v>
      </c>
      <c r="F22" s="408">
        <f t="shared" si="3"/>
        <v>1</v>
      </c>
      <c r="G22" s="408">
        <f t="shared" si="3"/>
        <v>0</v>
      </c>
      <c r="H22" s="408">
        <f t="shared" si="3"/>
        <v>4</v>
      </c>
      <c r="I22" s="408">
        <f t="shared" si="3"/>
        <v>0</v>
      </c>
      <c r="J22" s="408">
        <f t="shared" si="3"/>
        <v>1</v>
      </c>
      <c r="K22" s="408">
        <f t="shared" si="3"/>
        <v>0</v>
      </c>
      <c r="L22" s="408">
        <f t="shared" si="3"/>
        <v>0</v>
      </c>
      <c r="M22" s="408">
        <f t="shared" si="3"/>
        <v>1</v>
      </c>
      <c r="N22" s="409">
        <f t="shared" si="3"/>
        <v>0</v>
      </c>
    </row>
    <row r="23" spans="1:18" ht="15" customHeight="1">
      <c r="A23" s="402" t="s">
        <v>176</v>
      </c>
      <c r="B23" s="107">
        <f t="shared" ref="B23:B40" si="4">SUM(C23,D23,E23,F23,G23,H23,I23,J23,K23,L23,M23,N23)</f>
        <v>0</v>
      </c>
      <c r="C23" s="117"/>
      <c r="D23" s="117"/>
      <c r="E23" s="117"/>
      <c r="F23" s="117"/>
      <c r="G23" s="118"/>
      <c r="H23" s="118"/>
      <c r="I23" s="118"/>
      <c r="J23" s="118"/>
      <c r="K23" s="118"/>
      <c r="L23" s="118"/>
      <c r="M23" s="118"/>
      <c r="N23" s="119"/>
    </row>
    <row r="24" spans="1:18" ht="14.25" customHeight="1">
      <c r="A24" s="397" t="s">
        <v>193</v>
      </c>
      <c r="B24" s="107">
        <f t="shared" si="4"/>
        <v>0</v>
      </c>
      <c r="C24" s="165"/>
      <c r="D24" s="108"/>
      <c r="E24" s="108"/>
      <c r="F24" s="108"/>
      <c r="G24" s="109"/>
      <c r="H24" s="109"/>
      <c r="I24" s="109"/>
      <c r="J24" s="109"/>
      <c r="K24" s="109"/>
      <c r="L24" s="109"/>
      <c r="M24" s="109"/>
      <c r="N24" s="110"/>
      <c r="O24" s="100">
        <f>SUM(C22:N22)</f>
        <v>8</v>
      </c>
      <c r="Q24" s="164"/>
    </row>
    <row r="25" spans="1:18" ht="14.25" customHeight="1">
      <c r="A25" s="397" t="s">
        <v>84</v>
      </c>
      <c r="B25" s="107">
        <f t="shared" si="4"/>
        <v>0</v>
      </c>
      <c r="C25" s="117"/>
      <c r="D25" s="117"/>
      <c r="E25" s="117"/>
      <c r="F25" s="117"/>
      <c r="G25" s="118"/>
      <c r="H25" s="118"/>
      <c r="I25" s="118"/>
      <c r="J25" s="118"/>
      <c r="K25" s="118"/>
      <c r="L25" s="118"/>
      <c r="M25" s="118"/>
      <c r="N25" s="119"/>
    </row>
    <row r="26" spans="1:18" ht="14.25" customHeight="1">
      <c r="A26" s="397" t="s">
        <v>187</v>
      </c>
      <c r="B26" s="107">
        <f t="shared" si="4"/>
        <v>0</v>
      </c>
      <c r="C26" s="108"/>
      <c r="D26" s="108"/>
      <c r="E26" s="108"/>
      <c r="F26" s="108"/>
      <c r="G26" s="109"/>
      <c r="H26" s="109"/>
      <c r="I26" s="109"/>
      <c r="J26" s="109"/>
      <c r="K26" s="109"/>
      <c r="L26" s="109"/>
      <c r="M26" s="109"/>
      <c r="N26" s="110"/>
    </row>
    <row r="27" spans="1:18" ht="14.25" customHeight="1">
      <c r="A27" s="397" t="s">
        <v>188</v>
      </c>
      <c r="B27" s="107">
        <f t="shared" si="4"/>
        <v>0</v>
      </c>
      <c r="C27" s="108"/>
      <c r="D27" s="108"/>
      <c r="E27" s="108"/>
      <c r="F27" s="108"/>
      <c r="G27" s="109"/>
      <c r="H27" s="109"/>
      <c r="I27" s="109"/>
      <c r="J27" s="109"/>
      <c r="K27" s="109"/>
      <c r="L27" s="109"/>
      <c r="M27" s="109"/>
      <c r="N27" s="110"/>
    </row>
    <row r="28" spans="1:18" ht="14.25" customHeight="1">
      <c r="A28" s="397" t="s">
        <v>80</v>
      </c>
      <c r="B28" s="107">
        <f t="shared" si="4"/>
        <v>1</v>
      </c>
      <c r="C28" s="140"/>
      <c r="D28" s="140"/>
      <c r="E28" s="140">
        <v>1</v>
      </c>
      <c r="F28" s="140"/>
      <c r="G28" s="141"/>
      <c r="H28" s="141"/>
      <c r="I28" s="141"/>
      <c r="J28" s="141"/>
      <c r="K28" s="141"/>
      <c r="L28" s="141"/>
      <c r="M28" s="141"/>
      <c r="N28" s="142"/>
    </row>
    <row r="29" spans="1:18" ht="14.25" customHeight="1">
      <c r="A29" s="397" t="s">
        <v>189</v>
      </c>
      <c r="B29" s="107">
        <f t="shared" si="4"/>
        <v>3</v>
      </c>
      <c r="C29" s="166"/>
      <c r="D29" s="167"/>
      <c r="E29" s="167"/>
      <c r="F29" s="167"/>
      <c r="G29" s="89"/>
      <c r="H29" s="89">
        <v>1</v>
      </c>
      <c r="I29" s="89"/>
      <c r="J29" s="89">
        <v>1</v>
      </c>
      <c r="K29" s="89"/>
      <c r="L29" s="89"/>
      <c r="M29" s="89">
        <v>1</v>
      </c>
      <c r="N29" s="168"/>
    </row>
    <row r="30" spans="1:18" ht="14.25" customHeight="1">
      <c r="A30" s="397" t="s">
        <v>177</v>
      </c>
      <c r="B30" s="107">
        <f t="shared" si="4"/>
        <v>0</v>
      </c>
      <c r="C30" s="166"/>
      <c r="D30" s="166"/>
      <c r="E30" s="166"/>
      <c r="F30" s="166"/>
      <c r="G30" s="169"/>
      <c r="H30" s="169"/>
      <c r="I30" s="169"/>
      <c r="J30" s="169"/>
      <c r="K30" s="169"/>
      <c r="L30" s="169"/>
      <c r="M30" s="169"/>
      <c r="N30" s="170"/>
    </row>
    <row r="31" spans="1:18" ht="14.25" customHeight="1">
      <c r="A31" s="403" t="s">
        <v>190</v>
      </c>
      <c r="B31" s="107">
        <f t="shared" si="4"/>
        <v>0</v>
      </c>
      <c r="C31" s="145"/>
      <c r="D31" s="146"/>
      <c r="E31" s="146"/>
      <c r="F31" s="146"/>
      <c r="G31" s="147"/>
      <c r="H31" s="147"/>
      <c r="I31" s="147"/>
      <c r="J31" s="147"/>
      <c r="K31" s="147"/>
      <c r="L31" s="147"/>
      <c r="M31" s="147"/>
      <c r="N31" s="148"/>
      <c r="R31" s="18"/>
    </row>
    <row r="32" spans="1:18" ht="14.25" customHeight="1">
      <c r="A32" s="402" t="s">
        <v>88</v>
      </c>
      <c r="B32" s="107">
        <f t="shared" si="4"/>
        <v>0</v>
      </c>
      <c r="C32" s="171"/>
      <c r="D32" s="172"/>
      <c r="E32" s="172"/>
      <c r="F32" s="172"/>
      <c r="G32" s="173"/>
      <c r="H32" s="173"/>
      <c r="I32" s="173"/>
      <c r="J32" s="173"/>
      <c r="K32" s="173"/>
      <c r="L32" s="173"/>
      <c r="M32" s="173"/>
      <c r="N32" s="174"/>
    </row>
    <row r="33" spans="1:27" ht="14.25" customHeight="1">
      <c r="A33" s="397" t="s">
        <v>89</v>
      </c>
      <c r="B33" s="107">
        <f t="shared" si="4"/>
        <v>1</v>
      </c>
      <c r="C33" s="108"/>
      <c r="D33" s="108"/>
      <c r="E33" s="108"/>
      <c r="F33" s="108"/>
      <c r="G33" s="109"/>
      <c r="H33" s="109">
        <v>1</v>
      </c>
      <c r="I33" s="109"/>
      <c r="J33" s="109"/>
      <c r="K33" s="109"/>
      <c r="L33" s="109"/>
      <c r="M33" s="109"/>
      <c r="N33" s="110"/>
    </row>
    <row r="34" spans="1:27" ht="14.25" customHeight="1">
      <c r="A34" s="397" t="s">
        <v>90</v>
      </c>
      <c r="B34" s="107">
        <f t="shared" si="4"/>
        <v>0</v>
      </c>
      <c r="C34" s="176"/>
      <c r="D34" s="177"/>
      <c r="E34" s="177"/>
      <c r="F34" s="177"/>
      <c r="G34" s="178"/>
      <c r="H34" s="178"/>
      <c r="I34" s="178"/>
      <c r="J34" s="178"/>
      <c r="K34" s="178"/>
      <c r="L34" s="178"/>
      <c r="M34" s="178"/>
      <c r="N34" s="179"/>
    </row>
    <row r="35" spans="1:27" ht="14.25" customHeight="1">
      <c r="A35" s="397" t="s">
        <v>191</v>
      </c>
      <c r="B35" s="107">
        <f t="shared" si="4"/>
        <v>0</v>
      </c>
      <c r="C35" s="145"/>
      <c r="D35" s="146"/>
      <c r="E35" s="146"/>
      <c r="F35" s="146"/>
      <c r="G35" s="147"/>
      <c r="H35" s="147"/>
      <c r="I35" s="147"/>
      <c r="J35" s="147"/>
      <c r="K35" s="147"/>
      <c r="L35" s="147"/>
      <c r="M35" s="147"/>
      <c r="N35" s="148"/>
      <c r="O35" s="75"/>
      <c r="Q35" s="75"/>
      <c r="R35" s="75"/>
      <c r="S35" s="175"/>
      <c r="T35" s="75"/>
      <c r="U35" s="75"/>
      <c r="V35" s="75"/>
      <c r="W35" s="75"/>
      <c r="X35" s="75"/>
      <c r="Y35" s="75"/>
      <c r="Z35" s="75"/>
      <c r="AA35" s="75"/>
    </row>
    <row r="36" spans="1:27" ht="14.25" customHeight="1">
      <c r="A36" s="397" t="s">
        <v>92</v>
      </c>
      <c r="B36" s="107">
        <f t="shared" si="4"/>
        <v>1</v>
      </c>
      <c r="C36" s="108"/>
      <c r="D36" s="108"/>
      <c r="E36" s="108"/>
      <c r="F36" s="108">
        <v>1</v>
      </c>
      <c r="G36" s="109"/>
      <c r="H36" s="109"/>
      <c r="I36" s="109"/>
      <c r="J36" s="109"/>
      <c r="K36" s="109"/>
      <c r="L36" s="109"/>
      <c r="M36" s="109"/>
      <c r="N36" s="110"/>
    </row>
    <row r="37" spans="1:27" ht="14.25" customHeight="1">
      <c r="A37" s="397" t="s">
        <v>93</v>
      </c>
      <c r="B37" s="107">
        <f t="shared" si="4"/>
        <v>0</v>
      </c>
      <c r="C37" s="108"/>
      <c r="D37" s="108"/>
      <c r="E37" s="108"/>
      <c r="F37" s="108"/>
      <c r="G37" s="109"/>
      <c r="H37" s="109"/>
      <c r="I37" s="109"/>
      <c r="J37" s="109"/>
      <c r="K37" s="109"/>
      <c r="L37" s="109"/>
      <c r="M37" s="109"/>
      <c r="N37" s="110"/>
      <c r="O37" s="75"/>
      <c r="P37" s="75"/>
      <c r="Q37" s="75"/>
      <c r="R37" s="75"/>
      <c r="S37" s="75"/>
      <c r="T37" s="75"/>
      <c r="U37" s="75"/>
      <c r="V37" s="75"/>
      <c r="W37" s="75"/>
      <c r="X37" s="75"/>
      <c r="Y37" s="75"/>
      <c r="Z37" s="75"/>
      <c r="AA37" s="75"/>
    </row>
    <row r="38" spans="1:27" ht="14.25" customHeight="1">
      <c r="A38" s="410" t="s">
        <v>170</v>
      </c>
      <c r="B38" s="107">
        <f t="shared" si="4"/>
        <v>2</v>
      </c>
      <c r="C38" s="108"/>
      <c r="D38" s="108"/>
      <c r="E38" s="108"/>
      <c r="F38" s="108"/>
      <c r="G38" s="109"/>
      <c r="H38" s="109">
        <v>2</v>
      </c>
      <c r="I38" s="109"/>
      <c r="J38" s="109"/>
      <c r="K38" s="109"/>
      <c r="L38" s="109"/>
      <c r="M38" s="109"/>
      <c r="N38" s="110"/>
    </row>
    <row r="39" spans="1:27" ht="14.25" customHeight="1">
      <c r="A39" s="397" t="s">
        <v>94</v>
      </c>
      <c r="B39" s="107">
        <f t="shared" si="4"/>
        <v>0</v>
      </c>
      <c r="C39" s="108"/>
      <c r="D39" s="108"/>
      <c r="E39" s="108"/>
      <c r="F39" s="108"/>
      <c r="G39" s="109"/>
      <c r="H39" s="109"/>
      <c r="I39" s="109"/>
      <c r="J39" s="109"/>
      <c r="K39" s="109"/>
      <c r="L39" s="109"/>
      <c r="M39" s="109"/>
      <c r="N39" s="110"/>
    </row>
    <row r="40" spans="1:27" ht="14.25" customHeight="1" thickBot="1">
      <c r="A40" s="411" t="s">
        <v>178</v>
      </c>
      <c r="B40" s="180">
        <f t="shared" si="4"/>
        <v>0</v>
      </c>
      <c r="C40" s="181"/>
      <c r="D40" s="182"/>
      <c r="E40" s="182"/>
      <c r="F40" s="182"/>
      <c r="G40" s="183"/>
      <c r="H40" s="183"/>
      <c r="I40" s="183"/>
      <c r="J40" s="183"/>
      <c r="K40" s="183"/>
      <c r="L40" s="183"/>
      <c r="M40" s="183"/>
      <c r="N40" s="184"/>
    </row>
    <row r="41" spans="1:27" ht="14.25" customHeight="1"/>
    <row r="42" spans="1:27" ht="15" customHeight="1">
      <c r="H42" s="164" t="s">
        <v>194</v>
      </c>
    </row>
    <row r="43" spans="1:27">
      <c r="A43" s="22"/>
    </row>
    <row r="44" spans="1:27" ht="15.75" customHeight="1">
      <c r="A44" s="185"/>
    </row>
    <row r="45" spans="1:27" ht="9.75" customHeight="1">
      <c r="A45" s="186"/>
    </row>
    <row r="46" spans="1:27" ht="18" customHeight="1">
      <c r="A46" s="187"/>
    </row>
    <row r="47" spans="1:27" ht="15" customHeight="1"/>
    <row r="48" spans="1:27" ht="16.5" customHeight="1"/>
    <row r="49" ht="18" customHeight="1"/>
    <row r="50" ht="30" customHeight="1"/>
    <row r="51" ht="30" customHeight="1"/>
    <row r="52" ht="30" customHeight="1"/>
    <row r="53" ht="30" customHeight="1"/>
    <row r="54" ht="30" customHeight="1"/>
    <row r="55" ht="30" customHeight="1"/>
    <row r="56" ht="30" customHeigh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row r="847" s="22" customFormat="1"/>
    <row r="848" s="22" customFormat="1"/>
    <row r="849" s="22" customFormat="1"/>
    <row r="850" s="22" customFormat="1"/>
    <row r="851" s="22" customFormat="1"/>
    <row r="852" s="22" customFormat="1"/>
    <row r="853" s="22" customFormat="1"/>
    <row r="854" s="22" customFormat="1"/>
    <row r="855" s="22" customFormat="1"/>
    <row r="856" s="22" customFormat="1"/>
    <row r="857" s="22" customFormat="1"/>
    <row r="858" s="22" customFormat="1"/>
    <row r="859" s="22" customFormat="1"/>
    <row r="860" s="22" customFormat="1"/>
    <row r="861" s="22" customFormat="1"/>
    <row r="862" s="22" customFormat="1"/>
    <row r="863" s="22" customFormat="1"/>
    <row r="864" s="22" customFormat="1"/>
    <row r="865" s="22" customFormat="1"/>
    <row r="866" s="22" customFormat="1"/>
    <row r="867" s="22" customFormat="1"/>
    <row r="868" s="22" customFormat="1"/>
    <row r="869" s="22" customFormat="1"/>
    <row r="870" s="22" customFormat="1"/>
    <row r="871" s="22" customFormat="1"/>
    <row r="872" s="22" customFormat="1"/>
    <row r="873" s="22" customFormat="1"/>
    <row r="874" s="22" customFormat="1"/>
    <row r="875" s="22" customFormat="1"/>
    <row r="876" s="22" customFormat="1"/>
    <row r="877" s="22" customFormat="1"/>
    <row r="878" s="22" customFormat="1"/>
    <row r="879" s="22" customFormat="1"/>
    <row r="880" s="22" customFormat="1"/>
    <row r="881" s="22" customFormat="1"/>
    <row r="882" s="22" customFormat="1"/>
    <row r="883" s="22" customFormat="1"/>
    <row r="884" s="22" customFormat="1"/>
    <row r="885" s="22" customFormat="1"/>
    <row r="886" s="22" customFormat="1"/>
    <row r="887" s="22" customFormat="1"/>
    <row r="888" s="22" customFormat="1"/>
    <row r="889" s="22" customFormat="1"/>
    <row r="890" s="22" customFormat="1"/>
    <row r="891" s="22" customFormat="1"/>
    <row r="892" s="22" customFormat="1"/>
    <row r="893" s="22" customFormat="1"/>
    <row r="894" s="22" customFormat="1"/>
    <row r="895" s="22" customFormat="1"/>
    <row r="896" s="22" customFormat="1"/>
    <row r="897" s="22" customFormat="1"/>
    <row r="898" s="22" customFormat="1"/>
    <row r="899" s="22" customFormat="1"/>
    <row r="900" s="22" customFormat="1"/>
    <row r="901" s="22" customFormat="1"/>
    <row r="902" s="22" customFormat="1"/>
    <row r="903" s="22" customFormat="1"/>
    <row r="904" s="22" customFormat="1"/>
    <row r="905" s="22" customFormat="1"/>
    <row r="906" s="22" customFormat="1"/>
    <row r="907" s="22" customFormat="1"/>
    <row r="908" s="22" customFormat="1"/>
    <row r="909" s="22" customFormat="1"/>
    <row r="910" s="22" customFormat="1"/>
    <row r="911" s="22" customFormat="1"/>
    <row r="912" s="22" customFormat="1"/>
    <row r="913" s="22" customFormat="1"/>
    <row r="914" s="22" customFormat="1"/>
    <row r="915" s="22" customFormat="1"/>
    <row r="916" s="22" customFormat="1"/>
    <row r="917" s="22" customFormat="1"/>
    <row r="918" s="22" customFormat="1"/>
    <row r="919" s="22" customFormat="1"/>
    <row r="920" s="22" customFormat="1"/>
    <row r="921" s="22" customFormat="1"/>
    <row r="922" s="22" customFormat="1"/>
    <row r="923" s="22" customFormat="1"/>
    <row r="924" s="22" customFormat="1"/>
    <row r="925" s="22" customFormat="1"/>
    <row r="926" s="22" customFormat="1"/>
    <row r="927" s="22" customFormat="1"/>
    <row r="928" s="22" customFormat="1"/>
    <row r="929" s="22" customFormat="1"/>
    <row r="930" s="22" customFormat="1"/>
    <row r="931" s="22" customFormat="1"/>
    <row r="932" s="22" customFormat="1"/>
    <row r="933" s="22" customFormat="1"/>
    <row r="934" s="22" customFormat="1"/>
    <row r="935" s="22" customFormat="1"/>
    <row r="936" s="22" customFormat="1"/>
    <row r="937" s="22" customFormat="1"/>
    <row r="938" s="22" customFormat="1"/>
    <row r="939" s="22" customFormat="1"/>
    <row r="940" s="22" customFormat="1"/>
    <row r="941" s="22" customFormat="1"/>
    <row r="942" s="22" customFormat="1"/>
    <row r="943" s="22" customFormat="1"/>
    <row r="944" s="22" customFormat="1"/>
    <row r="945" s="22" customFormat="1"/>
    <row r="946" s="22" customFormat="1"/>
    <row r="947" s="22" customFormat="1"/>
    <row r="948" s="22" customFormat="1"/>
    <row r="949" s="22" customFormat="1"/>
    <row r="950" s="22" customFormat="1"/>
    <row r="951" s="22" customFormat="1"/>
    <row r="952" s="22" customFormat="1"/>
    <row r="953" s="22" customFormat="1"/>
    <row r="954" s="22" customFormat="1"/>
    <row r="955" s="22" customFormat="1"/>
    <row r="956" s="22" customFormat="1"/>
    <row r="957" s="22" customFormat="1"/>
    <row r="958" s="22" customFormat="1"/>
    <row r="959" s="22" customFormat="1"/>
    <row r="960" s="22" customFormat="1"/>
    <row r="961" s="22" customFormat="1"/>
    <row r="962" s="22" customFormat="1"/>
    <row r="963" s="22" customFormat="1"/>
    <row r="964" s="22" customFormat="1"/>
    <row r="965" s="22" customFormat="1"/>
    <row r="966" s="22" customFormat="1"/>
    <row r="967" s="22" customFormat="1"/>
    <row r="968" s="22" customFormat="1"/>
    <row r="969" s="22" customFormat="1"/>
    <row r="970" s="22" customFormat="1"/>
    <row r="971" s="22" customFormat="1"/>
    <row r="972" s="22" customFormat="1"/>
    <row r="973" s="22" customFormat="1"/>
    <row r="974" s="22" customFormat="1"/>
    <row r="975" s="22" customFormat="1"/>
    <row r="976" s="22" customFormat="1"/>
    <row r="977" s="22" customFormat="1"/>
    <row r="978" s="22" customFormat="1"/>
    <row r="979" s="22" customFormat="1"/>
    <row r="980" s="22" customFormat="1"/>
    <row r="981" s="22" customFormat="1"/>
    <row r="982" s="22" customFormat="1"/>
    <row r="983" s="22" customFormat="1"/>
    <row r="984" s="22" customFormat="1"/>
    <row r="985" s="22" customFormat="1"/>
    <row r="986" s="22" customFormat="1"/>
    <row r="987" s="22" customFormat="1"/>
    <row r="988" s="22" customFormat="1"/>
    <row r="989" s="22" customFormat="1"/>
    <row r="990" s="22" customFormat="1"/>
    <row r="991" s="22" customFormat="1"/>
    <row r="992" s="22" customFormat="1"/>
    <row r="993" s="22" customFormat="1"/>
    <row r="994" s="22" customFormat="1"/>
    <row r="995" s="22" customFormat="1"/>
    <row r="996" s="22" customFormat="1"/>
    <row r="997" s="22" customFormat="1"/>
    <row r="998" s="22" customFormat="1"/>
    <row r="999" s="22" customFormat="1"/>
    <row r="1000" s="22" customFormat="1"/>
    <row r="1001" s="22" customFormat="1"/>
    <row r="1002" s="22" customFormat="1"/>
    <row r="1003" s="22" customFormat="1"/>
    <row r="1004" s="22" customFormat="1"/>
    <row r="1005" s="22" customFormat="1"/>
    <row r="1006" s="22" customFormat="1"/>
    <row r="1007" s="22" customFormat="1"/>
    <row r="1008" s="22" customFormat="1"/>
    <row r="1009" s="22" customFormat="1"/>
    <row r="1010" s="22" customFormat="1"/>
    <row r="1011" s="22" customFormat="1"/>
    <row r="1012" s="22" customFormat="1"/>
    <row r="1013" s="22" customFormat="1"/>
    <row r="1014" s="22" customFormat="1"/>
    <row r="1015" s="22" customFormat="1"/>
    <row r="1016" s="22" customFormat="1"/>
    <row r="1017" s="22" customFormat="1"/>
    <row r="1018" s="22" customFormat="1"/>
    <row r="1019" s="22" customFormat="1"/>
    <row r="1020" s="22" customFormat="1"/>
    <row r="1021" s="22" customFormat="1"/>
    <row r="1022" s="22" customFormat="1"/>
    <row r="1023" s="22" customFormat="1"/>
    <row r="1024" s="22" customFormat="1"/>
    <row r="1025" s="22" customFormat="1"/>
    <row r="1026" s="22" customFormat="1"/>
    <row r="1027" s="22" customFormat="1"/>
    <row r="1028" s="22" customFormat="1"/>
    <row r="1029" s="22" customFormat="1"/>
    <row r="1030" s="22" customFormat="1"/>
    <row r="1031" s="22" customFormat="1"/>
    <row r="1032" s="22" customFormat="1"/>
    <row r="1033" s="22" customFormat="1"/>
    <row r="1034" s="22" customFormat="1"/>
    <row r="1035" s="22" customFormat="1"/>
    <row r="1036" s="22" customFormat="1"/>
    <row r="1037" s="22" customFormat="1"/>
    <row r="1038" s="22" customFormat="1"/>
    <row r="1039" s="22" customFormat="1"/>
    <row r="1040" s="22" customFormat="1"/>
    <row r="1041" s="22" customFormat="1"/>
    <row r="1042" s="22" customFormat="1"/>
    <row r="1043" s="22" customFormat="1"/>
    <row r="1044" s="22" customFormat="1"/>
    <row r="1045" s="22" customFormat="1"/>
    <row r="1046" s="22" customFormat="1"/>
    <row r="1047" s="22" customFormat="1"/>
    <row r="1048" s="22" customFormat="1"/>
    <row r="1049" s="22" customFormat="1"/>
    <row r="1050" s="22" customFormat="1"/>
    <row r="1051" s="22" customFormat="1"/>
    <row r="1052" s="22" customFormat="1"/>
    <row r="1053" s="22" customFormat="1"/>
    <row r="1054" s="22" customFormat="1"/>
    <row r="1055" s="22" customFormat="1"/>
    <row r="1056" s="22" customFormat="1"/>
    <row r="1057" s="22" customFormat="1"/>
    <row r="1058" s="22" customFormat="1"/>
    <row r="1059" s="22" customFormat="1"/>
    <row r="1060" s="22" customFormat="1"/>
    <row r="1061" s="22" customFormat="1"/>
    <row r="1062" s="22" customFormat="1"/>
    <row r="1063" s="22" customFormat="1"/>
    <row r="1064" s="22" customFormat="1"/>
    <row r="1065" s="22" customFormat="1"/>
    <row r="1066" s="22" customFormat="1"/>
    <row r="1067" s="22" customFormat="1"/>
    <row r="1068" s="22" customFormat="1"/>
    <row r="1069" s="22" customFormat="1"/>
    <row r="1070" s="22" customFormat="1"/>
    <row r="1071" s="22" customFormat="1"/>
    <row r="1072" s="22" customFormat="1"/>
    <row r="1073" s="22" customFormat="1"/>
    <row r="1074" s="22" customFormat="1"/>
    <row r="1075" s="22" customFormat="1"/>
    <row r="1076" s="22" customFormat="1"/>
    <row r="1077" s="22" customFormat="1"/>
    <row r="1078" s="22" customFormat="1"/>
    <row r="1079" s="22" customFormat="1"/>
    <row r="1080" s="22" customFormat="1"/>
    <row r="1081" s="22" customFormat="1"/>
    <row r="1082" s="22" customFormat="1"/>
    <row r="1083" s="22" customFormat="1"/>
    <row r="1084" s="22" customFormat="1"/>
    <row r="1085" s="22" customFormat="1"/>
    <row r="1086" s="22" customFormat="1"/>
    <row r="1087" s="22" customFormat="1"/>
    <row r="1088" s="22" customFormat="1"/>
    <row r="1089" s="22" customFormat="1"/>
    <row r="1090" s="22" customFormat="1"/>
    <row r="1091" s="22" customFormat="1"/>
    <row r="1092" s="22" customFormat="1"/>
    <row r="1093" s="22" customFormat="1"/>
    <row r="1094" s="22" customFormat="1"/>
    <row r="1095" s="22" customFormat="1"/>
    <row r="1096" s="22" customFormat="1"/>
    <row r="1097" s="22" customFormat="1"/>
    <row r="1098" s="22" customFormat="1"/>
    <row r="1099" s="22" customFormat="1"/>
    <row r="1100" s="22" customFormat="1"/>
    <row r="1101" s="22" customFormat="1"/>
    <row r="1102" s="22" customFormat="1"/>
    <row r="1103" s="22" customFormat="1"/>
    <row r="1104" s="22" customFormat="1"/>
    <row r="1105" s="22" customFormat="1"/>
    <row r="1106" s="22" customFormat="1"/>
    <row r="1107" s="22" customFormat="1"/>
    <row r="1108" s="22" customFormat="1"/>
    <row r="1109" s="22" customFormat="1"/>
    <row r="1110" s="22" customFormat="1"/>
    <row r="1111" s="22" customFormat="1"/>
    <row r="1112" s="22" customFormat="1"/>
    <row r="1113" s="22" customFormat="1"/>
    <row r="1114" s="22" customFormat="1"/>
    <row r="1115" s="22" customFormat="1"/>
    <row r="1116" s="22" customFormat="1"/>
    <row r="1117" s="22" customFormat="1"/>
    <row r="1118" s="22" customFormat="1"/>
    <row r="1119" s="22" customFormat="1"/>
    <row r="1120" s="22" customFormat="1"/>
    <row r="1121" s="22" customFormat="1"/>
    <row r="1122" s="22" customFormat="1"/>
    <row r="1123" s="22" customFormat="1"/>
    <row r="1124" s="22" customFormat="1"/>
    <row r="1125" s="22" customFormat="1"/>
    <row r="1126" s="22" customFormat="1"/>
    <row r="1127" s="22" customFormat="1"/>
    <row r="1128" s="22" customFormat="1"/>
    <row r="1129" s="22" customFormat="1"/>
    <row r="1130" s="22" customFormat="1"/>
    <row r="1131" s="22" customFormat="1"/>
    <row r="1132" s="22" customFormat="1"/>
    <row r="1133" s="22" customFormat="1"/>
    <row r="1134" s="22" customFormat="1"/>
    <row r="1135" s="22" customFormat="1"/>
    <row r="1136" s="22" customFormat="1"/>
    <row r="1137" s="22" customFormat="1"/>
    <row r="1138" s="22" customFormat="1"/>
    <row r="1139" s="22" customFormat="1"/>
    <row r="1140" s="22" customFormat="1"/>
    <row r="1141" s="22" customFormat="1"/>
    <row r="1142" s="22" customFormat="1"/>
    <row r="1143" s="22" customFormat="1"/>
    <row r="1144" s="22" customFormat="1"/>
    <row r="1145" s="22" customFormat="1"/>
    <row r="1146" s="22" customFormat="1"/>
    <row r="1147" s="22" customFormat="1"/>
    <row r="1148" s="22" customFormat="1"/>
    <row r="1149" s="22" customFormat="1"/>
    <row r="1150" s="22" customFormat="1"/>
    <row r="1151" s="22" customFormat="1"/>
    <row r="1152" s="22" customFormat="1"/>
    <row r="1153" s="22" customFormat="1"/>
    <row r="1154" s="22" customFormat="1"/>
    <row r="1155" s="22" customFormat="1"/>
    <row r="1156" s="22" customFormat="1"/>
    <row r="1157" s="22" customFormat="1"/>
    <row r="1158" s="22" customFormat="1"/>
    <row r="1159" s="22" customFormat="1"/>
    <row r="1160" s="22" customFormat="1"/>
    <row r="1161" s="22" customFormat="1"/>
    <row r="1162" s="22" customFormat="1"/>
    <row r="1163" s="22" customFormat="1"/>
    <row r="1164" s="22" customFormat="1"/>
    <row r="1165" s="22" customFormat="1"/>
    <row r="1166" s="22" customFormat="1"/>
    <row r="1167" s="22" customFormat="1"/>
    <row r="1168" s="22" customFormat="1"/>
    <row r="1169" s="22" customFormat="1"/>
    <row r="1170" s="22" customFormat="1"/>
    <row r="1171" s="22" customFormat="1"/>
    <row r="1172" s="22" customFormat="1"/>
    <row r="1173" s="22" customFormat="1"/>
    <row r="1174" s="22" customFormat="1"/>
    <row r="1175" s="22" customFormat="1"/>
    <row r="1176" s="22" customFormat="1"/>
    <row r="1177" s="22" customFormat="1"/>
    <row r="1178" s="22" customFormat="1"/>
    <row r="1179" s="22" customFormat="1"/>
    <row r="1180" s="22" customFormat="1"/>
    <row r="1181" s="22" customFormat="1"/>
    <row r="1182" s="22" customFormat="1"/>
    <row r="1183" s="22" customFormat="1"/>
    <row r="1184" s="22" customFormat="1"/>
    <row r="1185" s="22" customFormat="1"/>
    <row r="1186" s="22" customFormat="1"/>
    <row r="1187" s="22" customFormat="1"/>
    <row r="1188" s="22" customFormat="1"/>
    <row r="1189" s="22" customFormat="1"/>
    <row r="1190" s="22" customFormat="1"/>
    <row r="1191" s="22" customFormat="1"/>
    <row r="1192" s="22" customFormat="1"/>
    <row r="1193" s="22" customFormat="1"/>
    <row r="1194" s="22" customFormat="1"/>
    <row r="1195" s="22" customFormat="1"/>
    <row r="1196" s="22" customFormat="1"/>
    <row r="1197" s="22" customFormat="1"/>
    <row r="1198" s="22" customFormat="1"/>
    <row r="1199" s="22" customFormat="1"/>
    <row r="1200" s="22" customFormat="1"/>
    <row r="1201" s="22" customFormat="1"/>
    <row r="1202" s="22" customFormat="1"/>
    <row r="1203" s="22" customFormat="1"/>
    <row r="1204" s="22" customFormat="1"/>
    <row r="1205" s="22" customFormat="1"/>
    <row r="1206" s="22" customFormat="1"/>
    <row r="1207" s="22" customFormat="1"/>
    <row r="1208" s="22" customFormat="1"/>
    <row r="1209" s="22" customFormat="1"/>
    <row r="1210" s="22" customFormat="1"/>
    <row r="1211" s="22" customFormat="1"/>
    <row r="1212" s="22" customFormat="1"/>
    <row r="1213" s="22" customFormat="1"/>
    <row r="1214" s="22" customFormat="1"/>
    <row r="1215" s="22" customFormat="1"/>
    <row r="1216" s="22" customFormat="1"/>
    <row r="1217" s="22" customFormat="1"/>
    <row r="1218" s="22" customFormat="1"/>
    <row r="1219" s="22" customFormat="1"/>
    <row r="1220" s="22" customFormat="1"/>
    <row r="1221" s="22" customFormat="1"/>
    <row r="1222" s="22" customFormat="1"/>
    <row r="1223" s="22" customFormat="1"/>
    <row r="1224" s="22" customFormat="1"/>
    <row r="1225" s="22" customFormat="1"/>
    <row r="1226" s="22" customFormat="1"/>
    <row r="1227" s="22" customFormat="1"/>
    <row r="1228" s="22" customFormat="1"/>
    <row r="1229" s="22" customFormat="1"/>
    <row r="1230" s="22" customFormat="1"/>
    <row r="1231" s="22" customFormat="1"/>
    <row r="1232" s="22" customFormat="1"/>
    <row r="1233" s="22" customFormat="1"/>
    <row r="1234" s="22" customFormat="1"/>
    <row r="1235" s="22" customFormat="1"/>
    <row r="1236" s="22" customFormat="1"/>
    <row r="1237" s="22" customFormat="1"/>
    <row r="1238" s="22" customFormat="1"/>
    <row r="1239" s="22" customFormat="1"/>
    <row r="1240" s="22" customFormat="1"/>
    <row r="1241" s="22" customFormat="1"/>
    <row r="1242" s="22" customFormat="1"/>
    <row r="1243" s="22" customFormat="1"/>
    <row r="1244" s="22" customFormat="1"/>
    <row r="1245" s="22" customFormat="1"/>
    <row r="1246" s="22" customFormat="1"/>
    <row r="1247" s="22" customFormat="1"/>
    <row r="1248" s="22" customFormat="1"/>
    <row r="1249" s="22" customFormat="1"/>
    <row r="1250" s="22" customFormat="1"/>
    <row r="1251" s="22" customFormat="1"/>
    <row r="1252" s="22" customFormat="1"/>
    <row r="1253" s="22" customFormat="1"/>
    <row r="1254" s="22" customFormat="1"/>
    <row r="1255" s="22" customFormat="1"/>
    <row r="1256" s="22" customFormat="1"/>
    <row r="1257" s="22" customFormat="1"/>
    <row r="1258" s="22" customFormat="1"/>
    <row r="1259" s="22" customFormat="1"/>
    <row r="1260" s="22" customFormat="1"/>
    <row r="1261" s="22" customFormat="1"/>
    <row r="1262" s="22" customFormat="1"/>
    <row r="1263" s="22" customFormat="1"/>
    <row r="1264" s="22" customFormat="1"/>
    <row r="1265" s="22" customFormat="1"/>
    <row r="1266" s="22" customFormat="1"/>
    <row r="1267" s="22" customFormat="1"/>
    <row r="1268" s="22" customFormat="1"/>
    <row r="1269" s="22" customFormat="1"/>
    <row r="1270" s="22" customFormat="1"/>
    <row r="1271" s="22" customFormat="1"/>
    <row r="1272" s="22" customFormat="1"/>
    <row r="1273" s="22" customFormat="1"/>
    <row r="1274" s="22" customFormat="1"/>
    <row r="1275" s="22" customFormat="1"/>
    <row r="1276" s="22" customFormat="1"/>
    <row r="1277" s="22" customFormat="1"/>
    <row r="1278" s="22" customFormat="1"/>
    <row r="1279" s="22" customFormat="1"/>
    <row r="1280" s="22" customFormat="1"/>
    <row r="1281" s="22" customFormat="1"/>
    <row r="1282" s="22" customFormat="1"/>
    <row r="1283" s="22" customFormat="1"/>
    <row r="1284" s="22" customFormat="1"/>
    <row r="1285" s="22" customFormat="1"/>
    <row r="1286" s="22" customFormat="1"/>
    <row r="1287" s="22" customFormat="1"/>
    <row r="1288" s="22" customFormat="1"/>
    <row r="1289" s="22" customFormat="1"/>
    <row r="1290" s="22" customFormat="1"/>
    <row r="1291" s="22" customFormat="1"/>
    <row r="1292" s="22" customFormat="1"/>
    <row r="1293" s="22" customFormat="1"/>
    <row r="1294" s="22" customFormat="1"/>
    <row r="1295" s="22" customFormat="1"/>
    <row r="1296" s="22" customFormat="1"/>
    <row r="1297" s="22" customFormat="1"/>
    <row r="1298" s="22" customFormat="1"/>
    <row r="1299" s="22" customFormat="1"/>
    <row r="1300" s="22" customFormat="1"/>
    <row r="1301" s="22" customFormat="1"/>
    <row r="1302" s="22" customFormat="1"/>
    <row r="1303" s="22" customFormat="1"/>
    <row r="1304" s="22" customFormat="1"/>
    <row r="1305" s="22" customFormat="1"/>
    <row r="1306" s="22" customFormat="1"/>
    <row r="1307" s="22" customFormat="1"/>
    <row r="1308" s="22" customFormat="1"/>
    <row r="1309" s="22" customFormat="1"/>
    <row r="1310" s="22" customFormat="1"/>
    <row r="1311" s="22" customFormat="1"/>
    <row r="1312" s="22" customFormat="1"/>
    <row r="1313" s="22" customFormat="1"/>
    <row r="1314" s="22" customFormat="1"/>
    <row r="1315" s="22" customFormat="1"/>
    <row r="1316" s="22" customFormat="1"/>
    <row r="1317" s="22" customFormat="1"/>
    <row r="1318" s="22" customFormat="1"/>
    <row r="1319" s="22" customFormat="1"/>
    <row r="1320" s="22" customFormat="1"/>
    <row r="1321" s="22" customFormat="1"/>
    <row r="1322" s="22" customFormat="1"/>
    <row r="1323" s="22" customFormat="1"/>
    <row r="1324" s="22" customFormat="1"/>
    <row r="1325" s="22" customFormat="1"/>
    <row r="1326" s="22" customFormat="1"/>
    <row r="1327" s="22" customFormat="1"/>
    <row r="1328" s="22" customFormat="1"/>
    <row r="1329" s="22" customFormat="1"/>
    <row r="1330" s="22" customFormat="1"/>
    <row r="1331" s="22" customFormat="1"/>
    <row r="1332" s="22" customFormat="1"/>
    <row r="1333" s="22" customFormat="1"/>
    <row r="1334" s="22" customFormat="1"/>
    <row r="1335" s="22" customFormat="1"/>
    <row r="1336" s="22" customFormat="1"/>
    <row r="1337" s="22" customFormat="1"/>
    <row r="1338" s="22" customFormat="1"/>
    <row r="1339" s="22" customFormat="1"/>
    <row r="1340" s="22" customFormat="1"/>
    <row r="1341" s="22" customFormat="1"/>
    <row r="1342" s="22" customFormat="1"/>
    <row r="1343" s="22" customFormat="1"/>
    <row r="1344" s="22" customFormat="1"/>
    <row r="1345" s="22" customFormat="1"/>
    <row r="1346" s="22" customFormat="1"/>
    <row r="1347" s="22" customFormat="1"/>
    <row r="1348" s="22" customFormat="1"/>
    <row r="1349" s="22" customFormat="1"/>
    <row r="1350" s="22" customFormat="1"/>
    <row r="1351" s="22" customFormat="1"/>
    <row r="1352" s="22" customFormat="1"/>
    <row r="1353" s="22" customFormat="1"/>
    <row r="1354" s="22" customFormat="1"/>
    <row r="1355" s="22" customFormat="1"/>
    <row r="1356" s="22" customFormat="1"/>
    <row r="1357" s="22" customFormat="1"/>
    <row r="1358" s="22" customFormat="1"/>
    <row r="1359" s="22" customFormat="1"/>
    <row r="1360" s="22" customFormat="1"/>
    <row r="1361" s="22" customFormat="1"/>
    <row r="1362" s="22" customFormat="1"/>
    <row r="1363" s="22" customFormat="1"/>
    <row r="1364" s="22" customFormat="1"/>
    <row r="1365" s="22" customFormat="1"/>
    <row r="1366" s="22" customFormat="1"/>
    <row r="1367" s="22" customFormat="1"/>
    <row r="1368" s="22" customFormat="1"/>
    <row r="1369" s="22" customFormat="1"/>
    <row r="1370" s="22" customFormat="1"/>
    <row r="1371" s="22" customFormat="1"/>
    <row r="1372" s="22" customFormat="1"/>
    <row r="1373" s="22" customFormat="1"/>
    <row r="1374" s="22" customFormat="1"/>
    <row r="1375" s="22" customFormat="1"/>
    <row r="1376" s="22" customFormat="1"/>
    <row r="1377" s="22" customFormat="1"/>
    <row r="1378" s="22" customFormat="1"/>
    <row r="1379" s="22" customFormat="1"/>
    <row r="1380" s="22" customFormat="1"/>
    <row r="1381" s="22" customFormat="1"/>
    <row r="1382" s="22" customFormat="1"/>
    <row r="1383" s="22" customFormat="1"/>
    <row r="1384" s="22" customFormat="1"/>
    <row r="1385" s="22" customFormat="1"/>
    <row r="1386" s="22" customFormat="1"/>
    <row r="1387" s="22" customFormat="1"/>
    <row r="1388" s="22" customFormat="1"/>
    <row r="1389" s="22" customFormat="1"/>
    <row r="1390" s="22" customFormat="1"/>
    <row r="1391" s="22" customFormat="1"/>
    <row r="1392" s="22" customFormat="1"/>
    <row r="1393" s="22" customFormat="1"/>
    <row r="1394" s="22" customFormat="1"/>
    <row r="1395" s="22" customFormat="1"/>
    <row r="1396" s="22" customFormat="1"/>
    <row r="1397" s="22" customFormat="1"/>
    <row r="1398" s="22" customFormat="1"/>
    <row r="1399" s="22" customFormat="1"/>
    <row r="1400" s="22" customFormat="1"/>
    <row r="1401" s="22" customFormat="1"/>
    <row r="1402" s="22" customFormat="1"/>
    <row r="1403" s="22" customFormat="1"/>
    <row r="1404" s="22" customFormat="1"/>
    <row r="1405" s="22" customFormat="1"/>
    <row r="1406" s="22" customFormat="1"/>
    <row r="1407" s="22" customFormat="1"/>
    <row r="1408" s="22" customFormat="1"/>
    <row r="1409" s="22" customFormat="1"/>
    <row r="1410" s="22" customFormat="1"/>
    <row r="1411" s="22" customFormat="1"/>
    <row r="1412" s="22" customFormat="1"/>
    <row r="1413" s="22" customFormat="1"/>
    <row r="1414" s="22" customFormat="1"/>
    <row r="1415" s="22" customFormat="1"/>
    <row r="1416" s="22" customFormat="1"/>
    <row r="1417" s="22" customFormat="1"/>
    <row r="1418" s="22" customFormat="1"/>
    <row r="1419" s="22" customFormat="1"/>
    <row r="1420" s="22" customFormat="1"/>
    <row r="1421" s="22" customFormat="1"/>
    <row r="1422" s="22" customFormat="1"/>
    <row r="1423" s="22" customFormat="1"/>
    <row r="1424" s="22" customFormat="1"/>
    <row r="1425" s="22" customFormat="1"/>
    <row r="1426" s="22" customFormat="1"/>
    <row r="1427" s="22" customFormat="1"/>
    <row r="1428" s="22" customFormat="1"/>
    <row r="1429" s="22" customFormat="1"/>
    <row r="1430" s="22" customFormat="1"/>
    <row r="1431" s="22" customFormat="1"/>
    <row r="1432" s="22" customFormat="1"/>
    <row r="1433" s="22" customFormat="1"/>
    <row r="1434" s="22" customFormat="1"/>
    <row r="1435" s="22" customFormat="1"/>
    <row r="1436" s="22" customFormat="1"/>
    <row r="1437" s="22" customFormat="1"/>
    <row r="1438" s="22" customFormat="1"/>
    <row r="1439" s="22" customFormat="1"/>
    <row r="1440" s="22" customFormat="1"/>
    <row r="1441" s="22" customFormat="1"/>
    <row r="1442" s="22" customFormat="1"/>
    <row r="1443" s="22" customFormat="1"/>
    <row r="1444" s="22" customFormat="1"/>
    <row r="1445" s="22" customFormat="1"/>
    <row r="1446" s="22" customFormat="1"/>
    <row r="1447" s="22" customFormat="1"/>
    <row r="1448" s="22" customFormat="1"/>
    <row r="1449" s="22" customFormat="1"/>
    <row r="1450" s="22" customFormat="1"/>
    <row r="1451" s="22" customFormat="1"/>
    <row r="1452" s="22" customFormat="1"/>
    <row r="1453" s="22" customFormat="1"/>
    <row r="1454" s="22" customFormat="1"/>
    <row r="1455" s="22" customFormat="1"/>
    <row r="1456" s="22" customFormat="1"/>
    <row r="1457" s="22" customFormat="1"/>
    <row r="1458" s="22" customFormat="1"/>
    <row r="1459" s="22" customFormat="1"/>
    <row r="1460" s="22" customFormat="1"/>
    <row r="1461" s="22" customFormat="1"/>
    <row r="1462" s="22" customFormat="1"/>
    <row r="1463" s="22" customFormat="1"/>
    <row r="1464" s="22" customFormat="1"/>
    <row r="1465" s="22" customFormat="1"/>
    <row r="1466" s="22" customFormat="1"/>
    <row r="1467" s="22" customFormat="1"/>
    <row r="1468" s="22" customFormat="1"/>
    <row r="1469" s="22" customFormat="1"/>
    <row r="1470" s="22" customFormat="1"/>
    <row r="1471" s="22" customFormat="1"/>
    <row r="1472" s="22" customFormat="1"/>
    <row r="1473" s="22" customFormat="1"/>
    <row r="1474" s="22" customFormat="1"/>
    <row r="1475" s="22" customFormat="1"/>
    <row r="1476" s="22" customFormat="1"/>
    <row r="1477" s="22" customFormat="1"/>
    <row r="1478" s="22" customFormat="1"/>
    <row r="1479" s="22" customFormat="1"/>
    <row r="1480" s="22" customFormat="1"/>
    <row r="1481" s="22" customFormat="1"/>
    <row r="1482" s="22" customFormat="1"/>
    <row r="1483" s="22" customFormat="1"/>
    <row r="1484" s="22" customFormat="1"/>
    <row r="1485" s="22" customFormat="1"/>
    <row r="1486" s="22" customFormat="1"/>
    <row r="1487" s="22" customFormat="1"/>
    <row r="1488" s="22" customFormat="1"/>
    <row r="1489" s="22" customFormat="1"/>
    <row r="1490" s="22" customFormat="1"/>
    <row r="1491" s="22" customFormat="1"/>
    <row r="1492" s="22" customFormat="1"/>
    <row r="1493" s="22" customFormat="1"/>
    <row r="1494" s="22" customFormat="1"/>
    <row r="1495" s="22" customFormat="1"/>
    <row r="1496" s="22" customFormat="1"/>
    <row r="1497" s="22" customFormat="1"/>
    <row r="1498" s="22" customFormat="1"/>
    <row r="1499" s="22" customFormat="1"/>
    <row r="1500" s="22" customFormat="1"/>
    <row r="1501" s="22" customFormat="1"/>
    <row r="1502" s="22" customFormat="1"/>
    <row r="1503" s="22" customFormat="1"/>
    <row r="1504" s="22" customFormat="1"/>
    <row r="1505" s="22" customFormat="1"/>
    <row r="1506" s="22" customFormat="1"/>
    <row r="1507" s="22" customFormat="1"/>
    <row r="1508" s="22" customFormat="1"/>
    <row r="1509" s="22" customFormat="1"/>
    <row r="1510" s="22" customFormat="1"/>
    <row r="1511" s="22" customFormat="1"/>
    <row r="1512" s="22" customFormat="1"/>
    <row r="1513" s="22" customFormat="1"/>
    <row r="1514" s="22" customFormat="1"/>
    <row r="1515" s="22" customFormat="1"/>
    <row r="1516" s="22" customFormat="1"/>
    <row r="1517" s="22" customFormat="1"/>
    <row r="1518" s="22" customFormat="1"/>
    <row r="1519" s="22" customFormat="1"/>
    <row r="1520" s="22" customFormat="1"/>
    <row r="1521" s="22" customFormat="1"/>
    <row r="1522" s="22" customFormat="1"/>
    <row r="1523" s="22" customFormat="1"/>
    <row r="1524" s="22" customFormat="1"/>
    <row r="1525" s="22" customFormat="1"/>
    <row r="1526" s="22" customFormat="1"/>
    <row r="1527" s="22" customFormat="1"/>
    <row r="1528" s="22" customFormat="1"/>
    <row r="1529" s="22" customFormat="1"/>
    <row r="1530" s="22" customFormat="1"/>
    <row r="1531" s="22" customFormat="1"/>
    <row r="1532" s="22" customFormat="1"/>
    <row r="1533" s="22" customFormat="1"/>
    <row r="1534" s="22" customFormat="1"/>
    <row r="1535" s="22" customFormat="1"/>
    <row r="1536" s="22" customFormat="1"/>
    <row r="1537" s="22" customFormat="1"/>
    <row r="1538" s="22" customFormat="1"/>
    <row r="1539" s="22" customFormat="1"/>
    <row r="1540" s="22" customFormat="1"/>
    <row r="1541" s="22" customFormat="1"/>
    <row r="1542" s="22" customFormat="1"/>
    <row r="1543" s="22" customFormat="1"/>
    <row r="1544" s="22" customFormat="1"/>
    <row r="1545" s="22" customFormat="1"/>
    <row r="1546" s="22" customFormat="1"/>
    <row r="1547" s="22" customFormat="1"/>
    <row r="1548" s="22" customFormat="1"/>
    <row r="1549" s="22" customFormat="1"/>
    <row r="1550" s="22" customFormat="1"/>
    <row r="1551" s="22" customFormat="1"/>
    <row r="1552" s="22" customFormat="1"/>
    <row r="1553" s="22" customFormat="1"/>
    <row r="1554" s="22" customFormat="1"/>
    <row r="1555" s="22" customFormat="1"/>
    <row r="1556" s="22" customFormat="1"/>
    <row r="1557" s="22" customFormat="1"/>
    <row r="1558" s="22" customFormat="1"/>
    <row r="1559" s="22" customFormat="1"/>
    <row r="1560" s="22" customFormat="1"/>
    <row r="1561" s="22" customFormat="1"/>
    <row r="1562" s="22" customFormat="1"/>
    <row r="1563" s="22" customFormat="1"/>
    <row r="1564" s="22" customFormat="1"/>
    <row r="1565" s="22" customFormat="1"/>
    <row r="1566" s="22" customFormat="1"/>
    <row r="1567" s="22" customFormat="1"/>
    <row r="1568" s="22" customFormat="1"/>
    <row r="1569" s="22" customFormat="1"/>
    <row r="1570" s="22" customFormat="1"/>
    <row r="1571" s="22" customFormat="1"/>
    <row r="1572" s="22" customFormat="1"/>
    <row r="1573" s="22" customFormat="1"/>
    <row r="1574" s="22" customFormat="1"/>
    <row r="1575" s="22" customFormat="1"/>
    <row r="1576" s="22" customFormat="1"/>
    <row r="1577" s="22" customFormat="1"/>
    <row r="1578" s="22" customFormat="1"/>
    <row r="1579" s="22" customFormat="1"/>
    <row r="1580" s="22" customFormat="1"/>
    <row r="1581" s="22" customFormat="1"/>
    <row r="1582" s="22" customFormat="1"/>
    <row r="1583" s="22" customFormat="1"/>
    <row r="1584" s="22" customFormat="1"/>
    <row r="1585" s="22" customFormat="1"/>
    <row r="1586" s="22" customFormat="1"/>
    <row r="1587" s="22" customFormat="1"/>
    <row r="1588" s="22" customFormat="1"/>
    <row r="1589" s="22" customFormat="1"/>
    <row r="1590" s="22" customFormat="1"/>
    <row r="1591" s="22" customFormat="1"/>
    <row r="1592" s="22" customFormat="1"/>
    <row r="1593" s="22" customFormat="1"/>
    <row r="1594" s="22" customFormat="1"/>
    <row r="1595" s="22" customFormat="1"/>
    <row r="1596" s="22" customFormat="1"/>
    <row r="1597" s="22" customFormat="1"/>
    <row r="1598" s="22" customFormat="1"/>
    <row r="1599" s="22" customFormat="1"/>
    <row r="1600" s="22" customFormat="1"/>
    <row r="1601" s="22" customFormat="1"/>
    <row r="1602" s="22" customFormat="1"/>
    <row r="1603" s="22" customFormat="1"/>
    <row r="1604" s="22" customFormat="1"/>
    <row r="1605" s="22" customFormat="1"/>
    <row r="1606" s="22" customFormat="1"/>
    <row r="1607" s="22" customFormat="1"/>
    <row r="1608" s="22" customFormat="1"/>
    <row r="1609" s="22" customFormat="1"/>
    <row r="1610" s="22" customFormat="1"/>
    <row r="1611" s="22" customFormat="1"/>
    <row r="1612" s="22" customFormat="1"/>
    <row r="1613" s="22" customFormat="1"/>
    <row r="1614" s="22" customFormat="1"/>
    <row r="1615" s="22" customFormat="1"/>
    <row r="1616" s="22" customFormat="1"/>
    <row r="1617" s="22" customFormat="1"/>
    <row r="1618" s="22" customFormat="1"/>
    <row r="1619" s="22" customFormat="1"/>
    <row r="1620" s="22" customFormat="1"/>
    <row r="1621" s="22" customFormat="1"/>
    <row r="1622" s="22" customFormat="1"/>
    <row r="1623" s="22" customFormat="1"/>
    <row r="1624" s="22" customFormat="1"/>
    <row r="1625" s="22" customFormat="1"/>
    <row r="1626" s="22" customFormat="1"/>
    <row r="1627" s="22" customFormat="1"/>
    <row r="1628" s="22" customFormat="1"/>
    <row r="1629" s="22" customFormat="1"/>
    <row r="1630" s="22" customFormat="1"/>
    <row r="1631" s="22" customFormat="1"/>
    <row r="1632" s="22" customFormat="1"/>
    <row r="1633" s="22" customFormat="1"/>
    <row r="1634" s="22" customFormat="1"/>
    <row r="1635" s="22" customFormat="1"/>
    <row r="1636" s="22" customFormat="1"/>
    <row r="1637" s="22" customFormat="1"/>
    <row r="1638" s="22" customFormat="1"/>
    <row r="1639" s="22" customFormat="1"/>
    <row r="1640" s="22" customFormat="1"/>
    <row r="1641" s="22" customFormat="1"/>
    <row r="1642" s="22" customFormat="1"/>
    <row r="1643" s="22" customFormat="1"/>
    <row r="1644" s="22" customFormat="1"/>
    <row r="1645" s="22" customFormat="1"/>
    <row r="1646" s="22" customFormat="1"/>
    <row r="1647" s="22" customFormat="1"/>
    <row r="1648" s="22" customFormat="1"/>
    <row r="1649" s="22" customFormat="1"/>
    <row r="1650" s="22" customFormat="1"/>
    <row r="1651" s="22" customFormat="1"/>
    <row r="1652" s="22" customFormat="1"/>
    <row r="1653" s="22" customFormat="1"/>
    <row r="1654" s="22" customFormat="1"/>
    <row r="1655" s="22" customFormat="1"/>
    <row r="1656" s="22" customFormat="1"/>
    <row r="1657" s="22" customFormat="1"/>
    <row r="1658" s="22" customFormat="1"/>
    <row r="1659" s="22" customFormat="1"/>
    <row r="1660" s="22" customFormat="1"/>
    <row r="1661" s="22" customFormat="1"/>
    <row r="1662" s="22" customFormat="1"/>
    <row r="1663" s="22" customFormat="1"/>
    <row r="1664" s="22" customFormat="1"/>
    <row r="1665" s="22" customFormat="1"/>
    <row r="1666" s="22" customFormat="1"/>
    <row r="1667" s="22" customFormat="1"/>
    <row r="1668" s="22" customFormat="1"/>
    <row r="1669" s="22" customFormat="1"/>
    <row r="1670" s="22" customFormat="1"/>
    <row r="1671" s="22" customFormat="1"/>
    <row r="1672" s="22" customFormat="1"/>
    <row r="1673" s="22" customFormat="1"/>
    <row r="1674" s="22" customFormat="1"/>
    <row r="1675" s="22" customFormat="1"/>
    <row r="1676" s="22" customFormat="1"/>
    <row r="1677" s="22" customFormat="1"/>
    <row r="1678" s="22" customFormat="1"/>
    <row r="1679" s="22" customFormat="1"/>
    <row r="1680" s="22" customFormat="1"/>
    <row r="1681" s="22" customFormat="1"/>
    <row r="1682" s="22" customFormat="1"/>
    <row r="1683" s="22" customFormat="1"/>
    <row r="1684" s="22" customFormat="1"/>
    <row r="1685" s="22" customFormat="1"/>
    <row r="1686" s="22" customFormat="1"/>
    <row r="1687" s="22" customFormat="1"/>
    <row r="1688" s="22" customFormat="1"/>
    <row r="1689" s="22" customFormat="1"/>
    <row r="1690" s="22" customFormat="1"/>
    <row r="1691" s="22" customFormat="1"/>
    <row r="1692" s="22" customFormat="1"/>
    <row r="1693" s="22" customFormat="1"/>
    <row r="1694" s="22" customFormat="1"/>
    <row r="1695" s="22" customFormat="1"/>
    <row r="1696" s="22" customFormat="1"/>
    <row r="1697" s="22" customFormat="1"/>
    <row r="1698" s="22" customFormat="1"/>
    <row r="1699" s="22" customFormat="1"/>
    <row r="1700" s="22" customFormat="1"/>
    <row r="1701" s="22" customFormat="1"/>
    <row r="1702" s="22" customFormat="1"/>
    <row r="1703" s="22" customFormat="1"/>
    <row r="1704" s="22" customFormat="1"/>
    <row r="1705" s="22" customFormat="1"/>
    <row r="1706" s="22" customFormat="1"/>
    <row r="1707" s="22" customFormat="1"/>
    <row r="1708" s="22" customFormat="1"/>
    <row r="1709" s="22" customFormat="1"/>
    <row r="1710" s="22" customFormat="1"/>
    <row r="1711" s="22" customFormat="1"/>
    <row r="1712" s="22" customFormat="1"/>
    <row r="1713" s="22" customFormat="1"/>
    <row r="1714" s="22" customFormat="1"/>
    <row r="1715" s="22" customFormat="1"/>
    <row r="1716" s="22" customFormat="1"/>
    <row r="1717" s="22" customFormat="1"/>
    <row r="1718" s="22" customFormat="1"/>
    <row r="1719" s="22" customFormat="1"/>
    <row r="1720" s="22" customFormat="1"/>
    <row r="1721" s="22" customFormat="1"/>
    <row r="1722" s="22" customFormat="1"/>
    <row r="1723" s="22" customFormat="1"/>
    <row r="1724" s="22" customFormat="1"/>
    <row r="1725" s="22" customFormat="1"/>
    <row r="1726" s="22" customFormat="1"/>
    <row r="1727" s="22" customFormat="1"/>
    <row r="1728" s="22" customFormat="1"/>
    <row r="1729" s="22" customFormat="1"/>
    <row r="1730" s="22" customFormat="1"/>
    <row r="1731" s="22" customFormat="1"/>
    <row r="1732" s="22" customFormat="1"/>
    <row r="1733" s="22" customFormat="1"/>
    <row r="1734" s="22" customFormat="1"/>
    <row r="1735" s="22" customFormat="1"/>
    <row r="1736" s="22" customFormat="1"/>
    <row r="1737" s="22" customFormat="1"/>
    <row r="1738" s="22" customFormat="1"/>
    <row r="1739" s="22" customFormat="1"/>
    <row r="1740" s="22" customFormat="1"/>
    <row r="1741" s="22" customFormat="1"/>
    <row r="1742" s="22" customFormat="1"/>
    <row r="1743" s="22" customFormat="1"/>
    <row r="1744" s="22" customFormat="1"/>
    <row r="1745" s="22" customFormat="1"/>
    <row r="1746" s="22" customFormat="1"/>
    <row r="1747" s="22" customFormat="1"/>
    <row r="1748" s="22" customFormat="1"/>
    <row r="1749" s="22" customFormat="1"/>
    <row r="1750" s="22" customFormat="1"/>
    <row r="1751" s="22" customFormat="1"/>
    <row r="1752" s="22" customFormat="1"/>
    <row r="1753" s="22" customFormat="1"/>
    <row r="1754" s="22" customFormat="1"/>
    <row r="1755" s="22" customFormat="1"/>
    <row r="1756" s="22" customFormat="1"/>
    <row r="1757" s="22" customFormat="1"/>
    <row r="1758" s="22" customFormat="1"/>
    <row r="1759" s="22" customFormat="1"/>
    <row r="1760" s="22" customFormat="1"/>
    <row r="1761" s="22" customFormat="1"/>
    <row r="1762" s="22" customFormat="1"/>
    <row r="1763" s="22" customFormat="1"/>
    <row r="1764" s="22" customFormat="1"/>
    <row r="1765" s="22" customFormat="1"/>
    <row r="1766" s="22" customFormat="1"/>
    <row r="1767" s="22" customFormat="1"/>
    <row r="1768" s="22" customFormat="1"/>
    <row r="1769" s="22" customFormat="1"/>
    <row r="1770" s="22" customFormat="1"/>
    <row r="1771" s="22" customFormat="1"/>
    <row r="1772" s="22" customFormat="1"/>
    <row r="1773" s="22" customFormat="1"/>
    <row r="1774" s="22" customFormat="1"/>
    <row r="1775" s="22" customFormat="1"/>
    <row r="1776" s="22" customFormat="1"/>
    <row r="1777" s="22" customFormat="1"/>
    <row r="1778" s="22" customFormat="1"/>
    <row r="1779" s="22" customFormat="1"/>
    <row r="1780" s="22" customFormat="1"/>
    <row r="1781" s="22" customFormat="1"/>
    <row r="1782" s="22" customFormat="1"/>
    <row r="1783" s="22" customFormat="1"/>
    <row r="1784" s="22" customFormat="1"/>
    <row r="1785" s="22" customFormat="1"/>
    <row r="1786" s="22" customFormat="1"/>
    <row r="1787" s="22" customFormat="1"/>
    <row r="1788" s="22" customFormat="1"/>
    <row r="1789" s="22" customFormat="1"/>
    <row r="1790" s="22" customFormat="1"/>
    <row r="1791" s="22" customFormat="1"/>
    <row r="1792" s="22" customFormat="1"/>
    <row r="1793" s="22" customFormat="1"/>
    <row r="1794" s="22" customFormat="1"/>
    <row r="1795" s="22" customFormat="1"/>
    <row r="1796" s="22" customFormat="1"/>
    <row r="1797" s="22" customFormat="1"/>
    <row r="1798" s="22" customFormat="1"/>
    <row r="1799" s="22" customFormat="1"/>
    <row r="1800" s="22" customFormat="1"/>
    <row r="1801" s="22" customFormat="1"/>
    <row r="1802" s="22" customFormat="1"/>
    <row r="1803" s="22" customFormat="1"/>
    <row r="1804" s="22" customFormat="1"/>
    <row r="1805" s="22" customFormat="1"/>
    <row r="1806" s="22" customFormat="1"/>
    <row r="1807" s="22" customFormat="1"/>
    <row r="1808" s="22" customFormat="1"/>
    <row r="1809" s="22" customFormat="1"/>
    <row r="1810" s="22" customFormat="1"/>
    <row r="1811" s="22" customFormat="1"/>
    <row r="1812" s="22" customFormat="1"/>
    <row r="1813" s="22" customFormat="1"/>
    <row r="1814" s="22" customFormat="1"/>
    <row r="1815" s="22" customFormat="1"/>
    <row r="1816" s="22" customFormat="1"/>
    <row r="1817" s="22" customFormat="1"/>
    <row r="1818" s="22" customFormat="1"/>
    <row r="1819" s="22" customFormat="1"/>
    <row r="1820" s="22" customFormat="1"/>
    <row r="1821" s="22" customFormat="1"/>
    <row r="1822" s="22" customFormat="1"/>
    <row r="1823" s="22" customFormat="1"/>
    <row r="1824" s="22" customFormat="1"/>
    <row r="1825" s="22" customFormat="1"/>
    <row r="1826" s="22" customFormat="1"/>
    <row r="1827" s="22" customFormat="1"/>
    <row r="1828" s="22" customFormat="1"/>
    <row r="1829" s="22" customFormat="1"/>
    <row r="1830" s="22" customFormat="1"/>
    <row r="1831" s="22" customFormat="1"/>
    <row r="1832" s="22" customFormat="1"/>
    <row r="1833" s="22" customFormat="1"/>
    <row r="1834" s="22" customFormat="1"/>
    <row r="1835" s="22" customFormat="1"/>
    <row r="1836" s="22" customFormat="1"/>
    <row r="1837" s="22" customFormat="1"/>
    <row r="1838" s="22" customFormat="1"/>
    <row r="1839" s="22" customFormat="1"/>
    <row r="1840" s="22" customFormat="1"/>
    <row r="1841" s="22" customFormat="1"/>
    <row r="1842" s="22" customFormat="1"/>
    <row r="1843" s="22" customFormat="1"/>
    <row r="1844" s="22" customFormat="1"/>
    <row r="1845" s="22" customFormat="1"/>
    <row r="1846" s="22" customFormat="1"/>
    <row r="1847" s="22" customFormat="1"/>
    <row r="1848" s="22" customFormat="1"/>
    <row r="1849" s="22" customFormat="1"/>
    <row r="1850" s="22" customFormat="1"/>
    <row r="1851" s="22" customFormat="1"/>
    <row r="1852" s="22" customFormat="1"/>
    <row r="1853" s="22" customFormat="1"/>
    <row r="1854" s="22" customFormat="1"/>
    <row r="1855" s="22" customFormat="1"/>
    <row r="1856" s="22" customFormat="1"/>
    <row r="1857" s="22" customFormat="1"/>
    <row r="1858" s="22" customFormat="1"/>
    <row r="1859" s="22" customFormat="1"/>
    <row r="1860" s="22" customFormat="1"/>
    <row r="1861" s="22" customFormat="1"/>
    <row r="1862" s="22" customFormat="1"/>
    <row r="1863" s="22" customFormat="1"/>
    <row r="1864" s="22" customFormat="1"/>
    <row r="1865" s="22" customFormat="1"/>
    <row r="1866" s="22" customFormat="1"/>
    <row r="1867" s="22" customFormat="1"/>
    <row r="1868" s="22" customFormat="1"/>
    <row r="1869" s="22" customFormat="1"/>
    <row r="1870" s="22" customFormat="1"/>
    <row r="1871" s="22" customFormat="1"/>
    <row r="1872" s="22" customFormat="1"/>
    <row r="1873" s="22" customFormat="1"/>
    <row r="1874" s="22" customFormat="1"/>
    <row r="1875" s="22" customFormat="1"/>
    <row r="1876" s="22" customFormat="1"/>
    <row r="1877" s="22" customFormat="1"/>
    <row r="1878" s="22" customFormat="1"/>
    <row r="1879" s="22" customFormat="1"/>
    <row r="1880" s="22" customFormat="1"/>
    <row r="1881" s="22" customFormat="1"/>
    <row r="1882" s="22" customFormat="1"/>
    <row r="1883" s="22" customFormat="1"/>
    <row r="1884" s="22" customFormat="1"/>
    <row r="1885" s="22" customFormat="1"/>
    <row r="1886" s="22" customFormat="1"/>
    <row r="1887" s="22" customFormat="1"/>
    <row r="1888" s="22" customFormat="1"/>
    <row r="1889" s="22" customFormat="1"/>
    <row r="1890" s="22" customFormat="1"/>
    <row r="1891" s="22" customFormat="1"/>
    <row r="1892" s="22" customFormat="1"/>
    <row r="1893" s="22" customFormat="1"/>
    <row r="1894" s="22" customFormat="1"/>
    <row r="1895" s="22" customFormat="1"/>
    <row r="1896" s="22" customFormat="1"/>
    <row r="1897" s="22" customFormat="1"/>
    <row r="1898" s="22" customFormat="1"/>
    <row r="1899" s="22" customFormat="1"/>
    <row r="1900" s="22" customFormat="1"/>
    <row r="1901" s="22" customFormat="1"/>
    <row r="1902" s="22" customFormat="1"/>
    <row r="1903" s="22" customFormat="1"/>
    <row r="1904" s="22" customFormat="1"/>
    <row r="1905" s="22" customFormat="1"/>
    <row r="1906" s="22" customFormat="1"/>
    <row r="1907" s="22" customFormat="1"/>
    <row r="1908" s="22" customFormat="1"/>
    <row r="1909" s="22" customFormat="1"/>
    <row r="1910" s="22" customFormat="1"/>
    <row r="1911" s="22" customFormat="1"/>
    <row r="1912" s="22" customFormat="1"/>
    <row r="1913" s="22" customFormat="1"/>
    <row r="1914" s="22" customFormat="1"/>
    <row r="1915" s="22" customFormat="1"/>
    <row r="1916" s="22" customFormat="1"/>
    <row r="1917" s="22" customFormat="1"/>
    <row r="1918" s="22" customFormat="1"/>
    <row r="1919" s="22" customFormat="1"/>
    <row r="1920" s="22" customFormat="1"/>
    <row r="1921" s="22" customFormat="1"/>
    <row r="1922" s="22" customFormat="1"/>
    <row r="1923" s="22" customFormat="1"/>
    <row r="1924" s="22" customFormat="1"/>
    <row r="1925" s="22" customFormat="1"/>
    <row r="1926" s="22" customFormat="1"/>
    <row r="1927" s="22" customFormat="1"/>
    <row r="1928" s="22" customFormat="1"/>
    <row r="1929" s="22" customFormat="1"/>
    <row r="1930" s="22" customFormat="1"/>
    <row r="1931" s="22" customFormat="1"/>
    <row r="1932" s="22" customFormat="1"/>
    <row r="1933" s="22" customFormat="1"/>
    <row r="1934" s="22" customFormat="1"/>
    <row r="1935" s="22" customFormat="1"/>
    <row r="1936" s="22" customFormat="1"/>
    <row r="1937" s="22" customFormat="1"/>
    <row r="1938" s="22" customFormat="1"/>
    <row r="1939" s="22" customFormat="1"/>
    <row r="1940" s="22" customFormat="1"/>
    <row r="1941" s="22" customFormat="1"/>
    <row r="1942" s="22" customFormat="1"/>
    <row r="1943" s="22" customFormat="1"/>
    <row r="1944" s="22" customFormat="1"/>
    <row r="1945" s="22" customFormat="1"/>
    <row r="1946" s="22" customFormat="1"/>
    <row r="1947" s="22" customFormat="1"/>
    <row r="1948" s="22" customFormat="1"/>
    <row r="1949" s="22" customFormat="1"/>
    <row r="1950" s="22" customFormat="1"/>
    <row r="1951" s="22" customFormat="1"/>
    <row r="1952" s="22" customFormat="1"/>
    <row r="1953" s="22" customFormat="1"/>
    <row r="1954" s="22" customFormat="1"/>
    <row r="1955" s="22" customFormat="1"/>
    <row r="1956" s="22" customFormat="1"/>
    <row r="1957" s="22" customFormat="1"/>
    <row r="1958" s="22" customFormat="1"/>
    <row r="1959" s="22" customFormat="1"/>
    <row r="1960" s="22" customFormat="1"/>
    <row r="1961" s="22" customFormat="1"/>
    <row r="1962" s="22" customFormat="1"/>
    <row r="1963" s="22" customFormat="1"/>
    <row r="1964" s="22" customFormat="1"/>
    <row r="1965" s="22" customFormat="1"/>
    <row r="1966" s="22" customFormat="1"/>
    <row r="1967" s="22" customFormat="1"/>
    <row r="1968" s="22" customFormat="1"/>
    <row r="1969" s="22" customFormat="1"/>
    <row r="1970" s="22" customFormat="1"/>
    <row r="1971" s="22" customFormat="1"/>
    <row r="1972" s="22" customFormat="1"/>
    <row r="1973" s="22" customFormat="1"/>
    <row r="1974" s="22" customFormat="1"/>
    <row r="1975" s="22" customFormat="1"/>
    <row r="1976" s="22" customFormat="1"/>
    <row r="1977" s="22" customFormat="1"/>
    <row r="1978" s="22" customFormat="1"/>
    <row r="1979" s="22" customFormat="1"/>
    <row r="1980" s="22" customFormat="1"/>
    <row r="1981" s="22" customFormat="1"/>
    <row r="1982" s="22" customFormat="1"/>
    <row r="1983" s="22" customFormat="1"/>
    <row r="1984" s="22" customFormat="1"/>
    <row r="1985" s="22" customFormat="1"/>
    <row r="1986" s="22" customFormat="1"/>
    <row r="1987" s="22" customFormat="1"/>
    <row r="1988" s="22" customFormat="1"/>
    <row r="1989" s="22" customFormat="1"/>
    <row r="1990" s="22" customFormat="1"/>
    <row r="1991" s="22" customFormat="1"/>
    <row r="1992" s="22" customFormat="1"/>
    <row r="1993" s="22" customFormat="1"/>
    <row r="1994" s="22" customFormat="1"/>
    <row r="1995" s="22" customFormat="1"/>
    <row r="1996" s="22" customFormat="1"/>
    <row r="1997" s="22" customFormat="1"/>
    <row r="1998" s="22" customFormat="1"/>
    <row r="1999" s="22" customFormat="1"/>
    <row r="2000" s="22" customFormat="1"/>
    <row r="2001" s="22" customFormat="1"/>
    <row r="2002" s="22" customFormat="1"/>
    <row r="2003" s="22" customFormat="1"/>
    <row r="2004" s="22" customFormat="1"/>
    <row r="2005" s="22" customFormat="1"/>
    <row r="2006" s="22" customFormat="1"/>
    <row r="2007" s="22" customFormat="1"/>
    <row r="2008" s="22" customFormat="1"/>
    <row r="2009" s="22" customFormat="1"/>
    <row r="2010" s="22" customFormat="1"/>
    <row r="2011" s="22" customFormat="1"/>
    <row r="2012" s="22" customFormat="1"/>
    <row r="2013" s="22" customFormat="1"/>
    <row r="2014" s="22" customFormat="1"/>
    <row r="2015" s="22" customFormat="1"/>
    <row r="2016" s="22" customFormat="1"/>
    <row r="2017" s="22" customFormat="1"/>
    <row r="2018" s="22" customFormat="1"/>
    <row r="2019" s="22" customFormat="1"/>
    <row r="2020" s="22" customFormat="1"/>
    <row r="2021" s="22" customFormat="1"/>
    <row r="2022" s="22" customFormat="1"/>
    <row r="2023" s="22" customFormat="1"/>
    <row r="2024" s="22" customFormat="1"/>
    <row r="2025" s="22" customFormat="1"/>
    <row r="2026" s="22" customFormat="1"/>
    <row r="2027" s="22" customFormat="1"/>
    <row r="2028" s="22" customFormat="1"/>
    <row r="2029" s="22" customFormat="1"/>
    <row r="2030" s="22" customFormat="1"/>
    <row r="2031" s="22" customFormat="1"/>
    <row r="2032" s="22" customFormat="1"/>
    <row r="2033" s="22" customFormat="1"/>
    <row r="2034" s="22" customFormat="1"/>
    <row r="2035" s="22" customFormat="1"/>
    <row r="2036" s="22" customFormat="1"/>
    <row r="2037" s="22" customFormat="1"/>
    <row r="2038" s="22" customFormat="1"/>
    <row r="2039" s="22" customFormat="1"/>
    <row r="2040" s="22" customFormat="1"/>
    <row r="2041" s="22" customFormat="1"/>
    <row r="2042" s="22" customFormat="1"/>
    <row r="2043" s="22" customFormat="1"/>
    <row r="2044" s="22" customFormat="1"/>
    <row r="2045" s="22" customFormat="1"/>
    <row r="2046" s="22" customFormat="1"/>
    <row r="2047" s="22" customFormat="1"/>
    <row r="2048" s="22" customFormat="1"/>
    <row r="2049" s="22" customFormat="1"/>
    <row r="2050" s="22" customFormat="1"/>
    <row r="2051" s="22" customFormat="1"/>
    <row r="2052" s="22" customFormat="1"/>
    <row r="2053" s="22" customFormat="1"/>
    <row r="2054" s="22" customFormat="1"/>
    <row r="2055" s="22" customFormat="1"/>
    <row r="2056" s="22" customFormat="1"/>
    <row r="2057" s="22" customFormat="1"/>
    <row r="2058" s="22" customFormat="1"/>
    <row r="2059" s="22" customFormat="1"/>
    <row r="2060" s="22" customFormat="1"/>
    <row r="2061" s="22" customFormat="1"/>
    <row r="2062" s="22" customFormat="1"/>
    <row r="2063" s="22" customFormat="1"/>
    <row r="2064" s="22" customFormat="1"/>
    <row r="2065" s="22" customFormat="1"/>
    <row r="2066" s="22" customFormat="1"/>
    <row r="2067" s="22" customFormat="1"/>
    <row r="2068" s="22" customFormat="1"/>
    <row r="2069" s="22" customFormat="1"/>
    <row r="2070" s="22" customFormat="1"/>
    <row r="2071" s="22" customFormat="1"/>
    <row r="2072" s="22" customFormat="1"/>
    <row r="2073" s="22" customFormat="1"/>
    <row r="2074" s="22" customFormat="1"/>
    <row r="2075" s="22" customFormat="1"/>
    <row r="2076" s="22" customFormat="1"/>
    <row r="2077" s="22" customFormat="1"/>
    <row r="2078" s="22" customFormat="1"/>
    <row r="2079" s="22" customFormat="1"/>
    <row r="2080" s="22" customFormat="1"/>
    <row r="2081" s="22" customFormat="1"/>
    <row r="2082" s="22" customFormat="1"/>
    <row r="2083" s="22" customFormat="1"/>
    <row r="2084" s="22" customFormat="1"/>
    <row r="2085" s="22" customFormat="1"/>
    <row r="2086" s="22" customFormat="1"/>
    <row r="2087" s="22" customFormat="1"/>
    <row r="2088" s="22" customFormat="1"/>
    <row r="2089" s="22" customFormat="1"/>
    <row r="2090" s="22" customFormat="1"/>
    <row r="2091" s="22" customFormat="1"/>
    <row r="2092" s="22" customFormat="1"/>
    <row r="2093" s="22" customFormat="1"/>
    <row r="2094" s="22" customFormat="1"/>
    <row r="2095" s="22" customFormat="1"/>
    <row r="2096" s="22" customFormat="1"/>
    <row r="2097" s="22" customFormat="1"/>
    <row r="2098" s="22" customFormat="1"/>
    <row r="2099" s="22" customFormat="1"/>
    <row r="2100" s="22" customFormat="1"/>
    <row r="2101" s="22" customFormat="1"/>
    <row r="2102" s="22" customFormat="1"/>
    <row r="2103" s="22" customFormat="1"/>
    <row r="2104" s="22" customFormat="1"/>
    <row r="2105" s="22" customFormat="1"/>
    <row r="2106" s="22" customFormat="1"/>
    <row r="2107" s="22" customFormat="1"/>
    <row r="2108" s="22" customFormat="1"/>
    <row r="2109" s="22" customFormat="1"/>
    <row r="2110" s="22" customFormat="1"/>
    <row r="2111" s="22" customFormat="1"/>
    <row r="2112" s="22" customFormat="1"/>
    <row r="2113" s="22" customFormat="1"/>
    <row r="2114" s="22" customFormat="1"/>
    <row r="2115" s="22" customFormat="1"/>
    <row r="2116" s="22" customFormat="1"/>
    <row r="2117" s="22" customFormat="1"/>
    <row r="2118" s="22" customFormat="1"/>
    <row r="2119" s="22" customFormat="1"/>
    <row r="2120" s="22" customFormat="1"/>
    <row r="2121" s="22" customFormat="1"/>
    <row r="2122" s="22" customFormat="1"/>
    <row r="2123" s="22" customFormat="1"/>
    <row r="2124" s="22" customFormat="1"/>
    <row r="2125" s="22" customFormat="1"/>
    <row r="2126" s="22" customFormat="1"/>
    <row r="2127" s="22" customFormat="1"/>
    <row r="2128" s="22" customFormat="1"/>
    <row r="2129" s="22" customFormat="1"/>
    <row r="2130" s="22" customFormat="1"/>
    <row r="2131" s="22" customFormat="1"/>
    <row r="2132" s="22" customFormat="1"/>
    <row r="2133" s="22" customFormat="1"/>
    <row r="2134" s="22" customFormat="1"/>
    <row r="2135" s="22" customFormat="1"/>
    <row r="2136" s="22" customFormat="1"/>
    <row r="2137" s="22" customFormat="1"/>
    <row r="2138" s="22" customFormat="1"/>
    <row r="2139" s="22" customFormat="1"/>
    <row r="2140" s="22" customFormat="1"/>
    <row r="2141" s="22" customFormat="1"/>
    <row r="2142" s="22" customFormat="1"/>
    <row r="2143" s="22" customFormat="1"/>
    <row r="2144" s="22" customFormat="1"/>
    <row r="2145" s="22" customFormat="1"/>
    <row r="2146" s="22" customFormat="1"/>
    <row r="2147" s="22" customFormat="1"/>
    <row r="2148" s="22" customFormat="1"/>
    <row r="2149" s="22" customFormat="1"/>
    <row r="2150" s="22" customFormat="1"/>
    <row r="2151" s="22" customFormat="1"/>
    <row r="2152" s="22" customFormat="1"/>
    <row r="2153" s="22" customFormat="1"/>
    <row r="2154" s="22" customFormat="1"/>
    <row r="2155" s="22" customFormat="1"/>
    <row r="2156" s="22" customFormat="1"/>
    <row r="2157" s="22" customFormat="1"/>
    <row r="2158" s="22" customFormat="1"/>
    <row r="2159" s="22" customFormat="1"/>
    <row r="2160" s="22" customFormat="1"/>
    <row r="2161" s="22" customFormat="1"/>
    <row r="2162" s="22" customFormat="1"/>
    <row r="2163" s="22" customFormat="1"/>
    <row r="2164" s="22" customFormat="1"/>
    <row r="2165" s="22" customFormat="1"/>
    <row r="2166" s="22" customFormat="1"/>
    <row r="2167" s="22" customFormat="1"/>
    <row r="2168" s="22" customFormat="1"/>
    <row r="2169" s="22" customFormat="1"/>
    <row r="2170" s="22" customFormat="1"/>
    <row r="2171" s="22" customFormat="1"/>
    <row r="2172" s="22" customFormat="1"/>
    <row r="2173" s="22" customFormat="1"/>
    <row r="2174" s="22" customFormat="1"/>
    <row r="2175" s="22" customFormat="1"/>
    <row r="2176" s="22" customFormat="1"/>
    <row r="2177" s="22" customFormat="1"/>
    <row r="2178" s="22" customFormat="1"/>
    <row r="2179" s="22" customFormat="1"/>
    <row r="2180" s="22" customFormat="1"/>
    <row r="2181" s="22" customFormat="1"/>
    <row r="2182" s="22" customFormat="1"/>
    <row r="2183" s="22" customFormat="1"/>
    <row r="2184" s="22" customFormat="1"/>
    <row r="2185" s="22" customFormat="1"/>
    <row r="2186" s="22" customFormat="1"/>
    <row r="2187" s="22" customFormat="1"/>
    <row r="2188" s="22" customFormat="1"/>
    <row r="2189" s="22" customFormat="1"/>
    <row r="2190" s="22" customFormat="1"/>
    <row r="2191" s="22" customFormat="1"/>
    <row r="2192" s="22" customFormat="1"/>
    <row r="2193" s="22" customFormat="1"/>
    <row r="2194" s="22" customFormat="1"/>
    <row r="2195" s="22" customFormat="1"/>
    <row r="2196" s="22" customFormat="1"/>
    <row r="2197" s="22" customFormat="1"/>
    <row r="2198" s="22" customFormat="1"/>
    <row r="2199" s="22" customFormat="1"/>
    <row r="2200" s="22" customFormat="1"/>
    <row r="2201" s="22" customFormat="1"/>
    <row r="2202" s="22" customFormat="1"/>
    <row r="2203" s="22" customFormat="1"/>
    <row r="2204" s="22" customFormat="1"/>
    <row r="2205" s="22" customFormat="1"/>
    <row r="2206" s="22" customFormat="1"/>
    <row r="2207" s="22" customFormat="1"/>
    <row r="2208" s="22" customFormat="1"/>
    <row r="2209" s="22" customFormat="1"/>
    <row r="2210" s="22" customFormat="1"/>
    <row r="2211" s="22" customFormat="1"/>
    <row r="2212" s="22" customFormat="1"/>
    <row r="2213" s="22" customFormat="1"/>
    <row r="2214" s="22" customFormat="1"/>
    <row r="2215" s="22" customFormat="1"/>
    <row r="2216" s="22" customFormat="1"/>
    <row r="2217" s="22" customFormat="1"/>
    <row r="2218" s="22" customFormat="1"/>
    <row r="2219" s="22" customFormat="1"/>
    <row r="2220" s="22" customFormat="1"/>
    <row r="2221" s="22" customFormat="1"/>
    <row r="2222" s="22" customFormat="1"/>
    <row r="2223" s="22" customFormat="1"/>
    <row r="2224" s="22" customFormat="1"/>
    <row r="2225" s="22" customFormat="1"/>
    <row r="2226" s="22" customFormat="1"/>
    <row r="2227" s="22" customFormat="1"/>
    <row r="2228" s="22" customFormat="1"/>
    <row r="2229" s="22" customFormat="1"/>
    <row r="2230" s="22" customFormat="1"/>
    <row r="2231" s="22" customFormat="1"/>
    <row r="2232" s="22" customFormat="1"/>
    <row r="2233" s="22" customFormat="1"/>
    <row r="2234" s="22" customFormat="1"/>
    <row r="2235" s="22" customFormat="1"/>
    <row r="2236" s="22" customFormat="1"/>
    <row r="2237" s="22" customFormat="1"/>
    <row r="2238" s="22" customFormat="1"/>
    <row r="2239" s="22" customFormat="1"/>
    <row r="2240" s="22" customFormat="1"/>
    <row r="2241" s="22" customFormat="1"/>
    <row r="2242" s="22" customFormat="1"/>
    <row r="2243" s="22" customFormat="1"/>
    <row r="2244" s="22" customFormat="1"/>
    <row r="2245" s="22" customFormat="1"/>
    <row r="2246" s="22" customFormat="1"/>
    <row r="2247" s="22" customFormat="1"/>
    <row r="2248" s="22" customFormat="1"/>
    <row r="2249" s="22" customFormat="1"/>
    <row r="2250" s="22" customFormat="1"/>
    <row r="2251" s="22" customFormat="1"/>
    <row r="2252" s="22" customFormat="1"/>
    <row r="2253" s="22" customFormat="1"/>
    <row r="2254" s="22" customFormat="1"/>
    <row r="2255" s="22" customFormat="1"/>
    <row r="2256" s="22" customFormat="1"/>
    <row r="2257" s="22" customFormat="1"/>
    <row r="2258" s="22" customFormat="1"/>
    <row r="2259" s="22" customFormat="1"/>
    <row r="2260" s="22" customFormat="1"/>
    <row r="2261" s="22" customFormat="1"/>
    <row r="2262" s="22" customFormat="1"/>
    <row r="2263" s="22" customFormat="1"/>
    <row r="2264" s="22" customFormat="1"/>
    <row r="2265" s="22" customFormat="1"/>
    <row r="2266" s="22" customFormat="1"/>
    <row r="2267" s="22" customFormat="1"/>
    <row r="2268" s="22" customFormat="1"/>
    <row r="2269" s="22" customFormat="1"/>
    <row r="2270" s="22" customFormat="1"/>
    <row r="2271" s="22" customFormat="1"/>
    <row r="2272" s="22" customFormat="1"/>
    <row r="2273" s="22" customFormat="1"/>
    <row r="2274" s="22" customFormat="1"/>
    <row r="2275" s="22" customFormat="1"/>
    <row r="2276" s="22" customFormat="1"/>
    <row r="2277" s="22" customFormat="1"/>
    <row r="2278" s="22" customFormat="1"/>
    <row r="2279" s="22" customFormat="1"/>
    <row r="2280" s="22" customFormat="1"/>
    <row r="2281" s="22" customFormat="1"/>
    <row r="2282" s="22" customFormat="1"/>
    <row r="2283" s="22" customFormat="1"/>
    <row r="2284" s="22" customFormat="1"/>
    <row r="2285" s="22" customFormat="1"/>
    <row r="2286" s="22" customFormat="1"/>
    <row r="2287" s="22" customFormat="1"/>
    <row r="2288" s="22" customFormat="1"/>
    <row r="2289" s="22" customFormat="1"/>
    <row r="2290" s="22" customFormat="1"/>
    <row r="2291" s="22" customFormat="1"/>
    <row r="2292" s="22" customFormat="1"/>
    <row r="2293" s="22" customFormat="1"/>
    <row r="2294" s="22" customFormat="1"/>
    <row r="2295" s="22" customFormat="1"/>
    <row r="2296" s="22" customFormat="1"/>
    <row r="2297" s="22" customFormat="1"/>
    <row r="2298" s="22" customFormat="1"/>
    <row r="2299" s="22" customFormat="1"/>
    <row r="2300" s="22" customFormat="1"/>
    <row r="2301" s="22" customFormat="1"/>
    <row r="2302" s="22" customFormat="1"/>
    <row r="2303" s="22" customFormat="1"/>
    <row r="2304" s="22" customFormat="1"/>
    <row r="2305" s="22" customFormat="1"/>
    <row r="2306" s="22" customFormat="1"/>
    <row r="2307" s="22" customFormat="1"/>
    <row r="2308" s="22" customFormat="1"/>
    <row r="2309" s="22" customFormat="1"/>
    <row r="2310" s="22" customFormat="1"/>
    <row r="2311" s="22" customFormat="1"/>
    <row r="2312" s="22" customFormat="1"/>
    <row r="2313" s="22" customFormat="1"/>
    <row r="2314" s="22" customFormat="1"/>
    <row r="2315" s="22" customFormat="1"/>
    <row r="2316" s="22" customFormat="1"/>
    <row r="2317" s="22" customFormat="1"/>
    <row r="2318" s="22" customFormat="1"/>
    <row r="2319" s="22" customFormat="1"/>
    <row r="2320" s="22" customFormat="1"/>
    <row r="2321" s="22" customFormat="1"/>
    <row r="2322" s="22" customFormat="1"/>
    <row r="2323" s="22" customFormat="1"/>
    <row r="2324" s="22" customFormat="1"/>
    <row r="2325" s="22" customFormat="1"/>
    <row r="2326" s="22" customFormat="1"/>
    <row r="2327" s="22" customFormat="1"/>
    <row r="2328" s="22" customFormat="1"/>
    <row r="2329" s="22" customFormat="1"/>
    <row r="2330" s="22" customFormat="1"/>
    <row r="2331" s="22" customFormat="1"/>
    <row r="2332" s="22" customFormat="1"/>
    <row r="2333" s="22" customFormat="1"/>
    <row r="2334" s="22" customFormat="1"/>
    <row r="2335" s="22" customFormat="1"/>
    <row r="2336" s="22" customFormat="1"/>
    <row r="2337" s="22" customFormat="1"/>
    <row r="2338" s="22" customFormat="1"/>
    <row r="2339" s="22" customFormat="1"/>
    <row r="2340" s="22" customFormat="1"/>
    <row r="2341" s="22" customFormat="1"/>
    <row r="2342" s="22" customFormat="1"/>
    <row r="2343" s="22" customFormat="1"/>
    <row r="2344" s="22" customFormat="1"/>
    <row r="2345" s="22" customFormat="1"/>
    <row r="2346" s="22" customFormat="1"/>
    <row r="2347" s="22" customFormat="1"/>
    <row r="2348" s="22" customFormat="1"/>
    <row r="2349" s="22" customFormat="1"/>
    <row r="2350" s="22" customFormat="1"/>
    <row r="2351" s="22" customFormat="1"/>
    <row r="2352" s="22" customFormat="1"/>
    <row r="2353" s="22" customFormat="1"/>
    <row r="2354" s="22" customFormat="1"/>
    <row r="2355" s="22" customFormat="1"/>
    <row r="2356" s="22" customFormat="1"/>
    <row r="2357" s="22" customFormat="1"/>
    <row r="2358" s="22" customFormat="1"/>
    <row r="2359" s="22" customFormat="1"/>
    <row r="2360" s="22" customFormat="1"/>
    <row r="2361" s="22" customFormat="1"/>
    <row r="2362" s="22" customFormat="1"/>
    <row r="2363" s="22" customFormat="1"/>
    <row r="2364" s="22" customFormat="1"/>
    <row r="2365" s="22" customFormat="1"/>
    <row r="2366" s="22" customFormat="1"/>
    <row r="2367" s="22" customFormat="1"/>
    <row r="2368" s="22" customFormat="1"/>
    <row r="2369" s="22" customFormat="1"/>
    <row r="2370" s="22" customFormat="1"/>
    <row r="2371" s="22" customFormat="1"/>
    <row r="2372" s="22" customFormat="1"/>
    <row r="2373" s="22" customFormat="1"/>
    <row r="2374" s="22" customFormat="1"/>
    <row r="2375" s="22" customFormat="1"/>
    <row r="2376" s="22" customFormat="1"/>
    <row r="2377" s="22" customFormat="1"/>
    <row r="2378" s="22" customFormat="1"/>
    <row r="2379" s="22" customFormat="1"/>
    <row r="2380" s="22" customFormat="1"/>
    <row r="2381" s="22" customFormat="1"/>
    <row r="2382" s="22" customFormat="1"/>
    <row r="2383" s="22" customFormat="1"/>
    <row r="2384" s="22" customFormat="1"/>
    <row r="2385" s="22" customFormat="1"/>
    <row r="2386" s="22" customFormat="1"/>
    <row r="2387" s="22" customFormat="1"/>
    <row r="2388" s="22" customFormat="1"/>
    <row r="2389" s="22" customFormat="1"/>
    <row r="2390" s="22" customFormat="1"/>
    <row r="2391" s="22" customFormat="1"/>
    <row r="2392" s="22" customFormat="1"/>
    <row r="2393" s="22" customFormat="1"/>
    <row r="2394" s="22" customFormat="1"/>
    <row r="2395" s="22" customFormat="1"/>
    <row r="2396" s="22" customFormat="1"/>
    <row r="2397" s="22" customFormat="1"/>
    <row r="2398" s="22" customFormat="1"/>
    <row r="2399" s="22" customFormat="1"/>
    <row r="2400" s="22" customFormat="1"/>
    <row r="2401" s="22" customFormat="1"/>
    <row r="2402" s="22" customFormat="1"/>
    <row r="2403" s="22" customFormat="1"/>
    <row r="2404" s="22" customFormat="1"/>
    <row r="2405" s="22" customFormat="1"/>
    <row r="2406" s="22" customFormat="1"/>
    <row r="2407" s="22" customFormat="1"/>
    <row r="2408" s="22" customFormat="1"/>
    <row r="2409" s="22" customFormat="1"/>
    <row r="2410" s="22" customFormat="1"/>
    <row r="2411" s="22" customFormat="1"/>
    <row r="2412" s="22" customFormat="1"/>
    <row r="2413" s="22" customFormat="1"/>
    <row r="2414" s="22" customFormat="1"/>
    <row r="2415" s="22" customFormat="1"/>
    <row r="2416" s="22" customFormat="1"/>
    <row r="2417" s="22" customFormat="1"/>
    <row r="2418" s="22" customFormat="1"/>
    <row r="2419" s="22" customFormat="1"/>
    <row r="2420" s="22" customFormat="1"/>
    <row r="2421" s="22" customFormat="1"/>
    <row r="2422" s="22" customFormat="1"/>
    <row r="2423" s="22" customFormat="1"/>
    <row r="2424" s="22" customFormat="1"/>
    <row r="2425" s="22" customFormat="1"/>
    <row r="2426" s="22" customFormat="1"/>
    <row r="2427" s="22" customFormat="1"/>
    <row r="2428" s="22" customFormat="1"/>
    <row r="2429" s="22" customFormat="1"/>
    <row r="2430" s="22" customFormat="1"/>
    <row r="2431" s="22" customFormat="1"/>
    <row r="2432" s="22" customFormat="1"/>
    <row r="2433" s="22" customFormat="1"/>
    <row r="2434" s="22" customFormat="1"/>
    <row r="2435" s="22" customFormat="1"/>
    <row r="2436" s="22" customFormat="1"/>
    <row r="2437" s="22" customFormat="1"/>
    <row r="2438" s="22" customFormat="1"/>
    <row r="2439" s="22" customFormat="1"/>
    <row r="2440" s="22" customFormat="1"/>
    <row r="2441" s="22" customFormat="1"/>
    <row r="2442" s="22" customFormat="1"/>
    <row r="2443" s="22" customFormat="1"/>
    <row r="2444" s="22" customFormat="1"/>
    <row r="2445" s="22" customFormat="1"/>
    <row r="2446" s="22" customFormat="1"/>
    <row r="2447" s="22" customFormat="1"/>
    <row r="2448" s="22" customFormat="1"/>
    <row r="2449" s="22" customFormat="1"/>
    <row r="2450" s="22" customFormat="1"/>
    <row r="2451" s="22" customFormat="1"/>
    <row r="2452" s="22" customFormat="1"/>
    <row r="2453" s="22" customFormat="1"/>
    <row r="2454" s="22" customFormat="1"/>
    <row r="2455" s="22" customFormat="1"/>
    <row r="2456" s="22" customFormat="1"/>
    <row r="2457" s="22" customFormat="1"/>
    <row r="2458" s="22" customFormat="1"/>
    <row r="2459" s="22" customFormat="1"/>
    <row r="2460" s="22" customFormat="1"/>
    <row r="2461" s="22" customFormat="1"/>
    <row r="2462" s="22" customFormat="1"/>
    <row r="2463" s="22" customFormat="1"/>
    <row r="2464" s="22" customFormat="1"/>
    <row r="2465" s="22" customFormat="1"/>
    <row r="2466" s="22" customFormat="1"/>
    <row r="2467" s="22" customFormat="1"/>
    <row r="2468" s="22" customFormat="1"/>
    <row r="2469" s="22" customFormat="1"/>
    <row r="2470" s="22" customFormat="1"/>
    <row r="2471" s="22" customFormat="1"/>
    <row r="2472" s="22" customFormat="1"/>
    <row r="2473" s="22" customFormat="1"/>
    <row r="2474" s="22" customFormat="1"/>
    <row r="2475" s="22" customFormat="1"/>
    <row r="2476" s="22" customFormat="1"/>
    <row r="2477" s="22" customFormat="1"/>
    <row r="2478" s="22" customFormat="1"/>
    <row r="2479" s="22" customFormat="1"/>
    <row r="2480" s="22" customFormat="1"/>
    <row r="2481" s="22" customFormat="1"/>
    <row r="2482" s="22" customFormat="1"/>
    <row r="2483" s="22" customFormat="1"/>
    <row r="2484" s="22" customFormat="1"/>
    <row r="2485" s="22" customFormat="1"/>
    <row r="2486" s="22" customFormat="1"/>
    <row r="2487" s="22" customFormat="1"/>
    <row r="2488" s="22" customFormat="1"/>
    <row r="2489" s="22" customFormat="1"/>
    <row r="2490" s="22" customFormat="1"/>
    <row r="2491" s="22" customFormat="1"/>
    <row r="2492" s="22" customFormat="1"/>
    <row r="2493" s="22" customFormat="1"/>
    <row r="2494" s="22" customFormat="1"/>
    <row r="2495" s="22" customFormat="1"/>
    <row r="2496" s="22" customFormat="1"/>
    <row r="2497" s="22" customFormat="1"/>
    <row r="2498" s="22" customFormat="1"/>
    <row r="2499" s="22" customFormat="1"/>
    <row r="2500" s="22" customFormat="1"/>
    <row r="2501" s="22" customFormat="1"/>
    <row r="2502" s="22" customFormat="1"/>
    <row r="2503" s="22" customFormat="1"/>
    <row r="2504" s="22" customFormat="1"/>
    <row r="2505" s="22" customFormat="1"/>
    <row r="2506" s="22" customFormat="1"/>
    <row r="2507" s="22" customFormat="1"/>
    <row r="2508" s="22" customFormat="1"/>
    <row r="2509" s="22" customFormat="1"/>
    <row r="2510" s="22" customFormat="1"/>
    <row r="2511" s="22" customFormat="1"/>
    <row r="2512" s="22" customFormat="1"/>
    <row r="2513" s="22" customFormat="1"/>
    <row r="2514" s="22" customFormat="1"/>
    <row r="2515" s="22" customFormat="1"/>
    <row r="2516" s="22" customFormat="1"/>
    <row r="2517" s="22" customFormat="1"/>
    <row r="2518" s="22" customFormat="1"/>
    <row r="2519" s="22" customFormat="1"/>
    <row r="2520" s="22" customFormat="1"/>
    <row r="2521" s="22" customFormat="1"/>
    <row r="2522" s="22" customFormat="1"/>
    <row r="2523" s="22" customFormat="1"/>
    <row r="2524" s="22" customFormat="1"/>
    <row r="2525" s="22" customFormat="1"/>
    <row r="2526" s="22" customFormat="1"/>
    <row r="2527" s="22" customFormat="1"/>
    <row r="2528" s="22" customFormat="1"/>
    <row r="2529" s="22" customFormat="1"/>
    <row r="2530" s="22" customFormat="1"/>
    <row r="2531" s="22" customFormat="1"/>
    <row r="2532" s="22" customFormat="1"/>
    <row r="2533" s="22" customFormat="1"/>
    <row r="2534" s="22" customFormat="1"/>
    <row r="2535" s="22" customFormat="1"/>
    <row r="2536" s="22" customFormat="1"/>
    <row r="2537" s="22" customFormat="1"/>
    <row r="2538" s="22" customFormat="1"/>
    <row r="2539" s="22" customFormat="1"/>
    <row r="2540" s="22" customFormat="1"/>
    <row r="2541" s="22" customFormat="1"/>
    <row r="2542" s="22" customFormat="1"/>
    <row r="2543" s="22" customFormat="1"/>
    <row r="2544" s="22" customFormat="1"/>
    <row r="2545" s="22" customFormat="1"/>
    <row r="2546" s="22" customFormat="1"/>
    <row r="2547" s="22" customFormat="1"/>
    <row r="2548" s="22" customFormat="1"/>
    <row r="2549" s="22" customFormat="1"/>
    <row r="2550" s="22" customFormat="1"/>
    <row r="2551" s="22" customFormat="1"/>
    <row r="2552" s="22" customFormat="1"/>
    <row r="2553" s="22" customFormat="1"/>
    <row r="2554" s="22" customFormat="1"/>
    <row r="2555" s="22" customFormat="1"/>
    <row r="2556" s="22" customFormat="1"/>
    <row r="2557" s="22" customFormat="1"/>
    <row r="2558" s="22" customFormat="1"/>
    <row r="2559" s="22" customFormat="1"/>
    <row r="2560" s="22" customFormat="1"/>
    <row r="2561" s="22" customFormat="1"/>
    <row r="2562" s="22" customFormat="1"/>
    <row r="2563" s="22" customFormat="1"/>
    <row r="2564" s="22" customFormat="1"/>
    <row r="2565" s="22" customFormat="1"/>
    <row r="2566" s="22" customFormat="1"/>
    <row r="2567" s="22" customFormat="1"/>
    <row r="2568" s="22" customFormat="1"/>
    <row r="2569" s="22" customFormat="1"/>
    <row r="2570" s="22" customFormat="1"/>
    <row r="2571" s="22" customFormat="1"/>
    <row r="2572" s="22" customFormat="1"/>
    <row r="2573" s="22" customFormat="1"/>
    <row r="2574" s="22" customFormat="1"/>
    <row r="2575" s="22" customFormat="1"/>
    <row r="2576" s="22" customFormat="1"/>
    <row r="2577" s="22" customFormat="1"/>
    <row r="2578" s="22" customFormat="1"/>
    <row r="2579" s="22" customFormat="1"/>
    <row r="2580" s="22" customFormat="1"/>
    <row r="2581" s="22" customFormat="1"/>
    <row r="2582" s="22" customFormat="1"/>
    <row r="2583" s="22" customFormat="1"/>
    <row r="2584" s="22" customFormat="1"/>
    <row r="2585" s="22" customFormat="1"/>
    <row r="2586" s="22" customFormat="1"/>
    <row r="2587" s="22" customFormat="1"/>
    <row r="2588" s="22" customFormat="1"/>
    <row r="2589" s="22" customFormat="1"/>
    <row r="2590" s="22" customFormat="1"/>
    <row r="2591" s="22" customFormat="1"/>
    <row r="2592" s="22" customFormat="1"/>
    <row r="2593" s="22" customFormat="1"/>
    <row r="2594" s="22" customFormat="1"/>
    <row r="2595" s="22" customFormat="1"/>
    <row r="2596" s="22" customFormat="1"/>
    <row r="2597" s="22" customFormat="1"/>
    <row r="2598" s="22" customFormat="1"/>
    <row r="2599" s="22" customFormat="1"/>
    <row r="2600" s="22" customFormat="1"/>
    <row r="2601" s="22" customFormat="1"/>
    <row r="2602" s="22" customFormat="1"/>
    <row r="2603" s="22" customFormat="1"/>
    <row r="2604" s="22" customFormat="1"/>
    <row r="2605" s="22" customFormat="1"/>
    <row r="2606" s="22" customFormat="1"/>
    <row r="2607" s="22" customFormat="1"/>
    <row r="2608" s="22" customFormat="1"/>
    <row r="2609" s="22" customFormat="1"/>
    <row r="2610" s="22" customFormat="1"/>
    <row r="2611" s="22" customFormat="1"/>
    <row r="2612" s="22" customFormat="1"/>
    <row r="2613" s="22" customFormat="1"/>
    <row r="2614" s="22" customFormat="1"/>
    <row r="2615" s="22" customFormat="1"/>
    <row r="2616" s="22" customFormat="1"/>
    <row r="2617" s="22" customFormat="1"/>
    <row r="2618" s="22" customFormat="1"/>
    <row r="2619" s="22" customFormat="1"/>
    <row r="2620" s="22" customFormat="1"/>
    <row r="2621" s="22" customFormat="1"/>
    <row r="2622" s="22" customFormat="1"/>
    <row r="2623" s="22" customFormat="1"/>
    <row r="2624" s="22" customFormat="1"/>
    <row r="2625" s="22" customFormat="1"/>
    <row r="2626" s="22" customFormat="1"/>
    <row r="2627" s="22" customFormat="1"/>
    <row r="2628" s="22" customFormat="1"/>
    <row r="2629" s="22" customFormat="1"/>
    <row r="2630" s="22" customFormat="1"/>
    <row r="2631" s="22" customFormat="1"/>
    <row r="2632" s="22" customFormat="1"/>
    <row r="2633" s="22" customFormat="1"/>
    <row r="2634" s="22" customFormat="1"/>
    <row r="2635" s="22" customFormat="1"/>
    <row r="2636" s="22" customFormat="1"/>
    <row r="2637" s="22" customFormat="1"/>
    <row r="2638" s="22" customFormat="1"/>
    <row r="2639" s="22" customFormat="1"/>
    <row r="2640" s="22" customFormat="1"/>
    <row r="2641" s="22" customFormat="1"/>
    <row r="2642" s="22" customFormat="1"/>
    <row r="2643" s="22" customFormat="1"/>
    <row r="2644" s="22" customFormat="1"/>
    <row r="2645" s="22" customFormat="1"/>
    <row r="2646" s="22" customFormat="1"/>
    <row r="2647" s="22" customFormat="1"/>
    <row r="2648" s="22" customFormat="1"/>
    <row r="2649" s="22" customFormat="1"/>
    <row r="2650" s="22" customFormat="1"/>
    <row r="2651" s="22" customFormat="1"/>
    <row r="2652" s="22" customFormat="1"/>
    <row r="2653" s="22" customFormat="1"/>
    <row r="2654" s="22" customFormat="1"/>
    <row r="2655" s="22" customFormat="1"/>
    <row r="2656" s="22" customFormat="1"/>
    <row r="2657" s="22" customFormat="1"/>
    <row r="2658" s="22" customFormat="1"/>
    <row r="2659" s="22" customFormat="1"/>
    <row r="2660" s="22" customFormat="1"/>
    <row r="2661" s="22" customFormat="1"/>
    <row r="2662" s="22" customFormat="1"/>
    <row r="2663" s="22" customFormat="1"/>
    <row r="2664" s="22" customFormat="1"/>
    <row r="2665" s="22" customFormat="1"/>
    <row r="2666" s="22" customFormat="1"/>
    <row r="2667" s="22" customFormat="1"/>
    <row r="2668" s="22" customFormat="1"/>
    <row r="2669" s="22" customFormat="1"/>
    <row r="2670" s="22" customFormat="1"/>
    <row r="2671" s="22" customFormat="1"/>
    <row r="2672" s="22" customFormat="1"/>
    <row r="2673" s="22" customFormat="1"/>
    <row r="2674" s="22" customFormat="1"/>
    <row r="2675" s="22" customFormat="1"/>
    <row r="2676" s="22" customFormat="1"/>
    <row r="2677" s="22" customFormat="1"/>
    <row r="2678" s="22" customFormat="1"/>
    <row r="2679" s="22" customFormat="1"/>
    <row r="2680" s="22" customFormat="1"/>
    <row r="2681" s="22" customFormat="1"/>
    <row r="2682" s="22" customFormat="1"/>
    <row r="2683" s="22" customFormat="1"/>
    <row r="2684" s="22" customFormat="1"/>
    <row r="2685" s="22" customFormat="1"/>
    <row r="2686" s="22" customFormat="1"/>
    <row r="2687" s="22" customFormat="1"/>
    <row r="2688" s="22" customFormat="1"/>
    <row r="2689" s="22" customFormat="1"/>
    <row r="2690" s="22" customFormat="1"/>
    <row r="2691" s="22" customFormat="1"/>
    <row r="2692" s="22" customFormat="1"/>
    <row r="2693" s="22" customFormat="1"/>
    <row r="2694" s="22" customFormat="1"/>
    <row r="2695" s="22" customFormat="1"/>
    <row r="2696" s="22" customFormat="1"/>
    <row r="2697" s="22" customFormat="1"/>
    <row r="2698" s="22" customFormat="1"/>
    <row r="2699" s="22" customFormat="1"/>
    <row r="2700" s="22" customFormat="1"/>
    <row r="2701" s="22" customFormat="1"/>
    <row r="2702" s="22" customFormat="1"/>
    <row r="2703" s="22" customFormat="1"/>
    <row r="2704" s="22" customFormat="1"/>
    <row r="2705" s="22" customFormat="1"/>
    <row r="2706" s="22" customFormat="1"/>
    <row r="2707" s="22" customFormat="1"/>
    <row r="2708" s="22" customFormat="1"/>
    <row r="2709" s="22" customFormat="1"/>
    <row r="2710" s="22" customFormat="1"/>
    <row r="2711" s="22" customFormat="1"/>
    <row r="2712" s="22" customFormat="1"/>
    <row r="2713" s="22" customFormat="1"/>
    <row r="2714" s="22" customFormat="1"/>
    <row r="2715" s="22" customFormat="1"/>
    <row r="2716" s="22" customFormat="1"/>
    <row r="2717" s="22" customFormat="1"/>
    <row r="2718" s="22" customFormat="1"/>
    <row r="2719" s="22" customFormat="1"/>
    <row r="2720" s="22" customFormat="1"/>
    <row r="2721" s="22" customFormat="1"/>
    <row r="2722" s="22" customFormat="1"/>
    <row r="2723" s="22" customFormat="1"/>
    <row r="2724" s="22" customFormat="1"/>
    <row r="2725" s="22" customFormat="1"/>
    <row r="2726" s="22" customFormat="1"/>
    <row r="2727" s="22" customFormat="1"/>
    <row r="2728" s="22" customFormat="1"/>
    <row r="2729" s="22" customFormat="1"/>
    <row r="2730" s="22" customFormat="1"/>
    <row r="2731" s="22" customFormat="1"/>
    <row r="2732" s="22" customFormat="1"/>
    <row r="2733" s="22" customFormat="1"/>
    <row r="2734" s="22" customFormat="1"/>
    <row r="2735" s="22" customFormat="1"/>
    <row r="2736" s="22" customFormat="1"/>
    <row r="2737" s="22" customFormat="1"/>
    <row r="2738" s="22" customFormat="1"/>
    <row r="2739" s="22" customFormat="1"/>
    <row r="2740" s="22" customFormat="1"/>
    <row r="2741" s="22" customFormat="1"/>
    <row r="2742" s="22" customFormat="1"/>
    <row r="2743" s="22" customFormat="1"/>
    <row r="2744" s="22" customFormat="1"/>
    <row r="2745" s="22" customFormat="1"/>
    <row r="2746" s="22" customFormat="1"/>
    <row r="2747" s="22" customFormat="1"/>
    <row r="2748" s="22" customFormat="1"/>
    <row r="2749" s="22" customFormat="1"/>
    <row r="2750" s="22" customFormat="1"/>
    <row r="2751" s="22" customFormat="1"/>
    <row r="2752" s="22" customFormat="1"/>
    <row r="2753" s="22" customFormat="1"/>
    <row r="2754" s="22" customFormat="1"/>
    <row r="2755" s="22" customFormat="1"/>
    <row r="2756" s="22" customFormat="1"/>
    <row r="2757" s="22" customFormat="1"/>
    <row r="2758" s="22" customFormat="1"/>
    <row r="2759" s="22" customFormat="1"/>
    <row r="2760" s="22" customFormat="1"/>
    <row r="2761" s="22" customFormat="1"/>
    <row r="2762" s="22" customFormat="1"/>
    <row r="2763" s="22" customFormat="1"/>
    <row r="2764" s="22" customFormat="1"/>
    <row r="2765" s="22" customFormat="1"/>
    <row r="2766" s="22" customFormat="1"/>
    <row r="2767" s="22" customFormat="1"/>
    <row r="2768" s="22" customFormat="1"/>
    <row r="2769" s="22" customFormat="1"/>
    <row r="2770" s="22" customFormat="1"/>
    <row r="2771" s="22" customFormat="1"/>
    <row r="2772" s="22" customFormat="1"/>
    <row r="2773" s="22" customFormat="1"/>
    <row r="2774" s="22" customFormat="1"/>
    <row r="2775" s="22" customFormat="1"/>
    <row r="2776" s="22" customFormat="1"/>
    <row r="2777" s="22" customFormat="1"/>
    <row r="2778" s="22" customFormat="1"/>
    <row r="2779" s="22" customFormat="1"/>
    <row r="2780" s="22" customFormat="1"/>
    <row r="2781" s="22" customFormat="1"/>
    <row r="2782" s="22" customFormat="1"/>
    <row r="2783" s="22" customFormat="1"/>
    <row r="2784" s="22" customFormat="1"/>
    <row r="2785" s="22" customFormat="1"/>
    <row r="2786" s="22" customFormat="1"/>
    <row r="2787" s="22" customFormat="1"/>
    <row r="2788" s="22" customFormat="1"/>
    <row r="2789" s="22" customFormat="1"/>
    <row r="2790" s="22" customFormat="1"/>
    <row r="2791" s="22" customFormat="1"/>
    <row r="2792" s="22" customFormat="1"/>
    <row r="2793" s="22" customFormat="1"/>
    <row r="2794" s="22" customFormat="1"/>
    <row r="2795" s="22" customFormat="1"/>
    <row r="2796" s="22" customFormat="1"/>
    <row r="2797" s="22" customFormat="1"/>
    <row r="2798" s="22" customFormat="1"/>
    <row r="2799" s="22" customFormat="1"/>
    <row r="2800" s="22" customFormat="1"/>
    <row r="2801" s="22" customFormat="1"/>
    <row r="2802" s="22" customFormat="1"/>
    <row r="2803" s="22" customFormat="1"/>
    <row r="2804" s="22" customFormat="1"/>
    <row r="2805" s="22" customFormat="1"/>
    <row r="2806" s="22" customFormat="1"/>
    <row r="2807" s="22" customFormat="1"/>
    <row r="2808" s="22" customFormat="1"/>
    <row r="2809" s="22" customFormat="1"/>
    <row r="2810" s="22" customFormat="1"/>
    <row r="2811" s="22" customFormat="1"/>
    <row r="2812" s="22" customFormat="1"/>
    <row r="2813" s="22" customFormat="1"/>
    <row r="2814" s="22" customFormat="1"/>
    <row r="2815" s="22" customFormat="1"/>
    <row r="2816" s="22" customFormat="1"/>
    <row r="2817" s="22" customFormat="1"/>
    <row r="2818" s="22" customFormat="1"/>
    <row r="2819" s="22" customFormat="1"/>
    <row r="2820" s="22" customFormat="1"/>
    <row r="2821" s="22" customFormat="1"/>
    <row r="2822" s="22" customFormat="1"/>
    <row r="2823" s="22" customFormat="1"/>
    <row r="2824" s="22" customFormat="1"/>
    <row r="2825" s="22" customFormat="1"/>
    <row r="2826" s="22" customFormat="1"/>
    <row r="2827" s="22" customFormat="1"/>
    <row r="2828" s="22" customFormat="1"/>
    <row r="2829" s="22" customFormat="1"/>
    <row r="2830" s="22" customFormat="1"/>
    <row r="2831" s="22" customFormat="1"/>
    <row r="2832" s="22" customFormat="1"/>
    <row r="2833" s="22" customFormat="1"/>
    <row r="2834" s="22" customFormat="1"/>
    <row r="2835" s="22" customFormat="1"/>
    <row r="2836" s="22" customFormat="1"/>
    <row r="2837" s="22" customFormat="1"/>
    <row r="2838" s="22" customFormat="1"/>
    <row r="2839" s="22" customFormat="1"/>
    <row r="2840" s="22" customFormat="1"/>
    <row r="2841" s="22" customFormat="1"/>
    <row r="2842" s="22" customFormat="1"/>
    <row r="2843" s="22" customFormat="1"/>
    <row r="2844" s="22" customFormat="1"/>
    <row r="2845" s="22" customFormat="1"/>
    <row r="2846" s="22" customFormat="1"/>
    <row r="2847" s="22" customFormat="1"/>
    <row r="2848" s="22" customFormat="1"/>
    <row r="2849" s="22" customFormat="1"/>
    <row r="2850" s="22" customFormat="1"/>
    <row r="2851" s="22" customFormat="1"/>
    <row r="2852" s="22" customFormat="1"/>
    <row r="2853" s="22" customFormat="1"/>
    <row r="2854" s="22" customFormat="1"/>
    <row r="2855" s="22" customFormat="1"/>
    <row r="2856" s="22" customFormat="1"/>
    <row r="2857" s="22" customFormat="1"/>
    <row r="2858" s="22" customFormat="1"/>
    <row r="2859" s="22" customFormat="1"/>
    <row r="2860" s="22" customFormat="1"/>
    <row r="2861" s="22" customFormat="1"/>
    <row r="2862" s="22" customFormat="1"/>
    <row r="2863" s="22" customFormat="1"/>
    <row r="2864" s="22" customFormat="1"/>
    <row r="2865" s="22" customFormat="1"/>
    <row r="2866" s="22" customFormat="1"/>
    <row r="2867" s="22" customFormat="1"/>
    <row r="2868" s="22" customFormat="1"/>
    <row r="2869" s="22" customFormat="1"/>
    <row r="2870" s="22" customFormat="1"/>
    <row r="2871" s="22" customFormat="1"/>
    <row r="2872" s="22" customFormat="1"/>
    <row r="2873" s="22" customFormat="1"/>
    <row r="2874" s="22" customFormat="1"/>
    <row r="2875" s="22" customFormat="1"/>
    <row r="2876" s="22" customFormat="1"/>
    <row r="2877" s="22" customFormat="1"/>
    <row r="2878" s="22" customFormat="1"/>
    <row r="2879" s="22" customFormat="1"/>
    <row r="2880" s="22" customFormat="1"/>
    <row r="2881" s="22" customFormat="1"/>
    <row r="2882" s="22" customFormat="1"/>
    <row r="2883" s="22" customFormat="1"/>
    <row r="2884" s="22" customFormat="1"/>
    <row r="2885" s="22" customFormat="1"/>
    <row r="2886" s="22" customFormat="1"/>
    <row r="2887" s="22" customFormat="1"/>
    <row r="2888" s="22" customFormat="1"/>
    <row r="2889" s="22" customFormat="1"/>
    <row r="2890" s="22" customFormat="1"/>
    <row r="2891" s="22" customFormat="1"/>
    <row r="2892" s="22" customFormat="1"/>
    <row r="2893" s="22" customFormat="1"/>
    <row r="2894" s="22" customFormat="1"/>
    <row r="2895" s="22" customFormat="1"/>
    <row r="2896" s="22" customFormat="1"/>
    <row r="2897" s="22" customFormat="1"/>
    <row r="2898" s="22" customFormat="1"/>
    <row r="2899" s="22" customFormat="1"/>
    <row r="2900" s="22" customFormat="1"/>
    <row r="2901" s="22" customFormat="1"/>
    <row r="2902" s="22" customFormat="1"/>
    <row r="2903" s="22" customFormat="1"/>
    <row r="2904" s="22" customFormat="1"/>
    <row r="2905" s="22" customFormat="1"/>
    <row r="2906" s="22" customFormat="1"/>
    <row r="2907" s="22" customFormat="1"/>
    <row r="2908" s="22" customFormat="1"/>
    <row r="2909" s="22" customFormat="1"/>
    <row r="2910" s="22" customFormat="1"/>
    <row r="2911" s="22" customFormat="1"/>
    <row r="2912" s="22" customFormat="1"/>
    <row r="2913" s="22" customFormat="1"/>
    <row r="2914" s="22" customFormat="1"/>
    <row r="2915" s="22" customFormat="1"/>
    <row r="2916" s="22" customFormat="1"/>
    <row r="2917" s="22" customFormat="1"/>
    <row r="2918" s="22" customFormat="1"/>
    <row r="2919" s="22" customFormat="1"/>
    <row r="2920" s="22" customFormat="1"/>
    <row r="2921" s="22" customFormat="1"/>
    <row r="2922" s="22" customFormat="1"/>
    <row r="2923" s="22" customFormat="1"/>
    <row r="2924" s="22" customFormat="1"/>
    <row r="2925" s="22" customFormat="1"/>
    <row r="2926" s="22" customFormat="1"/>
    <row r="2927" s="22" customFormat="1"/>
    <row r="2928" s="22" customFormat="1"/>
    <row r="2929" s="22" customFormat="1"/>
    <row r="2930" s="22" customFormat="1"/>
    <row r="2931" s="22" customFormat="1"/>
    <row r="2932" s="22" customFormat="1"/>
    <row r="2933" s="22" customFormat="1"/>
    <row r="2934" s="22" customFormat="1"/>
    <row r="2935" s="22" customFormat="1"/>
    <row r="2936" s="22" customFormat="1"/>
    <row r="2937" s="22" customFormat="1"/>
    <row r="2938" s="22" customFormat="1"/>
    <row r="2939" s="22" customFormat="1"/>
    <row r="2940" s="22" customFormat="1"/>
    <row r="2941" s="22" customFormat="1"/>
    <row r="2942" s="22" customFormat="1"/>
    <row r="2943" s="22" customFormat="1"/>
    <row r="2944" s="22" customFormat="1"/>
    <row r="2945" s="22" customFormat="1"/>
    <row r="2946" s="22" customFormat="1"/>
    <row r="2947" s="22" customFormat="1"/>
    <row r="2948" s="22" customFormat="1"/>
    <row r="2949" s="22" customFormat="1"/>
    <row r="2950" s="22" customFormat="1"/>
    <row r="2951" s="22" customFormat="1"/>
    <row r="2952" s="22" customFormat="1"/>
    <row r="2953" s="22" customFormat="1"/>
    <row r="2954" s="22" customFormat="1"/>
    <row r="2955" s="22" customFormat="1"/>
    <row r="2956" s="22" customFormat="1"/>
    <row r="2957" s="22" customFormat="1"/>
    <row r="2958" s="22" customFormat="1"/>
    <row r="2959" s="22" customFormat="1"/>
    <row r="2960" s="22" customFormat="1"/>
    <row r="2961" s="22" customFormat="1"/>
    <row r="2962" s="22" customFormat="1"/>
    <row r="2963" s="22" customFormat="1"/>
    <row r="2964" s="22" customFormat="1"/>
    <row r="2965" s="22" customFormat="1"/>
    <row r="2966" s="22" customFormat="1"/>
    <row r="2967" s="22" customFormat="1"/>
    <row r="2968" s="22" customFormat="1"/>
    <row r="2969" s="22" customFormat="1"/>
    <row r="2970" s="22" customFormat="1"/>
    <row r="2971" s="22" customFormat="1"/>
    <row r="2972" s="22" customFormat="1"/>
    <row r="2973" s="22" customFormat="1"/>
    <row r="2974" s="22" customFormat="1"/>
    <row r="2975" s="22" customFormat="1"/>
    <row r="2976" s="22" customFormat="1"/>
    <row r="2977" s="22" customFormat="1"/>
    <row r="2978" s="22" customFormat="1"/>
    <row r="2979" s="22" customFormat="1"/>
    <row r="2980" s="22" customFormat="1"/>
    <row r="2981" s="22" customFormat="1"/>
    <row r="2982" s="22" customFormat="1"/>
    <row r="2983" s="22" customFormat="1"/>
    <row r="2984" s="22" customFormat="1"/>
    <row r="2985" s="22" customFormat="1"/>
    <row r="2986" s="22" customFormat="1"/>
    <row r="2987" s="22" customFormat="1"/>
    <row r="2988" s="22" customFormat="1"/>
    <row r="2989" s="22" customFormat="1"/>
    <row r="2990" s="22" customFormat="1"/>
    <row r="2991" s="22" customFormat="1"/>
    <row r="2992" s="22" customFormat="1"/>
    <row r="2993" s="22" customFormat="1"/>
    <row r="2994" s="22" customFormat="1"/>
    <row r="2995" s="22" customFormat="1"/>
    <row r="2996" s="22" customFormat="1"/>
    <row r="2997" s="22" customFormat="1"/>
    <row r="2998" s="22" customFormat="1"/>
    <row r="2999" s="22" customFormat="1"/>
    <row r="3000" s="22" customFormat="1"/>
    <row r="3001" s="22" customFormat="1"/>
    <row r="3002" s="22" customFormat="1"/>
    <row r="3003" s="22" customFormat="1"/>
    <row r="3004" s="22" customFormat="1"/>
    <row r="3005" s="22" customFormat="1"/>
    <row r="3006" s="22" customFormat="1"/>
    <row r="3007" s="22" customFormat="1"/>
    <row r="3008" s="22" customFormat="1"/>
    <row r="3009" s="22" customFormat="1"/>
    <row r="3010" s="22" customFormat="1"/>
    <row r="3011" s="22" customFormat="1"/>
    <row r="3012" s="22" customFormat="1"/>
    <row r="3013" s="22" customFormat="1"/>
    <row r="3014" s="22" customFormat="1"/>
    <row r="3015" s="22" customFormat="1"/>
    <row r="3016" s="22" customFormat="1"/>
    <row r="3017" s="22" customFormat="1"/>
    <row r="3018" s="22" customFormat="1"/>
    <row r="3019" s="22" customFormat="1"/>
    <row r="3020" s="22" customFormat="1"/>
    <row r="3021" s="22" customFormat="1"/>
    <row r="3022" s="22" customFormat="1"/>
    <row r="3023" s="22" customFormat="1"/>
    <row r="3024" s="22" customFormat="1"/>
    <row r="3025" s="22" customFormat="1"/>
    <row r="3026" s="22" customFormat="1"/>
    <row r="3027" s="22" customFormat="1"/>
    <row r="3028" s="22" customFormat="1"/>
    <row r="3029" s="22" customFormat="1"/>
    <row r="3030" s="22" customFormat="1"/>
    <row r="3031" s="22" customFormat="1"/>
    <row r="3032" s="22" customFormat="1"/>
    <row r="3033" s="22" customFormat="1"/>
    <row r="3034" s="22" customFormat="1"/>
    <row r="3035" s="22" customFormat="1"/>
    <row r="3036" s="22" customFormat="1"/>
    <row r="3037" s="22" customFormat="1"/>
    <row r="3038" s="22" customFormat="1"/>
    <row r="3039" s="22" customFormat="1"/>
    <row r="3040" s="22" customFormat="1"/>
    <row r="3041" s="22" customFormat="1"/>
    <row r="3042" s="22" customFormat="1"/>
    <row r="3043" s="22" customFormat="1"/>
    <row r="3044" s="22" customFormat="1"/>
    <row r="3045" s="22" customFormat="1"/>
    <row r="3046" s="22" customFormat="1"/>
    <row r="3047" s="22" customFormat="1"/>
    <row r="3048" s="22" customFormat="1"/>
    <row r="3049" s="22" customFormat="1"/>
    <row r="3050" s="22" customFormat="1"/>
    <row r="3051" s="22" customFormat="1"/>
    <row r="3052" s="22" customFormat="1"/>
    <row r="3053" s="22" customFormat="1"/>
    <row r="3054" s="22" customFormat="1"/>
    <row r="3055" s="22" customFormat="1"/>
    <row r="3056" s="22" customFormat="1"/>
    <row r="3057" s="22" customFormat="1"/>
    <row r="3058" s="22" customFormat="1"/>
    <row r="3059" s="22" customFormat="1"/>
    <row r="3060" s="22" customFormat="1"/>
    <row r="3061" s="22" customFormat="1"/>
    <row r="3062" s="22" customFormat="1"/>
    <row r="3063" s="22" customFormat="1"/>
    <row r="3064" s="22" customFormat="1"/>
    <row r="3065" s="22" customFormat="1"/>
    <row r="3066" s="22" customFormat="1"/>
    <row r="3067" s="22" customFormat="1"/>
    <row r="3068" s="22" customFormat="1"/>
    <row r="3069" s="22" customFormat="1"/>
    <row r="3070" s="22" customFormat="1"/>
    <row r="3071" s="22" customFormat="1"/>
    <row r="3072" s="22" customFormat="1"/>
    <row r="3073" s="22" customFormat="1"/>
    <row r="3074" s="22" customFormat="1"/>
    <row r="3075" s="22" customFormat="1"/>
    <row r="3076" s="22" customFormat="1"/>
    <row r="3077" s="22" customFormat="1"/>
    <row r="3078" s="22" customFormat="1"/>
    <row r="3079" s="22" customFormat="1"/>
    <row r="3080" s="22" customFormat="1"/>
    <row r="3081" s="22" customFormat="1"/>
    <row r="3082" s="22" customFormat="1"/>
    <row r="3083" s="22" customFormat="1"/>
    <row r="3084" s="22" customFormat="1"/>
    <row r="3085" s="22" customFormat="1"/>
    <row r="3086" s="22" customFormat="1"/>
    <row r="3087" s="22" customFormat="1"/>
    <row r="3088" s="22" customFormat="1"/>
    <row r="3089" s="22" customFormat="1"/>
    <row r="3090" s="22" customFormat="1"/>
    <row r="3091" s="22" customFormat="1"/>
    <row r="3092" s="22" customFormat="1"/>
    <row r="3093" s="22" customFormat="1"/>
    <row r="3094" s="22" customFormat="1"/>
    <row r="3095" s="22" customFormat="1"/>
    <row r="3096" s="22" customFormat="1"/>
    <row r="3097" s="22" customFormat="1"/>
    <row r="3098" s="22" customFormat="1"/>
    <row r="3099" s="22" customFormat="1"/>
    <row r="3100" s="2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6.xml><?xml version="1.0" encoding="utf-8"?>
<worksheet xmlns="http://schemas.openxmlformats.org/spreadsheetml/2006/main" xmlns:r="http://schemas.openxmlformats.org/officeDocument/2006/relationships">
  <dimension ref="A1:AB3083"/>
  <sheetViews>
    <sheetView workbookViewId="0">
      <selection activeCell="E8" sqref="E8"/>
    </sheetView>
  </sheetViews>
  <sheetFormatPr defaultRowHeight="15"/>
  <cols>
    <col min="1" max="1" width="36.570312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s>
  <sheetData>
    <row r="1" spans="1:28" ht="15" customHeight="1">
      <c r="A1" s="20" t="s">
        <v>325</v>
      </c>
      <c r="B1" s="20"/>
      <c r="C1" s="20"/>
      <c r="D1" s="20"/>
      <c r="E1" s="20"/>
      <c r="F1" s="20"/>
      <c r="G1" s="20"/>
      <c r="H1" s="20"/>
      <c r="I1" s="20"/>
      <c r="J1" s="20"/>
      <c r="K1" s="20"/>
      <c r="L1" s="20"/>
      <c r="M1" s="20"/>
      <c r="N1" s="20"/>
      <c r="O1" s="21"/>
    </row>
    <row r="2" spans="1:28" ht="15" customHeight="1" thickBot="1">
      <c r="A2" s="20" t="s">
        <v>317</v>
      </c>
      <c r="B2" s="20"/>
      <c r="C2" s="20"/>
      <c r="D2" s="20"/>
      <c r="E2" s="20"/>
      <c r="F2" s="20"/>
      <c r="G2" s="20"/>
      <c r="H2" s="20"/>
      <c r="I2" s="20"/>
      <c r="J2" s="20"/>
      <c r="K2" s="20"/>
      <c r="L2" s="20"/>
      <c r="M2" s="20"/>
      <c r="N2" s="20"/>
      <c r="O2" s="21"/>
    </row>
    <row r="3" spans="1:28" ht="22.5" customHeight="1" thickBot="1">
      <c r="A3" s="90" t="s">
        <v>172</v>
      </c>
      <c r="B3" s="91" t="s">
        <v>10</v>
      </c>
      <c r="C3" s="92" t="s">
        <v>50</v>
      </c>
      <c r="D3" s="92" t="s">
        <v>51</v>
      </c>
      <c r="E3" s="93" t="s">
        <v>52</v>
      </c>
      <c r="F3" s="93" t="s">
        <v>53</v>
      </c>
      <c r="G3" s="93" t="s">
        <v>54</v>
      </c>
      <c r="H3" s="93" t="s">
        <v>55</v>
      </c>
      <c r="I3" s="93" t="s">
        <v>56</v>
      </c>
      <c r="J3" s="92" t="s">
        <v>57</v>
      </c>
      <c r="K3" s="92" t="s">
        <v>58</v>
      </c>
      <c r="L3" s="92" t="s">
        <v>59</v>
      </c>
      <c r="M3" s="92" t="s">
        <v>60</v>
      </c>
      <c r="N3" s="94" t="s">
        <v>61</v>
      </c>
    </row>
    <row r="4" spans="1:28" ht="39.75" customHeight="1" thickTop="1" thickBot="1">
      <c r="A4" s="95" t="s">
        <v>64</v>
      </c>
      <c r="B4" s="96">
        <f t="shared" ref="B4:N4" si="0">SUM(B5,B9)</f>
        <v>0</v>
      </c>
      <c r="C4" s="97">
        <f t="shared" si="0"/>
        <v>0</v>
      </c>
      <c r="D4" s="98">
        <f t="shared" si="0"/>
        <v>0</v>
      </c>
      <c r="E4" s="98">
        <f t="shared" si="0"/>
        <v>0</v>
      </c>
      <c r="F4" s="98">
        <f t="shared" si="0"/>
        <v>0</v>
      </c>
      <c r="G4" s="98">
        <f t="shared" si="0"/>
        <v>0</v>
      </c>
      <c r="H4" s="98">
        <f t="shared" si="0"/>
        <v>0</v>
      </c>
      <c r="I4" s="98">
        <f t="shared" si="0"/>
        <v>0</v>
      </c>
      <c r="J4" s="98">
        <f t="shared" si="0"/>
        <v>0</v>
      </c>
      <c r="K4" s="98">
        <f t="shared" si="0"/>
        <v>0</v>
      </c>
      <c r="L4" s="98">
        <f t="shared" si="0"/>
        <v>0</v>
      </c>
      <c r="M4" s="98">
        <f t="shared" si="0"/>
        <v>0</v>
      </c>
      <c r="N4" s="99">
        <f t="shared" si="0"/>
        <v>0</v>
      </c>
      <c r="O4" s="100">
        <f>SUM(C4:N4)</f>
        <v>0</v>
      </c>
      <c r="S4" s="100"/>
      <c r="T4" s="100"/>
      <c r="U4" s="100"/>
      <c r="V4" s="100"/>
      <c r="W4" s="100"/>
      <c r="X4" s="100"/>
      <c r="Y4" s="100"/>
      <c r="Z4" s="100"/>
      <c r="AA4" s="100"/>
      <c r="AB4" s="100"/>
    </row>
    <row r="5" spans="1:28" ht="39.75" customHeight="1" thickTop="1" thickBot="1">
      <c r="A5" s="101" t="s">
        <v>171</v>
      </c>
      <c r="B5" s="102">
        <f t="shared" ref="B5" si="1">SUM(B6:B22)</f>
        <v>0</v>
      </c>
      <c r="C5" s="103">
        <f>SUM(C6:C9)</f>
        <v>0</v>
      </c>
      <c r="D5" s="103">
        <f t="shared" ref="D5:N5" si="2">SUM(D6:D9)</f>
        <v>0</v>
      </c>
      <c r="E5" s="103">
        <f t="shared" si="2"/>
        <v>0</v>
      </c>
      <c r="F5" s="103">
        <f t="shared" si="2"/>
        <v>0</v>
      </c>
      <c r="G5" s="103">
        <f t="shared" si="2"/>
        <v>0</v>
      </c>
      <c r="H5" s="103">
        <f t="shared" si="2"/>
        <v>0</v>
      </c>
      <c r="I5" s="103">
        <f t="shared" si="2"/>
        <v>0</v>
      </c>
      <c r="J5" s="103">
        <f t="shared" si="2"/>
        <v>0</v>
      </c>
      <c r="K5" s="103">
        <f t="shared" si="2"/>
        <v>0</v>
      </c>
      <c r="L5" s="103">
        <f t="shared" si="2"/>
        <v>0</v>
      </c>
      <c r="M5" s="103">
        <f t="shared" si="2"/>
        <v>0</v>
      </c>
      <c r="N5" s="104">
        <f t="shared" si="2"/>
        <v>0</v>
      </c>
      <c r="O5" s="100">
        <f>SUM(C5:N5)</f>
        <v>0</v>
      </c>
      <c r="Q5" s="105" t="s">
        <v>181</v>
      </c>
      <c r="S5" s="106"/>
      <c r="T5" s="106"/>
      <c r="U5" s="106"/>
      <c r="V5" s="106"/>
      <c r="W5" s="106"/>
      <c r="X5" s="106"/>
      <c r="Y5" s="106"/>
      <c r="Z5" s="106"/>
      <c r="AA5" s="106"/>
    </row>
    <row r="6" spans="1:28" ht="39.75" customHeight="1" thickBot="1">
      <c r="A6" s="122" t="s">
        <v>174</v>
      </c>
      <c r="B6" s="107">
        <f t="shared" ref="B6:B8" si="3">SUM(C6,D6,E6,F6,G6,H6,I6,J6,K6,L6,M6,N6)</f>
        <v>0</v>
      </c>
      <c r="C6" s="108"/>
      <c r="D6" s="108"/>
      <c r="E6" s="108"/>
      <c r="F6" s="108"/>
      <c r="G6" s="109"/>
      <c r="H6" s="109"/>
      <c r="I6" s="109"/>
      <c r="J6" s="109"/>
      <c r="K6" s="109"/>
      <c r="L6" s="109"/>
      <c r="M6" s="109"/>
      <c r="N6" s="110"/>
      <c r="P6" s="105" t="s">
        <v>50</v>
      </c>
      <c r="Q6" s="100">
        <f>SUM(C4)</f>
        <v>0</v>
      </c>
    </row>
    <row r="7" spans="1:28" ht="39.75" customHeight="1" thickBot="1">
      <c r="A7" s="139" t="s">
        <v>179</v>
      </c>
      <c r="B7" s="107">
        <f t="shared" si="3"/>
        <v>0</v>
      </c>
      <c r="C7" s="111"/>
      <c r="D7" s="111"/>
      <c r="E7" s="111"/>
      <c r="F7" s="111"/>
      <c r="G7" s="111"/>
      <c r="H7" s="111"/>
      <c r="I7" s="111"/>
      <c r="J7" s="111"/>
      <c r="K7" s="111"/>
      <c r="L7" s="112"/>
      <c r="M7" s="112"/>
      <c r="N7" s="113"/>
      <c r="P7" s="114" t="s">
        <v>51</v>
      </c>
      <c r="Q7" s="115">
        <f>SUM(D4)</f>
        <v>0</v>
      </c>
    </row>
    <row r="8" spans="1:28" ht="39.75" customHeight="1" thickTop="1" thickBot="1">
      <c r="A8" s="128" t="s">
        <v>326</v>
      </c>
      <c r="B8" s="107">
        <f t="shared" si="3"/>
        <v>0</v>
      </c>
      <c r="C8" s="108"/>
      <c r="D8" s="116"/>
      <c r="E8" s="116"/>
      <c r="F8" s="117"/>
      <c r="G8" s="117"/>
      <c r="H8" s="117"/>
      <c r="I8" s="117"/>
      <c r="J8" s="117"/>
      <c r="K8" s="117"/>
      <c r="L8" s="118"/>
      <c r="M8" s="118"/>
      <c r="N8" s="119"/>
      <c r="P8" s="120" t="s">
        <v>52</v>
      </c>
      <c r="Q8" s="121">
        <f>SUM(E4)</f>
        <v>0</v>
      </c>
    </row>
    <row r="9" spans="1:28" ht="39.75" customHeight="1" thickTop="1" thickBot="1">
      <c r="A9" s="158" t="s">
        <v>45</v>
      </c>
      <c r="B9" s="159"/>
      <c r="C9" s="160"/>
      <c r="D9" s="161"/>
      <c r="E9" s="161"/>
      <c r="F9" s="161"/>
      <c r="G9" s="162"/>
      <c r="H9" s="162"/>
      <c r="I9" s="162"/>
      <c r="J9" s="162"/>
      <c r="K9" s="162"/>
      <c r="L9" s="162"/>
      <c r="M9" s="162"/>
      <c r="N9" s="163"/>
      <c r="P9" s="120" t="s">
        <v>184</v>
      </c>
      <c r="Q9" s="100">
        <f>SUM(F4)</f>
        <v>0</v>
      </c>
    </row>
    <row r="10" spans="1:28" ht="15.75" customHeight="1" thickBot="1">
      <c r="A10" s="325" t="s">
        <v>327</v>
      </c>
      <c r="P10" s="126" t="s">
        <v>54</v>
      </c>
      <c r="Q10" s="100">
        <f>SUM(G4)</f>
        <v>0</v>
      </c>
    </row>
    <row r="11" spans="1:28" ht="15.75" customHeight="1">
      <c r="P11" s="126" t="s">
        <v>55</v>
      </c>
      <c r="Q11" s="100">
        <f>SUM(H4)</f>
        <v>0</v>
      </c>
    </row>
    <row r="12" spans="1:28" ht="15.75" customHeight="1" thickBot="1">
      <c r="P12" s="129" t="s">
        <v>56</v>
      </c>
      <c r="Q12" s="100">
        <f>SUM(I4)</f>
        <v>0</v>
      </c>
    </row>
    <row r="13" spans="1:28" ht="15.75" customHeight="1" thickBot="1">
      <c r="P13" s="136" t="s">
        <v>57</v>
      </c>
      <c r="Q13" s="100">
        <f>SUM(J4)</f>
        <v>0</v>
      </c>
    </row>
    <row r="14" spans="1:28" s="137" customFormat="1" ht="15.75" customHeight="1" thickBot="1">
      <c r="A14"/>
      <c r="B14"/>
      <c r="C14"/>
      <c r="D14"/>
      <c r="E14"/>
      <c r="F14"/>
      <c r="G14"/>
      <c r="H14"/>
      <c r="I14"/>
      <c r="J14"/>
      <c r="K14"/>
      <c r="L14"/>
      <c r="M14"/>
      <c r="N14"/>
      <c r="P14" s="138" t="s">
        <v>58</v>
      </c>
      <c r="Q14" s="100">
        <f>SUM(K4)</f>
        <v>0</v>
      </c>
      <c r="R14"/>
    </row>
    <row r="15" spans="1:28" ht="15.75" customHeight="1" thickBot="1">
      <c r="P15" s="138" t="s">
        <v>59</v>
      </c>
      <c r="Q15" s="100">
        <f>SUM(L4)</f>
        <v>0</v>
      </c>
    </row>
    <row r="16" spans="1:28" ht="15.75" customHeight="1">
      <c r="P16" s="138" t="s">
        <v>60</v>
      </c>
      <c r="Q16" s="100">
        <f>SUM(M4)</f>
        <v>0</v>
      </c>
    </row>
    <row r="17" spans="1:17" ht="15" customHeight="1">
      <c r="P17" s="149" t="s">
        <v>61</v>
      </c>
      <c r="Q17" s="100">
        <f>SUM(N4)</f>
        <v>0</v>
      </c>
    </row>
    <row r="18" spans="1:17" ht="15" customHeight="1">
      <c r="Q18" s="100">
        <f>SUM(Q6:Q17)</f>
        <v>0</v>
      </c>
    </row>
    <row r="19" spans="1:17" ht="15" customHeight="1"/>
    <row r="20" spans="1:17" ht="15" customHeight="1"/>
    <row r="21" spans="1:17" ht="15" customHeight="1"/>
    <row r="22" spans="1:17" ht="15" customHeight="1"/>
    <row r="23" spans="1:17" ht="15" customHeight="1"/>
    <row r="24" spans="1:17" ht="15" customHeight="1">
      <c r="H24" s="164" t="s">
        <v>194</v>
      </c>
    </row>
    <row r="25" spans="1:17">
      <c r="A25" s="22"/>
    </row>
    <row r="26" spans="1:17" ht="15.75" customHeight="1">
      <c r="A26" s="185"/>
    </row>
    <row r="27" spans="1:17" ht="9.75" customHeight="1">
      <c r="A27" s="186"/>
    </row>
    <row r="28" spans="1:17" ht="18" customHeight="1">
      <c r="A28" s="187"/>
    </row>
    <row r="29" spans="1:17" ht="15" customHeight="1"/>
    <row r="30" spans="1:17" ht="16.5" customHeight="1"/>
    <row r="31" spans="1:17" ht="18" customHeight="1"/>
    <row r="32" spans="1:17" ht="30" customHeight="1"/>
    <row r="33" ht="30" customHeight="1"/>
    <row r="34" ht="30" customHeight="1"/>
    <row r="35" ht="30" customHeight="1"/>
    <row r="36" ht="30" customHeight="1"/>
    <row r="37" ht="30" customHeight="1"/>
    <row r="38" ht="30" customHeight="1"/>
    <row r="39" ht="30" customHeight="1"/>
    <row r="40" s="22" customFormat="1"/>
    <row r="41" s="22" customFormat="1"/>
    <row r="42" s="22" customFormat="1"/>
    <row r="43" s="22" customFormat="1"/>
    <row r="44" s="22" customFormat="1"/>
    <row r="45" s="22" customFormat="1"/>
    <row r="46" s="22" customFormat="1"/>
    <row r="47" s="22" customFormat="1"/>
    <row r="48"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row r="847" s="22" customFormat="1"/>
    <row r="848" s="22" customFormat="1"/>
    <row r="849" s="22" customFormat="1"/>
    <row r="850" s="22" customFormat="1"/>
    <row r="851" s="22" customFormat="1"/>
    <row r="852" s="22" customFormat="1"/>
    <row r="853" s="22" customFormat="1"/>
    <row r="854" s="22" customFormat="1"/>
    <row r="855" s="22" customFormat="1"/>
    <row r="856" s="22" customFormat="1"/>
    <row r="857" s="22" customFormat="1"/>
    <row r="858" s="22" customFormat="1"/>
    <row r="859" s="22" customFormat="1"/>
    <row r="860" s="22" customFormat="1"/>
    <row r="861" s="22" customFormat="1"/>
    <row r="862" s="22" customFormat="1"/>
    <row r="863" s="22" customFormat="1"/>
    <row r="864" s="22" customFormat="1"/>
    <row r="865" s="22" customFormat="1"/>
    <row r="866" s="22" customFormat="1"/>
    <row r="867" s="22" customFormat="1"/>
    <row r="868" s="22" customFormat="1"/>
    <row r="869" s="22" customFormat="1"/>
    <row r="870" s="22" customFormat="1"/>
    <row r="871" s="22" customFormat="1"/>
    <row r="872" s="22" customFormat="1"/>
    <row r="873" s="22" customFormat="1"/>
    <row r="874" s="22" customFormat="1"/>
    <row r="875" s="22" customFormat="1"/>
    <row r="876" s="22" customFormat="1"/>
    <row r="877" s="22" customFormat="1"/>
    <row r="878" s="22" customFormat="1"/>
    <row r="879" s="22" customFormat="1"/>
    <row r="880" s="22" customFormat="1"/>
    <row r="881" s="22" customFormat="1"/>
    <row r="882" s="22" customFormat="1"/>
    <row r="883" s="22" customFormat="1"/>
    <row r="884" s="22" customFormat="1"/>
    <row r="885" s="22" customFormat="1"/>
    <row r="886" s="22" customFormat="1"/>
    <row r="887" s="22" customFormat="1"/>
    <row r="888" s="22" customFormat="1"/>
    <row r="889" s="22" customFormat="1"/>
    <row r="890" s="22" customFormat="1"/>
    <row r="891" s="22" customFormat="1"/>
    <row r="892" s="22" customFormat="1"/>
    <row r="893" s="22" customFormat="1"/>
    <row r="894" s="22" customFormat="1"/>
    <row r="895" s="22" customFormat="1"/>
    <row r="896" s="22" customFormat="1"/>
    <row r="897" s="22" customFormat="1"/>
    <row r="898" s="22" customFormat="1"/>
    <row r="899" s="22" customFormat="1"/>
    <row r="900" s="22" customFormat="1"/>
    <row r="901" s="22" customFormat="1"/>
    <row r="902" s="22" customFormat="1"/>
    <row r="903" s="22" customFormat="1"/>
    <row r="904" s="22" customFormat="1"/>
    <row r="905" s="22" customFormat="1"/>
    <row r="906" s="22" customFormat="1"/>
    <row r="907" s="22" customFormat="1"/>
    <row r="908" s="22" customFormat="1"/>
    <row r="909" s="22" customFormat="1"/>
    <row r="910" s="22" customFormat="1"/>
    <row r="911" s="22" customFormat="1"/>
    <row r="912" s="22" customFormat="1"/>
    <row r="913" s="22" customFormat="1"/>
    <row r="914" s="22" customFormat="1"/>
    <row r="915" s="22" customFormat="1"/>
    <row r="916" s="22" customFormat="1"/>
    <row r="917" s="22" customFormat="1"/>
    <row r="918" s="22" customFormat="1"/>
    <row r="919" s="22" customFormat="1"/>
    <row r="920" s="22" customFormat="1"/>
    <row r="921" s="22" customFormat="1"/>
    <row r="922" s="22" customFormat="1"/>
    <row r="923" s="22" customFormat="1"/>
    <row r="924" s="22" customFormat="1"/>
    <row r="925" s="22" customFormat="1"/>
    <row r="926" s="22" customFormat="1"/>
    <row r="927" s="22" customFormat="1"/>
    <row r="928" s="22" customFormat="1"/>
    <row r="929" s="22" customFormat="1"/>
    <row r="930" s="22" customFormat="1"/>
    <row r="931" s="22" customFormat="1"/>
    <row r="932" s="22" customFormat="1"/>
    <row r="933" s="22" customFormat="1"/>
    <row r="934" s="22" customFormat="1"/>
    <row r="935" s="22" customFormat="1"/>
    <row r="936" s="22" customFormat="1"/>
    <row r="937" s="22" customFormat="1"/>
    <row r="938" s="22" customFormat="1"/>
    <row r="939" s="22" customFormat="1"/>
    <row r="940" s="22" customFormat="1"/>
    <row r="941" s="22" customFormat="1"/>
    <row r="942" s="22" customFormat="1"/>
    <row r="943" s="22" customFormat="1"/>
    <row r="944" s="22" customFormat="1"/>
    <row r="945" s="22" customFormat="1"/>
    <row r="946" s="22" customFormat="1"/>
    <row r="947" s="22" customFormat="1"/>
    <row r="948" s="22" customFormat="1"/>
    <row r="949" s="22" customFormat="1"/>
    <row r="950" s="22" customFormat="1"/>
    <row r="951" s="22" customFormat="1"/>
    <row r="952" s="22" customFormat="1"/>
    <row r="953" s="22" customFormat="1"/>
    <row r="954" s="22" customFormat="1"/>
    <row r="955" s="22" customFormat="1"/>
    <row r="956" s="22" customFormat="1"/>
    <row r="957" s="22" customFormat="1"/>
    <row r="958" s="22" customFormat="1"/>
    <row r="959" s="22" customFormat="1"/>
    <row r="960" s="22" customFormat="1"/>
    <row r="961" s="22" customFormat="1"/>
    <row r="962" s="22" customFormat="1"/>
    <row r="963" s="22" customFormat="1"/>
    <row r="964" s="22" customFormat="1"/>
    <row r="965" s="22" customFormat="1"/>
    <row r="966" s="22" customFormat="1"/>
    <row r="967" s="22" customFormat="1"/>
    <row r="968" s="22" customFormat="1"/>
    <row r="969" s="22" customFormat="1"/>
    <row r="970" s="22" customFormat="1"/>
    <row r="971" s="22" customFormat="1"/>
    <row r="972" s="22" customFormat="1"/>
    <row r="973" s="22" customFormat="1"/>
    <row r="974" s="22" customFormat="1"/>
    <row r="975" s="22" customFormat="1"/>
    <row r="976" s="22" customFormat="1"/>
    <row r="977" s="22" customFormat="1"/>
    <row r="978" s="22" customFormat="1"/>
    <row r="979" s="22" customFormat="1"/>
    <row r="980" s="22" customFormat="1"/>
    <row r="981" s="22" customFormat="1"/>
    <row r="982" s="22" customFormat="1"/>
    <row r="983" s="22" customFormat="1"/>
    <row r="984" s="22" customFormat="1"/>
    <row r="985" s="22" customFormat="1"/>
    <row r="986" s="22" customFormat="1"/>
    <row r="987" s="22" customFormat="1"/>
    <row r="988" s="22" customFormat="1"/>
    <row r="989" s="22" customFormat="1"/>
    <row r="990" s="22" customFormat="1"/>
    <row r="991" s="22" customFormat="1"/>
    <row r="992" s="22" customFormat="1"/>
    <row r="993" s="22" customFormat="1"/>
    <row r="994" s="22" customFormat="1"/>
    <row r="995" s="22" customFormat="1"/>
    <row r="996" s="22" customFormat="1"/>
    <row r="997" s="22" customFormat="1"/>
    <row r="998" s="22" customFormat="1"/>
    <row r="999" s="22" customFormat="1"/>
    <row r="1000" s="22" customFormat="1"/>
    <row r="1001" s="22" customFormat="1"/>
    <row r="1002" s="22" customFormat="1"/>
    <row r="1003" s="22" customFormat="1"/>
    <row r="1004" s="22" customFormat="1"/>
    <row r="1005" s="22" customFormat="1"/>
    <row r="1006" s="22" customFormat="1"/>
    <row r="1007" s="22" customFormat="1"/>
    <row r="1008" s="22" customFormat="1"/>
    <row r="1009" s="22" customFormat="1"/>
    <row r="1010" s="22" customFormat="1"/>
    <row r="1011" s="22" customFormat="1"/>
    <row r="1012" s="22" customFormat="1"/>
    <row r="1013" s="22" customFormat="1"/>
    <row r="1014" s="22" customFormat="1"/>
    <row r="1015" s="22" customFormat="1"/>
    <row r="1016" s="22" customFormat="1"/>
    <row r="1017" s="22" customFormat="1"/>
    <row r="1018" s="22" customFormat="1"/>
    <row r="1019" s="22" customFormat="1"/>
    <row r="1020" s="22" customFormat="1"/>
    <row r="1021" s="22" customFormat="1"/>
    <row r="1022" s="22" customFormat="1"/>
    <row r="1023" s="22" customFormat="1"/>
    <row r="1024" s="22" customFormat="1"/>
    <row r="1025" s="22" customFormat="1"/>
    <row r="1026" s="22" customFormat="1"/>
    <row r="1027" s="22" customFormat="1"/>
    <row r="1028" s="22" customFormat="1"/>
    <row r="1029" s="22" customFormat="1"/>
    <row r="1030" s="22" customFormat="1"/>
    <row r="1031" s="22" customFormat="1"/>
    <row r="1032" s="22" customFormat="1"/>
    <row r="1033" s="22" customFormat="1"/>
    <row r="1034" s="22" customFormat="1"/>
    <row r="1035" s="22" customFormat="1"/>
    <row r="1036" s="22" customFormat="1"/>
    <row r="1037" s="22" customFormat="1"/>
    <row r="1038" s="22" customFormat="1"/>
    <row r="1039" s="22" customFormat="1"/>
    <row r="1040" s="22" customFormat="1"/>
    <row r="1041" s="22" customFormat="1"/>
    <row r="1042" s="22" customFormat="1"/>
    <row r="1043" s="22" customFormat="1"/>
    <row r="1044" s="22" customFormat="1"/>
    <row r="1045" s="22" customFormat="1"/>
    <row r="1046" s="22" customFormat="1"/>
    <row r="1047" s="22" customFormat="1"/>
    <row r="1048" s="22" customFormat="1"/>
    <row r="1049" s="22" customFormat="1"/>
    <row r="1050" s="22" customFormat="1"/>
    <row r="1051" s="22" customFormat="1"/>
    <row r="1052" s="22" customFormat="1"/>
    <row r="1053" s="22" customFormat="1"/>
    <row r="1054" s="22" customFormat="1"/>
    <row r="1055" s="22" customFormat="1"/>
    <row r="1056" s="22" customFormat="1"/>
    <row r="1057" s="22" customFormat="1"/>
    <row r="1058" s="22" customFormat="1"/>
    <row r="1059" s="22" customFormat="1"/>
    <row r="1060" s="22" customFormat="1"/>
    <row r="1061" s="22" customFormat="1"/>
    <row r="1062" s="22" customFormat="1"/>
    <row r="1063" s="22" customFormat="1"/>
    <row r="1064" s="22" customFormat="1"/>
    <row r="1065" s="22" customFormat="1"/>
    <row r="1066" s="22" customFormat="1"/>
    <row r="1067" s="22" customFormat="1"/>
    <row r="1068" s="22" customFormat="1"/>
    <row r="1069" s="22" customFormat="1"/>
    <row r="1070" s="22" customFormat="1"/>
    <row r="1071" s="22" customFormat="1"/>
    <row r="1072" s="22" customFormat="1"/>
    <row r="1073" s="22" customFormat="1"/>
    <row r="1074" s="22" customFormat="1"/>
    <row r="1075" s="22" customFormat="1"/>
    <row r="1076" s="22" customFormat="1"/>
    <row r="1077" s="22" customFormat="1"/>
    <row r="1078" s="22" customFormat="1"/>
    <row r="1079" s="22" customFormat="1"/>
    <row r="1080" s="22" customFormat="1"/>
    <row r="1081" s="22" customFormat="1"/>
    <row r="1082" s="22" customFormat="1"/>
    <row r="1083" s="22" customFormat="1"/>
    <row r="1084" s="22" customFormat="1"/>
    <row r="1085" s="22" customFormat="1"/>
    <row r="1086" s="22" customFormat="1"/>
    <row r="1087" s="22" customFormat="1"/>
    <row r="1088" s="22" customFormat="1"/>
    <row r="1089" s="22" customFormat="1"/>
    <row r="1090" s="22" customFormat="1"/>
    <row r="1091" s="22" customFormat="1"/>
    <row r="1092" s="22" customFormat="1"/>
    <row r="1093" s="22" customFormat="1"/>
    <row r="1094" s="22" customFormat="1"/>
    <row r="1095" s="22" customFormat="1"/>
    <row r="1096" s="22" customFormat="1"/>
    <row r="1097" s="22" customFormat="1"/>
    <row r="1098" s="22" customFormat="1"/>
    <row r="1099" s="22" customFormat="1"/>
    <row r="1100" s="22" customFormat="1"/>
    <row r="1101" s="22" customFormat="1"/>
    <row r="1102" s="22" customFormat="1"/>
    <row r="1103" s="22" customFormat="1"/>
    <row r="1104" s="22" customFormat="1"/>
    <row r="1105" s="22" customFormat="1"/>
    <row r="1106" s="22" customFormat="1"/>
    <row r="1107" s="22" customFormat="1"/>
    <row r="1108" s="22" customFormat="1"/>
    <row r="1109" s="22" customFormat="1"/>
    <row r="1110" s="22" customFormat="1"/>
    <row r="1111" s="22" customFormat="1"/>
    <row r="1112" s="22" customFormat="1"/>
    <row r="1113" s="22" customFormat="1"/>
    <row r="1114" s="22" customFormat="1"/>
    <row r="1115" s="22" customFormat="1"/>
    <row r="1116" s="22" customFormat="1"/>
    <row r="1117" s="22" customFormat="1"/>
    <row r="1118" s="22" customFormat="1"/>
    <row r="1119" s="22" customFormat="1"/>
    <row r="1120" s="22" customFormat="1"/>
    <row r="1121" s="22" customFormat="1"/>
    <row r="1122" s="22" customFormat="1"/>
    <row r="1123" s="22" customFormat="1"/>
    <row r="1124" s="22" customFormat="1"/>
    <row r="1125" s="22" customFormat="1"/>
    <row r="1126" s="22" customFormat="1"/>
    <row r="1127" s="22" customFormat="1"/>
    <row r="1128" s="22" customFormat="1"/>
    <row r="1129" s="22" customFormat="1"/>
    <row r="1130" s="22" customFormat="1"/>
    <row r="1131" s="22" customFormat="1"/>
    <row r="1132" s="22" customFormat="1"/>
    <row r="1133" s="22" customFormat="1"/>
    <row r="1134" s="22" customFormat="1"/>
    <row r="1135" s="22" customFormat="1"/>
    <row r="1136" s="22" customFormat="1"/>
    <row r="1137" s="22" customFormat="1"/>
    <row r="1138" s="22" customFormat="1"/>
    <row r="1139" s="22" customFormat="1"/>
    <row r="1140" s="22" customFormat="1"/>
    <row r="1141" s="22" customFormat="1"/>
    <row r="1142" s="22" customFormat="1"/>
    <row r="1143" s="22" customFormat="1"/>
    <row r="1144" s="22" customFormat="1"/>
    <row r="1145" s="22" customFormat="1"/>
    <row r="1146" s="22" customFormat="1"/>
    <row r="1147" s="22" customFormat="1"/>
    <row r="1148" s="22" customFormat="1"/>
    <row r="1149" s="22" customFormat="1"/>
    <row r="1150" s="22" customFormat="1"/>
    <row r="1151" s="22" customFormat="1"/>
    <row r="1152" s="22" customFormat="1"/>
    <row r="1153" s="22" customFormat="1"/>
    <row r="1154" s="22" customFormat="1"/>
    <row r="1155" s="22" customFormat="1"/>
    <row r="1156" s="22" customFormat="1"/>
    <row r="1157" s="22" customFormat="1"/>
    <row r="1158" s="22" customFormat="1"/>
    <row r="1159" s="22" customFormat="1"/>
    <row r="1160" s="22" customFormat="1"/>
    <row r="1161" s="22" customFormat="1"/>
    <row r="1162" s="22" customFormat="1"/>
    <row r="1163" s="22" customFormat="1"/>
    <row r="1164" s="22" customFormat="1"/>
    <row r="1165" s="22" customFormat="1"/>
    <row r="1166" s="22" customFormat="1"/>
    <row r="1167" s="22" customFormat="1"/>
    <row r="1168" s="22" customFormat="1"/>
    <row r="1169" s="22" customFormat="1"/>
    <row r="1170" s="22" customFormat="1"/>
    <row r="1171" s="22" customFormat="1"/>
    <row r="1172" s="22" customFormat="1"/>
    <row r="1173" s="22" customFormat="1"/>
    <row r="1174" s="22" customFormat="1"/>
    <row r="1175" s="22" customFormat="1"/>
    <row r="1176" s="22" customFormat="1"/>
    <row r="1177" s="22" customFormat="1"/>
    <row r="1178" s="22" customFormat="1"/>
    <row r="1179" s="22" customFormat="1"/>
    <row r="1180" s="22" customFormat="1"/>
    <row r="1181" s="22" customFormat="1"/>
    <row r="1182" s="22" customFormat="1"/>
    <row r="1183" s="22" customFormat="1"/>
    <row r="1184" s="22" customFormat="1"/>
    <row r="1185" s="22" customFormat="1"/>
    <row r="1186" s="22" customFormat="1"/>
    <row r="1187" s="22" customFormat="1"/>
    <row r="1188" s="22" customFormat="1"/>
    <row r="1189" s="22" customFormat="1"/>
    <row r="1190" s="22" customFormat="1"/>
    <row r="1191" s="22" customFormat="1"/>
    <row r="1192" s="22" customFormat="1"/>
    <row r="1193" s="22" customFormat="1"/>
    <row r="1194" s="22" customFormat="1"/>
    <row r="1195" s="22" customFormat="1"/>
    <row r="1196" s="22" customFormat="1"/>
    <row r="1197" s="22" customFormat="1"/>
    <row r="1198" s="22" customFormat="1"/>
    <row r="1199" s="22" customFormat="1"/>
    <row r="1200" s="22" customFormat="1"/>
    <row r="1201" s="22" customFormat="1"/>
    <row r="1202" s="22" customFormat="1"/>
    <row r="1203" s="22" customFormat="1"/>
    <row r="1204" s="22" customFormat="1"/>
    <row r="1205" s="22" customFormat="1"/>
    <row r="1206" s="22" customFormat="1"/>
    <row r="1207" s="22" customFormat="1"/>
    <row r="1208" s="22" customFormat="1"/>
    <row r="1209" s="22" customFormat="1"/>
    <row r="1210" s="22" customFormat="1"/>
    <row r="1211" s="22" customFormat="1"/>
    <row r="1212" s="22" customFormat="1"/>
    <row r="1213" s="22" customFormat="1"/>
    <row r="1214" s="22" customFormat="1"/>
    <row r="1215" s="22" customFormat="1"/>
    <row r="1216" s="22" customFormat="1"/>
    <row r="1217" s="22" customFormat="1"/>
    <row r="1218" s="22" customFormat="1"/>
    <row r="1219" s="22" customFormat="1"/>
    <row r="1220" s="22" customFormat="1"/>
    <row r="1221" s="22" customFormat="1"/>
    <row r="1222" s="22" customFormat="1"/>
    <row r="1223" s="22" customFormat="1"/>
    <row r="1224" s="22" customFormat="1"/>
    <row r="1225" s="22" customFormat="1"/>
    <row r="1226" s="22" customFormat="1"/>
    <row r="1227" s="22" customFormat="1"/>
    <row r="1228" s="22" customFormat="1"/>
    <row r="1229" s="22" customFormat="1"/>
    <row r="1230" s="22" customFormat="1"/>
    <row r="1231" s="22" customFormat="1"/>
    <row r="1232" s="22" customFormat="1"/>
    <row r="1233" s="22" customFormat="1"/>
    <row r="1234" s="22" customFormat="1"/>
    <row r="1235" s="22" customFormat="1"/>
    <row r="1236" s="22" customFormat="1"/>
    <row r="1237" s="22" customFormat="1"/>
    <row r="1238" s="22" customFormat="1"/>
    <row r="1239" s="22" customFormat="1"/>
    <row r="1240" s="22" customFormat="1"/>
    <row r="1241" s="22" customFormat="1"/>
    <row r="1242" s="22" customFormat="1"/>
    <row r="1243" s="22" customFormat="1"/>
    <row r="1244" s="22" customFormat="1"/>
    <row r="1245" s="22" customFormat="1"/>
    <row r="1246" s="22" customFormat="1"/>
    <row r="1247" s="22" customFormat="1"/>
    <row r="1248" s="22" customFormat="1"/>
    <row r="1249" s="22" customFormat="1"/>
    <row r="1250" s="22" customFormat="1"/>
    <row r="1251" s="22" customFormat="1"/>
    <row r="1252" s="22" customFormat="1"/>
    <row r="1253" s="22" customFormat="1"/>
    <row r="1254" s="22" customFormat="1"/>
    <row r="1255" s="22" customFormat="1"/>
    <row r="1256" s="22" customFormat="1"/>
    <row r="1257" s="22" customFormat="1"/>
    <row r="1258" s="22" customFormat="1"/>
    <row r="1259" s="22" customFormat="1"/>
    <row r="1260" s="22" customFormat="1"/>
    <row r="1261" s="22" customFormat="1"/>
    <row r="1262" s="22" customFormat="1"/>
    <row r="1263" s="22" customFormat="1"/>
    <row r="1264" s="22" customFormat="1"/>
    <row r="1265" s="22" customFormat="1"/>
    <row r="1266" s="22" customFormat="1"/>
    <row r="1267" s="22" customFormat="1"/>
    <row r="1268" s="22" customFormat="1"/>
    <row r="1269" s="22" customFormat="1"/>
    <row r="1270" s="22" customFormat="1"/>
    <row r="1271" s="22" customFormat="1"/>
    <row r="1272" s="22" customFormat="1"/>
    <row r="1273" s="22" customFormat="1"/>
    <row r="1274" s="22" customFormat="1"/>
    <row r="1275" s="22" customFormat="1"/>
    <row r="1276" s="22" customFormat="1"/>
    <row r="1277" s="22" customFormat="1"/>
    <row r="1278" s="22" customFormat="1"/>
    <row r="1279" s="22" customFormat="1"/>
    <row r="1280" s="22" customFormat="1"/>
    <row r="1281" s="22" customFormat="1"/>
    <row r="1282" s="22" customFormat="1"/>
    <row r="1283" s="22" customFormat="1"/>
    <row r="1284" s="22" customFormat="1"/>
    <row r="1285" s="22" customFormat="1"/>
    <row r="1286" s="22" customFormat="1"/>
    <row r="1287" s="22" customFormat="1"/>
    <row r="1288" s="22" customFormat="1"/>
    <row r="1289" s="22" customFormat="1"/>
    <row r="1290" s="22" customFormat="1"/>
    <row r="1291" s="22" customFormat="1"/>
    <row r="1292" s="22" customFormat="1"/>
    <row r="1293" s="22" customFormat="1"/>
    <row r="1294" s="22" customFormat="1"/>
    <row r="1295" s="22" customFormat="1"/>
    <row r="1296" s="22" customFormat="1"/>
    <row r="1297" s="22" customFormat="1"/>
    <row r="1298" s="22" customFormat="1"/>
    <row r="1299" s="22" customFormat="1"/>
    <row r="1300" s="22" customFormat="1"/>
    <row r="1301" s="22" customFormat="1"/>
    <row r="1302" s="22" customFormat="1"/>
    <row r="1303" s="22" customFormat="1"/>
    <row r="1304" s="22" customFormat="1"/>
    <row r="1305" s="22" customFormat="1"/>
    <row r="1306" s="22" customFormat="1"/>
    <row r="1307" s="22" customFormat="1"/>
    <row r="1308" s="22" customFormat="1"/>
    <row r="1309" s="22" customFormat="1"/>
    <row r="1310" s="22" customFormat="1"/>
    <row r="1311" s="22" customFormat="1"/>
    <row r="1312" s="22" customFormat="1"/>
    <row r="1313" s="22" customFormat="1"/>
    <row r="1314" s="22" customFormat="1"/>
    <row r="1315" s="22" customFormat="1"/>
    <row r="1316" s="22" customFormat="1"/>
    <row r="1317" s="22" customFormat="1"/>
    <row r="1318" s="22" customFormat="1"/>
    <row r="1319" s="22" customFormat="1"/>
    <row r="1320" s="22" customFormat="1"/>
    <row r="1321" s="22" customFormat="1"/>
    <row r="1322" s="22" customFormat="1"/>
    <row r="1323" s="22" customFormat="1"/>
    <row r="1324" s="22" customFormat="1"/>
    <row r="1325" s="22" customFormat="1"/>
    <row r="1326" s="22" customFormat="1"/>
    <row r="1327" s="22" customFormat="1"/>
    <row r="1328" s="22" customFormat="1"/>
    <row r="1329" s="22" customFormat="1"/>
    <row r="1330" s="22" customFormat="1"/>
    <row r="1331" s="22" customFormat="1"/>
    <row r="1332" s="22" customFormat="1"/>
    <row r="1333" s="22" customFormat="1"/>
    <row r="1334" s="22" customFormat="1"/>
    <row r="1335" s="22" customFormat="1"/>
    <row r="1336" s="22" customFormat="1"/>
    <row r="1337" s="22" customFormat="1"/>
    <row r="1338" s="22" customFormat="1"/>
    <row r="1339" s="22" customFormat="1"/>
    <row r="1340" s="22" customFormat="1"/>
    <row r="1341" s="22" customFormat="1"/>
    <row r="1342" s="22" customFormat="1"/>
    <row r="1343" s="22" customFormat="1"/>
    <row r="1344" s="22" customFormat="1"/>
    <row r="1345" s="22" customFormat="1"/>
    <row r="1346" s="22" customFormat="1"/>
    <row r="1347" s="22" customFormat="1"/>
    <row r="1348" s="22" customFormat="1"/>
    <row r="1349" s="22" customFormat="1"/>
    <row r="1350" s="22" customFormat="1"/>
    <row r="1351" s="22" customFormat="1"/>
    <row r="1352" s="22" customFormat="1"/>
    <row r="1353" s="22" customFormat="1"/>
    <row r="1354" s="22" customFormat="1"/>
    <row r="1355" s="22" customFormat="1"/>
    <row r="1356" s="22" customFormat="1"/>
    <row r="1357" s="22" customFormat="1"/>
    <row r="1358" s="22" customFormat="1"/>
    <row r="1359" s="22" customFormat="1"/>
    <row r="1360" s="22" customFormat="1"/>
    <row r="1361" s="22" customFormat="1"/>
    <row r="1362" s="22" customFormat="1"/>
    <row r="1363" s="22" customFormat="1"/>
    <row r="1364" s="22" customFormat="1"/>
    <row r="1365" s="22" customFormat="1"/>
    <row r="1366" s="22" customFormat="1"/>
    <row r="1367" s="22" customFormat="1"/>
    <row r="1368" s="22" customFormat="1"/>
    <row r="1369" s="22" customFormat="1"/>
    <row r="1370" s="22" customFormat="1"/>
    <row r="1371" s="22" customFormat="1"/>
    <row r="1372" s="22" customFormat="1"/>
    <row r="1373" s="22" customFormat="1"/>
    <row r="1374" s="22" customFormat="1"/>
    <row r="1375" s="22" customFormat="1"/>
    <row r="1376" s="22" customFormat="1"/>
    <row r="1377" s="22" customFormat="1"/>
    <row r="1378" s="22" customFormat="1"/>
    <row r="1379" s="22" customFormat="1"/>
    <row r="1380" s="22" customFormat="1"/>
    <row r="1381" s="22" customFormat="1"/>
    <row r="1382" s="22" customFormat="1"/>
    <row r="1383" s="22" customFormat="1"/>
    <row r="1384" s="22" customFormat="1"/>
    <row r="1385" s="22" customFormat="1"/>
    <row r="1386" s="22" customFormat="1"/>
    <row r="1387" s="22" customFormat="1"/>
    <row r="1388" s="22" customFormat="1"/>
    <row r="1389" s="22" customFormat="1"/>
    <row r="1390" s="22" customFormat="1"/>
    <row r="1391" s="22" customFormat="1"/>
    <row r="1392" s="22" customFormat="1"/>
    <row r="1393" s="22" customFormat="1"/>
    <row r="1394" s="22" customFormat="1"/>
    <row r="1395" s="22" customFormat="1"/>
    <row r="1396" s="22" customFormat="1"/>
    <row r="1397" s="22" customFormat="1"/>
    <row r="1398" s="22" customFormat="1"/>
    <row r="1399" s="22" customFormat="1"/>
    <row r="1400" s="22" customFormat="1"/>
    <row r="1401" s="22" customFormat="1"/>
    <row r="1402" s="22" customFormat="1"/>
    <row r="1403" s="22" customFormat="1"/>
    <row r="1404" s="22" customFormat="1"/>
    <row r="1405" s="22" customFormat="1"/>
    <row r="1406" s="22" customFormat="1"/>
    <row r="1407" s="22" customFormat="1"/>
    <row r="1408" s="22" customFormat="1"/>
    <row r="1409" s="22" customFormat="1"/>
    <row r="1410" s="22" customFormat="1"/>
    <row r="1411" s="22" customFormat="1"/>
    <row r="1412" s="22" customFormat="1"/>
    <row r="1413" s="22" customFormat="1"/>
    <row r="1414" s="22" customFormat="1"/>
    <row r="1415" s="22" customFormat="1"/>
    <row r="1416" s="22" customFormat="1"/>
    <row r="1417" s="22" customFormat="1"/>
    <row r="1418" s="22" customFormat="1"/>
    <row r="1419" s="22" customFormat="1"/>
    <row r="1420" s="22" customFormat="1"/>
    <row r="1421" s="22" customFormat="1"/>
    <row r="1422" s="22" customFormat="1"/>
    <row r="1423" s="22" customFormat="1"/>
    <row r="1424" s="22" customFormat="1"/>
    <row r="1425" s="22" customFormat="1"/>
    <row r="1426" s="22" customFormat="1"/>
    <row r="1427" s="22" customFormat="1"/>
    <row r="1428" s="22" customFormat="1"/>
    <row r="1429" s="22" customFormat="1"/>
    <row r="1430" s="22" customFormat="1"/>
    <row r="1431" s="22" customFormat="1"/>
    <row r="1432" s="22" customFormat="1"/>
    <row r="1433" s="22" customFormat="1"/>
    <row r="1434" s="22" customFormat="1"/>
    <row r="1435" s="22" customFormat="1"/>
    <row r="1436" s="22" customFormat="1"/>
    <row r="1437" s="22" customFormat="1"/>
    <row r="1438" s="22" customFormat="1"/>
    <row r="1439" s="22" customFormat="1"/>
    <row r="1440" s="22" customFormat="1"/>
    <row r="1441" s="22" customFormat="1"/>
    <row r="1442" s="22" customFormat="1"/>
    <row r="1443" s="22" customFormat="1"/>
    <row r="1444" s="22" customFormat="1"/>
    <row r="1445" s="22" customFormat="1"/>
    <row r="1446" s="22" customFormat="1"/>
    <row r="1447" s="22" customFormat="1"/>
    <row r="1448" s="22" customFormat="1"/>
    <row r="1449" s="22" customFormat="1"/>
    <row r="1450" s="22" customFormat="1"/>
    <row r="1451" s="22" customFormat="1"/>
    <row r="1452" s="22" customFormat="1"/>
    <row r="1453" s="22" customFormat="1"/>
    <row r="1454" s="22" customFormat="1"/>
    <row r="1455" s="22" customFormat="1"/>
    <row r="1456" s="22" customFormat="1"/>
    <row r="1457" s="22" customFormat="1"/>
    <row r="1458" s="22" customFormat="1"/>
    <row r="1459" s="22" customFormat="1"/>
    <row r="1460" s="22" customFormat="1"/>
    <row r="1461" s="22" customFormat="1"/>
    <row r="1462" s="22" customFormat="1"/>
    <row r="1463" s="22" customFormat="1"/>
    <row r="1464" s="22" customFormat="1"/>
    <row r="1465" s="22" customFormat="1"/>
    <row r="1466" s="22" customFormat="1"/>
    <row r="1467" s="22" customFormat="1"/>
    <row r="1468" s="22" customFormat="1"/>
    <row r="1469" s="22" customFormat="1"/>
    <row r="1470" s="22" customFormat="1"/>
    <row r="1471" s="22" customFormat="1"/>
    <row r="1472" s="22" customFormat="1"/>
    <row r="1473" s="22" customFormat="1"/>
    <row r="1474" s="22" customFormat="1"/>
    <row r="1475" s="22" customFormat="1"/>
    <row r="1476" s="22" customFormat="1"/>
    <row r="1477" s="22" customFormat="1"/>
    <row r="1478" s="22" customFormat="1"/>
    <row r="1479" s="22" customFormat="1"/>
    <row r="1480" s="22" customFormat="1"/>
    <row r="1481" s="22" customFormat="1"/>
    <row r="1482" s="22" customFormat="1"/>
    <row r="1483" s="22" customFormat="1"/>
    <row r="1484" s="22" customFormat="1"/>
    <row r="1485" s="22" customFormat="1"/>
    <row r="1486" s="22" customFormat="1"/>
    <row r="1487" s="22" customFormat="1"/>
    <row r="1488" s="22" customFormat="1"/>
    <row r="1489" s="22" customFormat="1"/>
    <row r="1490" s="22" customFormat="1"/>
    <row r="1491" s="22" customFormat="1"/>
    <row r="1492" s="22" customFormat="1"/>
    <row r="1493" s="22" customFormat="1"/>
    <row r="1494" s="22" customFormat="1"/>
    <row r="1495" s="22" customFormat="1"/>
    <row r="1496" s="22" customFormat="1"/>
    <row r="1497" s="22" customFormat="1"/>
    <row r="1498" s="22" customFormat="1"/>
    <row r="1499" s="22" customFormat="1"/>
    <row r="1500" s="22" customFormat="1"/>
    <row r="1501" s="22" customFormat="1"/>
    <row r="1502" s="22" customFormat="1"/>
    <row r="1503" s="22" customFormat="1"/>
    <row r="1504" s="22" customFormat="1"/>
    <row r="1505" s="22" customFormat="1"/>
    <row r="1506" s="22" customFormat="1"/>
    <row r="1507" s="22" customFormat="1"/>
    <row r="1508" s="22" customFormat="1"/>
    <row r="1509" s="22" customFormat="1"/>
    <row r="1510" s="22" customFormat="1"/>
    <row r="1511" s="22" customFormat="1"/>
    <row r="1512" s="22" customFormat="1"/>
    <row r="1513" s="22" customFormat="1"/>
    <row r="1514" s="22" customFormat="1"/>
    <row r="1515" s="22" customFormat="1"/>
    <row r="1516" s="22" customFormat="1"/>
    <row r="1517" s="22" customFormat="1"/>
    <row r="1518" s="22" customFormat="1"/>
    <row r="1519" s="22" customFormat="1"/>
    <row r="1520" s="22" customFormat="1"/>
    <row r="1521" s="22" customFormat="1"/>
    <row r="1522" s="22" customFormat="1"/>
    <row r="1523" s="22" customFormat="1"/>
    <row r="1524" s="22" customFormat="1"/>
    <row r="1525" s="22" customFormat="1"/>
    <row r="1526" s="22" customFormat="1"/>
    <row r="1527" s="22" customFormat="1"/>
    <row r="1528" s="22" customFormat="1"/>
    <row r="1529" s="22" customFormat="1"/>
    <row r="1530" s="22" customFormat="1"/>
    <row r="1531" s="22" customFormat="1"/>
    <row r="1532" s="22" customFormat="1"/>
    <row r="1533" s="22" customFormat="1"/>
    <row r="1534" s="22" customFormat="1"/>
    <row r="1535" s="22" customFormat="1"/>
    <row r="1536" s="22" customFormat="1"/>
    <row r="1537" s="22" customFormat="1"/>
    <row r="1538" s="22" customFormat="1"/>
    <row r="1539" s="22" customFormat="1"/>
    <row r="1540" s="22" customFormat="1"/>
    <row r="1541" s="22" customFormat="1"/>
    <row r="1542" s="22" customFormat="1"/>
    <row r="1543" s="22" customFormat="1"/>
    <row r="1544" s="22" customFormat="1"/>
    <row r="1545" s="22" customFormat="1"/>
    <row r="1546" s="22" customFormat="1"/>
    <row r="1547" s="22" customFormat="1"/>
    <row r="1548" s="22" customFormat="1"/>
    <row r="1549" s="22" customFormat="1"/>
    <row r="1550" s="22" customFormat="1"/>
    <row r="1551" s="22" customFormat="1"/>
    <row r="1552" s="22" customFormat="1"/>
    <row r="1553" s="22" customFormat="1"/>
    <row r="1554" s="22" customFormat="1"/>
    <row r="1555" s="22" customFormat="1"/>
    <row r="1556" s="22" customFormat="1"/>
    <row r="1557" s="22" customFormat="1"/>
    <row r="1558" s="22" customFormat="1"/>
    <row r="1559" s="22" customFormat="1"/>
    <row r="1560" s="22" customFormat="1"/>
    <row r="1561" s="22" customFormat="1"/>
    <row r="1562" s="22" customFormat="1"/>
    <row r="1563" s="22" customFormat="1"/>
    <row r="1564" s="22" customFormat="1"/>
    <row r="1565" s="22" customFormat="1"/>
    <row r="1566" s="22" customFormat="1"/>
    <row r="1567" s="22" customFormat="1"/>
    <row r="1568" s="22" customFormat="1"/>
    <row r="1569" s="22" customFormat="1"/>
    <row r="1570" s="22" customFormat="1"/>
    <row r="1571" s="22" customFormat="1"/>
    <row r="1572" s="22" customFormat="1"/>
    <row r="1573" s="22" customFormat="1"/>
    <row r="1574" s="22" customFormat="1"/>
    <row r="1575" s="22" customFormat="1"/>
    <row r="1576" s="22" customFormat="1"/>
    <row r="1577" s="22" customFormat="1"/>
    <row r="1578" s="22" customFormat="1"/>
    <row r="1579" s="22" customFormat="1"/>
    <row r="1580" s="22" customFormat="1"/>
    <row r="1581" s="22" customFormat="1"/>
    <row r="1582" s="22" customFormat="1"/>
    <row r="1583" s="22" customFormat="1"/>
    <row r="1584" s="22" customFormat="1"/>
    <row r="1585" s="22" customFormat="1"/>
    <row r="1586" s="22" customFormat="1"/>
    <row r="1587" s="22" customFormat="1"/>
    <row r="1588" s="22" customFormat="1"/>
    <row r="1589" s="22" customFormat="1"/>
    <row r="1590" s="22" customFormat="1"/>
    <row r="1591" s="22" customFormat="1"/>
    <row r="1592" s="22" customFormat="1"/>
    <row r="1593" s="22" customFormat="1"/>
    <row r="1594" s="22" customFormat="1"/>
    <row r="1595" s="22" customFormat="1"/>
    <row r="1596" s="22" customFormat="1"/>
    <row r="1597" s="22" customFormat="1"/>
    <row r="1598" s="22" customFormat="1"/>
    <row r="1599" s="22" customFormat="1"/>
    <row r="1600" s="22" customFormat="1"/>
    <row r="1601" s="22" customFormat="1"/>
    <row r="1602" s="22" customFormat="1"/>
    <row r="1603" s="22" customFormat="1"/>
    <row r="1604" s="22" customFormat="1"/>
    <row r="1605" s="22" customFormat="1"/>
    <row r="1606" s="22" customFormat="1"/>
    <row r="1607" s="22" customFormat="1"/>
    <row r="1608" s="22" customFormat="1"/>
    <row r="1609" s="22" customFormat="1"/>
    <row r="1610" s="22" customFormat="1"/>
    <row r="1611" s="22" customFormat="1"/>
    <row r="1612" s="22" customFormat="1"/>
    <row r="1613" s="22" customFormat="1"/>
    <row r="1614" s="22" customFormat="1"/>
    <row r="1615" s="22" customFormat="1"/>
    <row r="1616" s="22" customFormat="1"/>
    <row r="1617" s="22" customFormat="1"/>
    <row r="1618" s="22" customFormat="1"/>
    <row r="1619" s="22" customFormat="1"/>
    <row r="1620" s="22" customFormat="1"/>
    <row r="1621" s="22" customFormat="1"/>
    <row r="1622" s="22" customFormat="1"/>
    <row r="1623" s="22" customFormat="1"/>
    <row r="1624" s="22" customFormat="1"/>
    <row r="1625" s="22" customFormat="1"/>
    <row r="1626" s="22" customFormat="1"/>
    <row r="1627" s="22" customFormat="1"/>
    <row r="1628" s="22" customFormat="1"/>
    <row r="1629" s="22" customFormat="1"/>
    <row r="1630" s="22" customFormat="1"/>
    <row r="1631" s="22" customFormat="1"/>
    <row r="1632" s="22" customFormat="1"/>
    <row r="1633" s="22" customFormat="1"/>
    <row r="1634" s="22" customFormat="1"/>
    <row r="1635" s="22" customFormat="1"/>
    <row r="1636" s="22" customFormat="1"/>
    <row r="1637" s="22" customFormat="1"/>
    <row r="1638" s="22" customFormat="1"/>
    <row r="1639" s="22" customFormat="1"/>
    <row r="1640" s="22" customFormat="1"/>
    <row r="1641" s="22" customFormat="1"/>
    <row r="1642" s="22" customFormat="1"/>
    <row r="1643" s="22" customFormat="1"/>
    <row r="1644" s="22" customFormat="1"/>
    <row r="1645" s="22" customFormat="1"/>
    <row r="1646" s="22" customFormat="1"/>
    <row r="1647" s="22" customFormat="1"/>
    <row r="1648" s="22" customFormat="1"/>
    <row r="1649" s="22" customFormat="1"/>
    <row r="1650" s="22" customFormat="1"/>
    <row r="1651" s="22" customFormat="1"/>
    <row r="1652" s="22" customFormat="1"/>
    <row r="1653" s="22" customFormat="1"/>
    <row r="1654" s="22" customFormat="1"/>
    <row r="1655" s="22" customFormat="1"/>
    <row r="1656" s="22" customFormat="1"/>
    <row r="1657" s="22" customFormat="1"/>
    <row r="1658" s="22" customFormat="1"/>
    <row r="1659" s="22" customFormat="1"/>
    <row r="1660" s="22" customFormat="1"/>
    <row r="1661" s="22" customFormat="1"/>
    <row r="1662" s="22" customFormat="1"/>
    <row r="1663" s="22" customFormat="1"/>
    <row r="1664" s="22" customFormat="1"/>
    <row r="1665" s="22" customFormat="1"/>
    <row r="1666" s="22" customFormat="1"/>
    <row r="1667" s="22" customFormat="1"/>
    <row r="1668" s="22" customFormat="1"/>
    <row r="1669" s="22" customFormat="1"/>
    <row r="1670" s="22" customFormat="1"/>
    <row r="1671" s="22" customFormat="1"/>
    <row r="1672" s="22" customFormat="1"/>
    <row r="1673" s="22" customFormat="1"/>
    <row r="1674" s="22" customFormat="1"/>
    <row r="1675" s="22" customFormat="1"/>
    <row r="1676" s="22" customFormat="1"/>
    <row r="1677" s="22" customFormat="1"/>
    <row r="1678" s="22" customFormat="1"/>
    <row r="1679" s="22" customFormat="1"/>
    <row r="1680" s="22" customFormat="1"/>
    <row r="1681" s="22" customFormat="1"/>
    <row r="1682" s="22" customFormat="1"/>
    <row r="1683" s="22" customFormat="1"/>
    <row r="1684" s="22" customFormat="1"/>
    <row r="1685" s="22" customFormat="1"/>
    <row r="1686" s="22" customFormat="1"/>
    <row r="1687" s="22" customFormat="1"/>
    <row r="1688" s="22" customFormat="1"/>
    <row r="1689" s="22" customFormat="1"/>
    <row r="1690" s="22" customFormat="1"/>
    <row r="1691" s="22" customFormat="1"/>
    <row r="1692" s="22" customFormat="1"/>
    <row r="1693" s="22" customFormat="1"/>
    <row r="1694" s="22" customFormat="1"/>
    <row r="1695" s="22" customFormat="1"/>
    <row r="1696" s="22" customFormat="1"/>
    <row r="1697" s="22" customFormat="1"/>
    <row r="1698" s="22" customFormat="1"/>
    <row r="1699" s="22" customFormat="1"/>
    <row r="1700" s="22" customFormat="1"/>
    <row r="1701" s="22" customFormat="1"/>
    <row r="1702" s="22" customFormat="1"/>
    <row r="1703" s="22" customFormat="1"/>
    <row r="1704" s="22" customFormat="1"/>
    <row r="1705" s="22" customFormat="1"/>
    <row r="1706" s="22" customFormat="1"/>
    <row r="1707" s="22" customFormat="1"/>
    <row r="1708" s="22" customFormat="1"/>
    <row r="1709" s="22" customFormat="1"/>
    <row r="1710" s="22" customFormat="1"/>
    <row r="1711" s="22" customFormat="1"/>
    <row r="1712" s="22" customFormat="1"/>
    <row r="1713" s="22" customFormat="1"/>
    <row r="1714" s="22" customFormat="1"/>
    <row r="1715" s="22" customFormat="1"/>
    <row r="1716" s="22" customFormat="1"/>
    <row r="1717" s="22" customFormat="1"/>
    <row r="1718" s="22" customFormat="1"/>
    <row r="1719" s="22" customFormat="1"/>
    <row r="1720" s="22" customFormat="1"/>
    <row r="1721" s="22" customFormat="1"/>
    <row r="1722" s="22" customFormat="1"/>
    <row r="1723" s="22" customFormat="1"/>
    <row r="1724" s="22" customFormat="1"/>
    <row r="1725" s="22" customFormat="1"/>
    <row r="1726" s="22" customFormat="1"/>
    <row r="1727" s="22" customFormat="1"/>
    <row r="1728" s="22" customFormat="1"/>
    <row r="1729" s="22" customFormat="1"/>
    <row r="1730" s="22" customFormat="1"/>
    <row r="1731" s="22" customFormat="1"/>
    <row r="1732" s="22" customFormat="1"/>
    <row r="1733" s="22" customFormat="1"/>
    <row r="1734" s="22" customFormat="1"/>
    <row r="1735" s="22" customFormat="1"/>
    <row r="1736" s="22" customFormat="1"/>
    <row r="1737" s="22" customFormat="1"/>
    <row r="1738" s="22" customFormat="1"/>
    <row r="1739" s="22" customFormat="1"/>
    <row r="1740" s="22" customFormat="1"/>
    <row r="1741" s="22" customFormat="1"/>
    <row r="1742" s="22" customFormat="1"/>
    <row r="1743" s="22" customFormat="1"/>
    <row r="1744" s="22" customFormat="1"/>
    <row r="1745" s="22" customFormat="1"/>
    <row r="1746" s="22" customFormat="1"/>
    <row r="1747" s="22" customFormat="1"/>
    <row r="1748" s="22" customFormat="1"/>
    <row r="1749" s="22" customFormat="1"/>
    <row r="1750" s="22" customFormat="1"/>
    <row r="1751" s="22" customFormat="1"/>
    <row r="1752" s="22" customFormat="1"/>
    <row r="1753" s="22" customFormat="1"/>
    <row r="1754" s="22" customFormat="1"/>
    <row r="1755" s="22" customFormat="1"/>
    <row r="1756" s="22" customFormat="1"/>
    <row r="1757" s="22" customFormat="1"/>
    <row r="1758" s="22" customFormat="1"/>
    <row r="1759" s="22" customFormat="1"/>
    <row r="1760" s="22" customFormat="1"/>
    <row r="1761" s="22" customFormat="1"/>
    <row r="1762" s="22" customFormat="1"/>
    <row r="1763" s="22" customFormat="1"/>
    <row r="1764" s="22" customFormat="1"/>
    <row r="1765" s="22" customFormat="1"/>
    <row r="1766" s="22" customFormat="1"/>
    <row r="1767" s="22" customFormat="1"/>
    <row r="1768" s="22" customFormat="1"/>
    <row r="1769" s="22" customFormat="1"/>
    <row r="1770" s="22" customFormat="1"/>
    <row r="1771" s="22" customFormat="1"/>
    <row r="1772" s="22" customFormat="1"/>
    <row r="1773" s="22" customFormat="1"/>
    <row r="1774" s="22" customFormat="1"/>
    <row r="1775" s="22" customFormat="1"/>
    <row r="1776" s="22" customFormat="1"/>
    <row r="1777" s="22" customFormat="1"/>
    <row r="1778" s="22" customFormat="1"/>
    <row r="1779" s="22" customFormat="1"/>
    <row r="1780" s="22" customFormat="1"/>
    <row r="1781" s="22" customFormat="1"/>
    <row r="1782" s="22" customFormat="1"/>
    <row r="1783" s="22" customFormat="1"/>
    <row r="1784" s="22" customFormat="1"/>
    <row r="1785" s="22" customFormat="1"/>
    <row r="1786" s="22" customFormat="1"/>
    <row r="1787" s="22" customFormat="1"/>
    <row r="1788" s="22" customFormat="1"/>
    <row r="1789" s="22" customFormat="1"/>
    <row r="1790" s="22" customFormat="1"/>
    <row r="1791" s="22" customFormat="1"/>
    <row r="1792" s="22" customFormat="1"/>
    <row r="1793" s="22" customFormat="1"/>
    <row r="1794" s="22" customFormat="1"/>
    <row r="1795" s="22" customFormat="1"/>
    <row r="1796" s="22" customFormat="1"/>
    <row r="1797" s="22" customFormat="1"/>
    <row r="1798" s="22" customFormat="1"/>
    <row r="1799" s="22" customFormat="1"/>
    <row r="1800" s="22" customFormat="1"/>
    <row r="1801" s="22" customFormat="1"/>
    <row r="1802" s="22" customFormat="1"/>
    <row r="1803" s="22" customFormat="1"/>
    <row r="1804" s="22" customFormat="1"/>
    <row r="1805" s="22" customFormat="1"/>
    <row r="1806" s="22" customFormat="1"/>
    <row r="1807" s="22" customFormat="1"/>
    <row r="1808" s="22" customFormat="1"/>
    <row r="1809" s="22" customFormat="1"/>
    <row r="1810" s="22" customFormat="1"/>
    <row r="1811" s="22" customFormat="1"/>
    <row r="1812" s="22" customFormat="1"/>
    <row r="1813" s="22" customFormat="1"/>
    <row r="1814" s="22" customFormat="1"/>
    <row r="1815" s="22" customFormat="1"/>
    <row r="1816" s="22" customFormat="1"/>
    <row r="1817" s="22" customFormat="1"/>
    <row r="1818" s="22" customFormat="1"/>
    <row r="1819" s="22" customFormat="1"/>
    <row r="1820" s="22" customFormat="1"/>
    <row r="1821" s="22" customFormat="1"/>
    <row r="1822" s="22" customFormat="1"/>
    <row r="1823" s="22" customFormat="1"/>
    <row r="1824" s="22" customFormat="1"/>
    <row r="1825" s="22" customFormat="1"/>
    <row r="1826" s="22" customFormat="1"/>
    <row r="1827" s="22" customFormat="1"/>
    <row r="1828" s="22" customFormat="1"/>
    <row r="1829" s="22" customFormat="1"/>
    <row r="1830" s="22" customFormat="1"/>
    <row r="1831" s="22" customFormat="1"/>
    <row r="1832" s="22" customFormat="1"/>
    <row r="1833" s="22" customFormat="1"/>
    <row r="1834" s="22" customFormat="1"/>
    <row r="1835" s="22" customFormat="1"/>
    <row r="1836" s="22" customFormat="1"/>
    <row r="1837" s="22" customFormat="1"/>
    <row r="1838" s="22" customFormat="1"/>
    <row r="1839" s="22" customFormat="1"/>
    <row r="1840" s="22" customFormat="1"/>
    <row r="1841" s="22" customFormat="1"/>
    <row r="1842" s="22" customFormat="1"/>
    <row r="1843" s="22" customFormat="1"/>
    <row r="1844" s="22" customFormat="1"/>
    <row r="1845" s="22" customFormat="1"/>
    <row r="1846" s="22" customFormat="1"/>
    <row r="1847" s="22" customFormat="1"/>
    <row r="1848" s="22" customFormat="1"/>
    <row r="1849" s="22" customFormat="1"/>
    <row r="1850" s="22" customFormat="1"/>
    <row r="1851" s="22" customFormat="1"/>
    <row r="1852" s="22" customFormat="1"/>
    <row r="1853" s="22" customFormat="1"/>
    <row r="1854" s="22" customFormat="1"/>
    <row r="1855" s="22" customFormat="1"/>
    <row r="1856" s="22" customFormat="1"/>
    <row r="1857" s="22" customFormat="1"/>
    <row r="1858" s="22" customFormat="1"/>
    <row r="1859" s="22" customFormat="1"/>
    <row r="1860" s="22" customFormat="1"/>
    <row r="1861" s="22" customFormat="1"/>
    <row r="1862" s="22" customFormat="1"/>
    <row r="1863" s="22" customFormat="1"/>
    <row r="1864" s="22" customFormat="1"/>
    <row r="1865" s="22" customFormat="1"/>
    <row r="1866" s="22" customFormat="1"/>
    <row r="1867" s="22" customFormat="1"/>
    <row r="1868" s="22" customFormat="1"/>
    <row r="1869" s="22" customFormat="1"/>
    <row r="1870" s="22" customFormat="1"/>
    <row r="1871" s="22" customFormat="1"/>
    <row r="1872" s="22" customFormat="1"/>
    <row r="1873" s="22" customFormat="1"/>
    <row r="1874" s="22" customFormat="1"/>
    <row r="1875" s="22" customFormat="1"/>
    <row r="1876" s="22" customFormat="1"/>
    <row r="1877" s="22" customFormat="1"/>
    <row r="1878" s="22" customFormat="1"/>
    <row r="1879" s="22" customFormat="1"/>
    <row r="1880" s="22" customFormat="1"/>
    <row r="1881" s="22" customFormat="1"/>
    <row r="1882" s="22" customFormat="1"/>
    <row r="1883" s="22" customFormat="1"/>
    <row r="1884" s="22" customFormat="1"/>
    <row r="1885" s="22" customFormat="1"/>
    <row r="1886" s="22" customFormat="1"/>
    <row r="1887" s="22" customFormat="1"/>
    <row r="1888" s="22" customFormat="1"/>
    <row r="1889" s="22" customFormat="1"/>
    <row r="1890" s="22" customFormat="1"/>
    <row r="1891" s="22" customFormat="1"/>
    <row r="1892" s="22" customFormat="1"/>
    <row r="1893" s="22" customFormat="1"/>
    <row r="1894" s="22" customFormat="1"/>
    <row r="1895" s="22" customFormat="1"/>
    <row r="1896" s="22" customFormat="1"/>
    <row r="1897" s="22" customFormat="1"/>
    <row r="1898" s="22" customFormat="1"/>
    <row r="1899" s="22" customFormat="1"/>
    <row r="1900" s="22" customFormat="1"/>
    <row r="1901" s="22" customFormat="1"/>
    <row r="1902" s="22" customFormat="1"/>
    <row r="1903" s="22" customFormat="1"/>
    <row r="1904" s="22" customFormat="1"/>
    <row r="1905" s="22" customFormat="1"/>
    <row r="1906" s="22" customFormat="1"/>
    <row r="1907" s="22" customFormat="1"/>
    <row r="1908" s="22" customFormat="1"/>
    <row r="1909" s="22" customFormat="1"/>
    <row r="1910" s="22" customFormat="1"/>
    <row r="1911" s="22" customFormat="1"/>
    <row r="1912" s="22" customFormat="1"/>
    <row r="1913" s="22" customFormat="1"/>
    <row r="1914" s="22" customFormat="1"/>
    <row r="1915" s="22" customFormat="1"/>
    <row r="1916" s="22" customFormat="1"/>
    <row r="1917" s="22" customFormat="1"/>
    <row r="1918" s="22" customFormat="1"/>
    <row r="1919" s="22" customFormat="1"/>
    <row r="1920" s="22" customFormat="1"/>
    <row r="1921" s="22" customFormat="1"/>
    <row r="1922" s="22" customFormat="1"/>
    <row r="1923" s="22" customFormat="1"/>
    <row r="1924" s="22" customFormat="1"/>
    <row r="1925" s="22" customFormat="1"/>
    <row r="1926" s="22" customFormat="1"/>
    <row r="1927" s="22" customFormat="1"/>
    <row r="1928" s="22" customFormat="1"/>
    <row r="1929" s="22" customFormat="1"/>
    <row r="1930" s="22" customFormat="1"/>
    <row r="1931" s="22" customFormat="1"/>
    <row r="1932" s="22" customFormat="1"/>
    <row r="1933" s="22" customFormat="1"/>
    <row r="1934" s="22" customFormat="1"/>
    <row r="1935" s="22" customFormat="1"/>
    <row r="1936" s="22" customFormat="1"/>
    <row r="1937" s="22" customFormat="1"/>
    <row r="1938" s="22" customFormat="1"/>
    <row r="1939" s="22" customFormat="1"/>
    <row r="1940" s="22" customFormat="1"/>
    <row r="1941" s="22" customFormat="1"/>
    <row r="1942" s="22" customFormat="1"/>
    <row r="1943" s="22" customFormat="1"/>
    <row r="1944" s="22" customFormat="1"/>
    <row r="1945" s="22" customFormat="1"/>
    <row r="1946" s="22" customFormat="1"/>
    <row r="1947" s="22" customFormat="1"/>
    <row r="1948" s="22" customFormat="1"/>
    <row r="1949" s="22" customFormat="1"/>
    <row r="1950" s="22" customFormat="1"/>
    <row r="1951" s="22" customFormat="1"/>
    <row r="1952" s="22" customFormat="1"/>
    <row r="1953" s="22" customFormat="1"/>
    <row r="1954" s="22" customFormat="1"/>
    <row r="1955" s="22" customFormat="1"/>
    <row r="1956" s="22" customFormat="1"/>
    <row r="1957" s="22" customFormat="1"/>
    <row r="1958" s="22" customFormat="1"/>
    <row r="1959" s="22" customFormat="1"/>
    <row r="1960" s="22" customFormat="1"/>
    <row r="1961" s="22" customFormat="1"/>
    <row r="1962" s="22" customFormat="1"/>
    <row r="1963" s="22" customFormat="1"/>
    <row r="1964" s="22" customFormat="1"/>
    <row r="1965" s="22" customFormat="1"/>
    <row r="1966" s="22" customFormat="1"/>
    <row r="1967" s="22" customFormat="1"/>
    <row r="1968" s="22" customFormat="1"/>
    <row r="1969" s="22" customFormat="1"/>
    <row r="1970" s="22" customFormat="1"/>
    <row r="1971" s="22" customFormat="1"/>
    <row r="1972" s="22" customFormat="1"/>
    <row r="1973" s="22" customFormat="1"/>
    <row r="1974" s="22" customFormat="1"/>
    <row r="1975" s="22" customFormat="1"/>
    <row r="1976" s="22" customFormat="1"/>
    <row r="1977" s="22" customFormat="1"/>
    <row r="1978" s="22" customFormat="1"/>
    <row r="1979" s="22" customFormat="1"/>
    <row r="1980" s="22" customFormat="1"/>
    <row r="1981" s="22" customFormat="1"/>
    <row r="1982" s="22" customFormat="1"/>
    <row r="1983" s="22" customFormat="1"/>
    <row r="1984" s="22" customFormat="1"/>
    <row r="1985" s="22" customFormat="1"/>
    <row r="1986" s="22" customFormat="1"/>
    <row r="1987" s="22" customFormat="1"/>
    <row r="1988" s="22" customFormat="1"/>
    <row r="1989" s="22" customFormat="1"/>
    <row r="1990" s="22" customFormat="1"/>
    <row r="1991" s="22" customFormat="1"/>
    <row r="1992" s="22" customFormat="1"/>
    <row r="1993" s="22" customFormat="1"/>
    <row r="1994" s="22" customFormat="1"/>
    <row r="1995" s="22" customFormat="1"/>
    <row r="1996" s="22" customFormat="1"/>
    <row r="1997" s="22" customFormat="1"/>
    <row r="1998" s="22" customFormat="1"/>
    <row r="1999" s="22" customFormat="1"/>
    <row r="2000" s="22" customFormat="1"/>
    <row r="2001" s="22" customFormat="1"/>
    <row r="2002" s="22" customFormat="1"/>
    <row r="2003" s="22" customFormat="1"/>
    <row r="2004" s="22" customFormat="1"/>
    <row r="2005" s="22" customFormat="1"/>
    <row r="2006" s="22" customFormat="1"/>
    <row r="2007" s="22" customFormat="1"/>
    <row r="2008" s="22" customFormat="1"/>
    <row r="2009" s="22" customFormat="1"/>
    <row r="2010" s="22" customFormat="1"/>
    <row r="2011" s="22" customFormat="1"/>
    <row r="2012" s="22" customFormat="1"/>
    <row r="2013" s="22" customFormat="1"/>
    <row r="2014" s="22" customFormat="1"/>
    <row r="2015" s="22" customFormat="1"/>
    <row r="2016" s="22" customFormat="1"/>
    <row r="2017" s="22" customFormat="1"/>
    <row r="2018" s="22" customFormat="1"/>
    <row r="2019" s="22" customFormat="1"/>
    <row r="2020" s="22" customFormat="1"/>
    <row r="2021" s="22" customFormat="1"/>
    <row r="2022" s="22" customFormat="1"/>
    <row r="2023" s="22" customFormat="1"/>
    <row r="2024" s="22" customFormat="1"/>
    <row r="2025" s="22" customFormat="1"/>
    <row r="2026" s="22" customFormat="1"/>
    <row r="2027" s="22" customFormat="1"/>
    <row r="2028" s="22" customFormat="1"/>
    <row r="2029" s="22" customFormat="1"/>
    <row r="2030" s="22" customFormat="1"/>
    <row r="2031" s="22" customFormat="1"/>
    <row r="2032" s="22" customFormat="1"/>
    <row r="2033" s="22" customFormat="1"/>
    <row r="2034" s="22" customFormat="1"/>
    <row r="2035" s="22" customFormat="1"/>
    <row r="2036" s="22" customFormat="1"/>
    <row r="2037" s="22" customFormat="1"/>
    <row r="2038" s="22" customFormat="1"/>
    <row r="2039" s="22" customFormat="1"/>
    <row r="2040" s="22" customFormat="1"/>
    <row r="2041" s="22" customFormat="1"/>
    <row r="2042" s="22" customFormat="1"/>
    <row r="2043" s="22" customFormat="1"/>
    <row r="2044" s="22" customFormat="1"/>
    <row r="2045" s="22" customFormat="1"/>
    <row r="2046" s="22" customFormat="1"/>
    <row r="2047" s="22" customFormat="1"/>
    <row r="2048" s="22" customFormat="1"/>
    <row r="2049" s="22" customFormat="1"/>
    <row r="2050" s="22" customFormat="1"/>
    <row r="2051" s="22" customFormat="1"/>
    <row r="2052" s="22" customFormat="1"/>
    <row r="2053" s="22" customFormat="1"/>
    <row r="2054" s="22" customFormat="1"/>
    <row r="2055" s="22" customFormat="1"/>
    <row r="2056" s="22" customFormat="1"/>
    <row r="2057" s="22" customFormat="1"/>
    <row r="2058" s="22" customFormat="1"/>
    <row r="2059" s="22" customFormat="1"/>
    <row r="2060" s="22" customFormat="1"/>
    <row r="2061" s="22" customFormat="1"/>
    <row r="2062" s="22" customFormat="1"/>
    <row r="2063" s="22" customFormat="1"/>
    <row r="2064" s="22" customFormat="1"/>
    <row r="2065" s="22" customFormat="1"/>
    <row r="2066" s="22" customFormat="1"/>
    <row r="2067" s="22" customFormat="1"/>
    <row r="2068" s="22" customFormat="1"/>
    <row r="2069" s="22" customFormat="1"/>
    <row r="2070" s="22" customFormat="1"/>
    <row r="2071" s="22" customFormat="1"/>
    <row r="2072" s="22" customFormat="1"/>
    <row r="2073" s="22" customFormat="1"/>
    <row r="2074" s="22" customFormat="1"/>
    <row r="2075" s="22" customFormat="1"/>
    <row r="2076" s="22" customFormat="1"/>
    <row r="2077" s="22" customFormat="1"/>
    <row r="2078" s="22" customFormat="1"/>
    <row r="2079" s="22" customFormat="1"/>
    <row r="2080" s="22" customFormat="1"/>
    <row r="2081" s="22" customFormat="1"/>
    <row r="2082" s="22" customFormat="1"/>
    <row r="2083" s="22" customFormat="1"/>
    <row r="2084" s="22" customFormat="1"/>
    <row r="2085" s="22" customFormat="1"/>
    <row r="2086" s="22" customFormat="1"/>
    <row r="2087" s="22" customFormat="1"/>
    <row r="2088" s="22" customFormat="1"/>
    <row r="2089" s="22" customFormat="1"/>
    <row r="2090" s="22" customFormat="1"/>
    <row r="2091" s="22" customFormat="1"/>
    <row r="2092" s="22" customFormat="1"/>
    <row r="2093" s="22" customFormat="1"/>
    <row r="2094" s="22" customFormat="1"/>
    <row r="2095" s="22" customFormat="1"/>
    <row r="2096" s="22" customFormat="1"/>
    <row r="2097" s="22" customFormat="1"/>
    <row r="2098" s="22" customFormat="1"/>
    <row r="2099" s="22" customFormat="1"/>
    <row r="2100" s="22" customFormat="1"/>
    <row r="2101" s="22" customFormat="1"/>
    <row r="2102" s="22" customFormat="1"/>
    <row r="2103" s="22" customFormat="1"/>
    <row r="2104" s="22" customFormat="1"/>
    <row r="2105" s="22" customFormat="1"/>
    <row r="2106" s="22" customFormat="1"/>
    <row r="2107" s="22" customFormat="1"/>
    <row r="2108" s="22" customFormat="1"/>
    <row r="2109" s="22" customFormat="1"/>
    <row r="2110" s="22" customFormat="1"/>
    <row r="2111" s="22" customFormat="1"/>
    <row r="2112" s="22" customFormat="1"/>
    <row r="2113" s="22" customFormat="1"/>
    <row r="2114" s="22" customFormat="1"/>
    <row r="2115" s="22" customFormat="1"/>
    <row r="2116" s="22" customFormat="1"/>
    <row r="2117" s="22" customFormat="1"/>
    <row r="2118" s="22" customFormat="1"/>
    <row r="2119" s="22" customFormat="1"/>
    <row r="2120" s="22" customFormat="1"/>
    <row r="2121" s="22" customFormat="1"/>
    <row r="2122" s="22" customFormat="1"/>
    <row r="2123" s="22" customFormat="1"/>
    <row r="2124" s="22" customFormat="1"/>
    <row r="2125" s="22" customFormat="1"/>
    <row r="2126" s="22" customFormat="1"/>
    <row r="2127" s="22" customFormat="1"/>
    <row r="2128" s="22" customFormat="1"/>
    <row r="2129" s="22" customFormat="1"/>
    <row r="2130" s="22" customFormat="1"/>
    <row r="2131" s="22" customFormat="1"/>
    <row r="2132" s="22" customFormat="1"/>
    <row r="2133" s="22" customFormat="1"/>
    <row r="2134" s="22" customFormat="1"/>
    <row r="2135" s="22" customFormat="1"/>
    <row r="2136" s="22" customFormat="1"/>
    <row r="2137" s="22" customFormat="1"/>
    <row r="2138" s="22" customFormat="1"/>
    <row r="2139" s="22" customFormat="1"/>
    <row r="2140" s="22" customFormat="1"/>
    <row r="2141" s="22" customFormat="1"/>
    <row r="2142" s="22" customFormat="1"/>
    <row r="2143" s="22" customFormat="1"/>
    <row r="2144" s="22" customFormat="1"/>
    <row r="2145" s="22" customFormat="1"/>
    <row r="2146" s="22" customFormat="1"/>
    <row r="2147" s="22" customFormat="1"/>
    <row r="2148" s="22" customFormat="1"/>
    <row r="2149" s="22" customFormat="1"/>
    <row r="2150" s="22" customFormat="1"/>
    <row r="2151" s="22" customFormat="1"/>
    <row r="2152" s="22" customFormat="1"/>
    <row r="2153" s="22" customFormat="1"/>
    <row r="2154" s="22" customFormat="1"/>
    <row r="2155" s="22" customFormat="1"/>
    <row r="2156" s="22" customFormat="1"/>
    <row r="2157" s="22" customFormat="1"/>
    <row r="2158" s="22" customFormat="1"/>
    <row r="2159" s="22" customFormat="1"/>
    <row r="2160" s="22" customFormat="1"/>
    <row r="2161" s="22" customFormat="1"/>
    <row r="2162" s="22" customFormat="1"/>
    <row r="2163" s="22" customFormat="1"/>
    <row r="2164" s="22" customFormat="1"/>
    <row r="2165" s="22" customFormat="1"/>
    <row r="2166" s="22" customFormat="1"/>
    <row r="2167" s="22" customFormat="1"/>
    <row r="2168" s="22" customFormat="1"/>
    <row r="2169" s="22" customFormat="1"/>
    <row r="2170" s="22" customFormat="1"/>
    <row r="2171" s="22" customFormat="1"/>
    <row r="2172" s="22" customFormat="1"/>
    <row r="2173" s="22" customFormat="1"/>
    <row r="2174" s="22" customFormat="1"/>
    <row r="2175" s="22" customFormat="1"/>
    <row r="2176" s="22" customFormat="1"/>
    <row r="2177" s="22" customFormat="1"/>
    <row r="2178" s="22" customFormat="1"/>
    <row r="2179" s="22" customFormat="1"/>
    <row r="2180" s="22" customFormat="1"/>
    <row r="2181" s="22" customFormat="1"/>
    <row r="2182" s="22" customFormat="1"/>
    <row r="2183" s="22" customFormat="1"/>
    <row r="2184" s="22" customFormat="1"/>
    <row r="2185" s="22" customFormat="1"/>
    <row r="2186" s="22" customFormat="1"/>
    <row r="2187" s="22" customFormat="1"/>
    <row r="2188" s="22" customFormat="1"/>
    <row r="2189" s="22" customFormat="1"/>
    <row r="2190" s="22" customFormat="1"/>
    <row r="2191" s="22" customFormat="1"/>
    <row r="2192" s="22" customFormat="1"/>
    <row r="2193" s="22" customFormat="1"/>
    <row r="2194" s="22" customFormat="1"/>
    <row r="2195" s="22" customFormat="1"/>
    <row r="2196" s="22" customFormat="1"/>
    <row r="2197" s="22" customFormat="1"/>
    <row r="2198" s="22" customFormat="1"/>
    <row r="2199" s="22" customFormat="1"/>
    <row r="2200" s="22" customFormat="1"/>
    <row r="2201" s="22" customFormat="1"/>
    <row r="2202" s="22" customFormat="1"/>
    <row r="2203" s="22" customFormat="1"/>
    <row r="2204" s="22" customFormat="1"/>
    <row r="2205" s="22" customFormat="1"/>
    <row r="2206" s="22" customFormat="1"/>
    <row r="2207" s="22" customFormat="1"/>
    <row r="2208" s="22" customFormat="1"/>
    <row r="2209" s="22" customFormat="1"/>
    <row r="2210" s="22" customFormat="1"/>
    <row r="2211" s="22" customFormat="1"/>
    <row r="2212" s="22" customFormat="1"/>
    <row r="2213" s="22" customFormat="1"/>
    <row r="2214" s="22" customFormat="1"/>
    <row r="2215" s="22" customFormat="1"/>
    <row r="2216" s="22" customFormat="1"/>
    <row r="2217" s="22" customFormat="1"/>
    <row r="2218" s="22" customFormat="1"/>
    <row r="2219" s="22" customFormat="1"/>
    <row r="2220" s="22" customFormat="1"/>
    <row r="2221" s="22" customFormat="1"/>
    <row r="2222" s="22" customFormat="1"/>
    <row r="2223" s="22" customFormat="1"/>
    <row r="2224" s="22" customFormat="1"/>
    <row r="2225" s="22" customFormat="1"/>
    <row r="2226" s="22" customFormat="1"/>
    <row r="2227" s="22" customFormat="1"/>
    <row r="2228" s="22" customFormat="1"/>
    <row r="2229" s="22" customFormat="1"/>
    <row r="2230" s="22" customFormat="1"/>
    <row r="2231" s="22" customFormat="1"/>
    <row r="2232" s="22" customFormat="1"/>
    <row r="2233" s="22" customFormat="1"/>
    <row r="2234" s="22" customFormat="1"/>
    <row r="2235" s="22" customFormat="1"/>
    <row r="2236" s="22" customFormat="1"/>
    <row r="2237" s="22" customFormat="1"/>
    <row r="2238" s="22" customFormat="1"/>
    <row r="2239" s="22" customFormat="1"/>
    <row r="2240" s="22" customFormat="1"/>
    <row r="2241" s="22" customFormat="1"/>
    <row r="2242" s="22" customFormat="1"/>
    <row r="2243" s="22" customFormat="1"/>
    <row r="2244" s="22" customFormat="1"/>
    <row r="2245" s="22" customFormat="1"/>
    <row r="2246" s="22" customFormat="1"/>
    <row r="2247" s="22" customFormat="1"/>
    <row r="2248" s="22" customFormat="1"/>
    <row r="2249" s="22" customFormat="1"/>
    <row r="2250" s="22" customFormat="1"/>
    <row r="2251" s="22" customFormat="1"/>
    <row r="2252" s="22" customFormat="1"/>
    <row r="2253" s="22" customFormat="1"/>
    <row r="2254" s="22" customFormat="1"/>
    <row r="2255" s="22" customFormat="1"/>
    <row r="2256" s="22" customFormat="1"/>
    <row r="2257" s="22" customFormat="1"/>
    <row r="2258" s="22" customFormat="1"/>
    <row r="2259" s="22" customFormat="1"/>
    <row r="2260" s="22" customFormat="1"/>
    <row r="2261" s="22" customFormat="1"/>
    <row r="2262" s="22" customFormat="1"/>
    <row r="2263" s="22" customFormat="1"/>
    <row r="2264" s="22" customFormat="1"/>
    <row r="2265" s="22" customFormat="1"/>
    <row r="2266" s="22" customFormat="1"/>
    <row r="2267" s="22" customFormat="1"/>
    <row r="2268" s="22" customFormat="1"/>
    <row r="2269" s="22" customFormat="1"/>
    <row r="2270" s="22" customFormat="1"/>
    <row r="2271" s="22" customFormat="1"/>
    <row r="2272" s="22" customFormat="1"/>
    <row r="2273" s="22" customFormat="1"/>
    <row r="2274" s="22" customFormat="1"/>
    <row r="2275" s="22" customFormat="1"/>
    <row r="2276" s="22" customFormat="1"/>
    <row r="2277" s="22" customFormat="1"/>
    <row r="2278" s="22" customFormat="1"/>
    <row r="2279" s="22" customFormat="1"/>
    <row r="2280" s="22" customFormat="1"/>
    <row r="2281" s="22" customFormat="1"/>
    <row r="2282" s="22" customFormat="1"/>
    <row r="2283" s="22" customFormat="1"/>
    <row r="2284" s="22" customFormat="1"/>
    <row r="2285" s="22" customFormat="1"/>
    <row r="2286" s="22" customFormat="1"/>
    <row r="2287" s="22" customFormat="1"/>
    <row r="2288" s="22" customFormat="1"/>
    <row r="2289" s="22" customFormat="1"/>
    <row r="2290" s="22" customFormat="1"/>
    <row r="2291" s="22" customFormat="1"/>
    <row r="2292" s="22" customFormat="1"/>
    <row r="2293" s="22" customFormat="1"/>
    <row r="2294" s="22" customFormat="1"/>
    <row r="2295" s="22" customFormat="1"/>
    <row r="2296" s="22" customFormat="1"/>
    <row r="2297" s="22" customFormat="1"/>
    <row r="2298" s="22" customFormat="1"/>
    <row r="2299" s="22" customFormat="1"/>
    <row r="2300" s="22" customFormat="1"/>
    <row r="2301" s="22" customFormat="1"/>
    <row r="2302" s="22" customFormat="1"/>
    <row r="2303" s="22" customFormat="1"/>
    <row r="2304" s="22" customFormat="1"/>
    <row r="2305" s="22" customFormat="1"/>
    <row r="2306" s="22" customFormat="1"/>
    <row r="2307" s="22" customFormat="1"/>
    <row r="2308" s="22" customFormat="1"/>
    <row r="2309" s="22" customFormat="1"/>
    <row r="2310" s="22" customFormat="1"/>
    <row r="2311" s="22" customFormat="1"/>
    <row r="2312" s="22" customFormat="1"/>
    <row r="2313" s="22" customFormat="1"/>
    <row r="2314" s="22" customFormat="1"/>
    <row r="2315" s="22" customFormat="1"/>
    <row r="2316" s="22" customFormat="1"/>
    <row r="2317" s="22" customFormat="1"/>
    <row r="2318" s="22" customFormat="1"/>
    <row r="2319" s="22" customFormat="1"/>
    <row r="2320" s="22" customFormat="1"/>
    <row r="2321" s="22" customFormat="1"/>
    <row r="2322" s="22" customFormat="1"/>
    <row r="2323" s="22" customFormat="1"/>
    <row r="2324" s="22" customFormat="1"/>
    <row r="2325" s="22" customFormat="1"/>
    <row r="2326" s="22" customFormat="1"/>
    <row r="2327" s="22" customFormat="1"/>
    <row r="2328" s="22" customFormat="1"/>
    <row r="2329" s="22" customFormat="1"/>
    <row r="2330" s="22" customFormat="1"/>
    <row r="2331" s="22" customFormat="1"/>
    <row r="2332" s="22" customFormat="1"/>
    <row r="2333" s="22" customFormat="1"/>
    <row r="2334" s="22" customFormat="1"/>
    <row r="2335" s="22" customFormat="1"/>
    <row r="2336" s="22" customFormat="1"/>
    <row r="2337" s="22" customFormat="1"/>
    <row r="2338" s="22" customFormat="1"/>
    <row r="2339" s="22" customFormat="1"/>
    <row r="2340" s="22" customFormat="1"/>
    <row r="2341" s="22" customFormat="1"/>
    <row r="2342" s="22" customFormat="1"/>
    <row r="2343" s="22" customFormat="1"/>
    <row r="2344" s="22" customFormat="1"/>
    <row r="2345" s="22" customFormat="1"/>
    <row r="2346" s="22" customFormat="1"/>
    <row r="2347" s="22" customFormat="1"/>
    <row r="2348" s="22" customFormat="1"/>
    <row r="2349" s="22" customFormat="1"/>
    <row r="2350" s="22" customFormat="1"/>
    <row r="2351" s="22" customFormat="1"/>
    <row r="2352" s="22" customFormat="1"/>
    <row r="2353" s="22" customFormat="1"/>
    <row r="2354" s="22" customFormat="1"/>
    <row r="2355" s="22" customFormat="1"/>
    <row r="2356" s="22" customFormat="1"/>
    <row r="2357" s="22" customFormat="1"/>
    <row r="2358" s="22" customFormat="1"/>
    <row r="2359" s="22" customFormat="1"/>
    <row r="2360" s="22" customFormat="1"/>
    <row r="2361" s="22" customFormat="1"/>
    <row r="2362" s="22" customFormat="1"/>
    <row r="2363" s="22" customFormat="1"/>
    <row r="2364" s="22" customFormat="1"/>
    <row r="2365" s="22" customFormat="1"/>
    <row r="2366" s="22" customFormat="1"/>
    <row r="2367" s="22" customFormat="1"/>
    <row r="2368" s="22" customFormat="1"/>
    <row r="2369" s="22" customFormat="1"/>
    <row r="2370" s="22" customFormat="1"/>
    <row r="2371" s="22" customFormat="1"/>
    <row r="2372" s="22" customFormat="1"/>
    <row r="2373" s="22" customFormat="1"/>
    <row r="2374" s="22" customFormat="1"/>
    <row r="2375" s="22" customFormat="1"/>
    <row r="2376" s="22" customFormat="1"/>
    <row r="2377" s="22" customFormat="1"/>
    <row r="2378" s="22" customFormat="1"/>
    <row r="2379" s="22" customFormat="1"/>
    <row r="2380" s="22" customFormat="1"/>
    <row r="2381" s="22" customFormat="1"/>
    <row r="2382" s="22" customFormat="1"/>
    <row r="2383" s="22" customFormat="1"/>
    <row r="2384" s="22" customFormat="1"/>
    <row r="2385" s="22" customFormat="1"/>
    <row r="2386" s="22" customFormat="1"/>
    <row r="2387" s="22" customFormat="1"/>
    <row r="2388" s="22" customFormat="1"/>
    <row r="2389" s="22" customFormat="1"/>
    <row r="2390" s="22" customFormat="1"/>
    <row r="2391" s="22" customFormat="1"/>
    <row r="2392" s="22" customFormat="1"/>
    <row r="2393" s="22" customFormat="1"/>
    <row r="2394" s="22" customFormat="1"/>
    <row r="2395" s="22" customFormat="1"/>
    <row r="2396" s="22" customFormat="1"/>
    <row r="2397" s="22" customFormat="1"/>
    <row r="2398" s="22" customFormat="1"/>
    <row r="2399" s="22" customFormat="1"/>
    <row r="2400" s="22" customFormat="1"/>
    <row r="2401" s="22" customFormat="1"/>
    <row r="2402" s="22" customFormat="1"/>
    <row r="2403" s="22" customFormat="1"/>
    <row r="2404" s="22" customFormat="1"/>
    <row r="2405" s="22" customFormat="1"/>
    <row r="2406" s="22" customFormat="1"/>
    <row r="2407" s="22" customFormat="1"/>
    <row r="2408" s="22" customFormat="1"/>
    <row r="2409" s="22" customFormat="1"/>
    <row r="2410" s="22" customFormat="1"/>
    <row r="2411" s="22" customFormat="1"/>
    <row r="2412" s="22" customFormat="1"/>
    <row r="2413" s="22" customFormat="1"/>
    <row r="2414" s="22" customFormat="1"/>
    <row r="2415" s="22" customFormat="1"/>
    <row r="2416" s="22" customFormat="1"/>
    <row r="2417" s="22" customFormat="1"/>
    <row r="2418" s="22" customFormat="1"/>
    <row r="2419" s="22" customFormat="1"/>
    <row r="2420" s="22" customFormat="1"/>
    <row r="2421" s="22" customFormat="1"/>
    <row r="2422" s="22" customFormat="1"/>
    <row r="2423" s="22" customFormat="1"/>
    <row r="2424" s="22" customFormat="1"/>
    <row r="2425" s="22" customFormat="1"/>
    <row r="2426" s="22" customFormat="1"/>
    <row r="2427" s="22" customFormat="1"/>
    <row r="2428" s="22" customFormat="1"/>
    <row r="2429" s="22" customFormat="1"/>
    <row r="2430" s="22" customFormat="1"/>
    <row r="2431" s="22" customFormat="1"/>
    <row r="2432" s="22" customFormat="1"/>
    <row r="2433" s="22" customFormat="1"/>
    <row r="2434" s="22" customFormat="1"/>
    <row r="2435" s="22" customFormat="1"/>
    <row r="2436" s="22" customFormat="1"/>
    <row r="2437" s="22" customFormat="1"/>
    <row r="2438" s="22" customFormat="1"/>
    <row r="2439" s="22" customFormat="1"/>
    <row r="2440" s="22" customFormat="1"/>
    <row r="2441" s="22" customFormat="1"/>
    <row r="2442" s="22" customFormat="1"/>
    <row r="2443" s="22" customFormat="1"/>
    <row r="2444" s="22" customFormat="1"/>
    <row r="2445" s="22" customFormat="1"/>
    <row r="2446" s="22" customFormat="1"/>
    <row r="2447" s="22" customFormat="1"/>
    <row r="2448" s="22" customFormat="1"/>
    <row r="2449" s="22" customFormat="1"/>
    <row r="2450" s="22" customFormat="1"/>
    <row r="2451" s="22" customFormat="1"/>
    <row r="2452" s="22" customFormat="1"/>
    <row r="2453" s="22" customFormat="1"/>
    <row r="2454" s="22" customFormat="1"/>
    <row r="2455" s="22" customFormat="1"/>
    <row r="2456" s="22" customFormat="1"/>
    <row r="2457" s="22" customFormat="1"/>
    <row r="2458" s="22" customFormat="1"/>
    <row r="2459" s="22" customFormat="1"/>
    <row r="2460" s="22" customFormat="1"/>
    <row r="2461" s="22" customFormat="1"/>
    <row r="2462" s="22" customFormat="1"/>
    <row r="2463" s="22" customFormat="1"/>
    <row r="2464" s="22" customFormat="1"/>
    <row r="2465" s="22" customFormat="1"/>
    <row r="2466" s="22" customFormat="1"/>
    <row r="2467" s="22" customFormat="1"/>
    <row r="2468" s="22" customFormat="1"/>
    <row r="2469" s="22" customFormat="1"/>
    <row r="2470" s="22" customFormat="1"/>
    <row r="2471" s="22" customFormat="1"/>
    <row r="2472" s="22" customFormat="1"/>
    <row r="2473" s="22" customFormat="1"/>
    <row r="2474" s="22" customFormat="1"/>
    <row r="2475" s="22" customFormat="1"/>
    <row r="2476" s="22" customFormat="1"/>
    <row r="2477" s="22" customFormat="1"/>
    <row r="2478" s="22" customFormat="1"/>
    <row r="2479" s="22" customFormat="1"/>
    <row r="2480" s="22" customFormat="1"/>
    <row r="2481" s="22" customFormat="1"/>
    <row r="2482" s="22" customFormat="1"/>
    <row r="2483" s="22" customFormat="1"/>
    <row r="2484" s="22" customFormat="1"/>
    <row r="2485" s="22" customFormat="1"/>
    <row r="2486" s="22" customFormat="1"/>
    <row r="2487" s="22" customFormat="1"/>
    <row r="2488" s="22" customFormat="1"/>
    <row r="2489" s="22" customFormat="1"/>
    <row r="2490" s="22" customFormat="1"/>
    <row r="2491" s="22" customFormat="1"/>
    <row r="2492" s="22" customFormat="1"/>
    <row r="2493" s="22" customFormat="1"/>
    <row r="2494" s="22" customFormat="1"/>
    <row r="2495" s="22" customFormat="1"/>
    <row r="2496" s="22" customFormat="1"/>
    <row r="2497" s="22" customFormat="1"/>
    <row r="2498" s="22" customFormat="1"/>
    <row r="2499" s="22" customFormat="1"/>
    <row r="2500" s="22" customFormat="1"/>
    <row r="2501" s="22" customFormat="1"/>
    <row r="2502" s="22" customFormat="1"/>
    <row r="2503" s="22" customFormat="1"/>
    <row r="2504" s="22" customFormat="1"/>
    <row r="2505" s="22" customFormat="1"/>
    <row r="2506" s="22" customFormat="1"/>
    <row r="2507" s="22" customFormat="1"/>
    <row r="2508" s="22" customFormat="1"/>
    <row r="2509" s="22" customFormat="1"/>
    <row r="2510" s="22" customFormat="1"/>
    <row r="2511" s="22" customFormat="1"/>
    <row r="2512" s="22" customFormat="1"/>
    <row r="2513" s="22" customFormat="1"/>
    <row r="2514" s="22" customFormat="1"/>
    <row r="2515" s="22" customFormat="1"/>
    <row r="2516" s="22" customFormat="1"/>
    <row r="2517" s="22" customFormat="1"/>
    <row r="2518" s="22" customFormat="1"/>
    <row r="2519" s="22" customFormat="1"/>
    <row r="2520" s="22" customFormat="1"/>
    <row r="2521" s="22" customFormat="1"/>
    <row r="2522" s="22" customFormat="1"/>
    <row r="2523" s="22" customFormat="1"/>
    <row r="2524" s="22" customFormat="1"/>
    <row r="2525" s="22" customFormat="1"/>
    <row r="2526" s="22" customFormat="1"/>
    <row r="2527" s="22" customFormat="1"/>
    <row r="2528" s="22" customFormat="1"/>
    <row r="2529" s="22" customFormat="1"/>
    <row r="2530" s="22" customFormat="1"/>
    <row r="2531" s="22" customFormat="1"/>
    <row r="2532" s="22" customFormat="1"/>
    <row r="2533" s="22" customFormat="1"/>
    <row r="2534" s="22" customFormat="1"/>
    <row r="2535" s="22" customFormat="1"/>
    <row r="2536" s="22" customFormat="1"/>
    <row r="2537" s="22" customFormat="1"/>
    <row r="2538" s="22" customFormat="1"/>
    <row r="2539" s="22" customFormat="1"/>
    <row r="2540" s="22" customFormat="1"/>
    <row r="2541" s="22" customFormat="1"/>
    <row r="2542" s="22" customFormat="1"/>
    <row r="2543" s="22" customFormat="1"/>
    <row r="2544" s="22" customFormat="1"/>
    <row r="2545" s="22" customFormat="1"/>
    <row r="2546" s="22" customFormat="1"/>
    <row r="2547" s="22" customFormat="1"/>
    <row r="2548" s="22" customFormat="1"/>
    <row r="2549" s="22" customFormat="1"/>
    <row r="2550" s="22" customFormat="1"/>
    <row r="2551" s="22" customFormat="1"/>
    <row r="2552" s="22" customFormat="1"/>
    <row r="2553" s="22" customFormat="1"/>
    <row r="2554" s="22" customFormat="1"/>
    <row r="2555" s="22" customFormat="1"/>
    <row r="2556" s="22" customFormat="1"/>
    <row r="2557" s="22" customFormat="1"/>
    <row r="2558" s="22" customFormat="1"/>
    <row r="2559" s="22" customFormat="1"/>
    <row r="2560" s="22" customFormat="1"/>
    <row r="2561" s="22" customFormat="1"/>
    <row r="2562" s="22" customFormat="1"/>
    <row r="2563" s="22" customFormat="1"/>
    <row r="2564" s="22" customFormat="1"/>
    <row r="2565" s="22" customFormat="1"/>
    <row r="2566" s="22" customFormat="1"/>
    <row r="2567" s="22" customFormat="1"/>
    <row r="2568" s="22" customFormat="1"/>
    <row r="2569" s="22" customFormat="1"/>
    <row r="2570" s="22" customFormat="1"/>
    <row r="2571" s="22" customFormat="1"/>
    <row r="2572" s="22" customFormat="1"/>
    <row r="2573" s="22" customFormat="1"/>
    <row r="2574" s="22" customFormat="1"/>
    <row r="2575" s="22" customFormat="1"/>
    <row r="2576" s="22" customFormat="1"/>
    <row r="2577" s="22" customFormat="1"/>
    <row r="2578" s="22" customFormat="1"/>
    <row r="2579" s="22" customFormat="1"/>
    <row r="2580" s="22" customFormat="1"/>
    <row r="2581" s="22" customFormat="1"/>
    <row r="2582" s="22" customFormat="1"/>
    <row r="2583" s="22" customFormat="1"/>
    <row r="2584" s="22" customFormat="1"/>
    <row r="2585" s="22" customFormat="1"/>
    <row r="2586" s="22" customFormat="1"/>
    <row r="2587" s="22" customFormat="1"/>
    <row r="2588" s="22" customFormat="1"/>
    <row r="2589" s="22" customFormat="1"/>
    <row r="2590" s="22" customFormat="1"/>
    <row r="2591" s="22" customFormat="1"/>
    <row r="2592" s="22" customFormat="1"/>
    <row r="2593" s="22" customFormat="1"/>
    <row r="2594" s="22" customFormat="1"/>
    <row r="2595" s="22" customFormat="1"/>
    <row r="2596" s="22" customFormat="1"/>
    <row r="2597" s="22" customFormat="1"/>
    <row r="2598" s="22" customFormat="1"/>
    <row r="2599" s="22" customFormat="1"/>
    <row r="2600" s="22" customFormat="1"/>
    <row r="2601" s="22" customFormat="1"/>
    <row r="2602" s="22" customFormat="1"/>
    <row r="2603" s="22" customFormat="1"/>
    <row r="2604" s="22" customFormat="1"/>
    <row r="2605" s="22" customFormat="1"/>
    <row r="2606" s="22" customFormat="1"/>
    <row r="2607" s="22" customFormat="1"/>
    <row r="2608" s="22" customFormat="1"/>
    <row r="2609" s="22" customFormat="1"/>
    <row r="2610" s="22" customFormat="1"/>
    <row r="2611" s="22" customFormat="1"/>
    <row r="2612" s="22" customFormat="1"/>
    <row r="2613" s="22" customFormat="1"/>
    <row r="2614" s="22" customFormat="1"/>
    <row r="2615" s="22" customFormat="1"/>
    <row r="2616" s="22" customFormat="1"/>
    <row r="2617" s="22" customFormat="1"/>
    <row r="2618" s="22" customFormat="1"/>
    <row r="2619" s="22" customFormat="1"/>
    <row r="2620" s="22" customFormat="1"/>
    <row r="2621" s="22" customFormat="1"/>
    <row r="2622" s="22" customFormat="1"/>
    <row r="2623" s="22" customFormat="1"/>
    <row r="2624" s="22" customFormat="1"/>
    <row r="2625" s="22" customFormat="1"/>
    <row r="2626" s="22" customFormat="1"/>
    <row r="2627" s="22" customFormat="1"/>
    <row r="2628" s="22" customFormat="1"/>
    <row r="2629" s="22" customFormat="1"/>
    <row r="2630" s="22" customFormat="1"/>
    <row r="2631" s="22" customFormat="1"/>
    <row r="2632" s="22" customFormat="1"/>
    <row r="2633" s="22" customFormat="1"/>
    <row r="2634" s="22" customFormat="1"/>
    <row r="2635" s="22" customFormat="1"/>
    <row r="2636" s="22" customFormat="1"/>
    <row r="2637" s="22" customFormat="1"/>
    <row r="2638" s="22" customFormat="1"/>
    <row r="2639" s="22" customFormat="1"/>
    <row r="2640" s="22" customFormat="1"/>
    <row r="2641" s="22" customFormat="1"/>
    <row r="2642" s="22" customFormat="1"/>
    <row r="2643" s="22" customFormat="1"/>
    <row r="2644" s="22" customFormat="1"/>
    <row r="2645" s="22" customFormat="1"/>
    <row r="2646" s="22" customFormat="1"/>
    <row r="2647" s="22" customFormat="1"/>
    <row r="2648" s="22" customFormat="1"/>
    <row r="2649" s="22" customFormat="1"/>
    <row r="2650" s="22" customFormat="1"/>
    <row r="2651" s="22" customFormat="1"/>
    <row r="2652" s="22" customFormat="1"/>
    <row r="2653" s="22" customFormat="1"/>
    <row r="2654" s="22" customFormat="1"/>
    <row r="2655" s="22" customFormat="1"/>
    <row r="2656" s="22" customFormat="1"/>
    <row r="2657" s="22" customFormat="1"/>
    <row r="2658" s="22" customFormat="1"/>
    <row r="2659" s="22" customFormat="1"/>
    <row r="2660" s="22" customFormat="1"/>
    <row r="2661" s="22" customFormat="1"/>
    <row r="2662" s="22" customFormat="1"/>
    <row r="2663" s="22" customFormat="1"/>
    <row r="2664" s="22" customFormat="1"/>
    <row r="2665" s="22" customFormat="1"/>
    <row r="2666" s="22" customFormat="1"/>
    <row r="2667" s="22" customFormat="1"/>
    <row r="2668" s="22" customFormat="1"/>
    <row r="2669" s="22" customFormat="1"/>
    <row r="2670" s="22" customFormat="1"/>
    <row r="2671" s="22" customFormat="1"/>
    <row r="2672" s="22" customFormat="1"/>
    <row r="2673" s="22" customFormat="1"/>
    <row r="2674" s="22" customFormat="1"/>
    <row r="2675" s="22" customFormat="1"/>
    <row r="2676" s="22" customFormat="1"/>
    <row r="2677" s="22" customFormat="1"/>
    <row r="2678" s="22" customFormat="1"/>
    <row r="2679" s="22" customFormat="1"/>
    <row r="2680" s="22" customFormat="1"/>
    <row r="2681" s="22" customFormat="1"/>
    <row r="2682" s="22" customFormat="1"/>
    <row r="2683" s="22" customFormat="1"/>
    <row r="2684" s="22" customFormat="1"/>
    <row r="2685" s="22" customFormat="1"/>
    <row r="2686" s="22" customFormat="1"/>
    <row r="2687" s="22" customFormat="1"/>
    <row r="2688" s="22" customFormat="1"/>
    <row r="2689" s="22" customFormat="1"/>
    <row r="2690" s="22" customFormat="1"/>
    <row r="2691" s="22" customFormat="1"/>
    <row r="2692" s="22" customFormat="1"/>
    <row r="2693" s="22" customFormat="1"/>
    <row r="2694" s="22" customFormat="1"/>
    <row r="2695" s="22" customFormat="1"/>
    <row r="2696" s="22" customFormat="1"/>
    <row r="2697" s="22" customFormat="1"/>
    <row r="2698" s="22" customFormat="1"/>
    <row r="2699" s="22" customFormat="1"/>
    <row r="2700" s="22" customFormat="1"/>
    <row r="2701" s="22" customFormat="1"/>
    <row r="2702" s="22" customFormat="1"/>
    <row r="2703" s="22" customFormat="1"/>
    <row r="2704" s="22" customFormat="1"/>
    <row r="2705" s="22" customFormat="1"/>
    <row r="2706" s="22" customFormat="1"/>
    <row r="2707" s="22" customFormat="1"/>
    <row r="2708" s="22" customFormat="1"/>
    <row r="2709" s="22" customFormat="1"/>
    <row r="2710" s="22" customFormat="1"/>
    <row r="2711" s="22" customFormat="1"/>
    <row r="2712" s="22" customFormat="1"/>
    <row r="2713" s="22" customFormat="1"/>
    <row r="2714" s="22" customFormat="1"/>
    <row r="2715" s="22" customFormat="1"/>
    <row r="2716" s="22" customFormat="1"/>
    <row r="2717" s="22" customFormat="1"/>
    <row r="2718" s="22" customFormat="1"/>
    <row r="2719" s="22" customFormat="1"/>
    <row r="2720" s="22" customFormat="1"/>
    <row r="2721" s="22" customFormat="1"/>
    <row r="2722" s="22" customFormat="1"/>
    <row r="2723" s="22" customFormat="1"/>
    <row r="2724" s="22" customFormat="1"/>
    <row r="2725" s="22" customFormat="1"/>
    <row r="2726" s="22" customFormat="1"/>
    <row r="2727" s="22" customFormat="1"/>
    <row r="2728" s="22" customFormat="1"/>
    <row r="2729" s="22" customFormat="1"/>
    <row r="2730" s="22" customFormat="1"/>
    <row r="2731" s="22" customFormat="1"/>
    <row r="2732" s="22" customFormat="1"/>
    <row r="2733" s="22" customFormat="1"/>
    <row r="2734" s="22" customFormat="1"/>
    <row r="2735" s="22" customFormat="1"/>
    <row r="2736" s="22" customFormat="1"/>
    <row r="2737" s="22" customFormat="1"/>
    <row r="2738" s="22" customFormat="1"/>
    <row r="2739" s="22" customFormat="1"/>
    <row r="2740" s="22" customFormat="1"/>
    <row r="2741" s="22" customFormat="1"/>
    <row r="2742" s="22" customFormat="1"/>
    <row r="2743" s="22" customFormat="1"/>
    <row r="2744" s="22" customFormat="1"/>
    <row r="2745" s="22" customFormat="1"/>
    <row r="2746" s="22" customFormat="1"/>
    <row r="2747" s="22" customFormat="1"/>
    <row r="2748" s="22" customFormat="1"/>
    <row r="2749" s="22" customFormat="1"/>
    <row r="2750" s="22" customFormat="1"/>
    <row r="2751" s="22" customFormat="1"/>
    <row r="2752" s="22" customFormat="1"/>
    <row r="2753" s="22" customFormat="1"/>
    <row r="2754" s="22" customFormat="1"/>
    <row r="2755" s="22" customFormat="1"/>
    <row r="2756" s="22" customFormat="1"/>
    <row r="2757" s="22" customFormat="1"/>
    <row r="2758" s="22" customFormat="1"/>
    <row r="2759" s="22" customFormat="1"/>
    <row r="2760" s="22" customFormat="1"/>
    <row r="2761" s="22" customFormat="1"/>
    <row r="2762" s="22" customFormat="1"/>
    <row r="2763" s="22" customFormat="1"/>
    <row r="2764" s="22" customFormat="1"/>
    <row r="2765" s="22" customFormat="1"/>
    <row r="2766" s="22" customFormat="1"/>
    <row r="2767" s="22" customFormat="1"/>
    <row r="2768" s="22" customFormat="1"/>
    <row r="2769" s="22" customFormat="1"/>
    <row r="2770" s="22" customFormat="1"/>
    <row r="2771" s="22" customFormat="1"/>
    <row r="2772" s="22" customFormat="1"/>
    <row r="2773" s="22" customFormat="1"/>
    <row r="2774" s="22" customFormat="1"/>
    <row r="2775" s="22" customFormat="1"/>
    <row r="2776" s="22" customFormat="1"/>
    <row r="2777" s="22" customFormat="1"/>
    <row r="2778" s="22" customFormat="1"/>
    <row r="2779" s="22" customFormat="1"/>
    <row r="2780" s="22" customFormat="1"/>
    <row r="2781" s="22" customFormat="1"/>
    <row r="2782" s="22" customFormat="1"/>
    <row r="2783" s="22" customFormat="1"/>
    <row r="2784" s="22" customFormat="1"/>
    <row r="2785" s="22" customFormat="1"/>
    <row r="2786" s="22" customFormat="1"/>
    <row r="2787" s="22" customFormat="1"/>
    <row r="2788" s="22" customFormat="1"/>
    <row r="2789" s="22" customFormat="1"/>
    <row r="2790" s="22" customFormat="1"/>
    <row r="2791" s="22" customFormat="1"/>
    <row r="2792" s="22" customFormat="1"/>
    <row r="2793" s="22" customFormat="1"/>
    <row r="2794" s="22" customFormat="1"/>
    <row r="2795" s="22" customFormat="1"/>
    <row r="2796" s="22" customFormat="1"/>
    <row r="2797" s="22" customFormat="1"/>
    <row r="2798" s="22" customFormat="1"/>
    <row r="2799" s="22" customFormat="1"/>
    <row r="2800" s="22" customFormat="1"/>
    <row r="2801" s="22" customFormat="1"/>
    <row r="2802" s="22" customFormat="1"/>
    <row r="2803" s="22" customFormat="1"/>
    <row r="2804" s="22" customFormat="1"/>
    <row r="2805" s="22" customFormat="1"/>
    <row r="2806" s="22" customFormat="1"/>
    <row r="2807" s="22" customFormat="1"/>
    <row r="2808" s="22" customFormat="1"/>
    <row r="2809" s="22" customFormat="1"/>
    <row r="2810" s="22" customFormat="1"/>
    <row r="2811" s="22" customFormat="1"/>
    <row r="2812" s="22" customFormat="1"/>
    <row r="2813" s="22" customFormat="1"/>
    <row r="2814" s="22" customFormat="1"/>
    <row r="2815" s="22" customFormat="1"/>
    <row r="2816" s="22" customFormat="1"/>
    <row r="2817" s="22" customFormat="1"/>
    <row r="2818" s="22" customFormat="1"/>
    <row r="2819" s="22" customFormat="1"/>
    <row r="2820" s="22" customFormat="1"/>
    <row r="2821" s="22" customFormat="1"/>
    <row r="2822" s="22" customFormat="1"/>
    <row r="2823" s="22" customFormat="1"/>
    <row r="2824" s="22" customFormat="1"/>
    <row r="2825" s="22" customFormat="1"/>
    <row r="2826" s="22" customFormat="1"/>
    <row r="2827" s="22" customFormat="1"/>
    <row r="2828" s="22" customFormat="1"/>
    <row r="2829" s="22" customFormat="1"/>
    <row r="2830" s="22" customFormat="1"/>
    <row r="2831" s="22" customFormat="1"/>
    <row r="2832" s="22" customFormat="1"/>
    <row r="2833" s="22" customFormat="1"/>
    <row r="2834" s="22" customFormat="1"/>
    <row r="2835" s="22" customFormat="1"/>
    <row r="2836" s="22" customFormat="1"/>
    <row r="2837" s="22" customFormat="1"/>
    <row r="2838" s="22" customFormat="1"/>
    <row r="2839" s="22" customFormat="1"/>
    <row r="2840" s="22" customFormat="1"/>
    <row r="2841" s="22" customFormat="1"/>
    <row r="2842" s="22" customFormat="1"/>
    <row r="2843" s="22" customFormat="1"/>
    <row r="2844" s="22" customFormat="1"/>
    <row r="2845" s="22" customFormat="1"/>
    <row r="2846" s="22" customFormat="1"/>
    <row r="2847" s="22" customFormat="1"/>
    <row r="2848" s="22" customFormat="1"/>
    <row r="2849" s="22" customFormat="1"/>
    <row r="2850" s="22" customFormat="1"/>
    <row r="2851" s="22" customFormat="1"/>
    <row r="2852" s="22" customFormat="1"/>
    <row r="2853" s="22" customFormat="1"/>
    <row r="2854" s="22" customFormat="1"/>
    <row r="2855" s="22" customFormat="1"/>
    <row r="2856" s="22" customFormat="1"/>
    <row r="2857" s="22" customFormat="1"/>
    <row r="2858" s="22" customFormat="1"/>
    <row r="2859" s="22" customFormat="1"/>
    <row r="2860" s="22" customFormat="1"/>
    <row r="2861" s="22" customFormat="1"/>
    <row r="2862" s="22" customFormat="1"/>
    <row r="2863" s="22" customFormat="1"/>
    <row r="2864" s="22" customFormat="1"/>
    <row r="2865" s="22" customFormat="1"/>
    <row r="2866" s="22" customFormat="1"/>
    <row r="2867" s="22" customFormat="1"/>
    <row r="2868" s="22" customFormat="1"/>
    <row r="2869" s="22" customFormat="1"/>
    <row r="2870" s="22" customFormat="1"/>
    <row r="2871" s="22" customFormat="1"/>
    <row r="2872" s="22" customFormat="1"/>
    <row r="2873" s="22" customFormat="1"/>
    <row r="2874" s="22" customFormat="1"/>
    <row r="2875" s="22" customFormat="1"/>
    <row r="2876" s="22" customFormat="1"/>
    <row r="2877" s="22" customFormat="1"/>
    <row r="2878" s="22" customFormat="1"/>
    <row r="2879" s="22" customFormat="1"/>
    <row r="2880" s="22" customFormat="1"/>
    <row r="2881" s="22" customFormat="1"/>
    <row r="2882" s="22" customFormat="1"/>
    <row r="2883" s="22" customFormat="1"/>
    <row r="2884" s="22" customFormat="1"/>
    <row r="2885" s="22" customFormat="1"/>
    <row r="2886" s="22" customFormat="1"/>
    <row r="2887" s="22" customFormat="1"/>
    <row r="2888" s="22" customFormat="1"/>
    <row r="2889" s="22" customFormat="1"/>
    <row r="2890" s="22" customFormat="1"/>
    <row r="2891" s="22" customFormat="1"/>
    <row r="2892" s="22" customFormat="1"/>
    <row r="2893" s="22" customFormat="1"/>
    <row r="2894" s="22" customFormat="1"/>
    <row r="2895" s="22" customFormat="1"/>
    <row r="2896" s="22" customFormat="1"/>
    <row r="2897" s="22" customFormat="1"/>
    <row r="2898" s="22" customFormat="1"/>
    <row r="2899" s="22" customFormat="1"/>
    <row r="2900" s="22" customFormat="1"/>
    <row r="2901" s="22" customFormat="1"/>
    <row r="2902" s="22" customFormat="1"/>
    <row r="2903" s="22" customFormat="1"/>
    <row r="2904" s="22" customFormat="1"/>
    <row r="2905" s="22" customFormat="1"/>
    <row r="2906" s="22" customFormat="1"/>
    <row r="2907" s="22" customFormat="1"/>
    <row r="2908" s="22" customFormat="1"/>
    <row r="2909" s="22" customFormat="1"/>
    <row r="2910" s="22" customFormat="1"/>
    <row r="2911" s="22" customFormat="1"/>
    <row r="2912" s="22" customFormat="1"/>
    <row r="2913" s="22" customFormat="1"/>
    <row r="2914" s="22" customFormat="1"/>
    <row r="2915" s="22" customFormat="1"/>
    <row r="2916" s="22" customFormat="1"/>
    <row r="2917" s="22" customFormat="1"/>
    <row r="2918" s="22" customFormat="1"/>
    <row r="2919" s="22" customFormat="1"/>
    <row r="2920" s="22" customFormat="1"/>
    <row r="2921" s="22" customFormat="1"/>
    <row r="2922" s="22" customFormat="1"/>
    <row r="2923" s="22" customFormat="1"/>
    <row r="2924" s="22" customFormat="1"/>
    <row r="2925" s="22" customFormat="1"/>
    <row r="2926" s="22" customFormat="1"/>
    <row r="2927" s="22" customFormat="1"/>
    <row r="2928" s="22" customFormat="1"/>
    <row r="2929" s="22" customFormat="1"/>
    <row r="2930" s="22" customFormat="1"/>
    <row r="2931" s="22" customFormat="1"/>
    <row r="2932" s="22" customFormat="1"/>
    <row r="2933" s="22" customFormat="1"/>
    <row r="2934" s="22" customFormat="1"/>
    <row r="2935" s="22" customFormat="1"/>
    <row r="2936" s="22" customFormat="1"/>
    <row r="2937" s="22" customFormat="1"/>
    <row r="2938" s="22" customFormat="1"/>
    <row r="2939" s="22" customFormat="1"/>
    <row r="2940" s="22" customFormat="1"/>
    <row r="2941" s="22" customFormat="1"/>
    <row r="2942" s="22" customFormat="1"/>
    <row r="2943" s="22" customFormat="1"/>
    <row r="2944" s="22" customFormat="1"/>
    <row r="2945" s="22" customFormat="1"/>
    <row r="2946" s="22" customFormat="1"/>
    <row r="2947" s="22" customFormat="1"/>
    <row r="2948" s="22" customFormat="1"/>
    <row r="2949" s="22" customFormat="1"/>
    <row r="2950" s="22" customFormat="1"/>
    <row r="2951" s="22" customFormat="1"/>
    <row r="2952" s="22" customFormat="1"/>
    <row r="2953" s="22" customFormat="1"/>
    <row r="2954" s="22" customFormat="1"/>
    <row r="2955" s="22" customFormat="1"/>
    <row r="2956" s="22" customFormat="1"/>
    <row r="2957" s="22" customFormat="1"/>
    <row r="2958" s="22" customFormat="1"/>
    <row r="2959" s="22" customFormat="1"/>
    <row r="2960" s="22" customFormat="1"/>
    <row r="2961" s="22" customFormat="1"/>
    <row r="2962" s="22" customFormat="1"/>
    <row r="2963" s="22" customFormat="1"/>
    <row r="2964" s="22" customFormat="1"/>
    <row r="2965" s="22" customFormat="1"/>
    <row r="2966" s="22" customFormat="1"/>
    <row r="2967" s="22" customFormat="1"/>
    <row r="2968" s="22" customFormat="1"/>
    <row r="2969" s="22" customFormat="1"/>
    <row r="2970" s="22" customFormat="1"/>
    <row r="2971" s="22" customFormat="1"/>
    <row r="2972" s="22" customFormat="1"/>
    <row r="2973" s="22" customFormat="1"/>
    <row r="2974" s="22" customFormat="1"/>
    <row r="2975" s="22" customFormat="1"/>
    <row r="2976" s="22" customFormat="1"/>
    <row r="2977" s="22" customFormat="1"/>
    <row r="2978" s="22" customFormat="1"/>
    <row r="2979" s="22" customFormat="1"/>
    <row r="2980" s="22" customFormat="1"/>
    <row r="2981" s="22" customFormat="1"/>
    <row r="2982" s="22" customFormat="1"/>
    <row r="2983" s="22" customFormat="1"/>
    <row r="2984" s="22" customFormat="1"/>
    <row r="2985" s="22" customFormat="1"/>
    <row r="2986" s="22" customFormat="1"/>
    <row r="2987" s="22" customFormat="1"/>
    <row r="2988" s="22" customFormat="1"/>
    <row r="2989" s="22" customFormat="1"/>
    <row r="2990" s="22" customFormat="1"/>
    <row r="2991" s="22" customFormat="1"/>
    <row r="2992" s="22" customFormat="1"/>
    <row r="2993" s="22" customFormat="1"/>
    <row r="2994" s="22" customFormat="1"/>
    <row r="2995" s="22" customFormat="1"/>
    <row r="2996" s="22" customFormat="1"/>
    <row r="2997" s="22" customFormat="1"/>
    <row r="2998" s="22" customFormat="1"/>
    <row r="2999" s="22" customFormat="1"/>
    <row r="3000" s="22" customFormat="1"/>
    <row r="3001" s="22" customFormat="1"/>
    <row r="3002" s="22" customFormat="1"/>
    <row r="3003" s="22" customFormat="1"/>
    <row r="3004" s="22" customFormat="1"/>
    <row r="3005" s="22" customFormat="1"/>
    <row r="3006" s="22" customFormat="1"/>
    <row r="3007" s="22" customFormat="1"/>
    <row r="3008" s="22" customFormat="1"/>
    <row r="3009" s="22" customFormat="1"/>
    <row r="3010" s="22" customFormat="1"/>
    <row r="3011" s="22" customFormat="1"/>
    <row r="3012" s="22" customFormat="1"/>
    <row r="3013" s="22" customFormat="1"/>
    <row r="3014" s="22" customFormat="1"/>
    <row r="3015" s="22" customFormat="1"/>
    <row r="3016" s="22" customFormat="1"/>
    <row r="3017" s="22" customFormat="1"/>
    <row r="3018" s="22" customFormat="1"/>
    <row r="3019" s="22" customFormat="1"/>
    <row r="3020" s="22" customFormat="1"/>
    <row r="3021" s="22" customFormat="1"/>
    <row r="3022" s="22" customFormat="1"/>
    <row r="3023" s="22" customFormat="1"/>
    <row r="3024" s="22" customFormat="1"/>
    <row r="3025" s="22" customFormat="1"/>
    <row r="3026" s="22" customFormat="1"/>
    <row r="3027" s="22" customFormat="1"/>
    <row r="3028" s="22" customFormat="1"/>
    <row r="3029" s="22" customFormat="1"/>
    <row r="3030" s="22" customFormat="1"/>
    <row r="3031" s="22" customFormat="1"/>
    <row r="3032" s="22" customFormat="1"/>
    <row r="3033" s="22" customFormat="1"/>
    <row r="3034" s="22" customFormat="1"/>
    <row r="3035" s="22" customFormat="1"/>
    <row r="3036" s="22" customFormat="1"/>
    <row r="3037" s="22" customFormat="1"/>
    <row r="3038" s="22" customFormat="1"/>
    <row r="3039" s="22" customFormat="1"/>
    <row r="3040" s="22" customFormat="1"/>
    <row r="3041" s="22" customFormat="1"/>
    <row r="3042" s="22" customFormat="1"/>
    <row r="3043" s="22" customFormat="1"/>
    <row r="3044" s="22" customFormat="1"/>
    <row r="3045" s="22" customFormat="1"/>
    <row r="3046" s="22" customFormat="1"/>
    <row r="3047" s="22" customFormat="1"/>
    <row r="3048" s="22" customFormat="1"/>
    <row r="3049" s="22" customFormat="1"/>
    <row r="3050" s="22" customFormat="1"/>
    <row r="3051" s="22" customFormat="1"/>
    <row r="3052" s="22" customFormat="1"/>
    <row r="3053" s="22" customFormat="1"/>
    <row r="3054" s="22" customFormat="1"/>
    <row r="3055" s="22" customFormat="1"/>
    <row r="3056" s="22" customFormat="1"/>
    <row r="3057" s="22" customFormat="1"/>
    <row r="3058" s="22" customFormat="1"/>
    <row r="3059" s="22" customFormat="1"/>
    <row r="3060" s="22" customFormat="1"/>
    <row r="3061" s="22" customFormat="1"/>
    <row r="3062" s="22" customFormat="1"/>
    <row r="3063" s="22" customFormat="1"/>
    <row r="3064" s="22" customFormat="1"/>
    <row r="3065" s="22" customFormat="1"/>
    <row r="3066" s="22" customFormat="1"/>
    <row r="3067" s="22" customFormat="1"/>
    <row r="3068" s="22" customFormat="1"/>
    <row r="3069" s="22" customFormat="1"/>
    <row r="3070" s="22" customFormat="1"/>
    <row r="3071" s="22" customFormat="1"/>
    <row r="3072" s="22" customFormat="1"/>
    <row r="3073" s="22" customFormat="1"/>
    <row r="3074" s="22" customFormat="1"/>
    <row r="3075" s="22" customFormat="1"/>
    <row r="3076" s="22" customFormat="1"/>
    <row r="3077" s="22" customFormat="1"/>
    <row r="3078" s="22" customFormat="1"/>
    <row r="3079" s="22" customFormat="1"/>
    <row r="3080" s="22" customFormat="1"/>
    <row r="3081" s="22" customFormat="1"/>
    <row r="3082" s="22" customFormat="1"/>
    <row r="3083" s="2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7.xml><?xml version="1.0" encoding="utf-8"?>
<worksheet xmlns="http://schemas.openxmlformats.org/spreadsheetml/2006/main" xmlns:r="http://schemas.openxmlformats.org/officeDocument/2006/relationships">
  <dimension ref="A1:BJ56"/>
  <sheetViews>
    <sheetView workbookViewId="0">
      <selection activeCell="G17" sqref="G17"/>
    </sheetView>
  </sheetViews>
  <sheetFormatPr defaultRowHeight="15"/>
  <cols>
    <col min="1" max="1" width="37.28515625" customWidth="1"/>
    <col min="2" max="2" width="10.42578125" customWidth="1"/>
    <col min="3" max="10" width="5.42578125" customWidth="1"/>
    <col min="11" max="11" width="6.5703125" customWidth="1"/>
    <col min="12" max="26" width="5.42578125" customWidth="1"/>
    <col min="28" max="62" width="9.140625" style="22"/>
  </cols>
  <sheetData>
    <row r="1" spans="1:40" ht="14.25" customHeight="1">
      <c r="A1" s="20" t="s">
        <v>46</v>
      </c>
      <c r="B1" s="20"/>
      <c r="C1" s="20"/>
      <c r="D1" s="20"/>
      <c r="E1" s="20"/>
      <c r="F1" s="20"/>
      <c r="G1" s="20"/>
      <c r="H1" s="20"/>
      <c r="I1" s="20"/>
      <c r="J1" s="20"/>
      <c r="K1" s="20"/>
      <c r="L1" s="20"/>
      <c r="M1" s="20"/>
      <c r="N1" s="20"/>
      <c r="O1" s="20"/>
      <c r="P1" s="20"/>
      <c r="Q1" s="20"/>
      <c r="R1" s="20"/>
      <c r="S1" s="20"/>
      <c r="T1" s="20"/>
      <c r="U1" s="20"/>
      <c r="V1" s="20"/>
      <c r="W1" s="20"/>
      <c r="X1" s="20"/>
      <c r="Y1" s="20"/>
      <c r="Z1" s="20"/>
      <c r="AA1" s="21" t="s">
        <v>47</v>
      </c>
    </row>
    <row r="2" spans="1:40" ht="12.75" customHeight="1">
      <c r="A2" s="20" t="s">
        <v>318</v>
      </c>
      <c r="B2" s="20"/>
      <c r="C2" s="20"/>
      <c r="D2" s="20"/>
      <c r="E2" s="20"/>
      <c r="F2" s="20"/>
      <c r="G2" s="20"/>
      <c r="H2" s="20"/>
      <c r="I2" s="20"/>
      <c r="J2" s="20"/>
      <c r="K2" s="20"/>
      <c r="L2" s="20"/>
      <c r="M2" s="20"/>
      <c r="N2" s="20"/>
      <c r="O2" s="20"/>
      <c r="P2" s="20"/>
      <c r="Q2" s="20"/>
      <c r="R2" s="20"/>
      <c r="S2" s="20"/>
      <c r="T2" s="20"/>
      <c r="U2" s="20"/>
      <c r="V2" s="20"/>
      <c r="W2" s="20"/>
      <c r="X2" s="20"/>
      <c r="Y2" s="20"/>
      <c r="Z2" s="20"/>
      <c r="AA2" s="21" t="s">
        <v>48</v>
      </c>
    </row>
    <row r="3" spans="1:40" ht="9" customHeight="1" thickBot="1">
      <c r="A3" s="23"/>
      <c r="B3" s="23"/>
      <c r="C3" s="24"/>
      <c r="D3" s="25"/>
      <c r="E3" s="25"/>
      <c r="F3" s="25"/>
      <c r="G3" s="25"/>
      <c r="H3" s="25"/>
      <c r="I3" s="25"/>
      <c r="J3" s="25"/>
      <c r="K3" s="25"/>
      <c r="L3" s="25"/>
      <c r="M3" s="25"/>
      <c r="N3" s="25"/>
      <c r="O3" s="25"/>
      <c r="P3" s="25"/>
      <c r="Q3" s="25"/>
      <c r="R3" s="25"/>
      <c r="S3" s="25"/>
      <c r="T3" s="26"/>
      <c r="U3" s="25"/>
      <c r="V3" s="25"/>
      <c r="W3" s="25"/>
      <c r="X3" s="25"/>
      <c r="Y3" s="25"/>
      <c r="Z3" s="25"/>
    </row>
    <row r="4" spans="1:40" ht="23.25" customHeight="1">
      <c r="A4" s="27" t="s">
        <v>49</v>
      </c>
      <c r="B4" s="28" t="s">
        <v>11</v>
      </c>
      <c r="C4" s="29" t="s">
        <v>50</v>
      </c>
      <c r="D4" s="29"/>
      <c r="E4" s="29" t="s">
        <v>51</v>
      </c>
      <c r="F4" s="29"/>
      <c r="G4" s="29" t="s">
        <v>52</v>
      </c>
      <c r="H4" s="29"/>
      <c r="I4" s="29" t="s">
        <v>53</v>
      </c>
      <c r="J4" s="29"/>
      <c r="K4" s="29" t="s">
        <v>54</v>
      </c>
      <c r="L4" s="29"/>
      <c r="M4" s="29" t="s">
        <v>55</v>
      </c>
      <c r="N4" s="29"/>
      <c r="O4" s="29" t="s">
        <v>56</v>
      </c>
      <c r="P4" s="29"/>
      <c r="Q4" s="29" t="s">
        <v>57</v>
      </c>
      <c r="R4" s="29"/>
      <c r="S4" s="29" t="s">
        <v>58</v>
      </c>
      <c r="T4" s="29"/>
      <c r="U4" s="29" t="s">
        <v>59</v>
      </c>
      <c r="V4" s="29"/>
      <c r="W4" s="29" t="s">
        <v>60</v>
      </c>
      <c r="X4" s="29"/>
      <c r="Y4" s="29" t="s">
        <v>61</v>
      </c>
      <c r="Z4" s="30"/>
      <c r="AB4" s="214"/>
      <c r="AC4" s="214"/>
      <c r="AD4" s="215"/>
      <c r="AE4" s="215"/>
      <c r="AF4" s="215"/>
      <c r="AG4" s="215"/>
      <c r="AH4" s="215"/>
      <c r="AI4" s="214"/>
      <c r="AJ4" s="214"/>
      <c r="AK4" s="214"/>
      <c r="AL4" s="214"/>
      <c r="AM4" s="215"/>
    </row>
    <row r="5" spans="1:40" ht="12.75" customHeight="1" thickBot="1">
      <c r="A5" s="31"/>
      <c r="B5" s="32"/>
      <c r="C5" s="33" t="s">
        <v>62</v>
      </c>
      <c r="D5" s="33" t="s">
        <v>63</v>
      </c>
      <c r="E5" s="33" t="s">
        <v>62</v>
      </c>
      <c r="F5" s="33" t="s">
        <v>63</v>
      </c>
      <c r="G5" s="33" t="s">
        <v>62</v>
      </c>
      <c r="H5" s="33" t="s">
        <v>63</v>
      </c>
      <c r="I5" s="33" t="s">
        <v>62</v>
      </c>
      <c r="J5" s="33" t="s">
        <v>63</v>
      </c>
      <c r="K5" s="33" t="s">
        <v>62</v>
      </c>
      <c r="L5" s="33" t="s">
        <v>63</v>
      </c>
      <c r="M5" s="33" t="s">
        <v>62</v>
      </c>
      <c r="N5" s="33" t="s">
        <v>63</v>
      </c>
      <c r="O5" s="33" t="s">
        <v>62</v>
      </c>
      <c r="P5" s="33" t="s">
        <v>63</v>
      </c>
      <c r="Q5" s="33" t="s">
        <v>62</v>
      </c>
      <c r="R5" s="33" t="s">
        <v>63</v>
      </c>
      <c r="S5" s="33" t="s">
        <v>62</v>
      </c>
      <c r="T5" s="33" t="s">
        <v>63</v>
      </c>
      <c r="U5" s="33" t="s">
        <v>62</v>
      </c>
      <c r="V5" s="33" t="s">
        <v>63</v>
      </c>
      <c r="W5" s="33" t="s">
        <v>62</v>
      </c>
      <c r="X5" s="33" t="s">
        <v>63</v>
      </c>
      <c r="Y5" s="34" t="s">
        <v>62</v>
      </c>
      <c r="Z5" s="35" t="s">
        <v>63</v>
      </c>
      <c r="AA5" s="36"/>
      <c r="AB5" s="216"/>
      <c r="AC5" s="214"/>
      <c r="AD5" s="215"/>
      <c r="AE5" s="215"/>
      <c r="AF5" s="215"/>
      <c r="AG5" s="215"/>
      <c r="AH5" s="215"/>
      <c r="AI5" s="214"/>
      <c r="AJ5" s="214"/>
      <c r="AK5" s="214"/>
      <c r="AL5" s="214"/>
      <c r="AM5" s="215"/>
    </row>
    <row r="6" spans="1:40" ht="12.75" customHeight="1" thickBot="1">
      <c r="A6" s="37" t="s">
        <v>64</v>
      </c>
      <c r="B6" s="38">
        <f>SUM(B7,B25)</f>
        <v>41</v>
      </c>
      <c r="C6" s="38">
        <f>SUM(C7,C25)</f>
        <v>4</v>
      </c>
      <c r="D6" s="38"/>
      <c r="E6" s="38">
        <f>SUM(E7,E25)</f>
        <v>4</v>
      </c>
      <c r="F6" s="38"/>
      <c r="G6" s="38">
        <f>SUM(G7,G25)</f>
        <v>1</v>
      </c>
      <c r="H6" s="38"/>
      <c r="I6" s="38">
        <f>SUM(I7,I25)</f>
        <v>1</v>
      </c>
      <c r="J6" s="38"/>
      <c r="K6" s="38">
        <f>SUM(K7,K25)</f>
        <v>11</v>
      </c>
      <c r="L6" s="38"/>
      <c r="M6" s="38">
        <f>SUM(M7,M25)</f>
        <v>3</v>
      </c>
      <c r="N6" s="38"/>
      <c r="O6" s="38">
        <f>SUM(O7,O25)</f>
        <v>2</v>
      </c>
      <c r="P6" s="38"/>
      <c r="Q6" s="38">
        <f>SUM(Q7,Q25)</f>
        <v>3</v>
      </c>
      <c r="R6" s="38"/>
      <c r="S6" s="38">
        <f>SUM(S7,S25)</f>
        <v>2</v>
      </c>
      <c r="T6" s="38"/>
      <c r="U6" s="38">
        <f>SUM(U7,U25)</f>
        <v>9</v>
      </c>
      <c r="V6" s="38"/>
      <c r="W6" s="38">
        <f>SUM(W7,W25)</f>
        <v>1</v>
      </c>
      <c r="X6" s="38"/>
      <c r="Y6" s="38">
        <f>SUM(Y7,Y25)</f>
        <v>0</v>
      </c>
      <c r="Z6" s="39"/>
      <c r="AA6" s="40">
        <f>SUM(C6:Z6)</f>
        <v>41</v>
      </c>
      <c r="AB6" s="217"/>
      <c r="AC6" s="217"/>
      <c r="AD6" s="217"/>
      <c r="AE6" s="218"/>
      <c r="AF6" s="218"/>
      <c r="AG6" s="218"/>
      <c r="AH6" s="218"/>
      <c r="AI6" s="218"/>
      <c r="AJ6" s="218"/>
      <c r="AK6" s="218"/>
      <c r="AL6" s="218"/>
      <c r="AM6" s="218"/>
      <c r="AN6" s="218"/>
    </row>
    <row r="7" spans="1:40" ht="12.75" customHeight="1" thickBot="1">
      <c r="A7" s="41" t="s">
        <v>65</v>
      </c>
      <c r="B7" s="42">
        <f>SUM(B8:B24)</f>
        <v>21</v>
      </c>
      <c r="C7" s="42">
        <f>SUM(C8:C24)</f>
        <v>2</v>
      </c>
      <c r="D7" s="42"/>
      <c r="E7" s="42">
        <f>SUM(E8:E24)</f>
        <v>2</v>
      </c>
      <c r="F7" s="42"/>
      <c r="G7" s="42">
        <f>SUM(G8:G24)</f>
        <v>1</v>
      </c>
      <c r="H7" s="42"/>
      <c r="I7" s="42">
        <f>SUM(I8:I24)</f>
        <v>0</v>
      </c>
      <c r="J7" s="42"/>
      <c r="K7" s="42">
        <f>SUM(K8:K24)</f>
        <v>2</v>
      </c>
      <c r="L7" s="42"/>
      <c r="M7" s="42">
        <f>SUM(M8:M24)</f>
        <v>3</v>
      </c>
      <c r="N7" s="42"/>
      <c r="O7" s="42">
        <f>SUM(O8:O24)</f>
        <v>0</v>
      </c>
      <c r="P7" s="42"/>
      <c r="Q7" s="42">
        <f>SUM(Q8:Q24)</f>
        <v>1</v>
      </c>
      <c r="R7" s="42"/>
      <c r="S7" s="42">
        <f>SUM(S8:S24)</f>
        <v>2</v>
      </c>
      <c r="T7" s="42"/>
      <c r="U7" s="42">
        <f>SUM(U8:U24)</f>
        <v>7</v>
      </c>
      <c r="V7" s="42"/>
      <c r="W7" s="42">
        <f>SUM(W8:W24)</f>
        <v>1</v>
      </c>
      <c r="X7" s="42"/>
      <c r="Y7" s="42">
        <f>SUM(Y8:Y24)</f>
        <v>0</v>
      </c>
      <c r="Z7" s="43"/>
      <c r="AA7" s="44">
        <f>SUM(C7:Z7)</f>
        <v>21</v>
      </c>
      <c r="AB7" s="219"/>
      <c r="AC7" s="219"/>
      <c r="AD7" s="219"/>
    </row>
    <row r="8" spans="1:40" ht="13.5" customHeight="1">
      <c r="A8" s="412" t="s">
        <v>66</v>
      </c>
      <c r="B8" s="45">
        <f t="shared" ref="B8:B24" si="0">SUM(C8:Z8)</f>
        <v>0</v>
      </c>
      <c r="C8" s="46"/>
      <c r="D8" s="46"/>
      <c r="E8" s="46"/>
      <c r="F8" s="46"/>
      <c r="G8" s="46"/>
      <c r="H8" s="46"/>
      <c r="I8" s="46"/>
      <c r="J8" s="46"/>
      <c r="K8" s="46"/>
      <c r="L8" s="46"/>
      <c r="M8" s="46"/>
      <c r="N8" s="46"/>
      <c r="O8" s="46"/>
      <c r="P8" s="46"/>
      <c r="Q8" s="46"/>
      <c r="R8" s="46"/>
      <c r="S8" s="46"/>
      <c r="T8" s="46"/>
      <c r="U8" s="46"/>
      <c r="V8" s="46"/>
      <c r="W8" s="46"/>
      <c r="X8" s="46"/>
      <c r="Y8" s="46"/>
      <c r="Z8" s="47"/>
      <c r="AA8" s="48"/>
      <c r="AB8" s="219"/>
      <c r="AC8" s="219"/>
      <c r="AD8" s="219"/>
    </row>
    <row r="9" spans="1:40" ht="13.5" customHeight="1">
      <c r="A9" s="412" t="s">
        <v>67</v>
      </c>
      <c r="B9" s="45">
        <f t="shared" si="0"/>
        <v>1</v>
      </c>
      <c r="C9" s="46"/>
      <c r="D9" s="46"/>
      <c r="E9" s="46"/>
      <c r="F9" s="46"/>
      <c r="G9" s="46"/>
      <c r="H9" s="46"/>
      <c r="I9" s="46"/>
      <c r="J9" s="46"/>
      <c r="K9" s="46"/>
      <c r="L9" s="46"/>
      <c r="M9" s="46"/>
      <c r="N9" s="46"/>
      <c r="O9" s="46"/>
      <c r="P9" s="46"/>
      <c r="Q9" s="46"/>
      <c r="R9" s="46"/>
      <c r="S9" s="46"/>
      <c r="T9" s="46"/>
      <c r="U9" s="46"/>
      <c r="V9" s="46"/>
      <c r="W9" s="46">
        <v>1</v>
      </c>
      <c r="X9" s="46"/>
      <c r="Y9" s="46"/>
      <c r="Z9" s="47"/>
      <c r="AA9" s="48"/>
      <c r="AB9" s="219"/>
      <c r="AC9" s="219"/>
      <c r="AD9" s="219"/>
    </row>
    <row r="10" spans="1:40" ht="13.5" customHeight="1">
      <c r="A10" s="413" t="s">
        <v>68</v>
      </c>
      <c r="B10" s="49">
        <f t="shared" si="0"/>
        <v>0</v>
      </c>
      <c r="C10" s="50"/>
      <c r="D10" s="50"/>
      <c r="E10" s="50"/>
      <c r="F10" s="50"/>
      <c r="G10" s="50"/>
      <c r="H10" s="50"/>
      <c r="I10" s="50"/>
      <c r="J10" s="50"/>
      <c r="K10" s="50"/>
      <c r="L10" s="50"/>
      <c r="M10" s="50"/>
      <c r="N10" s="50"/>
      <c r="O10" s="50"/>
      <c r="P10" s="51"/>
      <c r="Q10" s="51"/>
      <c r="R10" s="51"/>
      <c r="S10" s="51"/>
      <c r="T10" s="51"/>
      <c r="U10" s="50"/>
      <c r="V10" s="50"/>
      <c r="W10" s="50"/>
      <c r="X10" s="50"/>
      <c r="Y10" s="50"/>
      <c r="Z10" s="52"/>
    </row>
    <row r="11" spans="1:40" ht="13.5" customHeight="1">
      <c r="A11" s="414" t="s">
        <v>69</v>
      </c>
      <c r="B11" s="53">
        <f t="shared" si="0"/>
        <v>0</v>
      </c>
      <c r="C11" s="54"/>
      <c r="D11" s="54"/>
      <c r="E11" s="54"/>
      <c r="F11" s="54"/>
      <c r="G11" s="54"/>
      <c r="H11" s="54"/>
      <c r="I11" s="54"/>
      <c r="J11" s="54"/>
      <c r="K11" s="54"/>
      <c r="L11" s="54"/>
      <c r="M11" s="54"/>
      <c r="N11" s="54"/>
      <c r="O11" s="54"/>
      <c r="P11" s="54"/>
      <c r="Q11" s="54"/>
      <c r="R11" s="54"/>
      <c r="S11" s="54"/>
      <c r="T11" s="54"/>
      <c r="U11" s="54"/>
      <c r="V11" s="54"/>
      <c r="W11" s="54"/>
      <c r="X11" s="54"/>
      <c r="Y11" s="54"/>
      <c r="Z11" s="55"/>
    </row>
    <row r="12" spans="1:40" ht="13.5" customHeight="1">
      <c r="A12" s="414" t="s">
        <v>70</v>
      </c>
      <c r="B12" s="45">
        <f t="shared" si="0"/>
        <v>0</v>
      </c>
      <c r="C12" s="46"/>
      <c r="D12" s="46"/>
      <c r="E12" s="46"/>
      <c r="F12" s="46"/>
      <c r="G12" s="46"/>
      <c r="H12" s="46"/>
      <c r="I12" s="46"/>
      <c r="J12" s="46"/>
      <c r="K12" s="46"/>
      <c r="L12" s="46"/>
      <c r="M12" s="46"/>
      <c r="N12" s="46"/>
      <c r="O12" s="46"/>
      <c r="P12" s="46"/>
      <c r="Q12" s="46"/>
      <c r="R12" s="46"/>
      <c r="S12" s="46"/>
      <c r="T12" s="46"/>
      <c r="U12" s="46"/>
      <c r="V12" s="46"/>
      <c r="W12" s="46"/>
      <c r="X12" s="46"/>
      <c r="Y12" s="46"/>
      <c r="Z12" s="47"/>
      <c r="AA12" s="48"/>
      <c r="AB12" s="219"/>
      <c r="AC12" s="219"/>
      <c r="AD12" s="219"/>
    </row>
    <row r="13" spans="1:40" ht="13.5" customHeight="1">
      <c r="A13" s="413" t="s">
        <v>71</v>
      </c>
      <c r="B13" s="45">
        <f t="shared" si="0"/>
        <v>0</v>
      </c>
      <c r="C13" s="46"/>
      <c r="D13" s="46"/>
      <c r="E13" s="46"/>
      <c r="F13" s="46"/>
      <c r="G13" s="46"/>
      <c r="H13" s="46"/>
      <c r="I13" s="46"/>
      <c r="J13" s="46"/>
      <c r="K13" s="46"/>
      <c r="L13" s="46"/>
      <c r="M13" s="46"/>
      <c r="N13" s="46"/>
      <c r="O13" s="46"/>
      <c r="P13" s="46"/>
      <c r="Q13" s="46"/>
      <c r="R13" s="46"/>
      <c r="S13" s="46"/>
      <c r="T13" s="46"/>
      <c r="U13" s="46"/>
      <c r="V13" s="46"/>
      <c r="W13" s="46"/>
      <c r="X13" s="46"/>
      <c r="Y13" s="46"/>
      <c r="Z13" s="47"/>
    </row>
    <row r="14" spans="1:40" ht="13.5" customHeight="1">
      <c r="A14" s="415" t="s">
        <v>72</v>
      </c>
      <c r="B14" s="49">
        <f t="shared" si="0"/>
        <v>2</v>
      </c>
      <c r="C14" s="206"/>
      <c r="D14" s="206"/>
      <c r="E14" s="206"/>
      <c r="F14" s="206"/>
      <c r="G14" s="207"/>
      <c r="H14" s="50"/>
      <c r="I14" s="50"/>
      <c r="J14" s="50"/>
      <c r="K14" s="50">
        <v>1</v>
      </c>
      <c r="L14" s="50"/>
      <c r="M14" s="50">
        <v>1</v>
      </c>
      <c r="N14" s="50"/>
      <c r="O14" s="50"/>
      <c r="P14" s="50"/>
      <c r="Q14" s="50"/>
      <c r="R14" s="50"/>
      <c r="S14" s="50"/>
      <c r="T14" s="50"/>
      <c r="U14" s="50"/>
      <c r="V14" s="50"/>
      <c r="W14" s="50"/>
      <c r="X14" s="46"/>
      <c r="Y14" s="50"/>
      <c r="Z14" s="52"/>
      <c r="AA14" s="56"/>
    </row>
    <row r="15" spans="1:40" ht="13.5" customHeight="1">
      <c r="A15" s="416" t="s">
        <v>314</v>
      </c>
      <c r="B15" s="49">
        <f t="shared" si="0"/>
        <v>7</v>
      </c>
      <c r="C15" s="206"/>
      <c r="D15" s="206"/>
      <c r="E15" s="206"/>
      <c r="F15" s="206"/>
      <c r="G15" s="206">
        <v>1</v>
      </c>
      <c r="H15" s="50"/>
      <c r="I15" s="50"/>
      <c r="J15" s="50"/>
      <c r="K15" s="50"/>
      <c r="L15" s="50"/>
      <c r="M15" s="50">
        <v>2</v>
      </c>
      <c r="N15" s="50"/>
      <c r="O15" s="50"/>
      <c r="P15" s="50"/>
      <c r="Q15" s="50">
        <v>1</v>
      </c>
      <c r="R15" s="57"/>
      <c r="S15" s="50">
        <v>1</v>
      </c>
      <c r="T15" s="50"/>
      <c r="U15" s="50">
        <v>2</v>
      </c>
      <c r="V15" s="58"/>
      <c r="W15" s="50"/>
      <c r="X15" s="50"/>
      <c r="Y15" s="50"/>
      <c r="Z15" s="52"/>
    </row>
    <row r="16" spans="1:40" ht="13.5" customHeight="1">
      <c r="A16" s="413" t="s">
        <v>73</v>
      </c>
      <c r="B16" s="45">
        <f t="shared" si="0"/>
        <v>0</v>
      </c>
      <c r="C16" s="208"/>
      <c r="D16" s="208"/>
      <c r="E16" s="206"/>
      <c r="F16" s="207"/>
      <c r="G16" s="208"/>
      <c r="H16" s="51"/>
      <c r="I16" s="51"/>
      <c r="J16" s="51"/>
      <c r="K16" s="51"/>
      <c r="L16" s="51"/>
      <c r="M16" s="50"/>
      <c r="N16" s="51"/>
      <c r="O16" s="51"/>
      <c r="P16" s="51"/>
      <c r="Q16" s="51"/>
      <c r="R16" s="51"/>
      <c r="S16" s="51"/>
      <c r="T16" s="51"/>
      <c r="U16" s="54"/>
      <c r="V16" s="54"/>
      <c r="W16" s="54"/>
      <c r="X16" s="54"/>
      <c r="Y16" s="54"/>
      <c r="Z16" s="55"/>
      <c r="AA16" s="56"/>
    </row>
    <row r="17" spans="1:27" ht="13.5" customHeight="1">
      <c r="A17" s="413" t="s">
        <v>74</v>
      </c>
      <c r="B17" s="53">
        <f t="shared" si="0"/>
        <v>5</v>
      </c>
      <c r="C17" s="209">
        <v>1</v>
      </c>
      <c r="D17" s="207"/>
      <c r="E17" s="209">
        <v>1</v>
      </c>
      <c r="F17" s="264"/>
      <c r="G17" s="209"/>
      <c r="H17" s="46"/>
      <c r="I17" s="59"/>
      <c r="J17" s="59"/>
      <c r="K17" s="59">
        <v>1</v>
      </c>
      <c r="L17" s="46"/>
      <c r="M17" s="50"/>
      <c r="N17" s="46"/>
      <c r="O17" s="59"/>
      <c r="P17" s="54"/>
      <c r="Q17" s="54"/>
      <c r="R17" s="60"/>
      <c r="S17" s="54"/>
      <c r="T17" s="54"/>
      <c r="U17" s="59">
        <v>2</v>
      </c>
      <c r="V17" s="59"/>
      <c r="W17" s="59"/>
      <c r="X17" s="46"/>
      <c r="Y17" s="59"/>
      <c r="Z17" s="47"/>
    </row>
    <row r="18" spans="1:27" ht="13.5" customHeight="1">
      <c r="A18" s="417" t="s">
        <v>75</v>
      </c>
      <c r="B18" s="45">
        <f t="shared" si="0"/>
        <v>1</v>
      </c>
      <c r="C18" s="210"/>
      <c r="D18" s="210"/>
      <c r="E18" s="210"/>
      <c r="F18" s="210"/>
      <c r="G18" s="207"/>
      <c r="H18" s="61"/>
      <c r="I18" s="61"/>
      <c r="J18" s="61"/>
      <c r="K18" s="61"/>
      <c r="L18" s="61"/>
      <c r="M18" s="61"/>
      <c r="N18" s="61"/>
      <c r="O18" s="61"/>
      <c r="P18" s="61"/>
      <c r="Q18" s="61"/>
      <c r="R18" s="61"/>
      <c r="S18" s="61">
        <v>1</v>
      </c>
      <c r="T18" s="61"/>
      <c r="U18" s="210"/>
      <c r="V18" s="61"/>
      <c r="W18" s="61"/>
      <c r="X18" s="61"/>
      <c r="Y18" s="61"/>
      <c r="Z18" s="62"/>
    </row>
    <row r="19" spans="1:27" ht="13.5" customHeight="1">
      <c r="A19" s="413" t="s">
        <v>76</v>
      </c>
      <c r="B19" s="49">
        <f t="shared" si="0"/>
        <v>0</v>
      </c>
      <c r="C19" s="207"/>
      <c r="D19" s="207"/>
      <c r="E19" s="207"/>
      <c r="F19" s="207"/>
      <c r="G19" s="207"/>
      <c r="H19" s="46"/>
      <c r="I19" s="61"/>
      <c r="J19" s="46"/>
      <c r="K19" s="46"/>
      <c r="L19" s="46"/>
      <c r="M19" s="46"/>
      <c r="N19" s="46"/>
      <c r="O19" s="46"/>
      <c r="P19" s="46"/>
      <c r="Q19" s="46"/>
      <c r="R19" s="46"/>
      <c r="S19" s="46"/>
      <c r="T19" s="46"/>
      <c r="U19" s="46"/>
      <c r="V19" s="46"/>
      <c r="W19" s="46"/>
      <c r="X19" s="46"/>
      <c r="Y19" s="46"/>
      <c r="Z19" s="63"/>
    </row>
    <row r="20" spans="1:27" ht="13.5" customHeight="1">
      <c r="A20" s="413" t="s">
        <v>77</v>
      </c>
      <c r="B20" s="45">
        <f t="shared" si="0"/>
        <v>1</v>
      </c>
      <c r="C20" s="211"/>
      <c r="D20" s="211"/>
      <c r="E20" s="207"/>
      <c r="F20" s="207"/>
      <c r="G20" s="207"/>
      <c r="H20" s="46"/>
      <c r="I20" s="46"/>
      <c r="J20" s="46"/>
      <c r="K20" s="46"/>
      <c r="L20" s="46"/>
      <c r="M20" s="46"/>
      <c r="N20" s="46"/>
      <c r="O20" s="46"/>
      <c r="P20" s="46"/>
      <c r="Q20" s="46"/>
      <c r="R20" s="46"/>
      <c r="S20" s="46"/>
      <c r="T20" s="46"/>
      <c r="U20" s="64">
        <v>1</v>
      </c>
      <c r="V20" s="64"/>
      <c r="W20" s="64"/>
      <c r="X20" s="64"/>
      <c r="Y20" s="50"/>
      <c r="Z20" s="65"/>
    </row>
    <row r="21" spans="1:27" ht="13.5" customHeight="1">
      <c r="A21" s="413" t="s">
        <v>319</v>
      </c>
      <c r="B21" s="45">
        <f t="shared" si="0"/>
        <v>3</v>
      </c>
      <c r="C21" s="64">
        <v>1</v>
      </c>
      <c r="D21" s="64"/>
      <c r="E21" s="46">
        <v>1</v>
      </c>
      <c r="F21" s="46"/>
      <c r="G21" s="46"/>
      <c r="H21" s="46"/>
      <c r="I21" s="54"/>
      <c r="J21" s="54"/>
      <c r="K21" s="54"/>
      <c r="L21" s="54"/>
      <c r="M21" s="54"/>
      <c r="N21" s="54"/>
      <c r="O21" s="54"/>
      <c r="P21" s="46"/>
      <c r="Q21" s="46"/>
      <c r="R21" s="46"/>
      <c r="S21" s="46"/>
      <c r="T21" s="46"/>
      <c r="U21" s="64">
        <v>1</v>
      </c>
      <c r="V21" s="64"/>
      <c r="W21" s="64"/>
      <c r="X21" s="64"/>
      <c r="Y21" s="64"/>
      <c r="Z21" s="65"/>
    </row>
    <row r="22" spans="1:27" ht="13.5" customHeight="1">
      <c r="A22" s="413" t="s">
        <v>78</v>
      </c>
      <c r="B22" s="45">
        <f t="shared" si="0"/>
        <v>1</v>
      </c>
      <c r="C22" s="64"/>
      <c r="D22" s="64"/>
      <c r="E22" s="46"/>
      <c r="F22" s="46"/>
      <c r="G22" s="46"/>
      <c r="H22" s="46"/>
      <c r="I22" s="46"/>
      <c r="J22" s="46"/>
      <c r="K22" s="46"/>
      <c r="L22" s="46"/>
      <c r="M22" s="46"/>
      <c r="N22" s="46"/>
      <c r="O22" s="46"/>
      <c r="P22" s="46"/>
      <c r="Q22" s="46"/>
      <c r="R22" s="46"/>
      <c r="S22" s="46"/>
      <c r="T22" s="46"/>
      <c r="U22" s="418">
        <v>1</v>
      </c>
      <c r="V22" s="64"/>
      <c r="W22" s="64"/>
      <c r="X22" s="64"/>
      <c r="Y22" s="64"/>
      <c r="Z22" s="65"/>
    </row>
    <row r="23" spans="1:27" ht="13.5" customHeight="1">
      <c r="A23" s="413" t="s">
        <v>192</v>
      </c>
      <c r="B23" s="45">
        <f t="shared" si="0"/>
        <v>0</v>
      </c>
      <c r="C23" s="50"/>
      <c r="D23" s="50"/>
      <c r="E23" s="50"/>
      <c r="F23" s="50"/>
      <c r="G23" s="50"/>
      <c r="H23" s="50"/>
      <c r="I23" s="50"/>
      <c r="J23" s="50"/>
      <c r="K23" s="50"/>
      <c r="L23" s="50"/>
      <c r="M23" s="50"/>
      <c r="N23" s="50"/>
      <c r="O23" s="50"/>
      <c r="P23" s="50"/>
      <c r="Q23" s="50"/>
      <c r="R23" s="50"/>
      <c r="S23" s="50"/>
      <c r="T23" s="50"/>
      <c r="U23" s="50"/>
      <c r="V23" s="50"/>
      <c r="W23" s="50"/>
      <c r="X23" s="50"/>
      <c r="Y23" s="50"/>
      <c r="Z23" s="52"/>
    </row>
    <row r="24" spans="1:27" ht="13.5" customHeight="1" thickBot="1">
      <c r="A24" s="419" t="s">
        <v>313</v>
      </c>
      <c r="B24" s="45">
        <f t="shared" si="0"/>
        <v>0</v>
      </c>
      <c r="C24" s="50"/>
      <c r="D24" s="50"/>
      <c r="E24" s="50"/>
      <c r="F24" s="50"/>
      <c r="G24" s="50"/>
      <c r="H24" s="50"/>
      <c r="I24" s="50"/>
      <c r="J24" s="50"/>
      <c r="K24" s="50"/>
      <c r="L24" s="50"/>
      <c r="M24" s="50"/>
      <c r="N24" s="50"/>
      <c r="O24" s="50"/>
      <c r="P24" s="50"/>
      <c r="Q24" s="50"/>
      <c r="R24" s="50"/>
      <c r="S24" s="50"/>
      <c r="T24" s="50"/>
      <c r="U24" s="50"/>
      <c r="V24" s="50"/>
      <c r="W24" s="50"/>
      <c r="X24" s="50"/>
      <c r="Y24" s="50"/>
      <c r="Z24" s="52"/>
    </row>
    <row r="25" spans="1:27" ht="12" customHeight="1" thickBot="1">
      <c r="A25" s="188" t="s">
        <v>79</v>
      </c>
      <c r="B25" s="42">
        <f t="shared" ref="B25:Q25" si="1">SUM(B26:B44)</f>
        <v>20</v>
      </c>
      <c r="C25" s="66">
        <f t="shared" si="1"/>
        <v>2</v>
      </c>
      <c r="D25" s="66">
        <f t="shared" si="1"/>
        <v>0</v>
      </c>
      <c r="E25" s="66">
        <f t="shared" si="1"/>
        <v>2</v>
      </c>
      <c r="F25" s="66">
        <f t="shared" si="1"/>
        <v>0</v>
      </c>
      <c r="G25" s="66">
        <f t="shared" si="1"/>
        <v>0</v>
      </c>
      <c r="H25" s="66">
        <f t="shared" si="1"/>
        <v>0</v>
      </c>
      <c r="I25" s="66">
        <f t="shared" si="1"/>
        <v>1</v>
      </c>
      <c r="J25" s="66">
        <f t="shared" si="1"/>
        <v>0</v>
      </c>
      <c r="K25" s="66">
        <f t="shared" si="1"/>
        <v>9</v>
      </c>
      <c r="L25" s="66">
        <f t="shared" si="1"/>
        <v>0</v>
      </c>
      <c r="M25" s="66">
        <f t="shared" si="1"/>
        <v>0</v>
      </c>
      <c r="N25" s="66">
        <f t="shared" si="1"/>
        <v>0</v>
      </c>
      <c r="O25" s="66">
        <f t="shared" si="1"/>
        <v>2</v>
      </c>
      <c r="P25" s="66">
        <f t="shared" si="1"/>
        <v>0</v>
      </c>
      <c r="Q25" s="66">
        <f t="shared" si="1"/>
        <v>2</v>
      </c>
      <c r="R25" s="66"/>
      <c r="S25" s="66">
        <f t="shared" ref="S25:Z25" si="2">SUM(S26:S44)</f>
        <v>0</v>
      </c>
      <c r="T25" s="66">
        <f t="shared" si="2"/>
        <v>0</v>
      </c>
      <c r="U25" s="66">
        <f t="shared" si="2"/>
        <v>2</v>
      </c>
      <c r="V25" s="203">
        <f t="shared" si="2"/>
        <v>0</v>
      </c>
      <c r="W25" s="66">
        <f t="shared" si="2"/>
        <v>0</v>
      </c>
      <c r="X25" s="203">
        <f t="shared" si="2"/>
        <v>0</v>
      </c>
      <c r="Y25" s="66">
        <f t="shared" si="2"/>
        <v>0</v>
      </c>
      <c r="Z25" s="204">
        <f t="shared" si="2"/>
        <v>0</v>
      </c>
      <c r="AA25" s="56">
        <f>SUM(C25:Z25)</f>
        <v>20</v>
      </c>
    </row>
    <row r="26" spans="1:27" ht="15.75" customHeight="1">
      <c r="A26" s="420" t="s">
        <v>80</v>
      </c>
      <c r="B26" s="49">
        <f t="shared" ref="B26:B44" si="3">SUM(C26:Z26)</f>
        <v>1</v>
      </c>
      <c r="C26" s="67"/>
      <c r="D26" s="67"/>
      <c r="E26" s="67"/>
      <c r="F26" s="67"/>
      <c r="G26" s="67"/>
      <c r="H26" s="67"/>
      <c r="I26" s="67"/>
      <c r="J26" s="67"/>
      <c r="K26" s="67">
        <v>1</v>
      </c>
      <c r="L26" s="67"/>
      <c r="M26" s="67"/>
      <c r="N26" s="67"/>
      <c r="O26" s="67"/>
      <c r="P26" s="67"/>
      <c r="Q26" s="67"/>
      <c r="R26" s="67"/>
      <c r="S26" s="67"/>
      <c r="T26" s="67"/>
      <c r="U26" s="67"/>
      <c r="V26" s="67"/>
      <c r="W26" s="67"/>
      <c r="X26" s="50"/>
      <c r="Y26" s="67"/>
      <c r="Z26" s="68"/>
      <c r="AA26" s="56"/>
    </row>
    <row r="27" spans="1:27" ht="15.75" customHeight="1">
      <c r="A27" s="421" t="s">
        <v>81</v>
      </c>
      <c r="B27" s="49">
        <f t="shared" si="3"/>
        <v>1</v>
      </c>
      <c r="C27" s="50"/>
      <c r="D27" s="50"/>
      <c r="E27" s="50">
        <v>1</v>
      </c>
      <c r="F27" s="50"/>
      <c r="G27" s="50"/>
      <c r="H27" s="50"/>
      <c r="I27" s="50"/>
      <c r="J27" s="50"/>
      <c r="K27" s="50"/>
      <c r="L27" s="50"/>
      <c r="M27" s="50"/>
      <c r="N27" s="50"/>
      <c r="O27" s="50"/>
      <c r="P27" s="50"/>
      <c r="Q27" s="50"/>
      <c r="R27" s="50"/>
      <c r="S27" s="50"/>
      <c r="T27" s="50"/>
      <c r="U27" s="50"/>
      <c r="V27" s="50"/>
      <c r="W27" s="50"/>
      <c r="X27" s="50"/>
      <c r="Y27" s="50"/>
      <c r="Z27" s="52"/>
      <c r="AA27" s="56"/>
    </row>
    <row r="28" spans="1:27" ht="15.75" customHeight="1">
      <c r="A28" s="412" t="s">
        <v>82</v>
      </c>
      <c r="B28" s="49">
        <f t="shared" si="3"/>
        <v>0</v>
      </c>
      <c r="C28" s="54"/>
      <c r="D28" s="54"/>
      <c r="E28" s="54"/>
      <c r="F28" s="54"/>
      <c r="G28" s="54"/>
      <c r="H28" s="54"/>
      <c r="I28" s="54"/>
      <c r="J28" s="54"/>
      <c r="K28" s="54"/>
      <c r="L28" s="54"/>
      <c r="M28" s="54"/>
      <c r="N28" s="54"/>
      <c r="O28" s="54"/>
      <c r="P28" s="54"/>
      <c r="Q28" s="54"/>
      <c r="R28" s="54"/>
      <c r="S28" s="54"/>
      <c r="T28" s="54"/>
      <c r="U28" s="54"/>
      <c r="V28" s="54"/>
      <c r="W28" s="54"/>
      <c r="X28" s="54"/>
      <c r="Y28" s="54"/>
      <c r="Z28" s="55"/>
    </row>
    <row r="29" spans="1:27" ht="15.75" customHeight="1">
      <c r="A29" s="412" t="s">
        <v>83</v>
      </c>
      <c r="B29" s="49">
        <f t="shared" si="3"/>
        <v>0</v>
      </c>
      <c r="C29" s="46"/>
      <c r="D29" s="46"/>
      <c r="E29" s="46"/>
      <c r="F29" s="46"/>
      <c r="G29" s="46"/>
      <c r="H29" s="46"/>
      <c r="I29" s="46"/>
      <c r="J29" s="46"/>
      <c r="K29" s="46"/>
      <c r="L29" s="46"/>
      <c r="M29" s="46"/>
      <c r="N29" s="46"/>
      <c r="O29" s="46"/>
      <c r="P29" s="46"/>
      <c r="Q29" s="46"/>
      <c r="R29" s="46"/>
      <c r="S29" s="46"/>
      <c r="T29" s="46"/>
      <c r="U29" s="46"/>
      <c r="V29" s="46"/>
      <c r="W29" s="46"/>
      <c r="X29" s="46"/>
      <c r="Y29" s="46"/>
      <c r="Z29" s="47"/>
    </row>
    <row r="30" spans="1:27" ht="15.75" customHeight="1">
      <c r="A30" s="412" t="s">
        <v>84</v>
      </c>
      <c r="B30" s="49">
        <f t="shared" si="3"/>
        <v>0</v>
      </c>
      <c r="C30" s="50"/>
      <c r="D30" s="50"/>
      <c r="E30" s="50"/>
      <c r="F30" s="50"/>
      <c r="G30" s="50"/>
      <c r="H30" s="50"/>
      <c r="I30" s="46"/>
      <c r="J30" s="50"/>
      <c r="K30" s="50"/>
      <c r="L30" s="50"/>
      <c r="M30" s="50"/>
      <c r="N30" s="50"/>
      <c r="O30" s="50"/>
      <c r="P30" s="50"/>
      <c r="Q30" s="50"/>
      <c r="R30" s="50"/>
      <c r="S30" s="50"/>
      <c r="T30" s="50"/>
      <c r="U30" s="50"/>
      <c r="V30" s="50"/>
      <c r="W30" s="50"/>
      <c r="X30" s="50"/>
      <c r="Y30" s="50"/>
      <c r="Z30" s="52"/>
    </row>
    <row r="31" spans="1:27" ht="15.75" customHeight="1">
      <c r="A31" s="412" t="s">
        <v>320</v>
      </c>
      <c r="B31" s="49">
        <f t="shared" si="3"/>
        <v>0</v>
      </c>
      <c r="C31" s="46"/>
      <c r="D31" s="46"/>
      <c r="E31" s="46"/>
      <c r="F31" s="46"/>
      <c r="G31" s="46"/>
      <c r="H31" s="46"/>
      <c r="I31" s="46"/>
      <c r="J31" s="46"/>
      <c r="K31" s="46"/>
      <c r="L31" s="46"/>
      <c r="M31" s="46"/>
      <c r="N31" s="46"/>
      <c r="O31" s="46"/>
      <c r="P31" s="46"/>
      <c r="Q31" s="46"/>
      <c r="R31" s="46"/>
      <c r="S31" s="46"/>
      <c r="T31" s="46"/>
      <c r="U31" s="46"/>
      <c r="V31" s="46"/>
      <c r="W31" s="46"/>
      <c r="X31" s="46"/>
      <c r="Y31" s="46"/>
      <c r="Z31" s="47"/>
    </row>
    <row r="32" spans="1:27" ht="15.75" customHeight="1">
      <c r="A32" s="412" t="s">
        <v>85</v>
      </c>
      <c r="B32" s="49">
        <f t="shared" si="3"/>
        <v>0</v>
      </c>
      <c r="C32" s="46"/>
      <c r="D32" s="46"/>
      <c r="E32" s="46"/>
      <c r="F32" s="46"/>
      <c r="G32" s="46"/>
      <c r="H32" s="46"/>
      <c r="I32" s="46"/>
      <c r="J32" s="46"/>
      <c r="K32" s="46"/>
      <c r="L32" s="46"/>
      <c r="M32" s="46"/>
      <c r="N32" s="46"/>
      <c r="O32" s="46"/>
      <c r="P32" s="46"/>
      <c r="Q32" s="46"/>
      <c r="R32" s="46"/>
      <c r="S32" s="46"/>
      <c r="T32" s="46"/>
      <c r="U32" s="46"/>
      <c r="V32" s="46"/>
      <c r="W32" s="46"/>
      <c r="X32" s="46"/>
      <c r="Y32" s="46"/>
      <c r="Z32" s="47"/>
    </row>
    <row r="33" spans="1:62" ht="15.75" customHeight="1">
      <c r="A33" s="412" t="s">
        <v>86</v>
      </c>
      <c r="B33" s="49">
        <f t="shared" si="3"/>
        <v>0</v>
      </c>
      <c r="C33" s="69"/>
      <c r="D33" s="69"/>
      <c r="E33" s="46"/>
      <c r="F33" s="46"/>
      <c r="G33" s="46"/>
      <c r="H33" s="46"/>
      <c r="I33" s="46"/>
      <c r="J33" s="46"/>
      <c r="K33" s="46"/>
      <c r="L33" s="46"/>
      <c r="M33" s="46"/>
      <c r="N33" s="46"/>
      <c r="O33" s="46"/>
      <c r="P33" s="46"/>
      <c r="Q33" s="46"/>
      <c r="R33" s="46"/>
      <c r="S33" s="46"/>
      <c r="T33" s="54"/>
      <c r="U33" s="69"/>
      <c r="V33" s="69"/>
      <c r="W33" s="69"/>
      <c r="X33" s="69"/>
      <c r="Y33" s="69"/>
      <c r="Z33" s="70"/>
    </row>
    <row r="34" spans="1:62" ht="15.75" customHeight="1">
      <c r="A34" s="422" t="s">
        <v>87</v>
      </c>
      <c r="B34" s="49">
        <f t="shared" si="3"/>
        <v>2</v>
      </c>
      <c r="C34" s="61"/>
      <c r="D34" s="61"/>
      <c r="E34" s="61">
        <v>1</v>
      </c>
      <c r="F34" s="61"/>
      <c r="G34" s="61"/>
      <c r="H34" s="61"/>
      <c r="I34" s="61"/>
      <c r="J34" s="61"/>
      <c r="K34" s="61"/>
      <c r="L34" s="61"/>
      <c r="M34" s="61"/>
      <c r="N34" s="61"/>
      <c r="O34" s="61"/>
      <c r="P34" s="61"/>
      <c r="Q34" s="210">
        <v>1</v>
      </c>
      <c r="R34" s="61"/>
      <c r="S34" s="61"/>
      <c r="T34" s="61"/>
      <c r="U34" s="61"/>
      <c r="V34" s="61"/>
      <c r="W34" s="61"/>
      <c r="X34" s="61"/>
      <c r="Y34" s="61"/>
      <c r="Z34" s="71"/>
    </row>
    <row r="35" spans="1:62" ht="15.75" customHeight="1">
      <c r="A35" s="423" t="s">
        <v>195</v>
      </c>
      <c r="B35" s="49">
        <f t="shared" si="3"/>
        <v>5</v>
      </c>
      <c r="C35" s="190">
        <v>1</v>
      </c>
      <c r="D35" s="190"/>
      <c r="E35" s="190"/>
      <c r="F35" s="190"/>
      <c r="G35" s="190"/>
      <c r="H35" s="190"/>
      <c r="I35" s="190"/>
      <c r="J35" s="190"/>
      <c r="K35" s="190"/>
      <c r="L35" s="190"/>
      <c r="M35" s="190"/>
      <c r="N35" s="190"/>
      <c r="O35" s="190">
        <v>2</v>
      </c>
      <c r="P35" s="190"/>
      <c r="Q35" s="190">
        <v>1</v>
      </c>
      <c r="R35" s="61"/>
      <c r="S35" s="61"/>
      <c r="T35" s="190"/>
      <c r="U35" s="190">
        <v>1</v>
      </c>
      <c r="V35" s="190"/>
      <c r="W35" s="190"/>
      <c r="X35" s="190"/>
      <c r="Y35" s="190"/>
      <c r="Z35" s="191"/>
    </row>
    <row r="36" spans="1:62" ht="15.75" customHeight="1">
      <c r="A36" s="421" t="s">
        <v>88</v>
      </c>
      <c r="B36" s="49">
        <f t="shared" si="3"/>
        <v>0</v>
      </c>
      <c r="C36" s="50"/>
      <c r="D36" s="50"/>
      <c r="E36" s="50"/>
      <c r="F36" s="50"/>
      <c r="G36" s="50"/>
      <c r="H36" s="50"/>
      <c r="I36" s="50"/>
      <c r="J36" s="50"/>
      <c r="K36" s="50"/>
      <c r="L36" s="50"/>
      <c r="M36" s="50"/>
      <c r="N36" s="50"/>
      <c r="O36" s="50"/>
      <c r="P36" s="50"/>
      <c r="Q36" s="50"/>
      <c r="R36" s="72"/>
      <c r="S36" s="72"/>
      <c r="T36" s="50"/>
      <c r="U36" s="50"/>
      <c r="V36" s="50"/>
      <c r="W36" s="50"/>
      <c r="X36" s="50"/>
      <c r="Y36" s="50"/>
      <c r="Z36" s="52"/>
      <c r="AA36" s="73"/>
      <c r="AC36" s="220"/>
      <c r="AD36" s="220"/>
      <c r="AE36" s="221"/>
      <c r="AF36" s="220"/>
      <c r="AG36" s="220"/>
      <c r="AH36" s="220"/>
      <c r="AI36" s="220"/>
      <c r="AJ36" s="220"/>
      <c r="AK36" s="220"/>
      <c r="AL36" s="220"/>
      <c r="AM36" s="220"/>
    </row>
    <row r="37" spans="1:62" ht="15.75" customHeight="1">
      <c r="A37" s="412" t="s">
        <v>321</v>
      </c>
      <c r="B37" s="53">
        <f t="shared" si="3"/>
        <v>0</v>
      </c>
      <c r="C37" s="46"/>
      <c r="D37" s="46"/>
      <c r="E37" s="46"/>
      <c r="F37" s="46"/>
      <c r="G37" s="46"/>
      <c r="H37" s="46"/>
      <c r="I37" s="46"/>
      <c r="J37" s="46"/>
      <c r="K37" s="46"/>
      <c r="L37" s="46"/>
      <c r="M37" s="46"/>
      <c r="N37" s="46"/>
      <c r="O37" s="46"/>
      <c r="P37" s="46"/>
      <c r="Q37" s="46"/>
      <c r="R37" s="50"/>
      <c r="S37" s="50"/>
      <c r="T37" s="46"/>
      <c r="U37" s="46"/>
      <c r="V37" s="46"/>
      <c r="W37" s="46"/>
      <c r="X37" s="46"/>
      <c r="Y37" s="46"/>
      <c r="Z37" s="47"/>
    </row>
    <row r="38" spans="1:62" ht="15.75" customHeight="1">
      <c r="A38" s="412" t="s">
        <v>90</v>
      </c>
      <c r="B38" s="74">
        <f t="shared" si="3"/>
        <v>3</v>
      </c>
      <c r="C38" s="46">
        <v>1</v>
      </c>
      <c r="D38" s="46"/>
      <c r="E38" s="46"/>
      <c r="F38" s="46"/>
      <c r="G38" s="46"/>
      <c r="H38" s="46"/>
      <c r="I38" s="46">
        <v>1</v>
      </c>
      <c r="J38" s="46"/>
      <c r="K38" s="46"/>
      <c r="L38" s="46"/>
      <c r="M38" s="46"/>
      <c r="N38" s="46"/>
      <c r="O38" s="46"/>
      <c r="P38" s="46"/>
      <c r="Q38" s="46"/>
      <c r="R38" s="46"/>
      <c r="S38" s="46"/>
      <c r="T38" s="46"/>
      <c r="U38" s="46">
        <v>1</v>
      </c>
      <c r="V38" s="46"/>
      <c r="W38" s="46"/>
      <c r="X38" s="46"/>
      <c r="Y38" s="46"/>
      <c r="Z38" s="47"/>
      <c r="AA38" s="75"/>
      <c r="AB38" s="220"/>
      <c r="AC38" s="220"/>
      <c r="AD38" s="220"/>
      <c r="AE38" s="220"/>
      <c r="AF38" s="220"/>
      <c r="AG38" s="220"/>
      <c r="AH38" s="220"/>
      <c r="AI38" s="220"/>
      <c r="AJ38" s="220"/>
      <c r="AK38" s="220"/>
      <c r="AL38" s="220"/>
      <c r="AM38" s="220"/>
    </row>
    <row r="39" spans="1:62" ht="15.75" customHeight="1">
      <c r="A39" s="412" t="s">
        <v>91</v>
      </c>
      <c r="B39" s="74">
        <f t="shared" si="3"/>
        <v>0</v>
      </c>
      <c r="C39" s="61"/>
      <c r="D39" s="61"/>
      <c r="E39" s="61"/>
      <c r="F39" s="61"/>
      <c r="G39" s="61"/>
      <c r="H39" s="61"/>
      <c r="I39" s="61"/>
      <c r="J39" s="61"/>
      <c r="K39" s="61"/>
      <c r="L39" s="61"/>
      <c r="M39" s="61"/>
      <c r="N39" s="61"/>
      <c r="O39" s="61"/>
      <c r="P39" s="61"/>
      <c r="Q39" s="61"/>
      <c r="R39" s="61"/>
      <c r="S39" s="61"/>
      <c r="T39" s="61"/>
      <c r="U39" s="61"/>
      <c r="V39" s="61"/>
      <c r="W39" s="61"/>
      <c r="X39" s="61"/>
      <c r="Y39" s="61"/>
      <c r="Z39" s="62"/>
    </row>
    <row r="40" spans="1:62" ht="15.75" customHeight="1">
      <c r="A40" s="412" t="s">
        <v>92</v>
      </c>
      <c r="B40" s="74">
        <f t="shared" si="3"/>
        <v>0</v>
      </c>
      <c r="C40" s="46"/>
      <c r="D40" s="46"/>
      <c r="E40" s="46"/>
      <c r="F40" s="46"/>
      <c r="G40" s="46"/>
      <c r="H40" s="46"/>
      <c r="I40" s="46"/>
      <c r="J40" s="46"/>
      <c r="K40" s="46"/>
      <c r="L40" s="46"/>
      <c r="M40" s="46"/>
      <c r="N40" s="46"/>
      <c r="O40" s="46"/>
      <c r="P40" s="54"/>
      <c r="Q40" s="54"/>
      <c r="R40" s="54"/>
      <c r="S40" s="54"/>
      <c r="T40" s="54"/>
      <c r="U40" s="46"/>
      <c r="V40" s="46"/>
      <c r="W40" s="46"/>
      <c r="X40" s="46"/>
      <c r="Y40" s="46"/>
      <c r="Z40" s="47"/>
    </row>
    <row r="41" spans="1:62" ht="15.75" customHeight="1">
      <c r="A41" s="412" t="s">
        <v>93</v>
      </c>
      <c r="B41" s="74">
        <f t="shared" si="3"/>
        <v>8</v>
      </c>
      <c r="C41" s="46"/>
      <c r="D41" s="46"/>
      <c r="E41" s="46"/>
      <c r="F41" s="46"/>
      <c r="G41" s="46"/>
      <c r="H41" s="46"/>
      <c r="I41" s="46"/>
      <c r="J41" s="46"/>
      <c r="K41" s="46">
        <v>8</v>
      </c>
      <c r="L41" s="46"/>
      <c r="M41" s="46"/>
      <c r="N41" s="46"/>
      <c r="O41" s="46"/>
      <c r="P41" s="54"/>
      <c r="Q41" s="54"/>
      <c r="R41" s="54"/>
      <c r="S41" s="54"/>
      <c r="T41" s="54"/>
      <c r="U41" s="46"/>
      <c r="V41" s="46"/>
      <c r="W41" s="46"/>
      <c r="X41" s="46"/>
      <c r="Y41" s="46"/>
      <c r="Z41" s="47"/>
    </row>
    <row r="42" spans="1:62" ht="15.75" customHeight="1">
      <c r="A42" s="412" t="s">
        <v>94</v>
      </c>
      <c r="B42" s="45">
        <f t="shared" si="3"/>
        <v>0</v>
      </c>
      <c r="C42" s="46"/>
      <c r="D42" s="46"/>
      <c r="E42" s="46"/>
      <c r="F42" s="46"/>
      <c r="G42" s="46"/>
      <c r="H42" s="46"/>
      <c r="I42" s="46" t="s">
        <v>221</v>
      </c>
      <c r="J42" s="46"/>
      <c r="K42" s="46"/>
      <c r="L42" s="46"/>
      <c r="M42" s="46"/>
      <c r="N42" s="46"/>
      <c r="O42" s="46"/>
      <c r="P42" s="46"/>
      <c r="Q42" s="46"/>
      <c r="R42" s="46"/>
      <c r="S42" s="46"/>
      <c r="T42" s="46"/>
      <c r="U42" s="46"/>
      <c r="V42" s="46"/>
      <c r="W42" s="46"/>
      <c r="X42" s="46"/>
      <c r="Y42" s="46"/>
      <c r="Z42" s="47"/>
    </row>
    <row r="43" spans="1:62" ht="15.75" customHeight="1">
      <c r="A43" s="424" t="s">
        <v>95</v>
      </c>
      <c r="B43" s="45">
        <f t="shared" si="3"/>
        <v>0</v>
      </c>
      <c r="C43" s="46"/>
      <c r="D43" s="46"/>
      <c r="E43" s="46"/>
      <c r="F43" s="46"/>
      <c r="G43" s="46"/>
      <c r="H43" s="46"/>
      <c r="I43" s="46"/>
      <c r="J43" s="46"/>
      <c r="K43" s="46"/>
      <c r="L43" s="46"/>
      <c r="M43" s="46"/>
      <c r="N43" s="46"/>
      <c r="O43" s="46"/>
      <c r="P43" s="46"/>
      <c r="Q43" s="46"/>
      <c r="R43" s="46"/>
      <c r="S43" s="46"/>
      <c r="T43" s="46"/>
      <c r="U43" s="46"/>
      <c r="V43" s="46"/>
      <c r="W43" s="46"/>
      <c r="X43" s="46"/>
      <c r="Y43" s="46"/>
      <c r="Z43" s="47"/>
    </row>
    <row r="44" spans="1:62" ht="15.75" customHeight="1" thickBot="1">
      <c r="A44" s="425" t="s">
        <v>331</v>
      </c>
      <c r="B44" s="76">
        <f t="shared" si="3"/>
        <v>0</v>
      </c>
      <c r="C44" s="77"/>
      <c r="D44" s="77"/>
      <c r="E44" s="77"/>
      <c r="F44" s="77"/>
      <c r="G44" s="77"/>
      <c r="H44" s="77"/>
      <c r="I44" s="77"/>
      <c r="J44" s="77"/>
      <c r="K44" s="77"/>
      <c r="L44" s="77"/>
      <c r="M44" s="77"/>
      <c r="N44" s="77"/>
      <c r="O44" s="77"/>
      <c r="P44" s="77"/>
      <c r="Q44" s="77"/>
      <c r="R44" s="77"/>
      <c r="S44" s="77"/>
      <c r="T44" s="77"/>
      <c r="U44" s="77"/>
      <c r="V44" s="77"/>
      <c r="W44" s="77"/>
      <c r="X44" s="77"/>
      <c r="Y44" s="77"/>
      <c r="Z44" s="78"/>
    </row>
    <row r="45" spans="1:62" s="79" customFormat="1" ht="9">
      <c r="B45" s="79" t="s">
        <v>96</v>
      </c>
      <c r="D45" s="79" t="s">
        <v>97</v>
      </c>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row>
    <row r="46" spans="1:62" s="80" customFormat="1" ht="9.75" customHeight="1">
      <c r="A46" s="80" t="s">
        <v>98</v>
      </c>
      <c r="B46" s="81"/>
      <c r="C46" s="81"/>
      <c r="D46" s="81"/>
      <c r="L46" s="80" t="s">
        <v>99</v>
      </c>
      <c r="P46" s="82" t="s">
        <v>100</v>
      </c>
      <c r="T46" s="80" t="s">
        <v>101</v>
      </c>
      <c r="W46" s="80" t="s">
        <v>102</v>
      </c>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row>
    <row r="47" spans="1:62" s="80" customFormat="1" ht="9.75" customHeight="1">
      <c r="A47" s="80" t="s">
        <v>103</v>
      </c>
      <c r="B47" s="80" t="s">
        <v>214</v>
      </c>
      <c r="E47" s="80" t="s">
        <v>104</v>
      </c>
      <c r="I47" s="80" t="s">
        <v>105</v>
      </c>
      <c r="L47" s="80" t="s">
        <v>106</v>
      </c>
      <c r="P47" s="80" t="s">
        <v>107</v>
      </c>
      <c r="T47" s="80" t="s">
        <v>108</v>
      </c>
      <c r="X47" s="80" t="s">
        <v>109</v>
      </c>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row>
    <row r="48" spans="1:62" s="80" customFormat="1" ht="9.75" customHeight="1">
      <c r="A48" s="80" t="s">
        <v>110</v>
      </c>
      <c r="B48" s="80" t="s">
        <v>111</v>
      </c>
      <c r="E48" s="80" t="s">
        <v>112</v>
      </c>
      <c r="I48" s="80" t="s">
        <v>113</v>
      </c>
      <c r="L48" s="80" t="s">
        <v>114</v>
      </c>
      <c r="P48" s="80" t="s">
        <v>115</v>
      </c>
      <c r="T48" s="80" t="s">
        <v>116</v>
      </c>
      <c r="X48" s="80" t="s">
        <v>117</v>
      </c>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row>
    <row r="49" spans="1:62" s="80" customFormat="1" ht="9.75" customHeight="1">
      <c r="A49" s="80" t="s">
        <v>118</v>
      </c>
      <c r="B49" s="80" t="s">
        <v>119</v>
      </c>
      <c r="E49" s="80" t="s">
        <v>120</v>
      </c>
      <c r="I49" s="80" t="s">
        <v>121</v>
      </c>
      <c r="L49" s="83" t="s">
        <v>122</v>
      </c>
      <c r="P49" s="84" t="s">
        <v>123</v>
      </c>
      <c r="T49" s="80" t="s">
        <v>124</v>
      </c>
      <c r="X49" s="80" t="s">
        <v>224</v>
      </c>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row>
    <row r="50" spans="1:62" s="80" customFormat="1" ht="9.75" customHeight="1">
      <c r="A50" s="80" t="s">
        <v>125</v>
      </c>
      <c r="B50" s="80" t="s">
        <v>126</v>
      </c>
      <c r="E50" s="80" t="s">
        <v>127</v>
      </c>
      <c r="I50" s="80" t="s">
        <v>128</v>
      </c>
      <c r="L50" s="80" t="s">
        <v>129</v>
      </c>
      <c r="P50" s="85" t="s">
        <v>130</v>
      </c>
      <c r="T50" s="84" t="s">
        <v>131</v>
      </c>
      <c r="X50" s="82" t="s">
        <v>132</v>
      </c>
      <c r="Y50" s="86"/>
      <c r="Z50" s="86"/>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row>
    <row r="51" spans="1:62" s="80" customFormat="1" ht="9.75" customHeight="1">
      <c r="A51" s="80" t="s">
        <v>196</v>
      </c>
      <c r="B51" s="80" t="s">
        <v>133</v>
      </c>
      <c r="E51" s="80" t="s">
        <v>134</v>
      </c>
      <c r="I51" s="80" t="s">
        <v>135</v>
      </c>
      <c r="L51" s="80" t="s">
        <v>136</v>
      </c>
      <c r="P51" s="85" t="s">
        <v>137</v>
      </c>
      <c r="T51" s="82" t="s">
        <v>138</v>
      </c>
      <c r="X51" s="86" t="s">
        <v>139</v>
      </c>
      <c r="Y51" s="86"/>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row>
    <row r="52" spans="1:62" s="80" customFormat="1" ht="9.75" customHeight="1">
      <c r="A52" s="80" t="s">
        <v>140</v>
      </c>
      <c r="B52" s="80" t="s">
        <v>141</v>
      </c>
      <c r="E52" s="80" t="s">
        <v>142</v>
      </c>
      <c r="I52" s="80" t="s">
        <v>143</v>
      </c>
      <c r="L52" s="80" t="s">
        <v>144</v>
      </c>
      <c r="P52" s="80" t="s">
        <v>145</v>
      </c>
      <c r="T52" s="80" t="s">
        <v>146</v>
      </c>
      <c r="W52" s="80" t="s">
        <v>147</v>
      </c>
      <c r="Y52" s="87"/>
      <c r="Z52" s="86"/>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row>
    <row r="53" spans="1:62" s="80" customFormat="1" ht="9.75" customHeight="1">
      <c r="A53" s="80" t="s">
        <v>148</v>
      </c>
      <c r="B53" s="80" t="s">
        <v>149</v>
      </c>
      <c r="E53" s="80" t="s">
        <v>150</v>
      </c>
      <c r="I53" s="80" t="s">
        <v>151</v>
      </c>
      <c r="L53" s="80" t="s">
        <v>152</v>
      </c>
      <c r="P53" s="84" t="s">
        <v>153</v>
      </c>
      <c r="T53" s="80" t="s">
        <v>154</v>
      </c>
      <c r="W53" s="80" t="s">
        <v>155</v>
      </c>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row>
    <row r="54" spans="1:62" s="80" customFormat="1" ht="9.75" customHeight="1">
      <c r="A54" s="80" t="s">
        <v>156</v>
      </c>
      <c r="B54" s="80" t="s">
        <v>157</v>
      </c>
      <c r="E54" s="80" t="s">
        <v>158</v>
      </c>
      <c r="I54" s="80" t="s">
        <v>159</v>
      </c>
      <c r="L54" s="80" t="s">
        <v>160</v>
      </c>
      <c r="P54" s="88" t="s">
        <v>161</v>
      </c>
      <c r="T54" s="80" t="s">
        <v>215</v>
      </c>
      <c r="X54" s="86" t="s">
        <v>162</v>
      </c>
      <c r="Y54" s="86"/>
      <c r="Z54" s="86"/>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row>
    <row r="55" spans="1:62" s="80" customFormat="1" ht="9.75" customHeight="1">
      <c r="A55" s="80" t="s">
        <v>163</v>
      </c>
      <c r="B55" s="80" t="s">
        <v>164</v>
      </c>
      <c r="E55" s="80" t="s">
        <v>165</v>
      </c>
      <c r="I55" s="80" t="s">
        <v>166</v>
      </c>
      <c r="L55" s="80" t="s">
        <v>167</v>
      </c>
      <c r="O55" s="80" t="s">
        <v>168</v>
      </c>
      <c r="X55" s="80" t="s">
        <v>169</v>
      </c>
      <c r="AB55" s="223"/>
      <c r="AC55" s="223"/>
      <c r="AD55" s="223"/>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c r="BA55" s="223"/>
      <c r="BB55" s="223"/>
      <c r="BC55" s="223"/>
      <c r="BD55" s="223"/>
      <c r="BE55" s="223"/>
      <c r="BF55" s="223"/>
      <c r="BG55" s="223"/>
      <c r="BH55" s="223"/>
      <c r="BI55" s="223"/>
      <c r="BJ55" s="223"/>
    </row>
    <row r="56" spans="1:62" s="80" customFormat="1" ht="20.25" customHeight="1">
      <c r="AB56" s="223"/>
      <c r="AC56" s="223"/>
      <c r="AD56" s="223"/>
      <c r="AE56" s="223"/>
      <c r="AF56" s="223"/>
      <c r="AG56" s="223"/>
      <c r="AH56" s="223"/>
      <c r="AI56" s="223"/>
      <c r="AJ56" s="223"/>
      <c r="AK56" s="223"/>
      <c r="AL56" s="223"/>
      <c r="AM56" s="223"/>
      <c r="AN56" s="223"/>
      <c r="AO56" s="223"/>
      <c r="AP56" s="223"/>
      <c r="AQ56" s="223"/>
      <c r="AR56" s="223"/>
      <c r="AS56" s="223"/>
      <c r="AT56" s="223"/>
      <c r="AU56" s="223"/>
      <c r="AV56" s="223"/>
      <c r="AW56" s="223"/>
      <c r="AX56" s="223"/>
      <c r="AY56" s="223"/>
      <c r="AZ56" s="223"/>
      <c r="BA56" s="223"/>
      <c r="BB56" s="223"/>
      <c r="BC56" s="223"/>
      <c r="BD56" s="223"/>
      <c r="BE56" s="223"/>
      <c r="BF56" s="223"/>
      <c r="BG56" s="223"/>
      <c r="BH56" s="223"/>
      <c r="BI56" s="223"/>
      <c r="BJ56" s="223"/>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8.xml><?xml version="1.0" encoding="utf-8"?>
<worksheet xmlns="http://schemas.openxmlformats.org/spreadsheetml/2006/main" xmlns:r="http://schemas.openxmlformats.org/officeDocument/2006/relationships">
  <dimension ref="A1:BJ58"/>
  <sheetViews>
    <sheetView workbookViewId="0">
      <selection activeCell="E9" sqref="E9"/>
    </sheetView>
  </sheetViews>
  <sheetFormatPr defaultRowHeight="15"/>
  <cols>
    <col min="1" max="1" width="33.140625" customWidth="1"/>
    <col min="2" max="2" width="7.28515625" customWidth="1"/>
    <col min="3" max="3" width="6" customWidth="1"/>
    <col min="4" max="4" width="4.28515625" customWidth="1"/>
    <col min="5" max="5" width="6.42578125" customWidth="1"/>
    <col min="6" max="8" width="5.7109375" customWidth="1"/>
    <col min="9" max="9" width="6.7109375" customWidth="1"/>
    <col min="10" max="10" width="4.7109375" customWidth="1"/>
    <col min="11" max="11" width="6.42578125" customWidth="1"/>
    <col min="12" max="14" width="5.7109375" customWidth="1"/>
    <col min="15" max="16" width="6.7109375" customWidth="1"/>
    <col min="17" max="17" width="5.85546875" customWidth="1"/>
    <col min="18" max="18" width="6.42578125" customWidth="1"/>
    <col min="19" max="19" width="6.5703125" bestFit="1" customWidth="1"/>
    <col min="20" max="20" width="6" customWidth="1"/>
    <col min="21" max="21" width="5.7109375" customWidth="1"/>
    <col min="22" max="22" width="6.85546875" customWidth="1"/>
    <col min="23" max="23" width="6.28515625" customWidth="1"/>
    <col min="24" max="24" width="5.28515625" customWidth="1"/>
    <col min="25" max="25" width="6.28515625" customWidth="1"/>
    <col min="26" max="26" width="5.42578125" customWidth="1"/>
    <col min="28" max="62" width="9.140625" style="22"/>
  </cols>
  <sheetData>
    <row r="1" spans="1:40" ht="14.25" customHeight="1">
      <c r="A1" s="20" t="s">
        <v>328</v>
      </c>
      <c r="B1" s="20"/>
      <c r="C1" s="20"/>
      <c r="D1" s="20"/>
      <c r="E1" s="20"/>
      <c r="F1" s="20"/>
      <c r="G1" s="20"/>
      <c r="H1" s="20"/>
      <c r="I1" s="20"/>
      <c r="J1" s="20"/>
      <c r="K1" s="20"/>
      <c r="L1" s="20"/>
      <c r="M1" s="20"/>
      <c r="N1" s="20"/>
      <c r="O1" s="20"/>
      <c r="P1" s="20"/>
      <c r="Q1" s="20"/>
      <c r="R1" s="20"/>
      <c r="S1" s="20"/>
      <c r="T1" s="20"/>
      <c r="U1" s="20"/>
      <c r="V1" s="20"/>
      <c r="W1" s="20"/>
      <c r="X1" s="20"/>
      <c r="Y1" s="20"/>
      <c r="Z1" s="20"/>
      <c r="AA1" s="21" t="s">
        <v>47</v>
      </c>
    </row>
    <row r="2" spans="1:40" ht="12.75" customHeight="1">
      <c r="A2" s="20" t="s">
        <v>318</v>
      </c>
      <c r="B2" s="20"/>
      <c r="C2" s="20"/>
      <c r="D2" s="20"/>
      <c r="E2" s="20"/>
      <c r="F2" s="20"/>
      <c r="G2" s="20"/>
      <c r="H2" s="20"/>
      <c r="I2" s="20"/>
      <c r="J2" s="20"/>
      <c r="K2" s="20"/>
      <c r="L2" s="20"/>
      <c r="M2" s="20"/>
      <c r="N2" s="20"/>
      <c r="O2" s="20"/>
      <c r="P2" s="20"/>
      <c r="Q2" s="20"/>
      <c r="R2" s="20"/>
      <c r="S2" s="20"/>
      <c r="T2" s="20"/>
      <c r="U2" s="20"/>
      <c r="V2" s="20"/>
      <c r="W2" s="20"/>
      <c r="X2" s="20"/>
      <c r="Y2" s="20"/>
      <c r="Z2" s="20"/>
      <c r="AA2" s="21" t="s">
        <v>48</v>
      </c>
    </row>
    <row r="3" spans="1:40" ht="9" customHeight="1" thickBot="1">
      <c r="A3" s="23"/>
      <c r="B3" s="23"/>
      <c r="C3" s="24"/>
      <c r="D3" s="25"/>
      <c r="E3" s="25"/>
      <c r="F3" s="25"/>
      <c r="G3" s="25"/>
      <c r="H3" s="25"/>
      <c r="I3" s="25"/>
      <c r="J3" s="25"/>
      <c r="K3" s="25"/>
      <c r="L3" s="25"/>
      <c r="M3" s="25"/>
      <c r="N3" s="25"/>
      <c r="O3" s="25"/>
      <c r="P3" s="25"/>
      <c r="Q3" s="25"/>
      <c r="R3" s="25"/>
      <c r="S3" s="25"/>
      <c r="T3" s="26"/>
      <c r="U3" s="25"/>
      <c r="V3" s="25"/>
      <c r="W3" s="25"/>
      <c r="X3" s="25"/>
      <c r="Y3" s="25"/>
      <c r="Z3" s="25"/>
    </row>
    <row r="4" spans="1:40" ht="25.5" customHeight="1">
      <c r="A4" s="27" t="s">
        <v>49</v>
      </c>
      <c r="B4" s="28" t="s">
        <v>11</v>
      </c>
      <c r="C4" s="29" t="s">
        <v>50</v>
      </c>
      <c r="D4" s="29"/>
      <c r="E4" s="29" t="s">
        <v>51</v>
      </c>
      <c r="F4" s="29"/>
      <c r="G4" s="29" t="s">
        <v>52</v>
      </c>
      <c r="H4" s="29"/>
      <c r="I4" s="29" t="s">
        <v>53</v>
      </c>
      <c r="J4" s="29"/>
      <c r="K4" s="29" t="s">
        <v>54</v>
      </c>
      <c r="L4" s="29"/>
      <c r="M4" s="29" t="s">
        <v>55</v>
      </c>
      <c r="N4" s="29"/>
      <c r="O4" s="29" t="s">
        <v>56</v>
      </c>
      <c r="P4" s="29"/>
      <c r="Q4" s="29" t="s">
        <v>57</v>
      </c>
      <c r="R4" s="29"/>
      <c r="S4" s="29" t="s">
        <v>58</v>
      </c>
      <c r="T4" s="29"/>
      <c r="U4" s="29" t="s">
        <v>59</v>
      </c>
      <c r="V4" s="29"/>
      <c r="W4" s="29" t="s">
        <v>60</v>
      </c>
      <c r="X4" s="29"/>
      <c r="Y4" s="29" t="s">
        <v>61</v>
      </c>
      <c r="Z4" s="30"/>
      <c r="AB4" s="214"/>
      <c r="AC4" s="214"/>
      <c r="AD4" s="215"/>
      <c r="AE4" s="215"/>
      <c r="AF4" s="215"/>
      <c r="AG4" s="215"/>
      <c r="AH4" s="215"/>
      <c r="AI4" s="214"/>
      <c r="AJ4" s="214"/>
      <c r="AK4" s="214"/>
      <c r="AL4" s="214"/>
      <c r="AM4" s="215"/>
    </row>
    <row r="5" spans="1:40" ht="21.75" customHeight="1" thickBot="1">
      <c r="A5" s="31"/>
      <c r="B5" s="32"/>
      <c r="C5" s="33" t="s">
        <v>62</v>
      </c>
      <c r="D5" s="33" t="s">
        <v>63</v>
      </c>
      <c r="E5" s="33" t="s">
        <v>62</v>
      </c>
      <c r="F5" s="33" t="s">
        <v>63</v>
      </c>
      <c r="G5" s="33" t="s">
        <v>62</v>
      </c>
      <c r="H5" s="33" t="s">
        <v>63</v>
      </c>
      <c r="I5" s="33" t="s">
        <v>62</v>
      </c>
      <c r="J5" s="33" t="s">
        <v>63</v>
      </c>
      <c r="K5" s="33" t="s">
        <v>62</v>
      </c>
      <c r="L5" s="33" t="s">
        <v>63</v>
      </c>
      <c r="M5" s="33" t="s">
        <v>62</v>
      </c>
      <c r="N5" s="33" t="s">
        <v>63</v>
      </c>
      <c r="O5" s="33" t="s">
        <v>62</v>
      </c>
      <c r="P5" s="33" t="s">
        <v>63</v>
      </c>
      <c r="Q5" s="33" t="s">
        <v>62</v>
      </c>
      <c r="R5" s="33" t="s">
        <v>63</v>
      </c>
      <c r="S5" s="33" t="s">
        <v>62</v>
      </c>
      <c r="T5" s="33" t="s">
        <v>63</v>
      </c>
      <c r="U5" s="33" t="s">
        <v>62</v>
      </c>
      <c r="V5" s="33" t="s">
        <v>63</v>
      </c>
      <c r="W5" s="33" t="s">
        <v>62</v>
      </c>
      <c r="X5" s="33" t="s">
        <v>63</v>
      </c>
      <c r="Y5" s="34" t="s">
        <v>62</v>
      </c>
      <c r="Z5" s="35" t="s">
        <v>63</v>
      </c>
      <c r="AA5" s="36"/>
      <c r="AB5" s="216"/>
      <c r="AC5" s="214"/>
      <c r="AD5" s="215"/>
      <c r="AE5" s="215"/>
      <c r="AF5" s="215"/>
      <c r="AG5" s="215"/>
      <c r="AH5" s="215"/>
      <c r="AI5" s="214"/>
      <c r="AJ5" s="214"/>
      <c r="AK5" s="214"/>
      <c r="AL5" s="214"/>
      <c r="AM5" s="215"/>
    </row>
    <row r="6" spans="1:40" ht="36.75" customHeight="1" thickBot="1">
      <c r="A6" s="37" t="s">
        <v>64</v>
      </c>
      <c r="B6" s="38">
        <f>SUM(B7,B13)</f>
        <v>0</v>
      </c>
      <c r="C6" s="38">
        <f>SUM(C7,C13)</f>
        <v>0</v>
      </c>
      <c r="D6" s="38"/>
      <c r="E6" s="38">
        <f>SUM(E7,E13)</f>
        <v>0</v>
      </c>
      <c r="F6" s="38"/>
      <c r="G6" s="38">
        <f>SUM(G7,G13)</f>
        <v>0</v>
      </c>
      <c r="H6" s="38"/>
      <c r="I6" s="38">
        <f>SUM(I7,I13)</f>
        <v>0</v>
      </c>
      <c r="J6" s="38"/>
      <c r="K6" s="38">
        <f>SUM(K7,K13)</f>
        <v>0</v>
      </c>
      <c r="L6" s="38"/>
      <c r="M6" s="38">
        <f>SUM(M7,M13)</f>
        <v>0</v>
      </c>
      <c r="N6" s="38"/>
      <c r="O6" s="38">
        <f>SUM(O7,O13)</f>
        <v>0</v>
      </c>
      <c r="P6" s="38"/>
      <c r="Q6" s="38">
        <f>SUM(Q7,Q13)</f>
        <v>0</v>
      </c>
      <c r="R6" s="38"/>
      <c r="S6" s="38">
        <f>SUM(S7,S13)</f>
        <v>0</v>
      </c>
      <c r="T6" s="38"/>
      <c r="U6" s="38">
        <f>SUM(U7,U13)</f>
        <v>0</v>
      </c>
      <c r="V6" s="38"/>
      <c r="W6" s="38">
        <f>SUM(W7,W13)</f>
        <v>0</v>
      </c>
      <c r="X6" s="38"/>
      <c r="Y6" s="38">
        <f>SUM(Y7,Y13)</f>
        <v>0</v>
      </c>
      <c r="Z6" s="39"/>
      <c r="AA6" s="40">
        <f>SUM(C6:Z6)</f>
        <v>0</v>
      </c>
      <c r="AB6" s="217"/>
      <c r="AC6" s="217"/>
      <c r="AD6" s="217"/>
      <c r="AE6" s="218"/>
      <c r="AF6" s="218"/>
      <c r="AG6" s="218"/>
      <c r="AH6" s="218"/>
      <c r="AI6" s="218"/>
      <c r="AJ6" s="218"/>
      <c r="AK6" s="218"/>
      <c r="AL6" s="218"/>
      <c r="AM6" s="218"/>
      <c r="AN6" s="218"/>
    </row>
    <row r="7" spans="1:40" ht="36.75" customHeight="1" thickBot="1">
      <c r="A7" s="41" t="s">
        <v>65</v>
      </c>
      <c r="B7" s="42">
        <f>SUM(B8:B13)</f>
        <v>0</v>
      </c>
      <c r="C7" s="42">
        <f>SUM(C8:C10)</f>
        <v>0</v>
      </c>
      <c r="D7" s="42"/>
      <c r="E7" s="42">
        <f>SUM(E8:E13)</f>
        <v>0</v>
      </c>
      <c r="F7" s="42"/>
      <c r="G7" s="42">
        <f>SUM(G8:G13)</f>
        <v>0</v>
      </c>
      <c r="H7" s="42"/>
      <c r="I7" s="42">
        <f>SUM(I8:I13)</f>
        <v>0</v>
      </c>
      <c r="J7" s="42"/>
      <c r="K7" s="42">
        <f>SUM(K8:K13)</f>
        <v>0</v>
      </c>
      <c r="L7" s="42"/>
      <c r="M7" s="42">
        <f>SUM(M8:M13)</f>
        <v>0</v>
      </c>
      <c r="N7" s="42"/>
      <c r="O7" s="42">
        <f>SUM(O8:O13)</f>
        <v>0</v>
      </c>
      <c r="P7" s="42"/>
      <c r="Q7" s="42">
        <f>SUM(Q8:Q13)</f>
        <v>0</v>
      </c>
      <c r="R7" s="42"/>
      <c r="S7" s="42">
        <f>SUM(S8:S13)</f>
        <v>0</v>
      </c>
      <c r="T7" s="42"/>
      <c r="U7" s="42">
        <f>SUM(U8:U13)</f>
        <v>0</v>
      </c>
      <c r="V7" s="42"/>
      <c r="W7" s="42">
        <f>SUM(W8:W13)</f>
        <v>0</v>
      </c>
      <c r="X7" s="42"/>
      <c r="Y7" s="42">
        <f>SUM(Y8:Y13)</f>
        <v>0</v>
      </c>
      <c r="Z7" s="43"/>
      <c r="AA7" s="44">
        <f>SUM(C7:Z7)</f>
        <v>0</v>
      </c>
      <c r="AB7" s="219"/>
      <c r="AC7" s="219"/>
      <c r="AD7" s="219"/>
    </row>
    <row r="8" spans="1:40" ht="36.75" customHeight="1">
      <c r="A8" s="122" t="s">
        <v>174</v>
      </c>
      <c r="B8" s="45">
        <f t="shared" ref="B8:B11" si="0">SUM(C8:Z8)</f>
        <v>0</v>
      </c>
      <c r="C8" s="46"/>
      <c r="D8" s="46"/>
      <c r="E8" s="46"/>
      <c r="F8" s="46"/>
      <c r="G8" s="46"/>
      <c r="H8" s="46"/>
      <c r="I8" s="46"/>
      <c r="J8" s="46"/>
      <c r="K8" s="46"/>
      <c r="L8" s="46"/>
      <c r="M8" s="46"/>
      <c r="N8" s="46"/>
      <c r="O8" s="46"/>
      <c r="P8" s="46"/>
      <c r="Q8" s="46"/>
      <c r="R8" s="46"/>
      <c r="S8" s="46"/>
      <c r="T8" s="46"/>
      <c r="U8" s="46"/>
      <c r="V8" s="46"/>
      <c r="W8" s="46"/>
      <c r="X8" s="46"/>
      <c r="Y8" s="46"/>
      <c r="Z8" s="47"/>
      <c r="AA8" s="48"/>
      <c r="AB8" s="219"/>
      <c r="AC8" s="219"/>
      <c r="AD8" s="219"/>
    </row>
    <row r="9" spans="1:40" ht="36.75" customHeight="1">
      <c r="A9" s="139" t="s">
        <v>179</v>
      </c>
      <c r="B9" s="45">
        <f t="shared" si="0"/>
        <v>0</v>
      </c>
      <c r="C9" s="46"/>
      <c r="D9" s="46"/>
      <c r="E9" s="46"/>
      <c r="F9" s="46"/>
      <c r="G9" s="46"/>
      <c r="H9" s="46"/>
      <c r="I9" s="46"/>
      <c r="J9" s="46"/>
      <c r="K9" s="46"/>
      <c r="L9" s="46"/>
      <c r="M9" s="46"/>
      <c r="N9" s="46"/>
      <c r="O9" s="46"/>
      <c r="P9" s="46"/>
      <c r="Q9" s="46"/>
      <c r="R9" s="46"/>
      <c r="S9" s="46"/>
      <c r="T9" s="46"/>
      <c r="U9" s="46"/>
      <c r="V9" s="46"/>
      <c r="W9" s="46"/>
      <c r="X9" s="46"/>
      <c r="Y9" s="46"/>
      <c r="Z9" s="47"/>
      <c r="AA9" s="48"/>
      <c r="AB9" s="219"/>
      <c r="AC9" s="219"/>
      <c r="AD9" s="219"/>
    </row>
    <row r="10" spans="1:40" ht="36.75" customHeight="1" thickBot="1">
      <c r="A10" s="127" t="s">
        <v>326</v>
      </c>
      <c r="B10" s="301">
        <f t="shared" si="0"/>
        <v>0</v>
      </c>
      <c r="C10" s="51"/>
      <c r="D10" s="51"/>
      <c r="E10" s="51"/>
      <c r="F10" s="51"/>
      <c r="G10" s="51"/>
      <c r="H10" s="51"/>
      <c r="I10" s="51"/>
      <c r="J10" s="51"/>
      <c r="K10" s="51"/>
      <c r="L10" s="51"/>
      <c r="M10" s="51"/>
      <c r="N10" s="51"/>
      <c r="O10" s="51"/>
      <c r="P10" s="51"/>
      <c r="Q10" s="51"/>
      <c r="R10" s="51"/>
      <c r="S10" s="51"/>
      <c r="T10" s="51"/>
      <c r="U10" s="51"/>
      <c r="V10" s="51"/>
      <c r="W10" s="51"/>
      <c r="X10" s="51"/>
      <c r="Y10" s="51"/>
      <c r="Z10" s="300"/>
    </row>
    <row r="11" spans="1:40" ht="36.75" customHeight="1" thickBot="1">
      <c r="A11" s="158" t="s">
        <v>45</v>
      </c>
      <c r="B11" s="203">
        <f t="shared" si="0"/>
        <v>0</v>
      </c>
      <c r="C11" s="66"/>
      <c r="D11" s="66"/>
      <c r="E11" s="66"/>
      <c r="F11" s="66"/>
      <c r="G11" s="66"/>
      <c r="H11" s="66"/>
      <c r="I11" s="66"/>
      <c r="J11" s="66"/>
      <c r="K11" s="66"/>
      <c r="L11" s="66"/>
      <c r="M11" s="66"/>
      <c r="N11" s="66"/>
      <c r="O11" s="66"/>
      <c r="P11" s="66"/>
      <c r="Q11" s="66"/>
      <c r="R11" s="66"/>
      <c r="S11" s="66"/>
      <c r="T11" s="66"/>
      <c r="U11" s="66"/>
      <c r="V11" s="66"/>
      <c r="W11" s="66"/>
      <c r="X11" s="66"/>
      <c r="Y11" s="66"/>
      <c r="Z11" s="327"/>
    </row>
    <row r="12" spans="1:40" ht="15.75" customHeight="1">
      <c r="A12" s="325" t="s">
        <v>327</v>
      </c>
      <c r="B12" s="326"/>
      <c r="C12" s="326"/>
      <c r="D12" s="326"/>
      <c r="E12" s="326"/>
      <c r="F12" s="326"/>
      <c r="G12" s="326"/>
      <c r="H12" s="326"/>
      <c r="I12" s="326"/>
      <c r="J12" s="326"/>
      <c r="K12" s="326"/>
      <c r="L12" s="326"/>
      <c r="M12" s="326"/>
      <c r="N12" s="326"/>
      <c r="O12" s="326"/>
      <c r="P12" s="326"/>
      <c r="Q12" s="326"/>
      <c r="R12" s="326"/>
      <c r="S12" s="326"/>
      <c r="T12" s="326"/>
      <c r="U12" s="326"/>
      <c r="V12" s="326"/>
      <c r="W12" s="326"/>
      <c r="X12" s="326"/>
      <c r="Y12" s="326"/>
      <c r="Z12" s="326"/>
      <c r="AA12" s="48"/>
      <c r="AB12" s="219"/>
      <c r="AC12" s="219"/>
      <c r="AD12" s="219"/>
    </row>
    <row r="13" spans="1:40" ht="15.75" customHeight="1">
      <c r="A13" s="326"/>
      <c r="B13" s="326"/>
      <c r="C13" s="326"/>
      <c r="D13" s="326"/>
      <c r="E13" s="326"/>
      <c r="F13" s="326"/>
      <c r="G13" s="326"/>
      <c r="H13" s="326"/>
      <c r="I13" s="326"/>
      <c r="J13" s="326"/>
      <c r="K13" s="326"/>
      <c r="L13" s="326"/>
      <c r="M13" s="326"/>
      <c r="N13" s="326"/>
      <c r="O13" s="326"/>
      <c r="P13" s="326"/>
      <c r="Q13" s="326"/>
      <c r="R13" s="326"/>
      <c r="S13" s="326"/>
      <c r="T13" s="326"/>
      <c r="U13" s="326"/>
      <c r="V13" s="326"/>
      <c r="W13" s="326"/>
      <c r="X13" s="326"/>
      <c r="Y13" s="326"/>
      <c r="Z13" s="326"/>
    </row>
    <row r="14" spans="1:40" ht="15.75" customHeight="1">
      <c r="A14" s="324"/>
      <c r="B14" s="322"/>
      <c r="C14" s="319"/>
      <c r="D14" s="319"/>
      <c r="E14" s="319"/>
      <c r="F14" s="319"/>
      <c r="G14" s="319"/>
      <c r="H14" s="319"/>
      <c r="I14" s="319"/>
      <c r="J14" s="319"/>
      <c r="K14" s="319"/>
      <c r="L14" s="319"/>
      <c r="M14" s="319"/>
      <c r="N14" s="319"/>
      <c r="O14" s="319"/>
      <c r="P14" s="319"/>
      <c r="Q14" s="319"/>
      <c r="R14" s="319"/>
      <c r="S14" s="319"/>
      <c r="T14" s="319"/>
      <c r="U14" s="319"/>
      <c r="V14" s="319"/>
      <c r="W14" s="319"/>
      <c r="X14" s="319"/>
      <c r="Y14" s="319"/>
      <c r="Z14" s="319"/>
      <c r="AA14" s="56"/>
    </row>
    <row r="15" spans="1:40" ht="15.75" customHeight="1">
      <c r="A15" s="79"/>
      <c r="B15" s="79" t="s">
        <v>96</v>
      </c>
      <c r="C15" s="79"/>
      <c r="D15" s="79" t="s">
        <v>97</v>
      </c>
      <c r="E15" s="79"/>
      <c r="F15" s="79"/>
      <c r="G15" s="79"/>
      <c r="H15" s="79"/>
      <c r="I15" s="79"/>
      <c r="J15" s="79"/>
      <c r="K15" s="79"/>
      <c r="L15" s="79"/>
      <c r="M15" s="79"/>
      <c r="N15" s="79"/>
      <c r="O15" s="79"/>
      <c r="P15" s="79"/>
      <c r="Q15" s="79"/>
      <c r="R15" s="79"/>
      <c r="S15" s="79"/>
      <c r="T15" s="79"/>
      <c r="U15" s="79"/>
      <c r="V15" s="79"/>
      <c r="W15" s="79"/>
      <c r="X15" s="79"/>
      <c r="Y15" s="79"/>
      <c r="Z15" s="79"/>
    </row>
    <row r="16" spans="1:40" ht="15.75" customHeight="1">
      <c r="A16" s="80" t="s">
        <v>98</v>
      </c>
      <c r="B16" s="81"/>
      <c r="C16" s="81"/>
      <c r="D16" s="81"/>
      <c r="E16" s="80"/>
      <c r="F16" s="80"/>
      <c r="G16" s="80"/>
      <c r="H16" s="80"/>
      <c r="I16" s="80"/>
      <c r="J16" s="80"/>
      <c r="K16" s="80"/>
      <c r="L16" s="80" t="s">
        <v>99</v>
      </c>
      <c r="M16" s="80"/>
      <c r="N16" s="80"/>
      <c r="O16" s="80"/>
      <c r="P16" s="82" t="s">
        <v>100</v>
      </c>
      <c r="Q16" s="80"/>
      <c r="R16" s="80"/>
      <c r="S16" s="80"/>
      <c r="T16" s="80" t="s">
        <v>101</v>
      </c>
      <c r="U16" s="80"/>
      <c r="V16" s="80"/>
      <c r="W16" s="80" t="s">
        <v>102</v>
      </c>
      <c r="X16" s="80"/>
      <c r="Y16" s="80"/>
      <c r="Z16" s="80"/>
      <c r="AA16" s="56"/>
    </row>
    <row r="17" spans="1:27" ht="15.75" customHeight="1">
      <c r="A17" s="80" t="s">
        <v>103</v>
      </c>
      <c r="B17" s="80" t="s">
        <v>214</v>
      </c>
      <c r="C17" s="80"/>
      <c r="D17" s="80"/>
      <c r="E17" s="80" t="s">
        <v>104</v>
      </c>
      <c r="F17" s="80"/>
      <c r="G17" s="80"/>
      <c r="H17" s="80"/>
      <c r="I17" s="80" t="s">
        <v>105</v>
      </c>
      <c r="J17" s="80"/>
      <c r="K17" s="80"/>
      <c r="L17" s="80" t="s">
        <v>106</v>
      </c>
      <c r="M17" s="80"/>
      <c r="N17" s="80"/>
      <c r="O17" s="80"/>
      <c r="P17" s="80" t="s">
        <v>107</v>
      </c>
      <c r="Q17" s="80"/>
      <c r="R17" s="80"/>
      <c r="S17" s="80"/>
      <c r="T17" s="80" t="s">
        <v>108</v>
      </c>
      <c r="U17" s="80"/>
      <c r="V17" s="80"/>
      <c r="W17" s="80"/>
      <c r="X17" s="80" t="s">
        <v>109</v>
      </c>
      <c r="Y17" s="80"/>
      <c r="Z17" s="80"/>
    </row>
    <row r="18" spans="1:27" ht="15.75" customHeight="1">
      <c r="A18" s="80" t="s">
        <v>110</v>
      </c>
      <c r="B18" s="80" t="s">
        <v>111</v>
      </c>
      <c r="C18" s="80"/>
      <c r="D18" s="80"/>
      <c r="E18" s="80" t="s">
        <v>112</v>
      </c>
      <c r="F18" s="80"/>
      <c r="G18" s="80"/>
      <c r="H18" s="80"/>
      <c r="I18" s="80" t="s">
        <v>113</v>
      </c>
      <c r="J18" s="80"/>
      <c r="K18" s="80"/>
      <c r="L18" s="80" t="s">
        <v>114</v>
      </c>
      <c r="M18" s="80"/>
      <c r="N18" s="80"/>
      <c r="O18" s="80"/>
      <c r="P18" s="80" t="s">
        <v>115</v>
      </c>
      <c r="Q18" s="80"/>
      <c r="R18" s="80"/>
      <c r="S18" s="80"/>
      <c r="T18" s="80" t="s">
        <v>116</v>
      </c>
      <c r="U18" s="80"/>
      <c r="V18" s="80"/>
      <c r="W18" s="80"/>
      <c r="X18" s="80" t="s">
        <v>117</v>
      </c>
      <c r="Y18" s="80"/>
      <c r="Z18" s="80"/>
    </row>
    <row r="19" spans="1:27" ht="15.75" customHeight="1">
      <c r="A19" s="80" t="s">
        <v>118</v>
      </c>
      <c r="B19" s="80" t="s">
        <v>119</v>
      </c>
      <c r="C19" s="80"/>
      <c r="D19" s="80"/>
      <c r="E19" s="80" t="s">
        <v>120</v>
      </c>
      <c r="F19" s="80"/>
      <c r="G19" s="80"/>
      <c r="H19" s="80"/>
      <c r="I19" s="80" t="s">
        <v>121</v>
      </c>
      <c r="J19" s="80"/>
      <c r="K19" s="80"/>
      <c r="L19" s="83" t="s">
        <v>122</v>
      </c>
      <c r="M19" s="80"/>
      <c r="N19" s="80"/>
      <c r="O19" s="80"/>
      <c r="P19" s="84" t="s">
        <v>123</v>
      </c>
      <c r="Q19" s="80"/>
      <c r="R19" s="80"/>
      <c r="S19" s="80"/>
      <c r="T19" s="80" t="s">
        <v>124</v>
      </c>
      <c r="U19" s="80"/>
      <c r="V19" s="80"/>
      <c r="W19" s="80"/>
      <c r="X19" s="80" t="s">
        <v>224</v>
      </c>
      <c r="Y19" s="80"/>
      <c r="Z19" s="80"/>
    </row>
    <row r="20" spans="1:27" ht="15.75" customHeight="1">
      <c r="A20" s="80" t="s">
        <v>125</v>
      </c>
      <c r="B20" s="80" t="s">
        <v>126</v>
      </c>
      <c r="C20" s="80"/>
      <c r="D20" s="80"/>
      <c r="E20" s="80" t="s">
        <v>127</v>
      </c>
      <c r="F20" s="80"/>
      <c r="G20" s="80"/>
      <c r="H20" s="80"/>
      <c r="I20" s="80" t="s">
        <v>128</v>
      </c>
      <c r="J20" s="80"/>
      <c r="K20" s="80"/>
      <c r="L20" s="80" t="s">
        <v>129</v>
      </c>
      <c r="M20" s="80"/>
      <c r="N20" s="80"/>
      <c r="O20" s="80"/>
      <c r="P20" s="85" t="s">
        <v>130</v>
      </c>
      <c r="Q20" s="80"/>
      <c r="R20" s="80"/>
      <c r="S20" s="80"/>
      <c r="T20" s="84" t="s">
        <v>131</v>
      </c>
      <c r="U20" s="80"/>
      <c r="V20" s="80"/>
      <c r="W20" s="80"/>
      <c r="X20" s="82" t="s">
        <v>132</v>
      </c>
      <c r="Y20" s="86"/>
      <c r="Z20" s="86"/>
    </row>
    <row r="21" spans="1:27" ht="15.75" customHeight="1">
      <c r="A21" s="80" t="s">
        <v>196</v>
      </c>
      <c r="B21" s="80" t="s">
        <v>133</v>
      </c>
      <c r="C21" s="80"/>
      <c r="D21" s="80"/>
      <c r="E21" s="80" t="s">
        <v>134</v>
      </c>
      <c r="F21" s="80"/>
      <c r="G21" s="80"/>
      <c r="H21" s="80"/>
      <c r="I21" s="80" t="s">
        <v>135</v>
      </c>
      <c r="J21" s="80"/>
      <c r="K21" s="80"/>
      <c r="L21" s="80" t="s">
        <v>136</v>
      </c>
      <c r="M21" s="80"/>
      <c r="N21" s="80"/>
      <c r="O21" s="80"/>
      <c r="P21" s="85" t="s">
        <v>137</v>
      </c>
      <c r="Q21" s="80"/>
      <c r="R21" s="80"/>
      <c r="S21" s="80"/>
      <c r="T21" s="82" t="s">
        <v>138</v>
      </c>
      <c r="U21" s="80"/>
      <c r="V21" s="80"/>
      <c r="W21" s="80"/>
      <c r="X21" s="86" t="s">
        <v>139</v>
      </c>
      <c r="Y21" s="86"/>
      <c r="Z21" s="80"/>
    </row>
    <row r="22" spans="1:27" ht="15.75" customHeight="1">
      <c r="A22" s="80" t="s">
        <v>140</v>
      </c>
      <c r="B22" s="80" t="s">
        <v>141</v>
      </c>
      <c r="C22" s="80"/>
      <c r="D22" s="80"/>
      <c r="E22" s="80" t="s">
        <v>142</v>
      </c>
      <c r="F22" s="80"/>
      <c r="G22" s="80"/>
      <c r="H22" s="80"/>
      <c r="I22" s="80" t="s">
        <v>143</v>
      </c>
      <c r="J22" s="80"/>
      <c r="K22" s="80"/>
      <c r="L22" s="80" t="s">
        <v>144</v>
      </c>
      <c r="M22" s="80"/>
      <c r="N22" s="80"/>
      <c r="O22" s="80"/>
      <c r="P22" s="80" t="s">
        <v>145</v>
      </c>
      <c r="Q22" s="80"/>
      <c r="R22" s="80"/>
      <c r="S22" s="80"/>
      <c r="T22" s="80" t="s">
        <v>146</v>
      </c>
      <c r="U22" s="80"/>
      <c r="V22" s="80"/>
      <c r="W22" s="80" t="s">
        <v>147</v>
      </c>
      <c r="X22" s="80"/>
      <c r="Y22" s="87"/>
      <c r="Z22" s="86"/>
    </row>
    <row r="23" spans="1:27" ht="15.75" customHeight="1">
      <c r="A23" s="80" t="s">
        <v>148</v>
      </c>
      <c r="B23" s="80" t="s">
        <v>149</v>
      </c>
      <c r="C23" s="80"/>
      <c r="D23" s="80"/>
      <c r="E23" s="80" t="s">
        <v>150</v>
      </c>
      <c r="F23" s="80"/>
      <c r="G23" s="80"/>
      <c r="H23" s="80"/>
      <c r="I23" s="80" t="s">
        <v>151</v>
      </c>
      <c r="J23" s="80"/>
      <c r="K23" s="80"/>
      <c r="L23" s="80" t="s">
        <v>152</v>
      </c>
      <c r="M23" s="80"/>
      <c r="N23" s="80"/>
      <c r="O23" s="80"/>
      <c r="P23" s="84" t="s">
        <v>153</v>
      </c>
      <c r="Q23" s="80"/>
      <c r="R23" s="80"/>
      <c r="S23" s="80"/>
      <c r="T23" s="80" t="s">
        <v>154</v>
      </c>
      <c r="U23" s="80"/>
      <c r="V23" s="80"/>
      <c r="W23" s="80" t="s">
        <v>155</v>
      </c>
      <c r="X23" s="80"/>
      <c r="Y23" s="80"/>
      <c r="Z23" s="80"/>
    </row>
    <row r="24" spans="1:27" s="22" customFormat="1" ht="15" customHeight="1">
      <c r="A24" s="80" t="s">
        <v>156</v>
      </c>
      <c r="B24" s="80" t="s">
        <v>157</v>
      </c>
      <c r="C24" s="80"/>
      <c r="D24" s="80"/>
      <c r="E24" s="80" t="s">
        <v>158</v>
      </c>
      <c r="F24" s="80"/>
      <c r="G24" s="80"/>
      <c r="H24" s="80"/>
      <c r="I24" s="80" t="s">
        <v>159</v>
      </c>
      <c r="J24" s="80"/>
      <c r="K24" s="80"/>
      <c r="L24" s="80" t="s">
        <v>160</v>
      </c>
      <c r="M24" s="80"/>
      <c r="N24" s="80"/>
      <c r="O24" s="80"/>
      <c r="P24" s="88" t="s">
        <v>161</v>
      </c>
      <c r="Q24" s="80"/>
      <c r="R24" s="80"/>
      <c r="S24" s="80"/>
      <c r="T24" s="80" t="s">
        <v>215</v>
      </c>
      <c r="U24" s="80"/>
      <c r="V24" s="80"/>
      <c r="W24" s="80"/>
      <c r="X24" s="86" t="s">
        <v>162</v>
      </c>
      <c r="Y24" s="86"/>
      <c r="Z24" s="86"/>
      <c r="AA24"/>
    </row>
    <row r="25" spans="1:27" s="22" customFormat="1" ht="15.75" customHeight="1">
      <c r="A25" s="80" t="s">
        <v>163</v>
      </c>
      <c r="B25" s="80" t="s">
        <v>164</v>
      </c>
      <c r="C25" s="80"/>
      <c r="D25" s="80"/>
      <c r="E25" s="80" t="s">
        <v>165</v>
      </c>
      <c r="F25" s="80"/>
      <c r="G25" s="80"/>
      <c r="H25" s="80"/>
      <c r="I25" s="80" t="s">
        <v>166</v>
      </c>
      <c r="J25" s="80"/>
      <c r="K25" s="80"/>
      <c r="L25" s="80" t="s">
        <v>167</v>
      </c>
      <c r="M25" s="80"/>
      <c r="N25" s="80"/>
      <c r="O25" s="80" t="s">
        <v>168</v>
      </c>
      <c r="P25" s="80"/>
      <c r="Q25" s="80"/>
      <c r="R25" s="80"/>
      <c r="S25" s="80"/>
      <c r="T25" s="80"/>
      <c r="U25" s="80"/>
      <c r="V25" s="80"/>
      <c r="W25" s="80"/>
      <c r="X25" s="80" t="s">
        <v>169</v>
      </c>
      <c r="Y25" s="80"/>
      <c r="Z25" s="80"/>
      <c r="AA25" s="302">
        <f>SUM(C13:Z13)</f>
        <v>0</v>
      </c>
    </row>
    <row r="26" spans="1:27" s="22" customFormat="1" ht="14.25" customHeight="1">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56"/>
    </row>
    <row r="27" spans="1:27" ht="14.25" customHeight="1">
      <c r="AA27" s="56"/>
    </row>
    <row r="28" spans="1:27" ht="14.25" customHeight="1"/>
    <row r="29" spans="1:27" ht="14.25" customHeight="1">
      <c r="A29" s="314"/>
      <c r="B29" s="315"/>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row>
    <row r="30" spans="1:27" ht="14.25" customHeight="1">
      <c r="A30" s="314"/>
      <c r="B30" s="315"/>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row>
    <row r="31" spans="1:27" ht="14.25" customHeight="1">
      <c r="A31" s="314"/>
      <c r="B31" s="315"/>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row>
    <row r="32" spans="1:27" ht="14.25" customHeight="1">
      <c r="A32" s="314"/>
      <c r="B32" s="315"/>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row>
    <row r="33" spans="1:62" ht="14.25" customHeight="1">
      <c r="A33" s="314"/>
      <c r="B33" s="315"/>
      <c r="C33" s="317"/>
      <c r="D33" s="317"/>
      <c r="E33" s="316"/>
      <c r="F33" s="316"/>
      <c r="G33" s="316"/>
      <c r="H33" s="316"/>
      <c r="I33" s="316"/>
      <c r="J33" s="316"/>
      <c r="K33" s="316"/>
      <c r="L33" s="316"/>
      <c r="M33" s="316"/>
      <c r="N33" s="316"/>
      <c r="O33" s="316"/>
      <c r="P33" s="316"/>
      <c r="Q33" s="316"/>
      <c r="R33" s="316"/>
      <c r="S33" s="316"/>
      <c r="T33" s="316"/>
      <c r="U33" s="317"/>
      <c r="V33" s="317"/>
      <c r="W33" s="317"/>
      <c r="X33" s="317"/>
      <c r="Y33" s="317"/>
      <c r="Z33" s="317"/>
    </row>
    <row r="34" spans="1:62" ht="14.25" customHeight="1">
      <c r="A34" s="318"/>
      <c r="B34" s="315"/>
      <c r="C34" s="319"/>
      <c r="D34" s="319"/>
      <c r="E34" s="319"/>
      <c r="F34" s="319"/>
      <c r="G34" s="319"/>
      <c r="H34" s="319"/>
      <c r="I34" s="319"/>
      <c r="J34" s="319"/>
      <c r="K34" s="319"/>
      <c r="L34" s="319"/>
      <c r="M34" s="319"/>
      <c r="N34" s="319"/>
      <c r="O34" s="319"/>
      <c r="P34" s="319"/>
      <c r="Q34" s="320"/>
      <c r="R34" s="319"/>
      <c r="S34" s="319"/>
      <c r="T34" s="319"/>
      <c r="U34" s="319"/>
      <c r="V34" s="319"/>
      <c r="W34" s="319"/>
      <c r="X34" s="319"/>
      <c r="Y34" s="319"/>
      <c r="Z34" s="319"/>
    </row>
    <row r="35" spans="1:62" ht="14.25" customHeight="1">
      <c r="A35" s="318"/>
      <c r="B35" s="315"/>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row>
    <row r="36" spans="1:62" ht="14.25" customHeight="1">
      <c r="A36" s="314"/>
      <c r="B36" s="315"/>
      <c r="C36" s="316"/>
      <c r="D36" s="316"/>
      <c r="E36" s="316"/>
      <c r="F36" s="316"/>
      <c r="G36" s="316"/>
      <c r="H36" s="316"/>
      <c r="I36" s="316"/>
      <c r="J36" s="316"/>
      <c r="K36" s="316"/>
      <c r="L36" s="316"/>
      <c r="M36" s="316"/>
      <c r="N36" s="316"/>
      <c r="O36" s="316"/>
      <c r="P36" s="316"/>
      <c r="Q36" s="316"/>
      <c r="R36" s="321"/>
      <c r="S36" s="321"/>
      <c r="T36" s="316"/>
      <c r="U36" s="316"/>
      <c r="V36" s="316"/>
      <c r="W36" s="316"/>
      <c r="X36" s="316"/>
      <c r="Y36" s="316"/>
      <c r="Z36" s="316"/>
      <c r="AA36" s="73"/>
      <c r="AC36" s="220"/>
      <c r="AD36" s="220"/>
      <c r="AE36" s="221"/>
      <c r="AF36" s="220"/>
      <c r="AG36" s="220"/>
      <c r="AH36" s="220"/>
      <c r="AI36" s="220"/>
      <c r="AJ36" s="220"/>
      <c r="AK36" s="220"/>
      <c r="AL36" s="220"/>
      <c r="AM36" s="220"/>
    </row>
    <row r="37" spans="1:62" ht="14.25" customHeight="1">
      <c r="A37" s="314"/>
      <c r="B37" s="315"/>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316"/>
    </row>
    <row r="38" spans="1:62" ht="14.25" customHeight="1">
      <c r="A38" s="314"/>
      <c r="B38" s="322"/>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316"/>
      <c r="AA38" s="75"/>
      <c r="AB38" s="220"/>
      <c r="AC38" s="220"/>
      <c r="AD38" s="220"/>
      <c r="AE38" s="220"/>
      <c r="AF38" s="220"/>
      <c r="AG38" s="220"/>
      <c r="AH38" s="220"/>
      <c r="AI38" s="220"/>
      <c r="AJ38" s="220"/>
      <c r="AK38" s="220"/>
      <c r="AL38" s="220"/>
      <c r="AM38" s="220"/>
    </row>
    <row r="39" spans="1:62" ht="14.25" customHeight="1">
      <c r="A39" s="314"/>
      <c r="B39" s="322"/>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row>
    <row r="40" spans="1:62" ht="14.25" customHeight="1">
      <c r="A40" s="314"/>
      <c r="B40" s="322"/>
      <c r="C40" s="316"/>
      <c r="D40" s="316"/>
      <c r="E40" s="316"/>
      <c r="F40" s="316"/>
      <c r="G40" s="316"/>
      <c r="H40" s="316"/>
      <c r="I40" s="316"/>
      <c r="J40" s="316"/>
      <c r="K40" s="316"/>
      <c r="L40" s="316"/>
      <c r="M40" s="316"/>
      <c r="N40" s="316"/>
      <c r="O40" s="316"/>
      <c r="P40" s="316"/>
      <c r="Q40" s="316"/>
      <c r="R40" s="316"/>
      <c r="S40" s="316"/>
      <c r="T40" s="316"/>
      <c r="U40" s="316"/>
      <c r="V40" s="316"/>
      <c r="W40" s="316"/>
      <c r="X40" s="316"/>
      <c r="Y40" s="316"/>
      <c r="Z40" s="316"/>
    </row>
    <row r="41" spans="1:62" ht="14.25" customHeight="1">
      <c r="A41" s="314"/>
      <c r="B41" s="322"/>
      <c r="C41" s="316"/>
      <c r="D41" s="316"/>
      <c r="E41" s="316"/>
      <c r="F41" s="316"/>
      <c r="G41" s="316"/>
      <c r="H41" s="316"/>
      <c r="I41" s="316"/>
      <c r="J41" s="316"/>
      <c r="K41" s="316"/>
      <c r="L41" s="316"/>
      <c r="M41" s="316"/>
      <c r="N41" s="316"/>
      <c r="O41" s="316"/>
      <c r="P41" s="316"/>
      <c r="Q41" s="316"/>
      <c r="R41" s="316"/>
      <c r="S41" s="316"/>
      <c r="T41" s="316"/>
      <c r="U41" s="316"/>
      <c r="V41" s="316"/>
      <c r="W41" s="316"/>
      <c r="X41" s="316"/>
      <c r="Y41" s="316"/>
      <c r="Z41" s="316"/>
    </row>
    <row r="42" spans="1:62" ht="14.25" customHeight="1">
      <c r="A42" s="314"/>
      <c r="B42" s="315"/>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row>
    <row r="43" spans="1:62" ht="14.25" customHeight="1">
      <c r="A43" s="323"/>
      <c r="B43" s="315"/>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row>
    <row r="44" spans="1:62" ht="14.25" customHeight="1"/>
    <row r="45" spans="1:62" s="79" customFormat="1" ht="9">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row>
    <row r="46" spans="1:62" s="80" customFormat="1" ht="9.75" customHeight="1">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row>
    <row r="47" spans="1:62" s="80" customFormat="1" ht="9.75" customHeight="1">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row>
    <row r="48" spans="1:62" s="80" customFormat="1" ht="9.75" customHeight="1">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row>
    <row r="49" spans="28:62" s="80" customFormat="1" ht="9.75" customHeight="1">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row>
    <row r="50" spans="28:62" s="80" customFormat="1" ht="9.75" customHeight="1">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row>
    <row r="51" spans="28:62" s="80" customFormat="1" ht="9.75" customHeight="1">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row>
    <row r="52" spans="28:62" s="80" customFormat="1" ht="9.75" customHeight="1">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row>
    <row r="53" spans="28:62" s="80" customFormat="1" ht="9.75" customHeight="1">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row>
    <row r="54" spans="28:62" s="80" customFormat="1" ht="9.75" customHeight="1">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row>
    <row r="55" spans="28:62" s="80" customFormat="1" ht="9.75" customHeight="1">
      <c r="AB55" s="223"/>
      <c r="AC55" s="223"/>
      <c r="AD55" s="223"/>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c r="BA55" s="223"/>
      <c r="BB55" s="223"/>
      <c r="BC55" s="223"/>
      <c r="BD55" s="223"/>
      <c r="BE55" s="223"/>
      <c r="BF55" s="223"/>
      <c r="BG55" s="223"/>
      <c r="BH55" s="223"/>
      <c r="BI55" s="223"/>
      <c r="BJ55" s="223"/>
    </row>
    <row r="56" spans="28:62" s="80" customFormat="1" ht="20.25" customHeight="1">
      <c r="AB56" s="223"/>
      <c r="AC56" s="223"/>
      <c r="AD56" s="223"/>
      <c r="AE56" s="223"/>
      <c r="AF56" s="223"/>
      <c r="AG56" s="223"/>
      <c r="AH56" s="223"/>
      <c r="AI56" s="223"/>
      <c r="AJ56" s="223"/>
      <c r="AK56" s="223"/>
      <c r="AL56" s="223"/>
      <c r="AM56" s="223"/>
      <c r="AN56" s="223"/>
      <c r="AO56" s="223"/>
      <c r="AP56" s="223"/>
      <c r="AQ56" s="223"/>
      <c r="AR56" s="223"/>
      <c r="AS56" s="223"/>
      <c r="AT56" s="223"/>
      <c r="AU56" s="223"/>
      <c r="AV56" s="223"/>
      <c r="AW56" s="223"/>
      <c r="AX56" s="223"/>
      <c r="AY56" s="223"/>
      <c r="AZ56" s="223"/>
      <c r="BA56" s="223"/>
      <c r="BB56" s="223"/>
      <c r="BC56" s="223"/>
      <c r="BD56" s="223"/>
      <c r="BE56" s="223"/>
      <c r="BF56" s="223"/>
      <c r="BG56" s="223"/>
      <c r="BH56" s="223"/>
      <c r="BI56" s="223"/>
      <c r="BJ56" s="223"/>
    </row>
    <row r="57" spans="28:62">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row>
    <row r="58" spans="28:62">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9.xml><?xml version="1.0" encoding="utf-8"?>
<worksheet xmlns="http://schemas.openxmlformats.org/spreadsheetml/2006/main" xmlns:r="http://schemas.openxmlformats.org/officeDocument/2006/relationships">
  <dimension ref="A2:V55"/>
  <sheetViews>
    <sheetView workbookViewId="0">
      <selection sqref="A1:XFD1048576"/>
    </sheetView>
  </sheetViews>
  <sheetFormatPr defaultRowHeight="15"/>
  <cols>
    <col min="1" max="1" width="35.42578125" customWidth="1"/>
    <col min="2" max="2" width="6.5703125" bestFit="1" customWidth="1"/>
    <col min="3" max="3" width="6.28515625" customWidth="1"/>
    <col min="4" max="4" width="6.5703125" bestFit="1" customWidth="1"/>
    <col min="5" max="5" width="5.7109375" bestFit="1" customWidth="1"/>
    <col min="6" max="6" width="6.42578125" bestFit="1" customWidth="1"/>
    <col min="7" max="7" width="5.5703125" bestFit="1" customWidth="1"/>
    <col min="8" max="8" width="7" bestFit="1" customWidth="1"/>
    <col min="9" max="9" width="5.5703125" bestFit="1" customWidth="1"/>
    <col min="10" max="10" width="7" bestFit="1" customWidth="1"/>
    <col min="11" max="11" width="5.5703125" bestFit="1" customWidth="1"/>
    <col min="12" max="12" width="7" bestFit="1" customWidth="1"/>
    <col min="13" max="13" width="4.5703125" customWidth="1"/>
    <col min="14" max="14" width="7.28515625" customWidth="1"/>
    <col min="15" max="15" width="4.85546875" customWidth="1"/>
    <col min="16" max="16" width="5.5703125" bestFit="1" customWidth="1"/>
    <col min="17" max="17" width="4.5703125" customWidth="1"/>
    <col min="18" max="18" width="5.28515625" customWidth="1"/>
    <col min="19" max="19" width="5" customWidth="1"/>
    <col min="20" max="20" width="6.5703125" customWidth="1"/>
  </cols>
  <sheetData>
    <row r="2" spans="1:22">
      <c r="A2" s="1" t="s">
        <v>0</v>
      </c>
      <c r="B2" s="1"/>
      <c r="C2" s="1"/>
      <c r="D2" s="1"/>
      <c r="E2" s="1"/>
      <c r="F2" s="2"/>
      <c r="G2" s="2"/>
      <c r="H2" s="2"/>
      <c r="I2" s="2"/>
      <c r="J2" s="2"/>
      <c r="K2" s="2"/>
      <c r="L2" s="2"/>
      <c r="M2" s="2"/>
      <c r="N2" s="2"/>
      <c r="O2" s="2"/>
      <c r="P2" s="2"/>
      <c r="Q2" s="2"/>
      <c r="R2" s="2"/>
      <c r="S2" s="2"/>
      <c r="T2" s="2"/>
    </row>
    <row r="3" spans="1:22">
      <c r="A3" s="1" t="s">
        <v>1</v>
      </c>
      <c r="B3" s="2"/>
      <c r="C3" s="2"/>
      <c r="D3" s="2"/>
      <c r="E3" s="2"/>
      <c r="F3" s="2"/>
      <c r="G3" s="2"/>
      <c r="H3" s="2"/>
      <c r="I3" s="2"/>
      <c r="J3" s="2"/>
      <c r="K3" s="2"/>
      <c r="L3" s="2"/>
      <c r="M3" s="2"/>
      <c r="N3" s="2"/>
      <c r="O3" s="2"/>
      <c r="P3" s="2"/>
      <c r="Q3" s="2"/>
      <c r="R3" s="2"/>
      <c r="S3" s="2"/>
      <c r="T3" s="2"/>
    </row>
    <row r="4" spans="1:22" ht="15.75" thickBot="1">
      <c r="A4" s="9" t="s">
        <v>332</v>
      </c>
      <c r="B4" s="3"/>
      <c r="C4" s="3"/>
      <c r="D4" s="3"/>
      <c r="E4" s="3"/>
      <c r="F4" s="10"/>
      <c r="G4" s="3"/>
      <c r="H4" s="3"/>
      <c r="I4" s="3"/>
      <c r="J4" s="3"/>
      <c r="K4" s="3"/>
      <c r="L4" s="3"/>
      <c r="M4" s="3"/>
      <c r="N4" s="3"/>
      <c r="O4" s="3"/>
      <c r="P4" s="3"/>
      <c r="Q4" s="3"/>
      <c r="R4" s="3"/>
      <c r="S4" s="3"/>
      <c r="T4" s="3"/>
    </row>
    <row r="5" spans="1:22" ht="13.5" customHeight="1" thickBot="1">
      <c r="A5" s="4"/>
      <c r="B5" s="5"/>
      <c r="C5" s="5"/>
      <c r="D5" s="5"/>
      <c r="E5" s="5"/>
      <c r="F5" s="189"/>
      <c r="G5" s="5"/>
      <c r="H5" s="5"/>
      <c r="I5" s="5"/>
      <c r="J5" s="189"/>
      <c r="K5" s="5"/>
      <c r="L5" s="5"/>
      <c r="M5" s="359" t="s">
        <v>30</v>
      </c>
      <c r="N5" s="360"/>
      <c r="O5" s="360"/>
      <c r="P5" s="360"/>
      <c r="Q5" s="360"/>
      <c r="R5" s="361"/>
      <c r="S5" s="5"/>
      <c r="T5" s="5"/>
    </row>
    <row r="6" spans="1:22">
      <c r="A6" s="362" t="s">
        <v>2</v>
      </c>
      <c r="B6" s="269"/>
      <c r="C6" s="346" t="s">
        <v>4</v>
      </c>
      <c r="D6" s="269"/>
      <c r="E6" s="269"/>
      <c r="F6" s="269"/>
      <c r="G6" s="269"/>
      <c r="H6" s="270"/>
      <c r="I6" s="270"/>
      <c r="J6" s="270"/>
      <c r="K6" s="270"/>
      <c r="L6" s="270"/>
      <c r="M6" s="356" t="s">
        <v>31</v>
      </c>
      <c r="N6" s="270"/>
      <c r="O6" s="356" t="s">
        <v>32</v>
      </c>
      <c r="P6" s="330"/>
      <c r="Q6" s="356" t="s">
        <v>33</v>
      </c>
      <c r="R6" s="330"/>
      <c r="S6" s="356" t="s">
        <v>34</v>
      </c>
      <c r="T6" s="271"/>
    </row>
    <row r="7" spans="1:22" ht="15" customHeight="1">
      <c r="A7" s="363"/>
      <c r="B7" s="272" t="s">
        <v>3</v>
      </c>
      <c r="C7" s="347"/>
      <c r="D7" s="272" t="s">
        <v>5</v>
      </c>
      <c r="E7" s="272" t="s">
        <v>6</v>
      </c>
      <c r="F7" s="272" t="s">
        <v>7</v>
      </c>
      <c r="G7" s="273" t="s">
        <v>35</v>
      </c>
      <c r="H7" s="273" t="s">
        <v>36</v>
      </c>
      <c r="I7" s="273" t="s">
        <v>37</v>
      </c>
      <c r="J7" s="273" t="s">
        <v>36</v>
      </c>
      <c r="K7" s="273" t="s">
        <v>38</v>
      </c>
      <c r="L7" s="273" t="s">
        <v>36</v>
      </c>
      <c r="M7" s="357"/>
      <c r="N7" s="273" t="s">
        <v>36</v>
      </c>
      <c r="O7" s="357"/>
      <c r="P7" s="273" t="s">
        <v>36</v>
      </c>
      <c r="Q7" s="357"/>
      <c r="R7" s="273" t="s">
        <v>36</v>
      </c>
      <c r="S7" s="357"/>
      <c r="T7" s="274" t="s">
        <v>36</v>
      </c>
    </row>
    <row r="8" spans="1:22" ht="27" customHeight="1" thickBot="1">
      <c r="A8" s="364"/>
      <c r="B8" s="275"/>
      <c r="C8" s="348"/>
      <c r="D8" s="275"/>
      <c r="E8" s="275"/>
      <c r="F8" s="275"/>
      <c r="G8" s="275"/>
      <c r="H8" s="276"/>
      <c r="I8" s="276"/>
      <c r="J8" s="276"/>
      <c r="K8" s="276"/>
      <c r="L8" s="276"/>
      <c r="M8" s="358"/>
      <c r="N8" s="276"/>
      <c r="O8" s="358"/>
      <c r="P8" s="331"/>
      <c r="Q8" s="358"/>
      <c r="R8" s="331"/>
      <c r="S8" s="358"/>
      <c r="T8" s="277"/>
    </row>
    <row r="9" spans="1:22" s="7" customFormat="1" ht="19.5" customHeight="1">
      <c r="A9" s="278" t="s">
        <v>11</v>
      </c>
      <c r="B9" s="279">
        <f t="shared" ref="B9:G9" si="0">SUM(B10,B29)</f>
        <v>13640</v>
      </c>
      <c r="C9" s="279">
        <f t="shared" si="0"/>
        <v>438</v>
      </c>
      <c r="D9" s="279">
        <f t="shared" si="0"/>
        <v>11738.857142857141</v>
      </c>
      <c r="E9" s="279">
        <f t="shared" si="0"/>
        <v>2136.0476190476193</v>
      </c>
      <c r="F9" s="279">
        <f t="shared" si="0"/>
        <v>9602.8095238095229</v>
      </c>
      <c r="G9" s="279">
        <f t="shared" si="0"/>
        <v>3458.7142857142862</v>
      </c>
      <c r="H9" s="280">
        <f>G9/F9*100</f>
        <v>36.017732905548485</v>
      </c>
      <c r="I9" s="281">
        <f>SUM(I10,I29)</f>
        <v>3533.6190476190477</v>
      </c>
      <c r="J9" s="280">
        <f>I9/F9*100</f>
        <v>36.797762559568383</v>
      </c>
      <c r="K9" s="279">
        <f>SUM(K10,K29)</f>
        <v>1966.7619047619046</v>
      </c>
      <c r="L9" s="280">
        <f>K9/F9*100</f>
        <v>20.481109199192694</v>
      </c>
      <c r="M9" s="279">
        <f>SUM(M10,M29)</f>
        <v>0</v>
      </c>
      <c r="N9" s="280">
        <f>M9/F9*100</f>
        <v>0</v>
      </c>
      <c r="O9" s="279">
        <f>SUM(O10,O29)</f>
        <v>144.9047619047619</v>
      </c>
      <c r="P9" s="280">
        <f>O9/F9*100</f>
        <v>1.5089829861300512</v>
      </c>
      <c r="Q9" s="279">
        <f>SUM(Q10,Q29)</f>
        <v>208.33333333333331</v>
      </c>
      <c r="R9" s="280">
        <f>Q9/F9*100</f>
        <v>2.1695039646135306</v>
      </c>
      <c r="S9" s="279">
        <f>SUM(S10,S29)</f>
        <v>289.38095238095241</v>
      </c>
      <c r="T9" s="282">
        <f>S9/F9*100</f>
        <v>3.0135029926757553</v>
      </c>
    </row>
    <row r="10" spans="1:22" s="7" customFormat="1" ht="19.5" customHeight="1" thickBot="1">
      <c r="A10" s="305" t="s">
        <v>12</v>
      </c>
      <c r="B10" s="306">
        <f>SUM(B11:B28)</f>
        <v>6628</v>
      </c>
      <c r="C10" s="306">
        <f t="shared" ref="C10:S10" si="1">SUM(C11:C28)</f>
        <v>124</v>
      </c>
      <c r="D10" s="306">
        <f t="shared" si="1"/>
        <v>5821.1904761904761</v>
      </c>
      <c r="E10" s="306">
        <f t="shared" si="1"/>
        <v>870</v>
      </c>
      <c r="F10" s="306">
        <f t="shared" si="1"/>
        <v>4951.1904761904761</v>
      </c>
      <c r="G10" s="306">
        <f t="shared" si="1"/>
        <v>1949.6190476190479</v>
      </c>
      <c r="H10" s="307">
        <f>G10/F10*100</f>
        <v>39.376773262803567</v>
      </c>
      <c r="I10" s="306">
        <f t="shared" si="1"/>
        <v>1572.3809523809523</v>
      </c>
      <c r="J10" s="307">
        <f>I10/F10*100</f>
        <v>31.757634046645826</v>
      </c>
      <c r="K10" s="306">
        <f t="shared" si="1"/>
        <v>1167.3809523809523</v>
      </c>
      <c r="L10" s="307">
        <f>K10/F10*100</f>
        <v>23.577783120942534</v>
      </c>
      <c r="M10" s="306">
        <f t="shared" si="1"/>
        <v>0</v>
      </c>
      <c r="N10" s="307">
        <f>M10/F10*100</f>
        <v>0</v>
      </c>
      <c r="O10" s="306">
        <f t="shared" si="1"/>
        <v>19.238095238095237</v>
      </c>
      <c r="P10" s="307">
        <f>O10/F10*100</f>
        <v>0.38855494109160854</v>
      </c>
      <c r="Q10" s="306">
        <f t="shared" si="1"/>
        <v>71.80952380952381</v>
      </c>
      <c r="R10" s="307">
        <f>Q10/F10*100</f>
        <v>1.4503486415003608</v>
      </c>
      <c r="S10" s="306">
        <f t="shared" si="1"/>
        <v>170.38095238095238</v>
      </c>
      <c r="T10" s="308">
        <f>S10/F10*100</f>
        <v>3.4412118297667709</v>
      </c>
      <c r="V10" s="212">
        <f>SUM(T10:U10,G10,I10,K10,M10,O10,Q10,S10)</f>
        <v>4954.2507356392907</v>
      </c>
    </row>
    <row r="11" spans="1:22" ht="19.5" customHeight="1">
      <c r="A11" s="192" t="s">
        <v>13</v>
      </c>
      <c r="B11" s="197">
        <f>SUM([3]PROMEDIO!B11)</f>
        <v>500</v>
      </c>
      <c r="C11" s="197">
        <f>SUM([3]PROMEDIO!C11)</f>
        <v>0</v>
      </c>
      <c r="D11" s="197">
        <f>SUM(E11:F11)</f>
        <v>491.23809523809524</v>
      </c>
      <c r="E11" s="197">
        <f>[3]RESUMEN!F10/[3]RESUMEN!$AO$49</f>
        <v>0</v>
      </c>
      <c r="F11" s="197">
        <f>[3]RESUMEN!I10/[3]RESUMEN!$AO$49</f>
        <v>491.23809523809524</v>
      </c>
      <c r="G11" s="197">
        <f>[3]RESUMEN!J10/[3]RESUMEN!$AO$49</f>
        <v>491.23809523809524</v>
      </c>
      <c r="H11" s="198">
        <f>G11/F11*100</f>
        <v>100</v>
      </c>
      <c r="I11" s="197">
        <f>[3]RESUMEN!L10/[3]RESUMEN!$AO$49</f>
        <v>0</v>
      </c>
      <c r="J11" s="198">
        <f>I11/F11*100</f>
        <v>0</v>
      </c>
      <c r="K11" s="197">
        <f>[3]RESUMEN!M10/[3]RESUMEN!$AO$49</f>
        <v>0</v>
      </c>
      <c r="L11" s="198">
        <f>K11/F11*100</f>
        <v>0</v>
      </c>
      <c r="M11" s="197">
        <f>[3]RESUMEN!O10/[3]RESUMEN!$AO$49</f>
        <v>0</v>
      </c>
      <c r="N11" s="198">
        <f>M11/F11*100</f>
        <v>0</v>
      </c>
      <c r="O11" s="197">
        <f>[3]RESUMEN!P10/[3]RESUMEN!$AO$49</f>
        <v>0</v>
      </c>
      <c r="P11" s="198">
        <f>O11/F11*100</f>
        <v>0</v>
      </c>
      <c r="Q11" s="197">
        <f>[3]RESUMEN!S10/[3]RESUMEN!$AO$49</f>
        <v>0</v>
      </c>
      <c r="R11" s="198">
        <f>Q11/F11*100</f>
        <v>0</v>
      </c>
      <c r="S11" s="197">
        <f>[3]RESUMEN!T10/[3]RESUMEN!$AO$49</f>
        <v>0</v>
      </c>
      <c r="T11" s="199">
        <f>S11/F11*100</f>
        <v>0</v>
      </c>
    </row>
    <row r="12" spans="1:22" ht="19.5" customHeight="1">
      <c r="A12" s="193" t="s">
        <v>197</v>
      </c>
      <c r="B12" s="197">
        <f>SUM([3]PROMEDIO!B12)</f>
        <v>450</v>
      </c>
      <c r="C12" s="197">
        <f>SUM([3]PROMEDIO!C12)</f>
        <v>0</v>
      </c>
      <c r="D12" s="197">
        <f t="shared" ref="D12:D14" si="2">SUM(E12:F12)</f>
        <v>441.14285714285717</v>
      </c>
      <c r="E12" s="197">
        <f>[3]RESUMEN!F11/[3]RESUMEN!$AO$49</f>
        <v>0</v>
      </c>
      <c r="F12" s="197">
        <f>[3]RESUMEN!I11/[3]RESUMEN!$AO$49</f>
        <v>441.14285714285717</v>
      </c>
      <c r="G12" s="197">
        <f>[3]RESUMEN!J11/[3]RESUMEN!$AO$49</f>
        <v>124.0952380952381</v>
      </c>
      <c r="H12" s="198">
        <f t="shared" ref="H12:H28" si="3">G12/F12*100</f>
        <v>28.130397236614851</v>
      </c>
      <c r="I12" s="197">
        <f>[3]RESUMEN!L11/[3]RESUMEN!$AO$49</f>
        <v>317</v>
      </c>
      <c r="J12" s="198">
        <f t="shared" ref="J12:J28" si="4">I12/F12*100</f>
        <v>71.858808290155437</v>
      </c>
      <c r="K12" s="197">
        <f>[3]RESUMEN!M11/[3]RESUMEN!$AO$49</f>
        <v>0</v>
      </c>
      <c r="L12" s="198">
        <f t="shared" ref="L12:L28" si="5">K12/F12*100</f>
        <v>0</v>
      </c>
      <c r="M12" s="197">
        <f>[3]RESUMEN!O11/[3]RESUMEN!$AO$49</f>
        <v>0</v>
      </c>
      <c r="N12" s="198">
        <f t="shared" ref="N12:N28" si="6">M12/F12*100</f>
        <v>0</v>
      </c>
      <c r="O12" s="197">
        <f>[3]RESUMEN!P11/[3]RESUMEN!$AO$49</f>
        <v>0</v>
      </c>
      <c r="P12" s="198">
        <f t="shared" ref="P12:P28" si="7">O12/F12*100</f>
        <v>0</v>
      </c>
      <c r="Q12" s="197">
        <f>[3]RESUMEN!S11/[3]RESUMEN!$AO$49</f>
        <v>0</v>
      </c>
      <c r="R12" s="198">
        <f t="shared" ref="R12:R28" si="8">Q12/F12*100</f>
        <v>0</v>
      </c>
      <c r="S12" s="197">
        <f>[3]RESUMEN!T11/[3]RESUMEN!$AO$49</f>
        <v>4.7619047619047616E-2</v>
      </c>
      <c r="T12" s="199">
        <f t="shared" ref="T12:T28" si="9">S12/F12*100</f>
        <v>1.0794473229706388E-2</v>
      </c>
    </row>
    <row r="13" spans="1:22" ht="19.5" customHeight="1">
      <c r="A13" s="193" t="s">
        <v>198</v>
      </c>
      <c r="B13" s="197">
        <f>SUM([3]PROMEDIO!B13)</f>
        <v>36</v>
      </c>
      <c r="C13" s="197">
        <f>SUM([3]PROMEDIO!C13)</f>
        <v>0</v>
      </c>
      <c r="D13" s="197">
        <f t="shared" si="2"/>
        <v>31.857142857142858</v>
      </c>
      <c r="E13" s="197">
        <f>[3]RESUMEN!F12/[3]RESUMEN!$AO$49</f>
        <v>0</v>
      </c>
      <c r="F13" s="197">
        <f>[3]RESUMEN!I12/[3]RESUMEN!$AO$49</f>
        <v>31.857142857142858</v>
      </c>
      <c r="G13" s="197">
        <f>[3]RESUMEN!J12/[3]RESUMEN!$AO$49</f>
        <v>0</v>
      </c>
      <c r="H13" s="198">
        <f t="shared" si="3"/>
        <v>0</v>
      </c>
      <c r="I13" s="197">
        <f>[3]RESUMEN!L12/[3]RESUMEN!$AO$49</f>
        <v>0</v>
      </c>
      <c r="J13" s="198">
        <f t="shared" si="4"/>
        <v>0</v>
      </c>
      <c r="K13" s="197">
        <f>[3]RESUMEN!M12/[3]RESUMEN!$AO$49</f>
        <v>0</v>
      </c>
      <c r="L13" s="198">
        <f t="shared" si="5"/>
        <v>0</v>
      </c>
      <c r="M13" s="197">
        <f>[3]RESUMEN!O12/[3]RESUMEN!$AO$49</f>
        <v>0</v>
      </c>
      <c r="N13" s="198">
        <f t="shared" si="6"/>
        <v>0</v>
      </c>
      <c r="O13" s="197">
        <f>[3]RESUMEN!P12/[3]RESUMEN!$AO$49</f>
        <v>0</v>
      </c>
      <c r="P13" s="198">
        <f t="shared" si="7"/>
        <v>0</v>
      </c>
      <c r="Q13" s="197">
        <f>[3]RESUMEN!S12/[3]RESUMEN!$AO$49</f>
        <v>0</v>
      </c>
      <c r="R13" s="198">
        <f t="shared" si="8"/>
        <v>0</v>
      </c>
      <c r="S13" s="197">
        <f>[3]RESUMEN!T12/[3]RESUMEN!$AO$49</f>
        <v>31.857142857142858</v>
      </c>
      <c r="T13" s="199">
        <f t="shared" si="9"/>
        <v>100</v>
      </c>
    </row>
    <row r="14" spans="1:22" ht="19.5" customHeight="1">
      <c r="A14" s="193" t="s">
        <v>199</v>
      </c>
      <c r="B14" s="197">
        <f>SUM([3]PROMEDIO!B14)</f>
        <v>40</v>
      </c>
      <c r="C14" s="197">
        <f>SUM([3]PROMEDIO!C14)</f>
        <v>0</v>
      </c>
      <c r="D14" s="197">
        <f t="shared" si="2"/>
        <v>29.476190476190474</v>
      </c>
      <c r="E14" s="197">
        <f>[3]RESUMEN!F13/[3]RESUMEN!$AO$49</f>
        <v>0</v>
      </c>
      <c r="F14" s="197">
        <f>[3]RESUMEN!I13/[3]RESUMEN!$AO$49</f>
        <v>29.476190476190474</v>
      </c>
      <c r="G14" s="197">
        <f>[3]RESUMEN!J13/[3]RESUMEN!$AO$49</f>
        <v>29.476190476190474</v>
      </c>
      <c r="H14" s="198">
        <f t="shared" si="3"/>
        <v>100</v>
      </c>
      <c r="I14" s="197">
        <f>[3]RESUMEN!L13/[3]RESUMEN!$AO$49</f>
        <v>0</v>
      </c>
      <c r="J14" s="198">
        <f t="shared" si="4"/>
        <v>0</v>
      </c>
      <c r="K14" s="197">
        <f>[3]RESUMEN!M13/[3]RESUMEN!$AO$49</f>
        <v>0</v>
      </c>
      <c r="L14" s="198">
        <f t="shared" si="5"/>
        <v>0</v>
      </c>
      <c r="M14" s="197">
        <f>[3]RESUMEN!O13/[3]RESUMEN!$AO$49</f>
        <v>0</v>
      </c>
      <c r="N14" s="198">
        <f t="shared" si="6"/>
        <v>0</v>
      </c>
      <c r="O14" s="197">
        <f>[3]RESUMEN!P13/[3]RESUMEN!$AO$49</f>
        <v>0</v>
      </c>
      <c r="P14" s="198">
        <f t="shared" si="7"/>
        <v>0</v>
      </c>
      <c r="Q14" s="197">
        <f>[3]RESUMEN!S13/[3]RESUMEN!$AO$49</f>
        <v>0</v>
      </c>
      <c r="R14" s="198">
        <f t="shared" si="8"/>
        <v>0</v>
      </c>
      <c r="S14" s="197">
        <f>[3]RESUMEN!T13/[3]RESUMEN!$AO$49</f>
        <v>0</v>
      </c>
      <c r="T14" s="199">
        <f t="shared" si="9"/>
        <v>0</v>
      </c>
    </row>
    <row r="15" spans="1:22" ht="28.5" customHeight="1">
      <c r="A15" s="303" t="s">
        <v>323</v>
      </c>
      <c r="B15" s="197">
        <f>SUM([3]PROMEDIO!B15)</f>
        <v>108</v>
      </c>
      <c r="C15" s="197">
        <f>SUM([3]PROMEDIO!C15)</f>
        <v>0</v>
      </c>
      <c r="D15" s="197">
        <f t="shared" ref="D15:D28" si="10">SUM(E15:F15)</f>
        <v>40.571428571428569</v>
      </c>
      <c r="E15" s="197">
        <f>[3]RESUMEN!F14/[3]RESUMEN!$AO$49</f>
        <v>0</v>
      </c>
      <c r="F15" s="197">
        <f>[3]RESUMEN!I14/[3]RESUMEN!$AO$49</f>
        <v>40.571428571428569</v>
      </c>
      <c r="G15" s="197">
        <f>[3]RESUMEN!J14/[3]RESUMEN!$AO$49</f>
        <v>24.142857142857142</v>
      </c>
      <c r="H15" s="198">
        <f t="shared" si="3"/>
        <v>59.507042253521128</v>
      </c>
      <c r="I15" s="197">
        <f>[3]RESUMEN!L14/[3]RESUMEN!$AO$49</f>
        <v>16.428571428571427</v>
      </c>
      <c r="J15" s="198">
        <f t="shared" si="4"/>
        <v>40.492957746478872</v>
      </c>
      <c r="K15" s="197">
        <f>[3]RESUMEN!M14/[3]RESUMEN!$AO$49</f>
        <v>0</v>
      </c>
      <c r="L15" s="198">
        <f t="shared" si="5"/>
        <v>0</v>
      </c>
      <c r="M15" s="197">
        <f>[3]RESUMEN!O14/[3]RESUMEN!$AO$49</f>
        <v>0</v>
      </c>
      <c r="N15" s="198">
        <f t="shared" si="6"/>
        <v>0</v>
      </c>
      <c r="O15" s="197">
        <f>[3]RESUMEN!P14/[3]RESUMEN!$AO$49</f>
        <v>0</v>
      </c>
      <c r="P15" s="198">
        <f t="shared" si="7"/>
        <v>0</v>
      </c>
      <c r="Q15" s="197">
        <f>[3]RESUMEN!S14/[3]RESUMEN!$AO$49</f>
        <v>0</v>
      </c>
      <c r="R15" s="198">
        <f t="shared" si="8"/>
        <v>0</v>
      </c>
      <c r="S15" s="197">
        <f>[3]RESUMEN!T14/[3]RESUMEN!$AO$49</f>
        <v>0</v>
      </c>
      <c r="T15" s="199">
        <f t="shared" si="9"/>
        <v>0</v>
      </c>
    </row>
    <row r="16" spans="1:22" ht="19.5" customHeight="1">
      <c r="A16" s="193" t="s">
        <v>200</v>
      </c>
      <c r="B16" s="197">
        <f>SUM([3]PROMEDIO!B16)</f>
        <v>68</v>
      </c>
      <c r="C16" s="197">
        <f>SUM([3]PROMEDIO!C16)</f>
        <v>0</v>
      </c>
      <c r="D16" s="197">
        <f t="shared" si="10"/>
        <v>36.047619047619051</v>
      </c>
      <c r="E16" s="197">
        <f>[3]RESUMEN!F15/[3]RESUMEN!$AO$49</f>
        <v>0</v>
      </c>
      <c r="F16" s="197">
        <f>[3]RESUMEN!I15/[3]RESUMEN!$AO$49</f>
        <v>36.047619047619051</v>
      </c>
      <c r="G16" s="197">
        <f>[3]RESUMEN!J15/[3]RESUMEN!$AO$49</f>
        <v>36.047619047619051</v>
      </c>
      <c r="H16" s="198">
        <f t="shared" si="3"/>
        <v>100</v>
      </c>
      <c r="I16" s="197">
        <f>[3]RESUMEN!L15/[3]RESUMEN!$AO$49</f>
        <v>0</v>
      </c>
      <c r="J16" s="198">
        <f t="shared" si="4"/>
        <v>0</v>
      </c>
      <c r="K16" s="197">
        <f>[3]RESUMEN!M15/[3]RESUMEN!$AO$49</f>
        <v>0</v>
      </c>
      <c r="L16" s="198">
        <f t="shared" si="5"/>
        <v>0</v>
      </c>
      <c r="M16" s="197">
        <f>[3]RESUMEN!O15/[3]RESUMEN!$AO$49</f>
        <v>0</v>
      </c>
      <c r="N16" s="198">
        <f t="shared" si="6"/>
        <v>0</v>
      </c>
      <c r="O16" s="197">
        <f>[3]RESUMEN!P15/[3]RESUMEN!$AO$49</f>
        <v>0</v>
      </c>
      <c r="P16" s="198">
        <f t="shared" si="7"/>
        <v>0</v>
      </c>
      <c r="Q16" s="197">
        <f>[3]RESUMEN!S15/[3]RESUMEN!$AO$49</f>
        <v>0</v>
      </c>
      <c r="R16" s="198">
        <f t="shared" si="8"/>
        <v>0</v>
      </c>
      <c r="S16" s="197">
        <f>[3]RESUMEN!T15/[3]RESUMEN!$AO$49</f>
        <v>0</v>
      </c>
      <c r="T16" s="199">
        <f t="shared" si="9"/>
        <v>0</v>
      </c>
    </row>
    <row r="17" spans="1:22" ht="19.5" customHeight="1">
      <c r="A17" s="193" t="s">
        <v>201</v>
      </c>
      <c r="B17" s="197">
        <f>SUM([3]PROMEDIO!B17)</f>
        <v>108</v>
      </c>
      <c r="C17" s="197">
        <f>SUM([3]PROMEDIO!C17)</f>
        <v>0</v>
      </c>
      <c r="D17" s="197">
        <f t="shared" si="10"/>
        <v>57.523809523809518</v>
      </c>
      <c r="E17" s="197">
        <f>[3]RESUMEN!F16/[3]RESUMEN!$AO$49</f>
        <v>36.571428571428569</v>
      </c>
      <c r="F17" s="197">
        <f>[3]RESUMEN!I16/[3]RESUMEN!$AO$49</f>
        <v>20.952380952380953</v>
      </c>
      <c r="G17" s="197">
        <f>[3]RESUMEN!J16/[3]RESUMEN!$AO$49</f>
        <v>4.2380952380952381</v>
      </c>
      <c r="H17" s="198">
        <f t="shared" si="3"/>
        <v>20.227272727272727</v>
      </c>
      <c r="I17" s="197">
        <f>[3]RESUMEN!L16/[3]RESUMEN!$AO$49</f>
        <v>8.0476190476190474</v>
      </c>
      <c r="J17" s="198">
        <f t="shared" si="4"/>
        <v>38.409090909090907</v>
      </c>
      <c r="K17" s="197">
        <f>[3]RESUMEN!M16/[3]RESUMEN!$AO$49</f>
        <v>3.1904761904761907</v>
      </c>
      <c r="L17" s="198">
        <f t="shared" si="5"/>
        <v>15.227272727272728</v>
      </c>
      <c r="M17" s="197">
        <f>[3]RESUMEN!O16/[3]RESUMEN!$AO$49</f>
        <v>0</v>
      </c>
      <c r="N17" s="198">
        <f t="shared" si="6"/>
        <v>0</v>
      </c>
      <c r="O17" s="197">
        <f>[3]RESUMEN!P16/[3]RESUMEN!$AO$49</f>
        <v>0</v>
      </c>
      <c r="P17" s="198">
        <f t="shared" si="7"/>
        <v>0</v>
      </c>
      <c r="Q17" s="197">
        <f>[3]RESUMEN!S16/[3]RESUMEN!$AO$49</f>
        <v>4</v>
      </c>
      <c r="R17" s="198">
        <f t="shared" si="8"/>
        <v>19.090909090909093</v>
      </c>
      <c r="S17" s="197">
        <f>[3]RESUMEN!T16/[3]RESUMEN!$AO$49</f>
        <v>1.4761904761904763</v>
      </c>
      <c r="T17" s="199">
        <f t="shared" si="9"/>
        <v>7.0454545454545467</v>
      </c>
    </row>
    <row r="18" spans="1:22" ht="24.75" customHeight="1">
      <c r="A18" s="193" t="s">
        <v>216</v>
      </c>
      <c r="B18" s="197">
        <f>SUM([3]PROMEDIO!B18)</f>
        <v>705</v>
      </c>
      <c r="C18" s="197">
        <f>SUM([3]PROMEDIO!C18)</f>
        <v>14</v>
      </c>
      <c r="D18" s="197">
        <f t="shared" si="10"/>
        <v>643</v>
      </c>
      <c r="E18" s="197">
        <f>[3]RESUMEN!F17/[3]RESUMEN!$AO$49</f>
        <v>446.42857142857144</v>
      </c>
      <c r="F18" s="197">
        <f>[3]RESUMEN!I17/[3]RESUMEN!$AO$49</f>
        <v>196.57142857142858</v>
      </c>
      <c r="G18" s="197">
        <f>[3]RESUMEN!J17/[3]RESUMEN!$AO$49</f>
        <v>43.904761904761905</v>
      </c>
      <c r="H18" s="198">
        <f t="shared" si="3"/>
        <v>22.335271317829456</v>
      </c>
      <c r="I18" s="197">
        <f>[3]RESUMEN!L17/[3]RESUMEN!$AO$49</f>
        <v>13.904761904761905</v>
      </c>
      <c r="J18" s="198">
        <f t="shared" si="4"/>
        <v>7.0736434108527133</v>
      </c>
      <c r="K18" s="197">
        <f>[3]RESUMEN!M17/[3]RESUMEN!$AO$49</f>
        <v>21.61904761904762</v>
      </c>
      <c r="L18" s="198">
        <f t="shared" si="5"/>
        <v>10.998062015503876</v>
      </c>
      <c r="M18" s="197">
        <f>[3]RESUMEN!O17/[3]RESUMEN!$AO$49</f>
        <v>0</v>
      </c>
      <c r="N18" s="198">
        <f t="shared" si="6"/>
        <v>0</v>
      </c>
      <c r="O18" s="197">
        <f>[3]RESUMEN!P17/[3]RESUMEN!$AO$49</f>
        <v>19.095238095238095</v>
      </c>
      <c r="P18" s="198">
        <f t="shared" si="7"/>
        <v>9.7141472868217047</v>
      </c>
      <c r="Q18" s="197">
        <f>[3]RESUMEN!S17/[3]RESUMEN!$AO$49</f>
        <v>41.761904761904759</v>
      </c>
      <c r="R18" s="198">
        <f t="shared" si="8"/>
        <v>21.245155038759687</v>
      </c>
      <c r="S18" s="197">
        <f>[3]RESUMEN!T17/[3]RESUMEN!$AO$49</f>
        <v>56.285714285714285</v>
      </c>
      <c r="T18" s="199">
        <f t="shared" si="9"/>
        <v>28.633720930232553</v>
      </c>
    </row>
    <row r="19" spans="1:22" ht="19.5" customHeight="1">
      <c r="A19" s="193" t="s">
        <v>309</v>
      </c>
      <c r="B19" s="197">
        <f>SUM([3]PROMEDIO!B19)</f>
        <v>404</v>
      </c>
      <c r="C19" s="197">
        <f>SUM([3]PROMEDIO!C19)</f>
        <v>2</v>
      </c>
      <c r="D19" s="197">
        <f t="shared" si="10"/>
        <v>260.14285714285717</v>
      </c>
      <c r="E19" s="197">
        <f>[3]RESUMEN!F18/[3]RESUMEN!$AO$49</f>
        <v>8.9047619047619051</v>
      </c>
      <c r="F19" s="197">
        <f>[3]RESUMEN!I18/[3]RESUMEN!$AO$49</f>
        <v>251.23809523809524</v>
      </c>
      <c r="G19" s="197">
        <f>[3]RESUMEN!J18/[3]RESUMEN!$AO$49</f>
        <v>171.52380952380952</v>
      </c>
      <c r="H19" s="198">
        <f t="shared" si="3"/>
        <v>68.271417740712664</v>
      </c>
      <c r="I19" s="197">
        <f>[3]RESUMEN!L18/[3]RESUMEN!$AO$49</f>
        <v>69.285714285714292</v>
      </c>
      <c r="J19" s="198">
        <f t="shared" si="4"/>
        <v>27.577710386656562</v>
      </c>
      <c r="K19" s="197">
        <f>[3]RESUMEN!M18/[3]RESUMEN!$AO$49</f>
        <v>9.6666666666666661</v>
      </c>
      <c r="L19" s="198">
        <f t="shared" si="5"/>
        <v>3.8476118271417739</v>
      </c>
      <c r="M19" s="197">
        <f>[3]RESUMEN!O18/[3]RESUMEN!$AO$49</f>
        <v>0</v>
      </c>
      <c r="N19" s="198">
        <f t="shared" si="6"/>
        <v>0</v>
      </c>
      <c r="O19" s="197">
        <f>[3]RESUMEN!P18/[3]RESUMEN!$AO$49</f>
        <v>4.7619047619047616E-2</v>
      </c>
      <c r="P19" s="198">
        <f t="shared" si="7"/>
        <v>1.8953752843062926E-2</v>
      </c>
      <c r="Q19" s="197">
        <f>[3]RESUMEN!S18/[3]RESUMEN!$AO$49</f>
        <v>0.7142857142857143</v>
      </c>
      <c r="R19" s="198">
        <f t="shared" si="8"/>
        <v>0.28430629264594393</v>
      </c>
      <c r="S19" s="197">
        <f>[3]RESUMEN!T18/[3]RESUMEN!$AO$49</f>
        <v>0</v>
      </c>
      <c r="T19" s="199">
        <f t="shared" si="9"/>
        <v>0</v>
      </c>
    </row>
    <row r="20" spans="1:22" ht="19.5" customHeight="1">
      <c r="A20" s="193" t="s">
        <v>217</v>
      </c>
      <c r="B20" s="197">
        <f>SUM([3]PROMEDIO!B20)</f>
        <v>292</v>
      </c>
      <c r="C20" s="197">
        <f>SUM([3]PROMEDIO!C20)</f>
        <v>3</v>
      </c>
      <c r="D20" s="197">
        <f t="shared" si="10"/>
        <v>285.09523809523807</v>
      </c>
      <c r="E20" s="197">
        <f>[3]RESUMEN!F19/[3]RESUMEN!$AO$49</f>
        <v>0</v>
      </c>
      <c r="F20" s="197">
        <f>[3]RESUMEN!I19/[3]RESUMEN!$AO$49</f>
        <v>285.09523809523807</v>
      </c>
      <c r="G20" s="197">
        <f>[3]RESUMEN!J19/[3]RESUMEN!$AO$49</f>
        <v>0</v>
      </c>
      <c r="H20" s="198">
        <f t="shared" si="3"/>
        <v>0</v>
      </c>
      <c r="I20" s="197">
        <f>[3]RESUMEN!L19/[3]RESUMEN!$AO$49</f>
        <v>0.47619047619047616</v>
      </c>
      <c r="J20" s="198">
        <f t="shared" si="4"/>
        <v>0.16702856188408219</v>
      </c>
      <c r="K20" s="197">
        <f>[3]RESUMEN!M19/[3]RESUMEN!$AO$49</f>
        <v>284.61904761904759</v>
      </c>
      <c r="L20" s="198">
        <f t="shared" si="5"/>
        <v>99.832971438115919</v>
      </c>
      <c r="M20" s="197">
        <f>[3]RESUMEN!O19/[3]RESUMEN!$AO$49</f>
        <v>0</v>
      </c>
      <c r="N20" s="198">
        <f t="shared" si="6"/>
        <v>0</v>
      </c>
      <c r="O20" s="197">
        <f>[3]RESUMEN!P19/[3]RESUMEN!$AO$49</f>
        <v>0</v>
      </c>
      <c r="P20" s="198">
        <f t="shared" si="7"/>
        <v>0</v>
      </c>
      <c r="Q20" s="197">
        <f>[3]RESUMEN!S19/[3]RESUMEN!$AO$49</f>
        <v>0</v>
      </c>
      <c r="R20" s="198">
        <f t="shared" si="8"/>
        <v>0</v>
      </c>
      <c r="S20" s="197">
        <f>[3]RESUMEN!T19/[3]RESUMEN!$AO$49</f>
        <v>0</v>
      </c>
      <c r="T20" s="199">
        <f t="shared" si="9"/>
        <v>0</v>
      </c>
    </row>
    <row r="21" spans="1:22" ht="19.5" customHeight="1">
      <c r="A21" s="193" t="s">
        <v>202</v>
      </c>
      <c r="B21" s="197">
        <f>SUM([3]PROMEDIO!B21)</f>
        <v>1414</v>
      </c>
      <c r="C21" s="197">
        <f>SUM([3]PROMEDIO!C21)</f>
        <v>38</v>
      </c>
      <c r="D21" s="197">
        <f t="shared" si="10"/>
        <v>1292.5714285714284</v>
      </c>
      <c r="E21" s="197">
        <f>[3]RESUMEN!F20/[3]RESUMEN!$AO$49</f>
        <v>270.04761904761904</v>
      </c>
      <c r="F21" s="197">
        <f>[3]RESUMEN!I20/[3]RESUMEN!$AO$49</f>
        <v>1022.5238095238095</v>
      </c>
      <c r="G21" s="197">
        <f>[3]RESUMEN!J20/[3]RESUMEN!$AO$49</f>
        <v>363.04761904761904</v>
      </c>
      <c r="H21" s="198">
        <f t="shared" si="3"/>
        <v>35.505052857076329</v>
      </c>
      <c r="I21" s="197">
        <f>[3]RESUMEN!L20/[3]RESUMEN!$AO$49</f>
        <v>567.14285714285711</v>
      </c>
      <c r="J21" s="198">
        <f t="shared" si="4"/>
        <v>55.465002561356116</v>
      </c>
      <c r="K21" s="197">
        <f>[3]RESUMEN!M20/[3]RESUMEN!$AO$49</f>
        <v>3</v>
      </c>
      <c r="L21" s="198">
        <f t="shared" si="5"/>
        <v>0.29339170120616587</v>
      </c>
      <c r="M21" s="197">
        <f>[3]RESUMEN!O20/[3]RESUMEN!$AO$49</f>
        <v>0</v>
      </c>
      <c r="N21" s="198">
        <f t="shared" si="6"/>
        <v>0</v>
      </c>
      <c r="O21" s="197">
        <f>[3]RESUMEN!P20/[3]RESUMEN!$AO$49</f>
        <v>0</v>
      </c>
      <c r="P21" s="198">
        <f t="shared" si="7"/>
        <v>0</v>
      </c>
      <c r="Q21" s="197">
        <f>[3]RESUMEN!S20/[3]RESUMEN!$AO$49</f>
        <v>9.3333333333333339</v>
      </c>
      <c r="R21" s="198">
        <f t="shared" si="8"/>
        <v>0.91277418153029399</v>
      </c>
      <c r="S21" s="197">
        <f>[3]RESUMEN!T20/[3]RESUMEN!$AO$49</f>
        <v>80</v>
      </c>
      <c r="T21" s="199">
        <f t="shared" si="9"/>
        <v>7.8237786988310907</v>
      </c>
    </row>
    <row r="22" spans="1:22" ht="19.5" customHeight="1">
      <c r="A22" s="194" t="s">
        <v>14</v>
      </c>
      <c r="B22" s="197">
        <f>SUM([3]PROMEDIO!B22)</f>
        <v>516</v>
      </c>
      <c r="C22" s="197">
        <f>SUM([3]PROMEDIO!C22)</f>
        <v>5</v>
      </c>
      <c r="D22" s="197">
        <f t="shared" si="10"/>
        <v>490</v>
      </c>
      <c r="E22" s="197">
        <f>[3]RESUMEN!F21/[3]RESUMEN!$AO$49</f>
        <v>1.2380952380952381</v>
      </c>
      <c r="F22" s="197">
        <f>[3]RESUMEN!I21/[3]RESUMEN!$AO$49</f>
        <v>488.76190476190476</v>
      </c>
      <c r="G22" s="197">
        <f>[3]RESUMEN!J21/[3]RESUMEN!$AO$49</f>
        <v>235.0952380952381</v>
      </c>
      <c r="H22" s="198">
        <f t="shared" si="3"/>
        <v>48.100155884645361</v>
      </c>
      <c r="I22" s="197">
        <f>[3]RESUMEN!L21/[3]RESUMEN!$AO$49</f>
        <v>220.95238095238096</v>
      </c>
      <c r="J22" s="198">
        <f t="shared" si="4"/>
        <v>45.206547155105227</v>
      </c>
      <c r="K22" s="197">
        <f>[3]RESUMEN!M21/[3]RESUMEN!$AO$49</f>
        <v>32.714285714285715</v>
      </c>
      <c r="L22" s="198">
        <f t="shared" si="5"/>
        <v>6.6932969602494161</v>
      </c>
      <c r="M22" s="197">
        <f>[3]RESUMEN!O21/[3]RESUMEN!$AO$49</f>
        <v>0</v>
      </c>
      <c r="N22" s="198">
        <f t="shared" si="6"/>
        <v>0</v>
      </c>
      <c r="O22" s="197">
        <f>[3]RESUMEN!P21/[3]RESUMEN!$AO$49</f>
        <v>0</v>
      </c>
      <c r="P22" s="198">
        <f t="shared" si="7"/>
        <v>0</v>
      </c>
      <c r="Q22" s="197">
        <f>[3]RESUMEN!S21/[3]RESUMEN!$AO$49</f>
        <v>0</v>
      </c>
      <c r="R22" s="198">
        <f t="shared" si="8"/>
        <v>0</v>
      </c>
      <c r="S22" s="197">
        <f>[3]RESUMEN!T21/[3]RESUMEN!$AO$49</f>
        <v>0</v>
      </c>
      <c r="T22" s="199">
        <f t="shared" si="9"/>
        <v>0</v>
      </c>
    </row>
    <row r="23" spans="1:22" ht="19.5" customHeight="1">
      <c r="A23" s="194" t="s">
        <v>15</v>
      </c>
      <c r="B23" s="197">
        <f>SUM([3]PROMEDIO!B23)</f>
        <v>36</v>
      </c>
      <c r="C23" s="197">
        <f>SUM([3]PROMEDIO!C23)</f>
        <v>4</v>
      </c>
      <c r="D23" s="197">
        <f t="shared" si="10"/>
        <v>23.61904761904762</v>
      </c>
      <c r="E23" s="197">
        <f>[3]RESUMEN!F22/[3]RESUMEN!$AO$49</f>
        <v>5.9523809523809526</v>
      </c>
      <c r="F23" s="197">
        <f>[3]RESUMEN!I22/[3]RESUMEN!$AO$49</f>
        <v>17.666666666666668</v>
      </c>
      <c r="G23" s="197">
        <f>[3]RESUMEN!J22/[3]RESUMEN!$AO$49</f>
        <v>0.23809523809523808</v>
      </c>
      <c r="H23" s="198">
        <f t="shared" si="3"/>
        <v>1.3477088948787062</v>
      </c>
      <c r="I23" s="197">
        <f>[3]RESUMEN!L22/[3]RESUMEN!$AO$49</f>
        <v>2.1428571428571428</v>
      </c>
      <c r="J23" s="198">
        <f t="shared" si="4"/>
        <v>12.129380053908354</v>
      </c>
      <c r="K23" s="197">
        <f>[3]RESUMEN!M22/[3]RESUMEN!$AO$49</f>
        <v>15</v>
      </c>
      <c r="L23" s="198">
        <f t="shared" si="5"/>
        <v>84.905660377358487</v>
      </c>
      <c r="M23" s="197">
        <f>[3]RESUMEN!O22/[3]RESUMEN!$AO$49</f>
        <v>0</v>
      </c>
      <c r="N23" s="198">
        <f t="shared" si="6"/>
        <v>0</v>
      </c>
      <c r="O23" s="197">
        <f>[3]RESUMEN!P22/[3]RESUMEN!$AO$49</f>
        <v>9.5238095238095233E-2</v>
      </c>
      <c r="P23" s="198">
        <f t="shared" si="7"/>
        <v>0.53908355795148244</v>
      </c>
      <c r="Q23" s="197">
        <f>[3]RESUMEN!S22/[3]RESUMEN!$AO$49</f>
        <v>0.19047619047619047</v>
      </c>
      <c r="R23" s="198">
        <f t="shared" si="8"/>
        <v>1.0781671159029649</v>
      </c>
      <c r="S23" s="197">
        <f>[3]RESUMEN!T22/[3]RESUMEN!$AO$49</f>
        <v>0</v>
      </c>
      <c r="T23" s="199">
        <f t="shared" si="9"/>
        <v>0</v>
      </c>
    </row>
    <row r="24" spans="1:22" ht="19.5" customHeight="1">
      <c r="A24" s="194" t="s">
        <v>16</v>
      </c>
      <c r="B24" s="197">
        <f>SUM([3]PROMEDIO!B24)</f>
        <v>404</v>
      </c>
      <c r="C24" s="197">
        <f>SUM([3]PROMEDIO!C24)</f>
        <v>5</v>
      </c>
      <c r="D24" s="197">
        <f t="shared" si="10"/>
        <v>372.76190476190476</v>
      </c>
      <c r="E24" s="197">
        <f>[3]RESUMEN!F23/[3]RESUMEN!$AO$49</f>
        <v>0</v>
      </c>
      <c r="F24" s="197">
        <f>[3]RESUMEN!I23/[3]RESUMEN!$AO$49</f>
        <v>372.76190476190476</v>
      </c>
      <c r="G24" s="197">
        <f>[3]RESUMEN!J23/[3]RESUMEN!$AO$49</f>
        <v>87.476190476190482</v>
      </c>
      <c r="H24" s="198">
        <f t="shared" si="3"/>
        <v>23.467041389882475</v>
      </c>
      <c r="I24" s="197">
        <f>[3]RESUMEN!L23/[3]RESUMEN!$AO$49</f>
        <v>3.7619047619047619</v>
      </c>
      <c r="J24" s="198">
        <f t="shared" si="4"/>
        <v>1.0091977516607051</v>
      </c>
      <c r="K24" s="197">
        <f>[3]RESUMEN!M23/[3]RESUMEN!$AO$49</f>
        <v>281.52380952380952</v>
      </c>
      <c r="L24" s="198">
        <f t="shared" si="5"/>
        <v>75.523760858456825</v>
      </c>
      <c r="M24" s="197">
        <f>[3]RESUMEN!O23/[3]RESUMEN!$AO$49</f>
        <v>0</v>
      </c>
      <c r="N24" s="198">
        <f t="shared" si="6"/>
        <v>0</v>
      </c>
      <c r="O24" s="197">
        <f>[3]RESUMEN!P23/[3]RESUMEN!$AO$49</f>
        <v>0</v>
      </c>
      <c r="P24" s="198">
        <f t="shared" si="7"/>
        <v>0</v>
      </c>
      <c r="Q24" s="197">
        <f>[3]RESUMEN!S23/[3]RESUMEN!$AO$49</f>
        <v>0</v>
      </c>
      <c r="R24" s="198">
        <f t="shared" si="8"/>
        <v>0</v>
      </c>
      <c r="S24" s="197">
        <f>[3]RESUMEN!T23/[3]RESUMEN!$AO$49</f>
        <v>0</v>
      </c>
      <c r="T24" s="199">
        <f t="shared" si="9"/>
        <v>0</v>
      </c>
    </row>
    <row r="25" spans="1:22" ht="19.5" customHeight="1">
      <c r="A25" s="195" t="s">
        <v>17</v>
      </c>
      <c r="B25" s="197">
        <f>SUM([3]PROMEDIO!B25)</f>
        <v>516</v>
      </c>
      <c r="C25" s="197">
        <f>SUM([3]PROMEDIO!C25)</f>
        <v>7</v>
      </c>
      <c r="D25" s="197">
        <f t="shared" si="10"/>
        <v>478.76190476190476</v>
      </c>
      <c r="E25" s="197">
        <f>[3]RESUMEN!F24/[3]RESUMEN!$AO$49</f>
        <v>0</v>
      </c>
      <c r="F25" s="197">
        <f>[3]RESUMEN!I24/[3]RESUMEN!$AO$49</f>
        <v>478.76190476190476</v>
      </c>
      <c r="G25" s="197">
        <f>[3]RESUMEN!J24/[3]RESUMEN!$AO$49</f>
        <v>238.57142857142858</v>
      </c>
      <c r="H25" s="198">
        <f t="shared" si="3"/>
        <v>49.830913069425108</v>
      </c>
      <c r="I25" s="197">
        <f>[3]RESUMEN!L24/[3]RESUMEN!$AO$49</f>
        <v>237.1904761904762</v>
      </c>
      <c r="J25" s="198">
        <f t="shared" si="4"/>
        <v>49.542470658444401</v>
      </c>
      <c r="K25" s="197">
        <f>[3]RESUMEN!M24/[3]RESUMEN!$AO$49</f>
        <v>3</v>
      </c>
      <c r="L25" s="198">
        <f t="shared" si="5"/>
        <v>0.62661627213049531</v>
      </c>
      <c r="M25" s="197">
        <f>[3]RESUMEN!O24/[3]RESUMEN!$AO$49</f>
        <v>0</v>
      </c>
      <c r="N25" s="198">
        <f t="shared" si="6"/>
        <v>0</v>
      </c>
      <c r="O25" s="197">
        <f>[3]RESUMEN!P24/[3]RESUMEN!$AO$49</f>
        <v>0</v>
      </c>
      <c r="P25" s="198">
        <f t="shared" si="7"/>
        <v>0</v>
      </c>
      <c r="Q25" s="197">
        <f>[3]RESUMEN!S24/[3]RESUMEN!$AO$49</f>
        <v>0</v>
      </c>
      <c r="R25" s="198">
        <f t="shared" si="8"/>
        <v>0</v>
      </c>
      <c r="S25" s="197">
        <f>[3]RESUMEN!T24/[3]RESUMEN!$AO$49</f>
        <v>0</v>
      </c>
      <c r="T25" s="199">
        <f t="shared" si="9"/>
        <v>0</v>
      </c>
    </row>
    <row r="26" spans="1:22" ht="19.5" customHeight="1">
      <c r="A26" s="257" t="s">
        <v>312</v>
      </c>
      <c r="B26" s="197">
        <f>SUM([3]PROMEDIO!B26)</f>
        <v>529</v>
      </c>
      <c r="C26" s="197">
        <f>SUM([3]PROMEDIO!C26)</f>
        <v>21</v>
      </c>
      <c r="D26" s="197">
        <f t="shared" si="10"/>
        <v>477.09523809523807</v>
      </c>
      <c r="E26" s="197">
        <f>[3]RESUMEN!F25/[3]RESUMEN!$AO$49</f>
        <v>0</v>
      </c>
      <c r="F26" s="197">
        <f>[3]RESUMEN!I25/[3]RESUMEN!$AO$49</f>
        <v>477.09523809523807</v>
      </c>
      <c r="G26" s="197">
        <f>[3]RESUMEN!J25/[3]RESUMEN!$AO$49</f>
        <v>1.7142857142857142</v>
      </c>
      <c r="H26" s="198">
        <f t="shared" si="3"/>
        <v>0.35931729713544264</v>
      </c>
      <c r="I26" s="197">
        <f>[3]RESUMEN!L25/[3]RESUMEN!$AO$49</f>
        <v>9.8095238095238102</v>
      </c>
      <c r="J26" s="198">
        <f t="shared" si="4"/>
        <v>2.0560934224972556</v>
      </c>
      <c r="K26" s="197">
        <f>[3]RESUMEN!M25/[3]RESUMEN!$AO$49</f>
        <v>465.57142857142856</v>
      </c>
      <c r="L26" s="198">
        <f t="shared" si="5"/>
        <v>97.584589280367311</v>
      </c>
      <c r="M26" s="197">
        <f>[3]RESUMEN!O25/[3]RESUMEN!$AO$49</f>
        <v>0</v>
      </c>
      <c r="N26" s="198">
        <f t="shared" si="6"/>
        <v>0</v>
      </c>
      <c r="O26" s="197">
        <f>[3]RESUMEN!P25/[3]RESUMEN!$AO$49</f>
        <v>0</v>
      </c>
      <c r="P26" s="198">
        <f t="shared" si="7"/>
        <v>0</v>
      </c>
      <c r="Q26" s="197">
        <f>[3]RESUMEN!S25/[3]RESUMEN!$AO$49</f>
        <v>0</v>
      </c>
      <c r="R26" s="198">
        <f t="shared" si="8"/>
        <v>0</v>
      </c>
      <c r="S26" s="197">
        <f>[3]RESUMEN!T25/[3]RESUMEN!$AO$49</f>
        <v>0</v>
      </c>
      <c r="T26" s="199">
        <f t="shared" si="9"/>
        <v>0</v>
      </c>
    </row>
    <row r="27" spans="1:22" ht="19.5" customHeight="1">
      <c r="A27" s="258" t="s">
        <v>203</v>
      </c>
      <c r="B27" s="197">
        <f>SUM([3]PROMEDIO!B27)</f>
        <v>476</v>
      </c>
      <c r="C27" s="197">
        <f>SUM([3]PROMEDIO!C27)</f>
        <v>25</v>
      </c>
      <c r="D27" s="197">
        <f t="shared" si="10"/>
        <v>359.47619047619048</v>
      </c>
      <c r="E27" s="197">
        <f>[3]RESUMEN!F26/[3]RESUMEN!$AO$49</f>
        <v>100.85714285714286</v>
      </c>
      <c r="F27" s="197">
        <f>[3]RESUMEN!I26/[3]RESUMEN!$AO$49</f>
        <v>258.61904761904759</v>
      </c>
      <c r="G27" s="197">
        <f>[3]RESUMEN!J26/[3]RESUMEN!$AO$49</f>
        <v>88</v>
      </c>
      <c r="H27" s="198">
        <f t="shared" si="3"/>
        <v>34.026882710366415</v>
      </c>
      <c r="I27" s="197">
        <f>[3]RESUMEN!L26/[3]RESUMEN!$AO$49</f>
        <v>106.23809523809524</v>
      </c>
      <c r="J27" s="198">
        <f t="shared" si="4"/>
        <v>41.078990977720494</v>
      </c>
      <c r="K27" s="197">
        <f>[3]RESUMEN!M26/[3]RESUMEN!$AO$49</f>
        <v>47.476190476190474</v>
      </c>
      <c r="L27" s="198">
        <f t="shared" si="5"/>
        <v>18.357576873503962</v>
      </c>
      <c r="M27" s="197">
        <f>[3]RESUMEN!O26/[3]RESUMEN!$AO$49</f>
        <v>0</v>
      </c>
      <c r="N27" s="198">
        <f t="shared" si="6"/>
        <v>0</v>
      </c>
      <c r="O27" s="197">
        <v>0</v>
      </c>
      <c r="P27" s="198">
        <f t="shared" si="7"/>
        <v>0</v>
      </c>
      <c r="Q27" s="197">
        <f>[3]RESUMEN!S26/[3]RESUMEN!$AO$49</f>
        <v>15.80952380952381</v>
      </c>
      <c r="R27" s="198">
        <f t="shared" si="8"/>
        <v>6.1130546860615</v>
      </c>
      <c r="S27" s="197">
        <f>[3]RESUMEN!T26/[3]RESUMEN!$AO$49</f>
        <v>0.7142857142857143</v>
      </c>
      <c r="T27" s="199">
        <f t="shared" si="9"/>
        <v>0.27619222979193525</v>
      </c>
    </row>
    <row r="28" spans="1:22" ht="19.5" customHeight="1" thickBot="1">
      <c r="A28" s="309" t="s">
        <v>310</v>
      </c>
      <c r="B28" s="200">
        <f>SUM([3]PROMEDIO!B28)</f>
        <v>26</v>
      </c>
      <c r="C28" s="200">
        <f>SUM([3]PROMEDIO!C28)</f>
        <v>0</v>
      </c>
      <c r="D28" s="200">
        <f t="shared" si="10"/>
        <v>10.80952380952381</v>
      </c>
      <c r="E28" s="200">
        <f>[3]RESUMEN!F27/[3]RESUMEN!$AO$49</f>
        <v>0</v>
      </c>
      <c r="F28" s="200">
        <f>[3]RESUMEN!I27/[3]RESUMEN!$AO$49</f>
        <v>10.80952380952381</v>
      </c>
      <c r="G28" s="200">
        <f>[3]RESUMEN!J27/[3]RESUMEN!$AO$49</f>
        <v>10.80952380952381</v>
      </c>
      <c r="H28" s="201">
        <f t="shared" si="3"/>
        <v>100</v>
      </c>
      <c r="I28" s="200">
        <f>[3]RESUMEN!L27/[3]RESUMEN!$AO$49</f>
        <v>0</v>
      </c>
      <c r="J28" s="201">
        <f t="shared" si="4"/>
        <v>0</v>
      </c>
      <c r="K28" s="200">
        <f>[3]RESUMEN!M27/[3]RESUMEN!$AO$49</f>
        <v>0</v>
      </c>
      <c r="L28" s="201">
        <f t="shared" si="5"/>
        <v>0</v>
      </c>
      <c r="M28" s="200">
        <f>[3]RESUMEN!O27/[3]RESUMEN!$AO$49</f>
        <v>0</v>
      </c>
      <c r="N28" s="201">
        <f t="shared" si="6"/>
        <v>0</v>
      </c>
      <c r="O28" s="200">
        <f>[3]RESUMEN!P27/[3]RESUMEN!$AO$49</f>
        <v>0</v>
      </c>
      <c r="P28" s="201">
        <f t="shared" si="7"/>
        <v>0</v>
      </c>
      <c r="Q28" s="200">
        <f>[3]RESUMEN!S27/[3]RESUMEN!$AO$49</f>
        <v>0</v>
      </c>
      <c r="R28" s="201">
        <f t="shared" si="8"/>
        <v>0</v>
      </c>
      <c r="S28" s="200">
        <f>[3]RESUMEN!T27/[3]RESUMEN!$AO$49</f>
        <v>0</v>
      </c>
      <c r="T28" s="202">
        <f t="shared" si="9"/>
        <v>0</v>
      </c>
    </row>
    <row r="29" spans="1:22" s="7" customFormat="1" ht="19.5" customHeight="1" thickBot="1">
      <c r="A29" s="310" t="s">
        <v>18</v>
      </c>
      <c r="B29" s="311">
        <f>SUM(B30:B49)</f>
        <v>7012</v>
      </c>
      <c r="C29" s="311">
        <f t="shared" ref="C29:S29" si="11">SUM(C30:C49)</f>
        <v>314</v>
      </c>
      <c r="D29" s="311">
        <f t="shared" si="11"/>
        <v>5917.6666666666652</v>
      </c>
      <c r="E29" s="311">
        <f t="shared" si="11"/>
        <v>1266.047619047619</v>
      </c>
      <c r="F29" s="311">
        <f>SUM(F30:F49)</f>
        <v>4651.6190476190477</v>
      </c>
      <c r="G29" s="311">
        <f t="shared" si="11"/>
        <v>1509.0952380952381</v>
      </c>
      <c r="H29" s="312">
        <f>G29/F29*100</f>
        <v>32.442365177511157</v>
      </c>
      <c r="I29" s="311">
        <f t="shared" si="11"/>
        <v>1961.2380952380952</v>
      </c>
      <c r="J29" s="312">
        <f>I29/F29*100</f>
        <v>42.162483108799805</v>
      </c>
      <c r="K29" s="311">
        <f t="shared" si="11"/>
        <v>799.38095238095218</v>
      </c>
      <c r="L29" s="312">
        <f>K29/F29*100</f>
        <v>17.185004709061868</v>
      </c>
      <c r="M29" s="311">
        <f t="shared" si="11"/>
        <v>0</v>
      </c>
      <c r="N29" s="312">
        <f>M29/F29*100</f>
        <v>0</v>
      </c>
      <c r="O29" s="311">
        <f t="shared" si="11"/>
        <v>125.66666666666667</v>
      </c>
      <c r="P29" s="312">
        <f>O29/F29*100</f>
        <v>2.7015683223455222</v>
      </c>
      <c r="Q29" s="311">
        <f t="shared" si="11"/>
        <v>136.52380952380952</v>
      </c>
      <c r="R29" s="312">
        <f>Q29/F29*100</f>
        <v>2.9349739977887883</v>
      </c>
      <c r="S29" s="311">
        <f t="shared" si="11"/>
        <v>119</v>
      </c>
      <c r="T29" s="313">
        <f>S29/F29*100</f>
        <v>2.5582490479505346</v>
      </c>
      <c r="V29" s="212"/>
    </row>
    <row r="30" spans="1:22" ht="18.75" customHeight="1">
      <c r="A30" s="192" t="s">
        <v>19</v>
      </c>
      <c r="B30" s="197">
        <f>SUM([3]PROMEDIO!B30)</f>
        <v>534</v>
      </c>
      <c r="C30" s="197">
        <f>SUM([3]PROMEDIO!C30)</f>
        <v>9</v>
      </c>
      <c r="D30" s="197">
        <f t="shared" ref="D30:D49" si="12">SUM(E30:F30)</f>
        <v>468.04761904761904</v>
      </c>
      <c r="E30" s="197">
        <f>[3]RESUMEN!F29/[3]RESUMEN!$AO$49</f>
        <v>0</v>
      </c>
      <c r="F30" s="197">
        <f>[3]RESUMEN!I29/[3]RESUMEN!$AO$49</f>
        <v>468.04761904761904</v>
      </c>
      <c r="G30" s="197">
        <f>[3]RESUMEN!J29/[3]RESUMEN!$AO$49</f>
        <v>72.142857142857139</v>
      </c>
      <c r="H30" s="198">
        <f t="shared" ref="H30:H49" si="13">G30/F30*100</f>
        <v>15.413572082612676</v>
      </c>
      <c r="I30" s="197">
        <f>[3]RESUMEN!L29/[3]RESUMEN!$AO$49</f>
        <v>395.8095238095238</v>
      </c>
      <c r="J30" s="198">
        <f t="shared" ref="J30:J49" si="14">I30/F30*100</f>
        <v>84.566079967443272</v>
      </c>
      <c r="K30" s="197">
        <f>[3]RESUMEN!M29/[3]RESUMEN!$AO$49</f>
        <v>9.5238095238095233E-2</v>
      </c>
      <c r="L30" s="198">
        <f t="shared" ref="L30:L49" si="15">K30/F30*100</f>
        <v>2.0347949944043136E-2</v>
      </c>
      <c r="M30" s="197">
        <f>[3]RESUMEN!O29/[3]RESUMEN!$AO$49</f>
        <v>0</v>
      </c>
      <c r="N30" s="198">
        <f t="shared" ref="N30:N49" si="16">M30/F30*100</f>
        <v>0</v>
      </c>
      <c r="O30" s="197">
        <f>[3]RESUMEN!P29/[3]RESUMEN!$AO$49</f>
        <v>0</v>
      </c>
      <c r="P30" s="198">
        <f t="shared" ref="P30:P49" si="17">O30/F30*100</f>
        <v>0</v>
      </c>
      <c r="Q30" s="197">
        <f>[3]RESUMEN!S29/[3]RESUMEN!$AO$49</f>
        <v>0</v>
      </c>
      <c r="R30" s="198">
        <f t="shared" ref="R30:R49" si="18">Q30/F30*100</f>
        <v>0</v>
      </c>
      <c r="S30" s="197">
        <f>[3]RESUMEN!T29/[3]RESUMEN!$AO$49</f>
        <v>0</v>
      </c>
      <c r="T30" s="199">
        <f t="shared" ref="T30:T49" si="19">S30/F30*100</f>
        <v>0</v>
      </c>
    </row>
    <row r="31" spans="1:22" ht="18.75" customHeight="1">
      <c r="A31" s="194" t="s">
        <v>20</v>
      </c>
      <c r="B31" s="197">
        <f>SUM([3]PROMEDIO!B31)</f>
        <v>676</v>
      </c>
      <c r="C31" s="197">
        <f>SUM([3]PROMEDIO!C31)</f>
        <v>6</v>
      </c>
      <c r="D31" s="197">
        <f t="shared" si="12"/>
        <v>580.57142857142856</v>
      </c>
      <c r="E31" s="197">
        <f>[3]RESUMEN!F30/[3]RESUMEN!$AO$49</f>
        <v>420.85714285714283</v>
      </c>
      <c r="F31" s="197">
        <f>[3]RESUMEN!I30/[3]RESUMEN!$AO$49</f>
        <v>159.71428571428572</v>
      </c>
      <c r="G31" s="197">
        <f>[3]RESUMEN!J30/[3]RESUMEN!$AO$49</f>
        <v>21.666666666666668</v>
      </c>
      <c r="H31" s="198">
        <f t="shared" si="13"/>
        <v>13.565891472868216</v>
      </c>
      <c r="I31" s="197">
        <f>[3]RESUMEN!L30/[3]RESUMEN!$AO$49</f>
        <v>13.095238095238095</v>
      </c>
      <c r="J31" s="198">
        <f t="shared" si="14"/>
        <v>8.1991651759093624</v>
      </c>
      <c r="K31" s="197">
        <f>[3]RESUMEN!M30/[3]RESUMEN!$AO$49</f>
        <v>30.38095238095238</v>
      </c>
      <c r="L31" s="198">
        <f t="shared" si="15"/>
        <v>19.022063208109717</v>
      </c>
      <c r="M31" s="197">
        <f>[3]RESUMEN!O30/[3]RESUMEN!$AO$49</f>
        <v>0</v>
      </c>
      <c r="N31" s="198">
        <f t="shared" si="16"/>
        <v>0</v>
      </c>
      <c r="O31" s="197">
        <f>[3]RESUMEN!P30/[3]RESUMEN!$AO$49</f>
        <v>14.952380952380953</v>
      </c>
      <c r="P31" s="198">
        <f t="shared" si="17"/>
        <v>9.3619558735837796</v>
      </c>
      <c r="Q31" s="197">
        <f>[3]RESUMEN!S30/[3]RESUMEN!$AO$49</f>
        <v>53.904761904761905</v>
      </c>
      <c r="R31" s="198">
        <f t="shared" si="18"/>
        <v>33.750745378652354</v>
      </c>
      <c r="S31" s="197">
        <f>[3]RESUMEN!T30/[3]RESUMEN!$AO$49</f>
        <v>25.714285714285715</v>
      </c>
      <c r="T31" s="199">
        <f t="shared" si="19"/>
        <v>16.100178890876567</v>
      </c>
    </row>
    <row r="32" spans="1:22" ht="18.75" customHeight="1">
      <c r="A32" s="194" t="s">
        <v>21</v>
      </c>
      <c r="B32" s="197">
        <f>SUM([3]PROMEDIO!B32)</f>
        <v>280</v>
      </c>
      <c r="C32" s="197">
        <f>SUM([3]PROMEDIO!C32)</f>
        <v>0</v>
      </c>
      <c r="D32" s="197">
        <f t="shared" si="12"/>
        <v>268.14285714285717</v>
      </c>
      <c r="E32" s="197">
        <f>[3]RESUMEN!F31/[3]RESUMEN!$AO$49</f>
        <v>0</v>
      </c>
      <c r="F32" s="197">
        <f>[3]RESUMEN!I31/[3]RESUMEN!$AO$49</f>
        <v>268.14285714285717</v>
      </c>
      <c r="G32" s="197">
        <f>[3]RESUMEN!J31/[3]RESUMEN!$AO$49</f>
        <v>175.47619047619048</v>
      </c>
      <c r="H32" s="198">
        <f t="shared" si="13"/>
        <v>65.441307050257507</v>
      </c>
      <c r="I32" s="197">
        <f>[3]RESUMEN!L31/[3]RESUMEN!$AO$49</f>
        <v>92.571428571428569</v>
      </c>
      <c r="J32" s="198">
        <f t="shared" si="14"/>
        <v>34.523175279701647</v>
      </c>
      <c r="K32" s="197">
        <f>[3]RESUMEN!M31/[3]RESUMEN!$AO$49</f>
        <v>9.5238095238095233E-2</v>
      </c>
      <c r="L32" s="198">
        <f t="shared" si="15"/>
        <v>3.5517670040845314E-2</v>
      </c>
      <c r="M32" s="197">
        <f>[3]RESUMEN!O31/[3]RESUMEN!$AO$49</f>
        <v>0</v>
      </c>
      <c r="N32" s="198">
        <f t="shared" si="16"/>
        <v>0</v>
      </c>
      <c r="O32" s="197">
        <f>[3]RESUMEN!P31/[3]RESUMEN!$AO$49</f>
        <v>0</v>
      </c>
      <c r="P32" s="198">
        <f t="shared" si="17"/>
        <v>0</v>
      </c>
      <c r="Q32" s="197">
        <f>[3]RESUMEN!S31/[3]RESUMEN!$AO$49</f>
        <v>0</v>
      </c>
      <c r="R32" s="198">
        <f t="shared" si="18"/>
        <v>0</v>
      </c>
      <c r="S32" s="197">
        <f>[3]RESUMEN!T31/[3]RESUMEN!$AO$49</f>
        <v>0</v>
      </c>
      <c r="T32" s="199">
        <f t="shared" si="19"/>
        <v>0</v>
      </c>
    </row>
    <row r="33" spans="1:20" ht="18.75" customHeight="1">
      <c r="A33" s="194" t="s">
        <v>22</v>
      </c>
      <c r="B33" s="197">
        <f>SUM([3]PROMEDIO!B33)</f>
        <v>224</v>
      </c>
      <c r="C33" s="197">
        <f>SUM([3]PROMEDIO!C33)</f>
        <v>2</v>
      </c>
      <c r="D33" s="197">
        <f t="shared" si="12"/>
        <v>165.61904761904762</v>
      </c>
      <c r="E33" s="197">
        <f>[3]RESUMEN!F32/[3]RESUMEN!$AO$49</f>
        <v>0</v>
      </c>
      <c r="F33" s="197">
        <f>[3]RESUMEN!I32/[3]RESUMEN!$AO$49</f>
        <v>165.61904761904762</v>
      </c>
      <c r="G33" s="197">
        <f>[3]RESUMEN!J32/[3]RESUMEN!$AO$49</f>
        <v>165.61904761904762</v>
      </c>
      <c r="H33" s="198">
        <f t="shared" si="13"/>
        <v>100</v>
      </c>
      <c r="I33" s="197">
        <f>[3]RESUMEN!L32/[3]RESUMEN!$AO$49</f>
        <v>0</v>
      </c>
      <c r="J33" s="198">
        <f t="shared" si="14"/>
        <v>0</v>
      </c>
      <c r="K33" s="197">
        <f>[3]RESUMEN!M32/[3]RESUMEN!$AO$49</f>
        <v>0</v>
      </c>
      <c r="L33" s="198">
        <f t="shared" si="15"/>
        <v>0</v>
      </c>
      <c r="M33" s="197">
        <f>[3]RESUMEN!O32/[3]RESUMEN!$AO$49</f>
        <v>0</v>
      </c>
      <c r="N33" s="198">
        <f t="shared" si="16"/>
        <v>0</v>
      </c>
      <c r="O33" s="197">
        <f>[3]RESUMEN!P32/[3]RESUMEN!$AO$49</f>
        <v>0</v>
      </c>
      <c r="P33" s="198">
        <f t="shared" si="17"/>
        <v>0</v>
      </c>
      <c r="Q33" s="197">
        <f>[3]RESUMEN!S32/[3]RESUMEN!$AO$49</f>
        <v>0</v>
      </c>
      <c r="R33" s="198">
        <f t="shared" si="18"/>
        <v>0</v>
      </c>
      <c r="S33" s="197">
        <f>[3]RESUMEN!T32/[3]RESUMEN!$AO$49</f>
        <v>0</v>
      </c>
      <c r="T33" s="199">
        <f t="shared" si="19"/>
        <v>0</v>
      </c>
    </row>
    <row r="34" spans="1:20" ht="18.75" customHeight="1">
      <c r="A34" s="193" t="s">
        <v>204</v>
      </c>
      <c r="B34" s="197">
        <f>SUM([3]PROMEDIO!B34)</f>
        <v>192</v>
      </c>
      <c r="C34" s="197">
        <f>SUM([3]PROMEDIO!C34)</f>
        <v>0</v>
      </c>
      <c r="D34" s="197">
        <f t="shared" si="12"/>
        <v>152.42857142857142</v>
      </c>
      <c r="E34" s="197">
        <f>[3]RESUMEN!F33/[3]RESUMEN!$AO$49</f>
        <v>0</v>
      </c>
      <c r="F34" s="197">
        <f>[3]RESUMEN!I33/[3]RESUMEN!$AO$49</f>
        <v>152.42857142857142</v>
      </c>
      <c r="G34" s="197">
        <f>[3]RESUMEN!J33/[3]RESUMEN!$AO$49</f>
        <v>152.42857142857142</v>
      </c>
      <c r="H34" s="198">
        <f t="shared" si="13"/>
        <v>100</v>
      </c>
      <c r="I34" s="197">
        <f>[3]RESUMEN!L33/[3]RESUMEN!$AO$49</f>
        <v>0</v>
      </c>
      <c r="J34" s="198">
        <f t="shared" si="14"/>
        <v>0</v>
      </c>
      <c r="K34" s="197">
        <f>[3]RESUMEN!M33/[3]RESUMEN!$AO$49</f>
        <v>0</v>
      </c>
      <c r="L34" s="198">
        <f t="shared" si="15"/>
        <v>0</v>
      </c>
      <c r="M34" s="197">
        <f>[3]RESUMEN!O33/[3]RESUMEN!$AO$49</f>
        <v>0</v>
      </c>
      <c r="N34" s="198">
        <f t="shared" si="16"/>
        <v>0</v>
      </c>
      <c r="O34" s="197">
        <f>[3]RESUMEN!P33/[3]RESUMEN!$AO$49</f>
        <v>0</v>
      </c>
      <c r="P34" s="198">
        <f t="shared" si="17"/>
        <v>0</v>
      </c>
      <c r="Q34" s="197">
        <f>[3]RESUMEN!S33/[3]RESUMEN!$AO$49</f>
        <v>0</v>
      </c>
      <c r="R34" s="198">
        <f t="shared" si="18"/>
        <v>0</v>
      </c>
      <c r="S34" s="197">
        <f>[3]RESUMEN!T33/[3]RESUMEN!$AO$49</f>
        <v>0</v>
      </c>
      <c r="T34" s="199">
        <f t="shared" si="19"/>
        <v>0</v>
      </c>
    </row>
    <row r="35" spans="1:20" ht="18.75" customHeight="1">
      <c r="A35" s="193" t="s">
        <v>315</v>
      </c>
      <c r="B35" s="197">
        <f>SUM([3]PROMEDIO!B35)</f>
        <v>528</v>
      </c>
      <c r="C35" s="197">
        <f>SUM([3]PROMEDIO!C35)</f>
        <v>17</v>
      </c>
      <c r="D35" s="197">
        <f t="shared" si="12"/>
        <v>484.71428571428567</v>
      </c>
      <c r="E35" s="197">
        <f>[3]RESUMEN!F34/[3]RESUMEN!$AO$49</f>
        <v>85.142857142857139</v>
      </c>
      <c r="F35" s="197">
        <f>[3]RESUMEN!I34/[3]RESUMEN!$AO$49</f>
        <v>399.57142857142856</v>
      </c>
      <c r="G35" s="197">
        <f>[3]RESUMEN!J34/[3]RESUMEN!$AO$49</f>
        <v>86.61904761904762</v>
      </c>
      <c r="H35" s="198">
        <f t="shared" si="13"/>
        <v>21.677988320819928</v>
      </c>
      <c r="I35" s="197">
        <f>[3]RESUMEN!L34/[3]RESUMEN!$AO$49</f>
        <v>217.1904761904762</v>
      </c>
      <c r="J35" s="198">
        <f t="shared" si="14"/>
        <v>54.355857466332978</v>
      </c>
      <c r="K35" s="197">
        <f>[3]RESUMEN!M34/[3]RESUMEN!$AO$49</f>
        <v>90.047619047619051</v>
      </c>
      <c r="L35" s="198">
        <f t="shared" si="15"/>
        <v>22.536050530330119</v>
      </c>
      <c r="M35" s="197">
        <f>[3]RESUMEN!O34/[3]RESUMEN!$AO$49</f>
        <v>0</v>
      </c>
      <c r="N35" s="198">
        <f t="shared" si="16"/>
        <v>0</v>
      </c>
      <c r="O35" s="197">
        <f>[3]RESUMEN!P34/[3]RESUMEN!$AO$49</f>
        <v>0</v>
      </c>
      <c r="P35" s="198">
        <f t="shared" si="17"/>
        <v>0</v>
      </c>
      <c r="Q35" s="197">
        <f>[3]RESUMEN!S34/[3]RESUMEN!$AO$49</f>
        <v>5.6190476190476186</v>
      </c>
      <c r="R35" s="198">
        <f t="shared" si="18"/>
        <v>1.4062686211416995</v>
      </c>
      <c r="S35" s="197">
        <v>0</v>
      </c>
      <c r="T35" s="199">
        <f t="shared" si="19"/>
        <v>0</v>
      </c>
    </row>
    <row r="36" spans="1:20" ht="18.75" customHeight="1">
      <c r="A36" s="194" t="s">
        <v>23</v>
      </c>
      <c r="B36" s="197">
        <f>SUM([3]PROMEDIO!B36)</f>
        <v>246</v>
      </c>
      <c r="C36" s="197">
        <f>SUM([3]PROMEDIO!C36)</f>
        <v>6</v>
      </c>
      <c r="D36" s="197">
        <f t="shared" si="12"/>
        <v>231.52380952380952</v>
      </c>
      <c r="E36" s="197">
        <f>[3]RESUMEN!F35/[3]RESUMEN!$AO$49</f>
        <v>207.0952380952381</v>
      </c>
      <c r="F36" s="197">
        <f>[3]RESUMEN!I35/[3]RESUMEN!$AO$49</f>
        <v>24.428571428571427</v>
      </c>
      <c r="G36" s="197">
        <f>[3]RESUMEN!J35/[3]RESUMEN!$AO$49</f>
        <v>2.0952380952380953</v>
      </c>
      <c r="H36" s="198">
        <f t="shared" si="13"/>
        <v>8.5769980506822616</v>
      </c>
      <c r="I36" s="197">
        <f>[3]RESUMEN!L35/[3]RESUMEN!$AO$49</f>
        <v>6.2380952380952381</v>
      </c>
      <c r="J36" s="198">
        <f t="shared" si="14"/>
        <v>25.536062378167646</v>
      </c>
      <c r="K36" s="197">
        <f>[3]RESUMEN!M35/[3]RESUMEN!$AO$49</f>
        <v>0</v>
      </c>
      <c r="L36" s="198">
        <f t="shared" si="15"/>
        <v>0</v>
      </c>
      <c r="M36" s="197">
        <f>[3]RESUMEN!O35/[3]RESUMEN!$AO$49</f>
        <v>0</v>
      </c>
      <c r="N36" s="198">
        <f t="shared" si="16"/>
        <v>0</v>
      </c>
      <c r="O36" s="197">
        <f>[3]RESUMEN!P35/[3]RESUMEN!$AO$49</f>
        <v>3.9047619047619047</v>
      </c>
      <c r="P36" s="198">
        <f t="shared" si="17"/>
        <v>15.98440545808967</v>
      </c>
      <c r="Q36" s="197">
        <f>[3]RESUMEN!S35/[3]RESUMEN!$AO$49</f>
        <v>12.19047619047619</v>
      </c>
      <c r="R36" s="198">
        <f t="shared" si="18"/>
        <v>49.902534113060433</v>
      </c>
      <c r="S36" s="197">
        <f>[3]RESUMEN!T35/[3]RESUMEN!$AO$49</f>
        <v>0</v>
      </c>
      <c r="T36" s="199">
        <f t="shared" si="19"/>
        <v>0</v>
      </c>
    </row>
    <row r="37" spans="1:20" ht="18.75" customHeight="1">
      <c r="A37" s="196" t="s">
        <v>24</v>
      </c>
      <c r="B37" s="197">
        <f>SUM([3]PROMEDIO!B37)</f>
        <v>56</v>
      </c>
      <c r="C37" s="197">
        <f>SUM([3]PROMEDIO!C37)</f>
        <v>0</v>
      </c>
      <c r="D37" s="197">
        <f t="shared" si="12"/>
        <v>49</v>
      </c>
      <c r="E37" s="197">
        <f>[3]RESUMEN!F36/[3]RESUMEN!$AO$49</f>
        <v>0</v>
      </c>
      <c r="F37" s="197">
        <f>[3]RESUMEN!I36/[3]RESUMEN!$AO$49</f>
        <v>49</v>
      </c>
      <c r="G37" s="197">
        <f>[3]RESUMEN!J36/[3]RESUMEN!$AO$49</f>
        <v>12.761904761904763</v>
      </c>
      <c r="H37" s="198">
        <f t="shared" si="13"/>
        <v>26.044703595724005</v>
      </c>
      <c r="I37" s="197">
        <f>[3]RESUMEN!L36/[3]RESUMEN!$AO$49</f>
        <v>0</v>
      </c>
      <c r="J37" s="198">
        <f t="shared" si="14"/>
        <v>0</v>
      </c>
      <c r="K37" s="197">
        <f>[3]RESUMEN!M36/[3]RESUMEN!$AO$49</f>
        <v>0</v>
      </c>
      <c r="L37" s="198">
        <f t="shared" si="15"/>
        <v>0</v>
      </c>
      <c r="M37" s="197">
        <f>[3]RESUMEN!O36/[3]RESUMEN!$AO$49</f>
        <v>0</v>
      </c>
      <c r="N37" s="198">
        <f t="shared" si="16"/>
        <v>0</v>
      </c>
      <c r="O37" s="197">
        <f>[3]RESUMEN!P36/[3]RESUMEN!$AO$49</f>
        <v>0</v>
      </c>
      <c r="P37" s="198">
        <f t="shared" si="17"/>
        <v>0</v>
      </c>
      <c r="Q37" s="197">
        <f>[3]RESUMEN!S36/[3]RESUMEN!$AO$49</f>
        <v>0</v>
      </c>
      <c r="R37" s="198">
        <f t="shared" si="18"/>
        <v>0</v>
      </c>
      <c r="S37" s="197">
        <f>[3]RESUMEN!T36/[3]RESUMEN!$AO$49</f>
        <v>36.238095238095241</v>
      </c>
      <c r="T37" s="199">
        <f t="shared" si="19"/>
        <v>73.955296404275998</v>
      </c>
    </row>
    <row r="38" spans="1:20" ht="18.75" customHeight="1">
      <c r="A38" s="193" t="s">
        <v>205</v>
      </c>
      <c r="B38" s="197">
        <f>SUM([3]PROMEDIO!B38)</f>
        <v>420</v>
      </c>
      <c r="C38" s="197">
        <f>SUM([3]PROMEDIO!C38)</f>
        <v>5</v>
      </c>
      <c r="D38" s="197">
        <f t="shared" si="12"/>
        <v>364.57142857142856</v>
      </c>
      <c r="E38" s="197">
        <f>[3]RESUMEN!F37/[3]RESUMEN!$AO$49</f>
        <v>2.7142857142857144</v>
      </c>
      <c r="F38" s="197">
        <f>[3]RESUMEN!I37/[3]RESUMEN!$AO$49</f>
        <v>361.85714285714283</v>
      </c>
      <c r="G38" s="197">
        <f>[3]RESUMEN!J37/[3]RESUMEN!$AO$49</f>
        <v>4.7619047619047616E-2</v>
      </c>
      <c r="H38" s="198">
        <f t="shared" si="13"/>
        <v>1.315962626661403E-2</v>
      </c>
      <c r="I38" s="197">
        <f>[3]RESUMEN!L37/[3]RESUMEN!$AO$49</f>
        <v>0.90476190476190477</v>
      </c>
      <c r="J38" s="198">
        <f t="shared" si="14"/>
        <v>0.25003289906566656</v>
      </c>
      <c r="K38" s="197">
        <f>[3]RESUMEN!M37/[3]RESUMEN!$AO$49</f>
        <v>360.09523809523807</v>
      </c>
      <c r="L38" s="198">
        <f t="shared" si="15"/>
        <v>99.513093828135283</v>
      </c>
      <c r="M38" s="197">
        <f>[3]RESUMEN!O37/[3]RESUMEN!$AO$49</f>
        <v>0</v>
      </c>
      <c r="N38" s="198">
        <f t="shared" si="16"/>
        <v>0</v>
      </c>
      <c r="O38" s="197">
        <f>[3]RESUMEN!P37/[3]RESUMEN!$AO$49</f>
        <v>0</v>
      </c>
      <c r="P38" s="198">
        <f t="shared" si="17"/>
        <v>0</v>
      </c>
      <c r="Q38" s="197">
        <f>[3]RESUMEN!S37/[3]RESUMEN!$AO$49</f>
        <v>0.80952380952380953</v>
      </c>
      <c r="R38" s="198">
        <f t="shared" si="18"/>
        <v>0.22371364653243853</v>
      </c>
      <c r="S38" s="197">
        <f>[3]RESUMEN!T37/[3]RESUMEN!$AO$49</f>
        <v>0</v>
      </c>
      <c r="T38" s="199">
        <f t="shared" si="19"/>
        <v>0</v>
      </c>
    </row>
    <row r="39" spans="1:20" ht="18.75" customHeight="1">
      <c r="A39" s="193" t="s">
        <v>206</v>
      </c>
      <c r="B39" s="197">
        <f>SUM([3]PROMEDIO!B39)</f>
        <v>831</v>
      </c>
      <c r="C39" s="197">
        <f>SUM([3]PROMEDIO!C39)</f>
        <v>254</v>
      </c>
      <c r="D39" s="197">
        <f t="shared" si="12"/>
        <v>543.38095238095241</v>
      </c>
      <c r="E39" s="197">
        <f>[3]RESUMEN!F38/[3]RESUMEN!$AO$49</f>
        <v>0</v>
      </c>
      <c r="F39" s="197">
        <f>[3]RESUMEN!I38/[3]RESUMEN!$AO$49</f>
        <v>543.38095238095241</v>
      </c>
      <c r="G39" s="197">
        <f>[3]RESUMEN!J38/[3]RESUMEN!$AO$49</f>
        <v>2.5714285714285716</v>
      </c>
      <c r="H39" s="198">
        <f t="shared" si="13"/>
        <v>0.47322758741565157</v>
      </c>
      <c r="I39" s="197">
        <f>[3]RESUMEN!L38/[3]RESUMEN!$AO$49</f>
        <v>343</v>
      </c>
      <c r="J39" s="198">
        <f t="shared" si="14"/>
        <v>63.123302076943297</v>
      </c>
      <c r="K39" s="197">
        <f>[3]RESUMEN!M38/[3]RESUMEN!$AO$49</f>
        <v>197.8095238095238</v>
      </c>
      <c r="L39" s="198">
        <f t="shared" si="15"/>
        <v>36.403470335641039</v>
      </c>
      <c r="M39" s="197">
        <f>[3]RESUMEN!O38/[3]RESUMEN!$AO$49</f>
        <v>0</v>
      </c>
      <c r="N39" s="198">
        <f t="shared" si="16"/>
        <v>0</v>
      </c>
      <c r="O39" s="197">
        <f>[3]RESUMEN!P38/[3]RESUMEN!$AO$49</f>
        <v>0</v>
      </c>
      <c r="P39" s="198">
        <f t="shared" si="17"/>
        <v>0</v>
      </c>
      <c r="Q39" s="197">
        <f>[3]RESUMEN!S38/[3]RESUMEN!$AO$49</f>
        <v>0</v>
      </c>
      <c r="R39" s="198">
        <f t="shared" si="18"/>
        <v>0</v>
      </c>
      <c r="S39" s="197">
        <f>[3]RESUMEN!T38/[3]RESUMEN!$AO$49</f>
        <v>0</v>
      </c>
      <c r="T39" s="199">
        <f t="shared" si="19"/>
        <v>0</v>
      </c>
    </row>
    <row r="40" spans="1:20" ht="18.75" customHeight="1">
      <c r="A40" s="193" t="s">
        <v>333</v>
      </c>
      <c r="B40" s="197">
        <f>SUM([3]PROMEDIO!B40)</f>
        <v>486</v>
      </c>
      <c r="C40" s="197">
        <f>SUM([3]PROMEDIO!C40)</f>
        <v>12</v>
      </c>
      <c r="D40" s="197">
        <f t="shared" si="12"/>
        <v>368.80952380952385</v>
      </c>
      <c r="E40" s="197">
        <f>[3]RESUMEN!F39/[3]RESUMEN!$AO$49</f>
        <v>18.904761904761905</v>
      </c>
      <c r="F40" s="197">
        <f>[3]RESUMEN!I39/[3]RESUMEN!$AO$49</f>
        <v>349.90476190476193</v>
      </c>
      <c r="G40" s="197">
        <f>[3]RESUMEN!J39/[3]RESUMEN!$AO$49</f>
        <v>85.571428571428569</v>
      </c>
      <c r="H40" s="198">
        <f t="shared" si="13"/>
        <v>24.455634186173107</v>
      </c>
      <c r="I40" s="197">
        <f>[3]RESUMEN!L39/[3]RESUMEN!$AO$49</f>
        <v>244.52380952380952</v>
      </c>
      <c r="J40" s="198">
        <f t="shared" si="14"/>
        <v>69.882961350027216</v>
      </c>
      <c r="K40" s="197">
        <f>[3]RESUMEN!M39/[3]RESUMEN!$AO$49</f>
        <v>16.714285714285715</v>
      </c>
      <c r="L40" s="198">
        <f t="shared" si="15"/>
        <v>4.7768100163309741</v>
      </c>
      <c r="M40" s="197">
        <f>[3]RESUMEN!O39/[3]RESUMEN!$AO$49</f>
        <v>0</v>
      </c>
      <c r="N40" s="198">
        <f t="shared" si="16"/>
        <v>0</v>
      </c>
      <c r="O40" s="197">
        <f>[3]RESUMEN!P39/[3]RESUMEN!$AO$49</f>
        <v>0</v>
      </c>
      <c r="P40" s="198">
        <f t="shared" si="17"/>
        <v>0</v>
      </c>
      <c r="Q40" s="197">
        <f>[3]RESUMEN!S39/[3]RESUMEN!$AO$49</f>
        <v>2.4761904761904763</v>
      </c>
      <c r="R40" s="198">
        <f t="shared" si="18"/>
        <v>0.70767555797495918</v>
      </c>
      <c r="S40" s="197">
        <v>0</v>
      </c>
      <c r="T40" s="199">
        <f t="shared" si="19"/>
        <v>0</v>
      </c>
    </row>
    <row r="41" spans="1:20" ht="18.75" customHeight="1">
      <c r="A41" s="194" t="s">
        <v>25</v>
      </c>
      <c r="B41" s="197">
        <f>SUM([3]PROMEDIO!B41)</f>
        <v>50</v>
      </c>
      <c r="C41" s="197">
        <f>SUM([3]PROMEDIO!C41)</f>
        <v>0</v>
      </c>
      <c r="D41" s="197">
        <f t="shared" si="12"/>
        <v>25.61904761904762</v>
      </c>
      <c r="E41" s="197">
        <f>[3]RESUMEN!F40/[3]RESUMEN!$AO$49</f>
        <v>0</v>
      </c>
      <c r="F41" s="197">
        <f>[3]RESUMEN!I40/[3]RESUMEN!$AO$49</f>
        <v>25.61904761904762</v>
      </c>
      <c r="G41" s="197">
        <f>[3]RESUMEN!J40/[3]RESUMEN!$AO$49</f>
        <v>25.61904761904762</v>
      </c>
      <c r="H41" s="198">
        <f t="shared" si="13"/>
        <v>100</v>
      </c>
      <c r="I41" s="197">
        <f>[3]RESUMEN!L40/[3]RESUMEN!$AO$49</f>
        <v>0</v>
      </c>
      <c r="J41" s="198">
        <f t="shared" si="14"/>
        <v>0</v>
      </c>
      <c r="K41" s="197">
        <f>[3]RESUMEN!M40/[3]RESUMEN!$AO$49</f>
        <v>0</v>
      </c>
      <c r="L41" s="198">
        <f t="shared" si="15"/>
        <v>0</v>
      </c>
      <c r="M41" s="197">
        <f>[3]RESUMEN!O40/[3]RESUMEN!$AO$49</f>
        <v>0</v>
      </c>
      <c r="N41" s="198">
        <f t="shared" si="16"/>
        <v>0</v>
      </c>
      <c r="O41" s="197">
        <f>[3]RESUMEN!P40/[3]RESUMEN!$AO$49</f>
        <v>0</v>
      </c>
      <c r="P41" s="198">
        <f t="shared" si="17"/>
        <v>0</v>
      </c>
      <c r="Q41" s="197">
        <f>[3]RESUMEN!S40/[3]RESUMEN!$AO$49</f>
        <v>0</v>
      </c>
      <c r="R41" s="198">
        <f t="shared" si="18"/>
        <v>0</v>
      </c>
      <c r="S41" s="197">
        <f>[3]RESUMEN!T40/[3]RESUMEN!$AO$49</f>
        <v>0</v>
      </c>
      <c r="T41" s="199">
        <f t="shared" si="19"/>
        <v>0</v>
      </c>
    </row>
    <row r="42" spans="1:20" ht="18.75" customHeight="1">
      <c r="A42" s="193" t="s">
        <v>208</v>
      </c>
      <c r="B42" s="197">
        <f>SUM([3]PROMEDIO!B42)</f>
        <v>546</v>
      </c>
      <c r="C42" s="197">
        <f>SUM([3]PROMEDIO!C42)</f>
        <v>0</v>
      </c>
      <c r="D42" s="197">
        <f t="shared" si="12"/>
        <v>531.09523809523807</v>
      </c>
      <c r="E42" s="197">
        <f>[3]RESUMEN!F41/[3]RESUMEN!$AO$49</f>
        <v>0</v>
      </c>
      <c r="F42" s="197">
        <f>[3]RESUMEN!I41/[3]RESUMEN!$AO$49</f>
        <v>531.09523809523807</v>
      </c>
      <c r="G42" s="197">
        <f>[3]RESUMEN!J41/[3]RESUMEN!$AO$49</f>
        <v>5</v>
      </c>
      <c r="H42" s="198">
        <f t="shared" si="13"/>
        <v>0.94145073074509111</v>
      </c>
      <c r="I42" s="197">
        <f>[3]RESUMEN!L41/[3]RESUMEN!$AO$49</f>
        <v>473.47619047619048</v>
      </c>
      <c r="J42" s="198">
        <f t="shared" si="14"/>
        <v>89.150901102842283</v>
      </c>
      <c r="K42" s="197">
        <f>[3]RESUMEN!M41/[3]RESUMEN!$AO$49</f>
        <v>52.61904761904762</v>
      </c>
      <c r="L42" s="198">
        <f t="shared" si="15"/>
        <v>9.9076481664126241</v>
      </c>
      <c r="M42" s="197">
        <f>[3]RESUMEN!O41/[3]RESUMEN!$AO$49</f>
        <v>0</v>
      </c>
      <c r="N42" s="198">
        <f t="shared" si="16"/>
        <v>0</v>
      </c>
      <c r="O42" s="197">
        <f>[3]RESUMEN!P41/[3]RESUMEN!$AO$49</f>
        <v>0</v>
      </c>
      <c r="P42" s="198">
        <f t="shared" si="17"/>
        <v>0</v>
      </c>
      <c r="Q42" s="197">
        <f>[3]RESUMEN!S41/[3]RESUMEN!$AO$49</f>
        <v>0</v>
      </c>
      <c r="R42" s="198">
        <f t="shared" si="18"/>
        <v>0</v>
      </c>
      <c r="S42" s="197">
        <f>[3]RESUMEN!T41/[3]RESUMEN!$AO$49</f>
        <v>0</v>
      </c>
      <c r="T42" s="199">
        <f t="shared" si="19"/>
        <v>0</v>
      </c>
    </row>
    <row r="43" spans="1:20" ht="18.75" customHeight="1">
      <c r="A43" s="194" t="s">
        <v>26</v>
      </c>
      <c r="B43" s="197">
        <f>SUM([3]PROMEDIO!B43)</f>
        <v>152</v>
      </c>
      <c r="C43" s="197">
        <f>SUM([3]PROMEDIO!C43)</f>
        <v>0</v>
      </c>
      <c r="D43" s="197">
        <f t="shared" si="12"/>
        <v>72.904761904761898</v>
      </c>
      <c r="E43" s="197">
        <f>[3]RESUMEN!F42/[3]RESUMEN!$AO$49</f>
        <v>0</v>
      </c>
      <c r="F43" s="197">
        <f>[3]RESUMEN!I42/[3]RESUMEN!$AO$49</f>
        <v>72.904761904761898</v>
      </c>
      <c r="G43" s="197">
        <f>[3]RESUMEN!J42/[3]RESUMEN!$AO$49</f>
        <v>72.904761904761898</v>
      </c>
      <c r="H43" s="198">
        <f t="shared" si="13"/>
        <v>100</v>
      </c>
      <c r="I43" s="197">
        <f>[3]RESUMEN!L42/[3]RESUMEN!$AO$49</f>
        <v>0</v>
      </c>
      <c r="J43" s="198">
        <f t="shared" si="14"/>
        <v>0</v>
      </c>
      <c r="K43" s="197">
        <f>[3]RESUMEN!M42/[3]RESUMEN!$AO$49</f>
        <v>0</v>
      </c>
      <c r="L43" s="198">
        <f t="shared" si="15"/>
        <v>0</v>
      </c>
      <c r="M43" s="197">
        <f>[3]RESUMEN!O42/[3]RESUMEN!$AO$49</f>
        <v>0</v>
      </c>
      <c r="N43" s="198">
        <f t="shared" si="16"/>
        <v>0</v>
      </c>
      <c r="O43" s="197">
        <f>[3]RESUMEN!P42/[3]RESUMEN!$AO$49</f>
        <v>0</v>
      </c>
      <c r="P43" s="198">
        <f t="shared" si="17"/>
        <v>0</v>
      </c>
      <c r="Q43" s="197">
        <f>[3]RESUMEN!S42/[3]RESUMEN!$AO$49</f>
        <v>0</v>
      </c>
      <c r="R43" s="198">
        <f t="shared" si="18"/>
        <v>0</v>
      </c>
      <c r="S43" s="197">
        <f>[3]RESUMEN!T42/[3]RESUMEN!$AO$49</f>
        <v>0</v>
      </c>
      <c r="T43" s="199">
        <f t="shared" si="19"/>
        <v>0</v>
      </c>
    </row>
    <row r="44" spans="1:20" ht="18.75" customHeight="1">
      <c r="A44" s="193" t="s">
        <v>209</v>
      </c>
      <c r="B44" s="197">
        <f>SUM([3]PROMEDIO!B44)</f>
        <v>908</v>
      </c>
      <c r="C44" s="197">
        <f>SUM([3]PROMEDIO!C44)</f>
        <v>3</v>
      </c>
      <c r="D44" s="197">
        <f t="shared" si="12"/>
        <v>801.66666666666674</v>
      </c>
      <c r="E44" s="197">
        <f>[3]RESUMEN!F43/[3]RESUMEN!$AO$49</f>
        <v>262.66666666666669</v>
      </c>
      <c r="F44" s="197">
        <f>[3]RESUMEN!I43/[3]RESUMEN!$AO$49</f>
        <v>539</v>
      </c>
      <c r="G44" s="197">
        <f>[3]RESUMEN!J43/[3]RESUMEN!$AO$49</f>
        <v>198.95238095238096</v>
      </c>
      <c r="H44" s="198">
        <f t="shared" si="13"/>
        <v>36.911387931796099</v>
      </c>
      <c r="I44" s="197">
        <f>[3]RESUMEN!L43/[3]RESUMEN!$AO$49</f>
        <v>168.0952380952381</v>
      </c>
      <c r="J44" s="198">
        <f t="shared" si="14"/>
        <v>31.186500574255678</v>
      </c>
      <c r="K44" s="197">
        <f>[3]RESUMEN!M43/[3]RESUMEN!$AO$49</f>
        <v>51.476190476190474</v>
      </c>
      <c r="L44" s="198">
        <f t="shared" si="15"/>
        <v>9.5503136319462847</v>
      </c>
      <c r="M44" s="197">
        <f>[3]RESUMEN!O43/[3]RESUMEN!$AO$49</f>
        <v>0</v>
      </c>
      <c r="N44" s="198">
        <f t="shared" si="16"/>
        <v>0</v>
      </c>
      <c r="O44" s="197">
        <f>[3]RESUMEN!P43/[3]RESUMEN!$AO$49</f>
        <v>48.047619047619051</v>
      </c>
      <c r="P44" s="198">
        <f t="shared" si="17"/>
        <v>8.9142150366640163</v>
      </c>
      <c r="Q44" s="197">
        <f>[3]RESUMEN!S43/[3]RESUMEN!$AO$49</f>
        <v>36.333333333333336</v>
      </c>
      <c r="R44" s="198">
        <f t="shared" si="18"/>
        <v>6.7408781694495987</v>
      </c>
      <c r="S44" s="197">
        <f>[3]RESUMEN!T43/[3]RESUMEN!$AO$49</f>
        <v>36.095238095238095</v>
      </c>
      <c r="T44" s="199">
        <f t="shared" si="19"/>
        <v>6.696704655888329</v>
      </c>
    </row>
    <row r="45" spans="1:20" ht="18.75" customHeight="1">
      <c r="A45" s="193" t="s">
        <v>210</v>
      </c>
      <c r="B45" s="197">
        <f>SUM([3]PROMEDIO!B45)</f>
        <v>75</v>
      </c>
      <c r="C45" s="197">
        <f>SUM([3]PROMEDIO!C45)</f>
        <v>0</v>
      </c>
      <c r="D45" s="197">
        <f t="shared" si="12"/>
        <v>56.952380952380949</v>
      </c>
      <c r="E45" s="197">
        <f>[3]RESUMEN!F44/[3]RESUMEN!$AO$49</f>
        <v>0</v>
      </c>
      <c r="F45" s="197">
        <f>[3]RESUMEN!I44/[3]RESUMEN!$AO$49</f>
        <v>56.952380952380949</v>
      </c>
      <c r="G45" s="197">
        <f>[3]RESUMEN!J44/[3]RESUMEN!$AO$49</f>
        <v>56.952380952380949</v>
      </c>
      <c r="H45" s="198">
        <f t="shared" si="13"/>
        <v>100</v>
      </c>
      <c r="I45" s="197">
        <f>[3]RESUMEN!L44/[3]RESUMEN!$AO$49</f>
        <v>0</v>
      </c>
      <c r="J45" s="198">
        <f t="shared" si="14"/>
        <v>0</v>
      </c>
      <c r="K45" s="197">
        <f>[3]RESUMEN!M44/[3]RESUMEN!$AO$49</f>
        <v>0</v>
      </c>
      <c r="L45" s="198">
        <f t="shared" si="15"/>
        <v>0</v>
      </c>
      <c r="M45" s="197">
        <f>[3]RESUMEN!O44/[3]RESUMEN!$AO$49</f>
        <v>0</v>
      </c>
      <c r="N45" s="198">
        <f t="shared" si="16"/>
        <v>0</v>
      </c>
      <c r="O45" s="197">
        <f>[3]RESUMEN!P44/[3]RESUMEN!$AO$49</f>
        <v>0</v>
      </c>
      <c r="P45" s="198">
        <f t="shared" si="17"/>
        <v>0</v>
      </c>
      <c r="Q45" s="197">
        <f>[3]RESUMEN!S44/[3]RESUMEN!$AO$49</f>
        <v>0</v>
      </c>
      <c r="R45" s="198">
        <f t="shared" si="18"/>
        <v>0</v>
      </c>
      <c r="S45" s="197">
        <f>[3]RESUMEN!T44/[3]RESUMEN!$AO$49</f>
        <v>0</v>
      </c>
      <c r="T45" s="199">
        <f t="shared" si="19"/>
        <v>0</v>
      </c>
    </row>
    <row r="46" spans="1:20" ht="18.75" customHeight="1">
      <c r="A46" s="193" t="s">
        <v>219</v>
      </c>
      <c r="B46" s="197">
        <f>SUM([3]PROMEDIO!B46)</f>
        <v>0</v>
      </c>
      <c r="C46" s="197">
        <f>SUM([3]PROMEDIO!C46)</f>
        <v>0</v>
      </c>
      <c r="D46" s="197">
        <f t="shared" si="12"/>
        <v>0</v>
      </c>
      <c r="E46" s="197">
        <f>[3]RESUMEN!F45/[3]RESUMEN!$AO$49</f>
        <v>0</v>
      </c>
      <c r="F46" s="197">
        <f>[3]RESUMEN!I45/[3]RESUMEN!$AO$49</f>
        <v>0</v>
      </c>
      <c r="G46" s="197">
        <f>[3]RESUMEN!J45/[3]RESUMEN!$AO$49</f>
        <v>0</v>
      </c>
      <c r="H46" s="198">
        <v>0</v>
      </c>
      <c r="I46" s="197">
        <f>[3]RESUMEN!L45/[3]RESUMEN!$AO$49</f>
        <v>0</v>
      </c>
      <c r="J46" s="198">
        <v>0</v>
      </c>
      <c r="K46" s="197">
        <f>[3]RESUMEN!M45/[3]RESUMEN!$AO$49</f>
        <v>0</v>
      </c>
      <c r="L46" s="198">
        <v>0</v>
      </c>
      <c r="M46" s="197">
        <f>[3]RESUMEN!O45/[3]RESUMEN!$AO$49</f>
        <v>0</v>
      </c>
      <c r="N46" s="198">
        <v>0</v>
      </c>
      <c r="O46" s="197">
        <f>[3]RESUMEN!P45/[3]RESUMEN!$AO$49</f>
        <v>0</v>
      </c>
      <c r="P46" s="198">
        <v>0</v>
      </c>
      <c r="Q46" s="197">
        <f>[3]RESUMEN!S45/[3]RESUMEN!$AO$49</f>
        <v>0</v>
      </c>
      <c r="R46" s="198">
        <v>0</v>
      </c>
      <c r="S46" s="197">
        <f>[3]RESUMEN!T45/[3]RESUMEN!$AO$49</f>
        <v>0</v>
      </c>
      <c r="T46" s="199">
        <v>0</v>
      </c>
    </row>
    <row r="47" spans="1:20" ht="18.75" customHeight="1">
      <c r="A47" s="194" t="s">
        <v>27</v>
      </c>
      <c r="B47" s="197">
        <f>SUM([3]PROMEDIO!B47)</f>
        <v>400</v>
      </c>
      <c r="C47" s="197">
        <f>SUM([3]PROMEDIO!C47)</f>
        <v>0</v>
      </c>
      <c r="D47" s="197">
        <f t="shared" si="12"/>
        <v>362.76190476190476</v>
      </c>
      <c r="E47" s="197">
        <f>[3]RESUMEN!F46/[3]RESUMEN!$AO$49</f>
        <v>0</v>
      </c>
      <c r="F47" s="197">
        <f>[3]RESUMEN!I46/[3]RESUMEN!$AO$49</f>
        <v>362.76190476190476</v>
      </c>
      <c r="G47" s="197">
        <f>[3]RESUMEN!J46/[3]RESUMEN!$AO$49</f>
        <v>362.76190476190476</v>
      </c>
      <c r="H47" s="198">
        <f t="shared" si="13"/>
        <v>100</v>
      </c>
      <c r="I47" s="197">
        <f>[3]RESUMEN!L46/[3]RESUMEN!$AO$49</f>
        <v>0</v>
      </c>
      <c r="J47" s="198">
        <f t="shared" si="14"/>
        <v>0</v>
      </c>
      <c r="K47" s="197">
        <f>[3]RESUMEN!M46/[3]RESUMEN!$AO$49</f>
        <v>0</v>
      </c>
      <c r="L47" s="198">
        <f t="shared" si="15"/>
        <v>0</v>
      </c>
      <c r="M47" s="197">
        <f>[3]RESUMEN!O46/[3]RESUMEN!$AO$49</f>
        <v>0</v>
      </c>
      <c r="N47" s="198">
        <f t="shared" si="16"/>
        <v>0</v>
      </c>
      <c r="O47" s="197">
        <f>[3]RESUMEN!P46/[3]RESUMEN!$AO$49</f>
        <v>0</v>
      </c>
      <c r="P47" s="198">
        <f t="shared" si="17"/>
        <v>0</v>
      </c>
      <c r="Q47" s="197">
        <f>[3]RESUMEN!S46/[3]RESUMEN!$AO$49</f>
        <v>0</v>
      </c>
      <c r="R47" s="198">
        <f t="shared" si="18"/>
        <v>0</v>
      </c>
      <c r="S47" s="197">
        <f>[3]RESUMEN!T46/[3]RESUMEN!$AO$49</f>
        <v>0</v>
      </c>
      <c r="T47" s="199">
        <f t="shared" si="19"/>
        <v>0</v>
      </c>
    </row>
    <row r="48" spans="1:20" ht="18.75" customHeight="1">
      <c r="A48" s="194" t="s">
        <v>28</v>
      </c>
      <c r="B48" s="197">
        <f>SUM([3]PROMEDIO!B48)</f>
        <v>384</v>
      </c>
      <c r="C48" s="197">
        <f>SUM([3]PROMEDIO!C48)</f>
        <v>0</v>
      </c>
      <c r="D48" s="197">
        <f t="shared" si="12"/>
        <v>367.95238095238096</v>
      </c>
      <c r="E48" s="197">
        <f>[3]RESUMEN!F47/[3]RESUMEN!$AO$49</f>
        <v>268.66666666666669</v>
      </c>
      <c r="F48" s="197">
        <f>[3]RESUMEN!I47/[3]RESUMEN!$AO$49</f>
        <v>99.285714285714292</v>
      </c>
      <c r="G48" s="197">
        <f>[3]RESUMEN!J47/[3]RESUMEN!$AO$49</f>
        <v>8.9523809523809526</v>
      </c>
      <c r="H48" s="198">
        <f t="shared" si="13"/>
        <v>9.0167865707434061</v>
      </c>
      <c r="I48" s="197">
        <f>[3]RESUMEN!L47/[3]RESUMEN!$AO$49</f>
        <v>6.333333333333333</v>
      </c>
      <c r="J48" s="198">
        <f t="shared" si="14"/>
        <v>6.3788968824940033</v>
      </c>
      <c r="K48" s="197">
        <f>[3]RESUMEN!M47/[3]RESUMEN!$AO$49</f>
        <v>4.7619047619047616E-2</v>
      </c>
      <c r="L48" s="198">
        <f t="shared" si="15"/>
        <v>4.7961630695443638E-2</v>
      </c>
      <c r="M48" s="197">
        <f>[3]RESUMEN!O47/[3]RESUMEN!$AO$49</f>
        <v>0</v>
      </c>
      <c r="N48" s="198">
        <f t="shared" si="16"/>
        <v>0</v>
      </c>
      <c r="O48" s="197">
        <f>[3]RESUMEN!P47/[3]RESUMEN!$AO$49</f>
        <v>58.761904761904759</v>
      </c>
      <c r="P48" s="198">
        <f t="shared" si="17"/>
        <v>59.184652278177452</v>
      </c>
      <c r="Q48" s="197">
        <f>[3]RESUMEN!S47/[3]RESUMEN!$AO$49</f>
        <v>25.19047619047619</v>
      </c>
      <c r="R48" s="198">
        <f t="shared" si="18"/>
        <v>25.371702637889687</v>
      </c>
      <c r="S48" s="197">
        <f>[3]RESUMEN!T47/[3]RESUMEN!$AO$49</f>
        <v>0</v>
      </c>
      <c r="T48" s="199">
        <f t="shared" si="19"/>
        <v>0</v>
      </c>
    </row>
    <row r="49" spans="1:20" ht="18.75" customHeight="1" thickBot="1">
      <c r="A49" s="259" t="s">
        <v>211</v>
      </c>
      <c r="B49" s="260">
        <f>SUM([3]PROMEDIO!B49)</f>
        <v>24</v>
      </c>
      <c r="C49" s="260">
        <f>SUM([3]PROMEDIO!C49)</f>
        <v>0</v>
      </c>
      <c r="D49" s="260">
        <f t="shared" si="12"/>
        <v>21.904761904761905</v>
      </c>
      <c r="E49" s="260">
        <f>[3]RESUMEN!F48/[3]RESUMEN!$AO$49</f>
        <v>0</v>
      </c>
      <c r="F49" s="260">
        <f>[3]RESUMEN!I48/[3]RESUMEN!$AO$49</f>
        <v>21.904761904761905</v>
      </c>
      <c r="G49" s="260">
        <f>[3]RESUMEN!J48/[3]RESUMEN!$AO$49</f>
        <v>0.95238095238095233</v>
      </c>
      <c r="H49" s="262">
        <f t="shared" si="13"/>
        <v>4.3478260869565215</v>
      </c>
      <c r="I49" s="260">
        <f>[3]RESUMEN!L48/[3]RESUMEN!$AO$49</f>
        <v>0</v>
      </c>
      <c r="J49" s="262">
        <f t="shared" si="14"/>
        <v>0</v>
      </c>
      <c r="K49" s="260">
        <f>[3]RESUMEN!M48/[3]RESUMEN!$AO$49</f>
        <v>0</v>
      </c>
      <c r="L49" s="262">
        <f t="shared" si="15"/>
        <v>0</v>
      </c>
      <c r="M49" s="260">
        <f>[3]RESUMEN!O48/[3]RESUMEN!$AO$49</f>
        <v>0</v>
      </c>
      <c r="N49" s="262">
        <f t="shared" si="16"/>
        <v>0</v>
      </c>
      <c r="O49" s="260">
        <f>[3]RESUMEN!P48/[3]RESUMEN!$AO$49</f>
        <v>0</v>
      </c>
      <c r="P49" s="262">
        <f t="shared" si="17"/>
        <v>0</v>
      </c>
      <c r="Q49" s="260">
        <f>[3]RESUMEN!S48/[3]RESUMEN!$AO$49</f>
        <v>0</v>
      </c>
      <c r="R49" s="262">
        <f t="shared" si="18"/>
        <v>0</v>
      </c>
      <c r="S49" s="260">
        <f>[3]RESUMEN!T48/[3]RESUMEN!$AO$49</f>
        <v>20.952380952380953</v>
      </c>
      <c r="T49" s="263">
        <f t="shared" si="19"/>
        <v>95.652173913043484</v>
      </c>
    </row>
    <row r="50" spans="1:20" ht="15.75" customHeight="1">
      <c r="A50" s="11" t="s">
        <v>212</v>
      </c>
      <c r="C50" s="12" t="s">
        <v>39</v>
      </c>
      <c r="D50" s="8"/>
      <c r="E50" s="8"/>
      <c r="F50" s="8"/>
    </row>
    <row r="51" spans="1:20" ht="15.75" customHeight="1">
      <c r="A51" s="11" t="s">
        <v>29</v>
      </c>
      <c r="C51" s="13" t="s">
        <v>40</v>
      </c>
      <c r="D51" s="266"/>
      <c r="E51" s="266"/>
      <c r="F51" s="266"/>
      <c r="G51" s="265"/>
      <c r="H51" s="265"/>
      <c r="I51" s="265"/>
      <c r="J51" s="265"/>
      <c r="K51" s="265"/>
      <c r="L51" s="265"/>
      <c r="M51" s="265"/>
      <c r="N51" s="265"/>
      <c r="O51" s="265"/>
      <c r="P51" s="265"/>
      <c r="Q51" s="265"/>
      <c r="R51" s="265"/>
      <c r="S51" s="265"/>
      <c r="T51" s="265"/>
    </row>
    <row r="52" spans="1:20" ht="15.75" customHeight="1">
      <c r="A52" s="14" t="s">
        <v>213</v>
      </c>
      <c r="C52" s="13" t="s">
        <v>41</v>
      </c>
      <c r="D52" s="8"/>
      <c r="E52" s="8"/>
      <c r="F52" s="8"/>
    </row>
    <row r="53" spans="1:20">
      <c r="B53" s="6"/>
    </row>
    <row r="54" spans="1:20">
      <c r="A54" s="213"/>
    </row>
    <row r="55" spans="1:20">
      <c r="A55" s="213"/>
    </row>
  </sheetData>
  <mergeCells count="7">
    <mergeCell ref="S6:S8"/>
    <mergeCell ref="M5:R5"/>
    <mergeCell ref="A6:A8"/>
    <mergeCell ref="C6:C8"/>
    <mergeCell ref="M6:M8"/>
    <mergeCell ref="O6:O8"/>
    <mergeCell ref="Q6:Q8"/>
  </mergeCells>
  <printOptions horizontalCentered="1"/>
  <pageMargins left="0.25" right="0.25" top="0.35" bottom="0.25" header="0.19" footer="0.17"/>
  <pageSetup scale="70" orientation="portrait" r:id="rId1"/>
  <headerFooter>
    <oddHeader>&amp;C&amp;"-,Bold"DEPARTAMENTO DE CORRECCION Y REHABILITACION</oddHeader>
    <oddFooter>&amp;L&amp;8Fuente: Informe de Recuento Diario,
Oficina de Control de Población&amp;R&amp;8OFICINA DE DESARROLLO PROGRAMATICO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DEFINICION</vt:lpstr>
      <vt:lpstr>CONTACTO</vt:lpstr>
      <vt:lpstr>PROMEDIO</vt:lpstr>
      <vt:lpstr>TABLA PROMEDIO</vt:lpstr>
      <vt:lpstr>FUGAS</vt:lpstr>
      <vt:lpstr>FUGAS FEMENINA</vt:lpstr>
      <vt:lpstr>MUERTES</vt:lpstr>
      <vt:lpstr>MUERTES FEMENINA</vt:lpstr>
      <vt:lpstr>NIVELES DE CUSTODIA</vt:lpstr>
      <vt:lpstr>TABLA DE NIVELES DE CST.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zgonzalez</dc:creator>
  <cp:lastModifiedBy>zgonzalez</cp:lastModifiedBy>
  <cp:lastPrinted>2012-06-12T19:14:37Z</cp:lastPrinted>
  <dcterms:created xsi:type="dcterms:W3CDTF">2009-09-11T17:26:49Z</dcterms:created>
  <dcterms:modified xsi:type="dcterms:W3CDTF">2012-06-12T19:15:06Z</dcterms:modified>
</cp:coreProperties>
</file>