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C7" i="10"/>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U6" i="10" l="1"/>
  <c r="Y6"/>
  <c r="C6"/>
  <c r="AA7"/>
  <c r="O5" i="9"/>
  <c r="B4"/>
  <c r="E4"/>
  <c r="Q8" s="1"/>
  <c r="G4"/>
  <c r="Q10" s="1"/>
  <c r="I4"/>
  <c r="Q12" s="1"/>
  <c r="K4"/>
  <c r="Q14" s="1"/>
  <c r="M4"/>
  <c r="Q16" s="1"/>
  <c r="C4"/>
  <c r="Q6" s="1"/>
  <c r="AA6" i="10" l="1"/>
  <c r="Q18" i="9"/>
  <c r="O4"/>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AA25"/>
  <c r="O31" i="3" l="1"/>
  <c r="O30"/>
  <c r="O29"/>
  <c r="O28"/>
  <c r="O27"/>
  <c r="O26"/>
  <c r="O25"/>
  <c r="O32" s="1"/>
  <c r="O21"/>
  <c r="O20"/>
  <c r="O19"/>
  <c r="O18"/>
  <c r="O17"/>
  <c r="O16"/>
  <c r="O15"/>
  <c r="O11"/>
  <c r="O10"/>
  <c r="O9"/>
  <c r="O8"/>
  <c r="O7"/>
  <c r="O6"/>
  <c r="O5"/>
  <c r="O12" s="1"/>
  <c r="S49" i="2"/>
  <c r="T49" s="1"/>
  <c r="Q49"/>
  <c r="R49" s="1"/>
  <c r="O49"/>
  <c r="P49" s="1"/>
  <c r="M49"/>
  <c r="N49" s="1"/>
  <c r="K49"/>
  <c r="L49" s="1"/>
  <c r="I49"/>
  <c r="J49" s="1"/>
  <c r="G49"/>
  <c r="H49" s="1"/>
  <c r="F49"/>
  <c r="E49"/>
  <c r="D49" s="1"/>
  <c r="C49"/>
  <c r="B49"/>
  <c r="T48"/>
  <c r="S48"/>
  <c r="R48"/>
  <c r="Q48"/>
  <c r="P48"/>
  <c r="O48"/>
  <c r="N48"/>
  <c r="M48"/>
  <c r="L48"/>
  <c r="I48"/>
  <c r="J48" s="1"/>
  <c r="G48"/>
  <c r="H48" s="1"/>
  <c r="F48"/>
  <c r="E48"/>
  <c r="D48" s="1"/>
  <c r="C48"/>
  <c r="B48"/>
  <c r="S47"/>
  <c r="Q47"/>
  <c r="O47"/>
  <c r="M47"/>
  <c r="K47"/>
  <c r="I47"/>
  <c r="G47"/>
  <c r="F47"/>
  <c r="T47" s="1"/>
  <c r="E47"/>
  <c r="D47"/>
  <c r="C47"/>
  <c r="B47"/>
  <c r="S46"/>
  <c r="Q46"/>
  <c r="O46"/>
  <c r="M46"/>
  <c r="K46"/>
  <c r="I46"/>
  <c r="G46"/>
  <c r="F46"/>
  <c r="E46"/>
  <c r="D46"/>
  <c r="C46"/>
  <c r="B46"/>
  <c r="S45"/>
  <c r="T45" s="1"/>
  <c r="Q45"/>
  <c r="R45" s="1"/>
  <c r="O45"/>
  <c r="P45" s="1"/>
  <c r="M45"/>
  <c r="N45" s="1"/>
  <c r="K45"/>
  <c r="L45" s="1"/>
  <c r="I45"/>
  <c r="J45" s="1"/>
  <c r="G45"/>
  <c r="H45" s="1"/>
  <c r="F45"/>
  <c r="E45"/>
  <c r="D45" s="1"/>
  <c r="C45"/>
  <c r="B45"/>
  <c r="S44"/>
  <c r="Q44"/>
  <c r="O44"/>
  <c r="M44"/>
  <c r="K44"/>
  <c r="I44"/>
  <c r="G44"/>
  <c r="F44"/>
  <c r="T44" s="1"/>
  <c r="E44"/>
  <c r="D44"/>
  <c r="C44"/>
  <c r="B44"/>
  <c r="S43"/>
  <c r="T43" s="1"/>
  <c r="Q43"/>
  <c r="R43" s="1"/>
  <c r="O43"/>
  <c r="P43" s="1"/>
  <c r="M43"/>
  <c r="N43" s="1"/>
  <c r="K43"/>
  <c r="L43" s="1"/>
  <c r="I43"/>
  <c r="J43" s="1"/>
  <c r="G43"/>
  <c r="H43" s="1"/>
  <c r="F43"/>
  <c r="E43"/>
  <c r="D43" s="1"/>
  <c r="C43"/>
  <c r="B43"/>
  <c r="S42"/>
  <c r="Q42"/>
  <c r="O42"/>
  <c r="M42"/>
  <c r="K42"/>
  <c r="I42"/>
  <c r="G42"/>
  <c r="F42"/>
  <c r="T42" s="1"/>
  <c r="E42"/>
  <c r="D42"/>
  <c r="C42"/>
  <c r="B42"/>
  <c r="S41"/>
  <c r="T41" s="1"/>
  <c r="Q41"/>
  <c r="R41" s="1"/>
  <c r="O41"/>
  <c r="P41" s="1"/>
  <c r="M41"/>
  <c r="N41" s="1"/>
  <c r="K41"/>
  <c r="L41" s="1"/>
  <c r="I41"/>
  <c r="J41" s="1"/>
  <c r="G41"/>
  <c r="H41" s="1"/>
  <c r="F41"/>
  <c r="E41"/>
  <c r="D41" s="1"/>
  <c r="C41"/>
  <c r="B41"/>
  <c r="T40"/>
  <c r="Q40"/>
  <c r="R40" s="1"/>
  <c r="O40"/>
  <c r="P40" s="1"/>
  <c r="M40"/>
  <c r="N40" s="1"/>
  <c r="K40"/>
  <c r="L40" s="1"/>
  <c r="I40"/>
  <c r="J40" s="1"/>
  <c r="G40"/>
  <c r="H40" s="1"/>
  <c r="F40"/>
  <c r="E40"/>
  <c r="D40" s="1"/>
  <c r="C40"/>
  <c r="B40"/>
  <c r="S39"/>
  <c r="Q39"/>
  <c r="O39"/>
  <c r="M39"/>
  <c r="K39"/>
  <c r="I39"/>
  <c r="G39"/>
  <c r="F39"/>
  <c r="T39" s="1"/>
  <c r="E39"/>
  <c r="D39"/>
  <c r="C39"/>
  <c r="B39"/>
  <c r="S38"/>
  <c r="T38" s="1"/>
  <c r="O38"/>
  <c r="M38"/>
  <c r="K38"/>
  <c r="I38"/>
  <c r="G38"/>
  <c r="F38"/>
  <c r="R38" s="1"/>
  <c r="E38"/>
  <c r="D38"/>
  <c r="C38"/>
  <c r="B38"/>
  <c r="S37"/>
  <c r="T37" s="1"/>
  <c r="Q37"/>
  <c r="R37" s="1"/>
  <c r="O37"/>
  <c r="P37" s="1"/>
  <c r="M37"/>
  <c r="N37" s="1"/>
  <c r="K37"/>
  <c r="L37" s="1"/>
  <c r="I37"/>
  <c r="J37" s="1"/>
  <c r="G37"/>
  <c r="H37" s="1"/>
  <c r="F37"/>
  <c r="E37"/>
  <c r="D37" s="1"/>
  <c r="C37"/>
  <c r="B37"/>
  <c r="S36"/>
  <c r="Q36"/>
  <c r="O36"/>
  <c r="M36"/>
  <c r="K36"/>
  <c r="I36"/>
  <c r="G36"/>
  <c r="F36"/>
  <c r="T36" s="1"/>
  <c r="E36"/>
  <c r="D36"/>
  <c r="C36"/>
  <c r="B36"/>
  <c r="S35"/>
  <c r="T35" s="1"/>
  <c r="Q35"/>
  <c r="R35" s="1"/>
  <c r="O35"/>
  <c r="P35" s="1"/>
  <c r="M35"/>
  <c r="N35" s="1"/>
  <c r="K35"/>
  <c r="L35" s="1"/>
  <c r="I35"/>
  <c r="J35" s="1"/>
  <c r="G35"/>
  <c r="H35" s="1"/>
  <c r="F35"/>
  <c r="E35"/>
  <c r="D35" s="1"/>
  <c r="C35"/>
  <c r="B35"/>
  <c r="S34"/>
  <c r="Q34"/>
  <c r="O34"/>
  <c r="M34"/>
  <c r="K34"/>
  <c r="I34"/>
  <c r="G34"/>
  <c r="F34"/>
  <c r="T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F29" s="1"/>
  <c r="E30"/>
  <c r="D30"/>
  <c r="C30"/>
  <c r="B30"/>
  <c r="B29" s="1"/>
  <c r="S29"/>
  <c r="T29" s="1"/>
  <c r="Q29"/>
  <c r="R29" s="1"/>
  <c r="O29"/>
  <c r="P29" s="1"/>
  <c r="M29"/>
  <c r="N29" s="1"/>
  <c r="K29"/>
  <c r="L29" s="1"/>
  <c r="I29"/>
  <c r="J29" s="1"/>
  <c r="G29"/>
  <c r="H29" s="1"/>
  <c r="E29"/>
  <c r="C29"/>
  <c r="S28"/>
  <c r="Q28"/>
  <c r="O28"/>
  <c r="M28"/>
  <c r="K28"/>
  <c r="I28"/>
  <c r="G28"/>
  <c r="F28"/>
  <c r="T28" s="1"/>
  <c r="E28"/>
  <c r="D28"/>
  <c r="C28"/>
  <c r="B28"/>
  <c r="Q27"/>
  <c r="O27"/>
  <c r="M27"/>
  <c r="K27"/>
  <c r="I27"/>
  <c r="G27"/>
  <c r="F27"/>
  <c r="T27" s="1"/>
  <c r="E27"/>
  <c r="D27"/>
  <c r="C27"/>
  <c r="B27"/>
  <c r="S26"/>
  <c r="T26" s="1"/>
  <c r="Q26"/>
  <c r="R26" s="1"/>
  <c r="O26"/>
  <c r="P26" s="1"/>
  <c r="M26"/>
  <c r="N26" s="1"/>
  <c r="K26"/>
  <c r="L26" s="1"/>
  <c r="I26"/>
  <c r="J26" s="1"/>
  <c r="G26"/>
  <c r="H26" s="1"/>
  <c r="F26"/>
  <c r="E26"/>
  <c r="D26" s="1"/>
  <c r="C26"/>
  <c r="B26"/>
  <c r="S25"/>
  <c r="Q25"/>
  <c r="O25"/>
  <c r="M25"/>
  <c r="K25"/>
  <c r="I25"/>
  <c r="G25"/>
  <c r="F25"/>
  <c r="E25"/>
  <c r="D25"/>
  <c r="C25"/>
  <c r="B25"/>
  <c r="S24"/>
  <c r="T24" s="1"/>
  <c r="Q24"/>
  <c r="R24" s="1"/>
  <c r="O24"/>
  <c r="P24" s="1"/>
  <c r="M24"/>
  <c r="N24" s="1"/>
  <c r="K24"/>
  <c r="L24" s="1"/>
  <c r="I24"/>
  <c r="J24" s="1"/>
  <c r="G24"/>
  <c r="H24" s="1"/>
  <c r="F24"/>
  <c r="E24"/>
  <c r="D24" s="1"/>
  <c r="C24"/>
  <c r="B24"/>
  <c r="S23"/>
  <c r="Q23"/>
  <c r="O23"/>
  <c r="M23"/>
  <c r="K23"/>
  <c r="I23"/>
  <c r="G23"/>
  <c r="F23"/>
  <c r="T23" s="1"/>
  <c r="E23"/>
  <c r="D23"/>
  <c r="C23"/>
  <c r="B23"/>
  <c r="S22"/>
  <c r="T22" s="1"/>
  <c r="Q22"/>
  <c r="R22" s="1"/>
  <c r="O22"/>
  <c r="P22" s="1"/>
  <c r="M22"/>
  <c r="N22" s="1"/>
  <c r="K22"/>
  <c r="L22" s="1"/>
  <c r="I22"/>
  <c r="J22" s="1"/>
  <c r="G22"/>
  <c r="H22" s="1"/>
  <c r="F22"/>
  <c r="E22"/>
  <c r="D22" s="1"/>
  <c r="C22"/>
  <c r="B22"/>
  <c r="S21"/>
  <c r="Q21"/>
  <c r="O21"/>
  <c r="M21"/>
  <c r="K21"/>
  <c r="I21"/>
  <c r="G21"/>
  <c r="F21"/>
  <c r="T21" s="1"/>
  <c r="E21"/>
  <c r="D21"/>
  <c r="C21"/>
  <c r="B21"/>
  <c r="S20"/>
  <c r="T20" s="1"/>
  <c r="Q20"/>
  <c r="R20" s="1"/>
  <c r="O20"/>
  <c r="P20" s="1"/>
  <c r="M20"/>
  <c r="N20" s="1"/>
  <c r="K20"/>
  <c r="L20" s="1"/>
  <c r="I20"/>
  <c r="J20" s="1"/>
  <c r="G20"/>
  <c r="H20" s="1"/>
  <c r="F20"/>
  <c r="E20"/>
  <c r="D20" s="1"/>
  <c r="C20"/>
  <c r="B20"/>
  <c r="S19"/>
  <c r="Q19"/>
  <c r="O19"/>
  <c r="M19"/>
  <c r="K19"/>
  <c r="I19"/>
  <c r="G19"/>
  <c r="F19"/>
  <c r="T19" s="1"/>
  <c r="E19"/>
  <c r="D19"/>
  <c r="C19"/>
  <c r="B19"/>
  <c r="S18"/>
  <c r="T18" s="1"/>
  <c r="Q18"/>
  <c r="R18" s="1"/>
  <c r="O18"/>
  <c r="P18" s="1"/>
  <c r="M18"/>
  <c r="N18" s="1"/>
  <c r="K18"/>
  <c r="L18" s="1"/>
  <c r="I18"/>
  <c r="J18" s="1"/>
  <c r="G18"/>
  <c r="H18" s="1"/>
  <c r="F18"/>
  <c r="E18"/>
  <c r="D18" s="1"/>
  <c r="C18"/>
  <c r="B18"/>
  <c r="S17"/>
  <c r="Q17"/>
  <c r="O17"/>
  <c r="M17"/>
  <c r="K17"/>
  <c r="I17"/>
  <c r="G17"/>
  <c r="F17"/>
  <c r="T17" s="1"/>
  <c r="E17"/>
  <c r="D17"/>
  <c r="C17"/>
  <c r="B17"/>
  <c r="S16"/>
  <c r="T16" s="1"/>
  <c r="Q16"/>
  <c r="R16" s="1"/>
  <c r="O16"/>
  <c r="P16" s="1"/>
  <c r="M16"/>
  <c r="N16" s="1"/>
  <c r="K16"/>
  <c r="L16" s="1"/>
  <c r="I16"/>
  <c r="J16" s="1"/>
  <c r="G16"/>
  <c r="H16" s="1"/>
  <c r="F16"/>
  <c r="E16"/>
  <c r="D16" s="1"/>
  <c r="C16"/>
  <c r="B16"/>
  <c r="S15"/>
  <c r="Q15"/>
  <c r="O15"/>
  <c r="M15"/>
  <c r="K15"/>
  <c r="I15"/>
  <c r="G15"/>
  <c r="F15"/>
  <c r="T15" s="1"/>
  <c r="E15"/>
  <c r="D15"/>
  <c r="C15"/>
  <c r="B15"/>
  <c r="S14"/>
  <c r="T14" s="1"/>
  <c r="Q14"/>
  <c r="R14" s="1"/>
  <c r="O14"/>
  <c r="P14" s="1"/>
  <c r="M14"/>
  <c r="N14" s="1"/>
  <c r="K14"/>
  <c r="L14" s="1"/>
  <c r="I14"/>
  <c r="J14" s="1"/>
  <c r="G14"/>
  <c r="H14" s="1"/>
  <c r="F14"/>
  <c r="E14"/>
  <c r="D14" s="1"/>
  <c r="C14"/>
  <c r="B14"/>
  <c r="S13"/>
  <c r="Q13"/>
  <c r="O13"/>
  <c r="M13"/>
  <c r="K13"/>
  <c r="I13"/>
  <c r="G13"/>
  <c r="F13"/>
  <c r="T13" s="1"/>
  <c r="E13"/>
  <c r="D13"/>
  <c r="C13"/>
  <c r="B13"/>
  <c r="S12"/>
  <c r="Q12"/>
  <c r="R12" s="1"/>
  <c r="O12"/>
  <c r="M12"/>
  <c r="N12" s="1"/>
  <c r="I12"/>
  <c r="G12"/>
  <c r="F12"/>
  <c r="E12"/>
  <c r="D12"/>
  <c r="C12"/>
  <c r="B12"/>
  <c r="S11"/>
  <c r="T11" s="1"/>
  <c r="Q11"/>
  <c r="R11" s="1"/>
  <c r="O11"/>
  <c r="P11" s="1"/>
  <c r="M11"/>
  <c r="N11" s="1"/>
  <c r="K11"/>
  <c r="L11" s="1"/>
  <c r="I11"/>
  <c r="J11" s="1"/>
  <c r="G11"/>
  <c r="H11" s="1"/>
  <c r="F11"/>
  <c r="E11"/>
  <c r="D11" s="1"/>
  <c r="D10" s="1"/>
  <c r="C11"/>
  <c r="B11"/>
  <c r="S10"/>
  <c r="O10"/>
  <c r="K10"/>
  <c r="G10"/>
  <c r="C10"/>
  <c r="C9" s="1"/>
  <c r="B41" i="6"/>
  <c r="B40"/>
  <c r="B39"/>
  <c r="B38"/>
  <c r="B37"/>
  <c r="B36"/>
  <c r="B35"/>
  <c r="B34"/>
  <c r="B33"/>
  <c r="B32"/>
  <c r="B31"/>
  <c r="B30"/>
  <c r="B29"/>
  <c r="B28"/>
  <c r="B27"/>
  <c r="B26"/>
  <c r="B25"/>
  <c r="B24"/>
  <c r="B23" s="1"/>
  <c r="N23"/>
  <c r="M23"/>
  <c r="L23"/>
  <c r="K23"/>
  <c r="J23"/>
  <c r="I23"/>
  <c r="H23"/>
  <c r="G23"/>
  <c r="F23"/>
  <c r="E23"/>
  <c r="D23"/>
  <c r="C23"/>
  <c r="O24" s="1"/>
  <c r="B22"/>
  <c r="B21"/>
  <c r="B20"/>
  <c r="B5" s="1"/>
  <c r="B4" s="1"/>
  <c r="B19"/>
  <c r="B18"/>
  <c r="Q17"/>
  <c r="B17"/>
  <c r="B16"/>
  <c r="Q15"/>
  <c r="B15"/>
  <c r="B14"/>
  <c r="Q13"/>
  <c r="B13"/>
  <c r="B12"/>
  <c r="Q11"/>
  <c r="B11"/>
  <c r="B10"/>
  <c r="Q9"/>
  <c r="B9"/>
  <c r="B8"/>
  <c r="Q7"/>
  <c r="B7"/>
  <c r="B6"/>
  <c r="N5"/>
  <c r="M5"/>
  <c r="L5"/>
  <c r="K5"/>
  <c r="J5"/>
  <c r="I5"/>
  <c r="H5"/>
  <c r="G5"/>
  <c r="F5"/>
  <c r="E5"/>
  <c r="D5"/>
  <c r="C5"/>
  <c r="O5" s="1"/>
  <c r="N4"/>
  <c r="M4"/>
  <c r="Q16" s="1"/>
  <c r="L4"/>
  <c r="K4"/>
  <c r="Q14" s="1"/>
  <c r="J4"/>
  <c r="I4"/>
  <c r="Q12" s="1"/>
  <c r="H4"/>
  <c r="G4"/>
  <c r="Q10" s="1"/>
  <c r="F4"/>
  <c r="E4"/>
  <c r="Q8" s="1"/>
  <c r="D4"/>
  <c r="C4"/>
  <c r="Q6" s="1"/>
  <c r="Q18" s="1"/>
  <c r="Q32" i="4"/>
  <c r="P32"/>
  <c r="Q28"/>
  <c r="P28"/>
  <c r="Q24"/>
  <c r="P24"/>
  <c r="Q20"/>
  <c r="P20"/>
  <c r="R20" s="1"/>
  <c r="Q16"/>
  <c r="P16"/>
  <c r="R16" s="1"/>
  <c r="Q12"/>
  <c r="P12"/>
  <c r="R12" s="1"/>
  <c r="L153" i="1"/>
  <c r="K153"/>
  <c r="J153"/>
  <c r="I153"/>
  <c r="H153"/>
  <c r="G153" s="1"/>
  <c r="F153"/>
  <c r="E153"/>
  <c r="D153"/>
  <c r="C153"/>
  <c r="B153"/>
  <c r="L152"/>
  <c r="K152"/>
  <c r="J152" s="1"/>
  <c r="I152"/>
  <c r="H152"/>
  <c r="G152"/>
  <c r="F152"/>
  <c r="E152"/>
  <c r="D152" s="1"/>
  <c r="C152"/>
  <c r="B152"/>
  <c r="L15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I133" s="1"/>
  <c r="H134"/>
  <c r="G134"/>
  <c r="G133" s="1"/>
  <c r="F134"/>
  <c r="E134"/>
  <c r="D134" s="1"/>
  <c r="D133" s="1"/>
  <c r="C134"/>
  <c r="C133" s="1"/>
  <c r="B134"/>
  <c r="L133"/>
  <c r="H133"/>
  <c r="F133"/>
  <c r="B133"/>
  <c r="L132"/>
  <c r="K132"/>
  <c r="J132" s="1"/>
  <c r="I132"/>
  <c r="H132"/>
  <c r="G132"/>
  <c r="F132"/>
  <c r="E132"/>
  <c r="D132" s="1"/>
  <c r="C132"/>
  <c r="B132"/>
  <c r="L131"/>
  <c r="K131"/>
  <c r="J131"/>
  <c r="I131"/>
  <c r="H131"/>
  <c r="G131" s="1"/>
  <c r="F131"/>
  <c r="E131"/>
  <c r="D131"/>
  <c r="C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J120" s="1"/>
  <c r="I120"/>
  <c r="H120"/>
  <c r="G120"/>
  <c r="F120"/>
  <c r="E120"/>
  <c r="D120" s="1"/>
  <c r="C120"/>
  <c r="B120"/>
  <c r="L119"/>
  <c r="K119"/>
  <c r="I119"/>
  <c r="H119"/>
  <c r="G119"/>
  <c r="F119"/>
  <c r="E119"/>
  <c r="D119" s="1"/>
  <c r="C119"/>
  <c r="B119"/>
  <c r="L118"/>
  <c r="K118"/>
  <c r="J118"/>
  <c r="I118"/>
  <c r="H118"/>
  <c r="G118" s="1"/>
  <c r="F118"/>
  <c r="E118"/>
  <c r="D118"/>
  <c r="C118"/>
  <c r="B118"/>
  <c r="L117"/>
  <c r="K117"/>
  <c r="J117" s="1"/>
  <c r="I117"/>
  <c r="H117"/>
  <c r="G117"/>
  <c r="F117"/>
  <c r="E117"/>
  <c r="D117" s="1"/>
  <c r="C117"/>
  <c r="B117"/>
  <c r="L116"/>
  <c r="K116"/>
  <c r="J116"/>
  <c r="I116"/>
  <c r="H116"/>
  <c r="G116" s="1"/>
  <c r="F116"/>
  <c r="E116"/>
  <c r="D116"/>
  <c r="C116"/>
  <c r="B116"/>
  <c r="L115"/>
  <c r="K115"/>
  <c r="J115" s="1"/>
  <c r="I115"/>
  <c r="I114" s="1"/>
  <c r="I113" s="1"/>
  <c r="H115"/>
  <c r="G115"/>
  <c r="G114" s="1"/>
  <c r="G113" s="1"/>
  <c r="F115"/>
  <c r="E115"/>
  <c r="D115" s="1"/>
  <c r="D114" s="1"/>
  <c r="D113" s="1"/>
  <c r="C115"/>
  <c r="C114" s="1"/>
  <c r="C113" s="1"/>
  <c r="B115"/>
  <c r="L114"/>
  <c r="L113" s="1"/>
  <c r="H114"/>
  <c r="H113" s="1"/>
  <c r="F114"/>
  <c r="F113" s="1"/>
  <c r="B114"/>
  <c r="B113" s="1"/>
  <c r="L100"/>
  <c r="K100"/>
  <c r="J100"/>
  <c r="I100"/>
  <c r="H100"/>
  <c r="G100" s="1"/>
  <c r="F100"/>
  <c r="E100"/>
  <c r="D100"/>
  <c r="C100"/>
  <c r="B100"/>
  <c r="L99"/>
  <c r="K99"/>
  <c r="J99" s="1"/>
  <c r="I99"/>
  <c r="H99"/>
  <c r="G99"/>
  <c r="F99"/>
  <c r="E99"/>
  <c r="D99" s="1"/>
  <c r="C99"/>
  <c r="B99"/>
  <c r="L98"/>
  <c r="K98"/>
  <c r="J98"/>
  <c r="I98"/>
  <c r="H98"/>
  <c r="G98" s="1"/>
  <c r="F98"/>
  <c r="E98"/>
  <c r="D98"/>
  <c r="C98"/>
  <c r="B98"/>
  <c r="L97"/>
  <c r="K97"/>
  <c r="J97" s="1"/>
  <c r="I97"/>
  <c r="H97"/>
  <c r="G97"/>
  <c r="F97"/>
  <c r="E97"/>
  <c r="D97" s="1"/>
  <c r="C97"/>
  <c r="B97"/>
  <c r="L96"/>
  <c r="K96"/>
  <c r="J96"/>
  <c r="I96"/>
  <c r="H96"/>
  <c r="G96" s="1"/>
  <c r="F96"/>
  <c r="E96"/>
  <c r="D96"/>
  <c r="C96"/>
  <c r="B96"/>
  <c r="L95"/>
  <c r="K95"/>
  <c r="J95" s="1"/>
  <c r="I95"/>
  <c r="H95"/>
  <c r="G95"/>
  <c r="F95"/>
  <c r="E95"/>
  <c r="D95" s="1"/>
  <c r="C95"/>
  <c r="B95"/>
  <c r="L94"/>
  <c r="K94"/>
  <c r="J94"/>
  <c r="I94"/>
  <c r="H94"/>
  <c r="G94" s="1"/>
  <c r="F94"/>
  <c r="E94"/>
  <c r="D94"/>
  <c r="C94"/>
  <c r="B94"/>
  <c r="L93"/>
  <c r="K93"/>
  <c r="J93" s="1"/>
  <c r="I93"/>
  <c r="H93"/>
  <c r="G93"/>
  <c r="F93"/>
  <c r="E93"/>
  <c r="D93" s="1"/>
  <c r="C93"/>
  <c r="B93"/>
  <c r="L92"/>
  <c r="K92"/>
  <c r="J92"/>
  <c r="I92"/>
  <c r="H92"/>
  <c r="G92" s="1"/>
  <c r="F92"/>
  <c r="E92"/>
  <c r="D92"/>
  <c r="C92"/>
  <c r="B92"/>
  <c r="L91"/>
  <c r="K91"/>
  <c r="J91" s="1"/>
  <c r="I91"/>
  <c r="H91"/>
  <c r="G91"/>
  <c r="F91"/>
  <c r="E91"/>
  <c r="D91" s="1"/>
  <c r="C91"/>
  <c r="B91"/>
  <c r="L90"/>
  <c r="K90"/>
  <c r="J90"/>
  <c r="I90"/>
  <c r="H90"/>
  <c r="G90" s="1"/>
  <c r="F90"/>
  <c r="E90"/>
  <c r="D90"/>
  <c r="C90"/>
  <c r="B90"/>
  <c r="L89"/>
  <c r="K89"/>
  <c r="J89" s="1"/>
  <c r="I89"/>
  <c r="H89"/>
  <c r="G89"/>
  <c r="F89"/>
  <c r="E89"/>
  <c r="D89" s="1"/>
  <c r="C89"/>
  <c r="B89"/>
  <c r="L88"/>
  <c r="K88"/>
  <c r="J88"/>
  <c r="I88"/>
  <c r="H88"/>
  <c r="G88" s="1"/>
  <c r="F88"/>
  <c r="E88"/>
  <c r="D88"/>
  <c r="C88"/>
  <c r="B88"/>
  <c r="L87"/>
  <c r="K87"/>
  <c r="J87" s="1"/>
  <c r="I87"/>
  <c r="H87"/>
  <c r="G87"/>
  <c r="F87"/>
  <c r="E87"/>
  <c r="D87" s="1"/>
  <c r="C87"/>
  <c r="B87"/>
  <c r="L86"/>
  <c r="K86"/>
  <c r="J86"/>
  <c r="I86"/>
  <c r="H86"/>
  <c r="G86" s="1"/>
  <c r="F86"/>
  <c r="E86"/>
  <c r="D86"/>
  <c r="C86"/>
  <c r="B86"/>
  <c r="L85"/>
  <c r="K85"/>
  <c r="J85" s="1"/>
  <c r="I85"/>
  <c r="H85"/>
  <c r="G85"/>
  <c r="F85"/>
  <c r="E85"/>
  <c r="D85" s="1"/>
  <c r="C85"/>
  <c r="B85"/>
  <c r="L84"/>
  <c r="K84"/>
  <c r="J84"/>
  <c r="I84"/>
  <c r="H84"/>
  <c r="G84" s="1"/>
  <c r="F84"/>
  <c r="E84"/>
  <c r="D84"/>
  <c r="C84"/>
  <c r="B84"/>
  <c r="L83"/>
  <c r="K83"/>
  <c r="J83" s="1"/>
  <c r="I83"/>
  <c r="H83"/>
  <c r="G83"/>
  <c r="F83"/>
  <c r="E83"/>
  <c r="D83" s="1"/>
  <c r="C83"/>
  <c r="B83"/>
  <c r="L82"/>
  <c r="K82"/>
  <c r="J82"/>
  <c r="I82"/>
  <c r="H82"/>
  <c r="G82" s="1"/>
  <c r="F82"/>
  <c r="E82"/>
  <c r="D82"/>
  <c r="C82"/>
  <c r="B82"/>
  <c r="L81"/>
  <c r="K81"/>
  <c r="J81" s="1"/>
  <c r="I81"/>
  <c r="I80" s="1"/>
  <c r="H81"/>
  <c r="G81"/>
  <c r="G80" s="1"/>
  <c r="F81"/>
  <c r="E81"/>
  <c r="D81" s="1"/>
  <c r="D80" s="1"/>
  <c r="C81"/>
  <c r="C80" s="1"/>
  <c r="B81"/>
  <c r="L80"/>
  <c r="H80"/>
  <c r="F80"/>
  <c r="B80"/>
  <c r="L79"/>
  <c r="K79"/>
  <c r="J79" s="1"/>
  <c r="I79"/>
  <c r="H79"/>
  <c r="G79"/>
  <c r="F79"/>
  <c r="E79"/>
  <c r="D79" s="1"/>
  <c r="C79"/>
  <c r="B79"/>
  <c r="L78"/>
  <c r="K78"/>
  <c r="J78"/>
  <c r="I78"/>
  <c r="H78"/>
  <c r="G78" s="1"/>
  <c r="F78"/>
  <c r="E78"/>
  <c r="D78"/>
  <c r="C78"/>
  <c r="B78"/>
  <c r="L77"/>
  <c r="K77"/>
  <c r="J77" s="1"/>
  <c r="I77"/>
  <c r="H77"/>
  <c r="G77"/>
  <c r="F77"/>
  <c r="E77"/>
  <c r="D77" s="1"/>
  <c r="C77"/>
  <c r="B77"/>
  <c r="L76"/>
  <c r="K76"/>
  <c r="J76"/>
  <c r="I76"/>
  <c r="H76"/>
  <c r="G76" s="1"/>
  <c r="F76"/>
  <c r="E76"/>
  <c r="D76"/>
  <c r="C76"/>
  <c r="B76"/>
  <c r="L75"/>
  <c r="K75"/>
  <c r="J75" s="1"/>
  <c r="I75"/>
  <c r="H75"/>
  <c r="G75"/>
  <c r="F75"/>
  <c r="E75"/>
  <c r="D75" s="1"/>
  <c r="C75"/>
  <c r="B75"/>
  <c r="L74"/>
  <c r="K74"/>
  <c r="J74"/>
  <c r="I74"/>
  <c r="H74"/>
  <c r="G74" s="1"/>
  <c r="F74"/>
  <c r="E74"/>
  <c r="D74"/>
  <c r="C74"/>
  <c r="B74"/>
  <c r="L73"/>
  <c r="K73"/>
  <c r="J73" s="1"/>
  <c r="I73"/>
  <c r="H73"/>
  <c r="G73"/>
  <c r="F73"/>
  <c r="E73"/>
  <c r="D73" s="1"/>
  <c r="C73"/>
  <c r="B73"/>
  <c r="L72"/>
  <c r="K72"/>
  <c r="J72"/>
  <c r="I72"/>
  <c r="H72"/>
  <c r="G72" s="1"/>
  <c r="F72"/>
  <c r="E72"/>
  <c r="D72"/>
  <c r="C72"/>
  <c r="B72"/>
  <c r="L71"/>
  <c r="K71"/>
  <c r="J71" s="1"/>
  <c r="I71"/>
  <c r="H71"/>
  <c r="G71"/>
  <c r="F71"/>
  <c r="E71"/>
  <c r="D71" s="1"/>
  <c r="C71"/>
  <c r="B71"/>
  <c r="L70"/>
  <c r="K70"/>
  <c r="J70"/>
  <c r="I70"/>
  <c r="H70"/>
  <c r="G70" s="1"/>
  <c r="F70"/>
  <c r="E70"/>
  <c r="D70"/>
  <c r="C70"/>
  <c r="B70"/>
  <c r="L69"/>
  <c r="K69"/>
  <c r="J69" s="1"/>
  <c r="I69"/>
  <c r="H69"/>
  <c r="G69"/>
  <c r="F69"/>
  <c r="E69"/>
  <c r="D69" s="1"/>
  <c r="C69"/>
  <c r="B69"/>
  <c r="L68"/>
  <c r="K68"/>
  <c r="J68"/>
  <c r="I68"/>
  <c r="H68"/>
  <c r="G68" s="1"/>
  <c r="F68"/>
  <c r="E68"/>
  <c r="D68"/>
  <c r="C68"/>
  <c r="B68"/>
  <c r="L67"/>
  <c r="K67"/>
  <c r="J67" s="1"/>
  <c r="I67"/>
  <c r="H67"/>
  <c r="G67"/>
  <c r="F67"/>
  <c r="E67"/>
  <c r="D67" s="1"/>
  <c r="C67"/>
  <c r="B67"/>
  <c r="L66"/>
  <c r="K66"/>
  <c r="J66"/>
  <c r="I66"/>
  <c r="H66"/>
  <c r="G66" s="1"/>
  <c r="F66"/>
  <c r="E66"/>
  <c r="D66"/>
  <c r="C66"/>
  <c r="B66"/>
  <c r="L65"/>
  <c r="K65"/>
  <c r="J65" s="1"/>
  <c r="I65"/>
  <c r="H65"/>
  <c r="G65"/>
  <c r="F65"/>
  <c r="E65"/>
  <c r="D65" s="1"/>
  <c r="C65"/>
  <c r="B65"/>
  <c r="L64"/>
  <c r="K64"/>
  <c r="J64"/>
  <c r="I64"/>
  <c r="H64"/>
  <c r="G64" s="1"/>
  <c r="F64"/>
  <c r="E64"/>
  <c r="D64"/>
  <c r="C64"/>
  <c r="B64"/>
  <c r="L63"/>
  <c r="K63"/>
  <c r="J63" s="1"/>
  <c r="I63"/>
  <c r="H63"/>
  <c r="G63"/>
  <c r="F63"/>
  <c r="E63"/>
  <c r="D63" s="1"/>
  <c r="C63"/>
  <c r="B63"/>
  <c r="L62"/>
  <c r="L61" s="1"/>
  <c r="L60" s="1"/>
  <c r="K62"/>
  <c r="J62"/>
  <c r="J61" s="1"/>
  <c r="I62"/>
  <c r="H62"/>
  <c r="G62" s="1"/>
  <c r="G61" s="1"/>
  <c r="G60" s="1"/>
  <c r="F62"/>
  <c r="F61" s="1"/>
  <c r="F60" s="1"/>
  <c r="E62"/>
  <c r="D62"/>
  <c r="C62"/>
  <c r="B62"/>
  <c r="B61" s="1"/>
  <c r="B60" s="1"/>
  <c r="K61"/>
  <c r="I61"/>
  <c r="E61"/>
  <c r="C61"/>
  <c r="C60" s="1"/>
  <c r="L49"/>
  <c r="K49"/>
  <c r="J49" s="1"/>
  <c r="I49"/>
  <c r="H49"/>
  <c r="G49"/>
  <c r="F49"/>
  <c r="E49"/>
  <c r="D49" s="1"/>
  <c r="C49"/>
  <c r="B49"/>
  <c r="L48"/>
  <c r="K48"/>
  <c r="J48"/>
  <c r="I48"/>
  <c r="H48"/>
  <c r="G48" s="1"/>
  <c r="F48"/>
  <c r="E48"/>
  <c r="D48"/>
  <c r="C48"/>
  <c r="B48"/>
  <c r="L47"/>
  <c r="K47"/>
  <c r="J47" s="1"/>
  <c r="I47"/>
  <c r="H47"/>
  <c r="G47"/>
  <c r="F47"/>
  <c r="E47"/>
  <c r="D47" s="1"/>
  <c r="C47"/>
  <c r="B47"/>
  <c r="L46"/>
  <c r="K46"/>
  <c r="J46"/>
  <c r="I46"/>
  <c r="H46"/>
  <c r="G46" s="1"/>
  <c r="F46"/>
  <c r="E46"/>
  <c r="D46"/>
  <c r="C46"/>
  <c r="B46"/>
  <c r="L45"/>
  <c r="K45"/>
  <c r="J45" s="1"/>
  <c r="I45"/>
  <c r="H45"/>
  <c r="G45"/>
  <c r="F45"/>
  <c r="E45"/>
  <c r="D45" s="1"/>
  <c r="C45"/>
  <c r="B45"/>
  <c r="L44"/>
  <c r="K44"/>
  <c r="J44"/>
  <c r="I44"/>
  <c r="H44"/>
  <c r="G44" s="1"/>
  <c r="F44"/>
  <c r="E44"/>
  <c r="D44"/>
  <c r="C44"/>
  <c r="B44"/>
  <c r="L43"/>
  <c r="K43"/>
  <c r="J43" s="1"/>
  <c r="I43"/>
  <c r="H43"/>
  <c r="G43"/>
  <c r="F43"/>
  <c r="E43"/>
  <c r="D43" s="1"/>
  <c r="C43"/>
  <c r="B43"/>
  <c r="L42"/>
  <c r="K42"/>
  <c r="J42"/>
  <c r="I42"/>
  <c r="H42"/>
  <c r="G42" s="1"/>
  <c r="F42"/>
  <c r="E42"/>
  <c r="D42"/>
  <c r="C42"/>
  <c r="B42"/>
  <c r="L41"/>
  <c r="K41"/>
  <c r="J41" s="1"/>
  <c r="I41"/>
  <c r="H41"/>
  <c r="G41"/>
  <c r="F41"/>
  <c r="E41"/>
  <c r="D41" s="1"/>
  <c r="C41"/>
  <c r="B41"/>
  <c r="L40"/>
  <c r="K40"/>
  <c r="J40"/>
  <c r="I40"/>
  <c r="H40"/>
  <c r="G40" s="1"/>
  <c r="F40"/>
  <c r="E40"/>
  <c r="D40"/>
  <c r="C40"/>
  <c r="B40"/>
  <c r="L39"/>
  <c r="K39"/>
  <c r="J39" s="1"/>
  <c r="I39"/>
  <c r="H39"/>
  <c r="G39"/>
  <c r="F39"/>
  <c r="E39"/>
  <c r="D39" s="1"/>
  <c r="C39"/>
  <c r="B39"/>
  <c r="L38"/>
  <c r="K38"/>
  <c r="J38"/>
  <c r="I38"/>
  <c r="H38"/>
  <c r="G38" s="1"/>
  <c r="F38"/>
  <c r="E38"/>
  <c r="D38"/>
  <c r="C38"/>
  <c r="B38"/>
  <c r="L37"/>
  <c r="K37"/>
  <c r="J37" s="1"/>
  <c r="I37"/>
  <c r="H37"/>
  <c r="G37"/>
  <c r="F37"/>
  <c r="E37"/>
  <c r="D37" s="1"/>
  <c r="C37"/>
  <c r="B37"/>
  <c r="L36"/>
  <c r="K36"/>
  <c r="J36"/>
  <c r="I36"/>
  <c r="H36"/>
  <c r="G36" s="1"/>
  <c r="F36"/>
  <c r="E36"/>
  <c r="D36"/>
  <c r="C36"/>
  <c r="B36"/>
  <c r="L35"/>
  <c r="K35"/>
  <c r="J35" s="1"/>
  <c r="I35"/>
  <c r="H35"/>
  <c r="G35"/>
  <c r="F35"/>
  <c r="E35"/>
  <c r="D35" s="1"/>
  <c r="C35"/>
  <c r="B35"/>
  <c r="L34"/>
  <c r="K34"/>
  <c r="J34"/>
  <c r="I34"/>
  <c r="H34"/>
  <c r="G34" s="1"/>
  <c r="F34"/>
  <c r="E34"/>
  <c r="D34"/>
  <c r="C34"/>
  <c r="B34"/>
  <c r="L33"/>
  <c r="K33"/>
  <c r="J33" s="1"/>
  <c r="I33"/>
  <c r="H33"/>
  <c r="G33"/>
  <c r="F33"/>
  <c r="E33"/>
  <c r="D33" s="1"/>
  <c r="C33"/>
  <c r="B33"/>
  <c r="L32"/>
  <c r="K32"/>
  <c r="J32"/>
  <c r="I32"/>
  <c r="H32"/>
  <c r="G32" s="1"/>
  <c r="F32"/>
  <c r="E32"/>
  <c r="D32"/>
  <c r="C32"/>
  <c r="B32"/>
  <c r="L31"/>
  <c r="K31"/>
  <c r="J31" s="1"/>
  <c r="I31"/>
  <c r="H31"/>
  <c r="G31"/>
  <c r="F31"/>
  <c r="E31"/>
  <c r="D31" s="1"/>
  <c r="C31"/>
  <c r="B31"/>
  <c r="L30"/>
  <c r="L29" s="1"/>
  <c r="K30"/>
  <c r="J30"/>
  <c r="J29" s="1"/>
  <c r="I30"/>
  <c r="H30"/>
  <c r="G30" s="1"/>
  <c r="G29" s="1"/>
  <c r="F30"/>
  <c r="F29" s="1"/>
  <c r="E30"/>
  <c r="D30"/>
  <c r="C30"/>
  <c r="B30"/>
  <c r="B29" s="1"/>
  <c r="K29"/>
  <c r="I29"/>
  <c r="E29"/>
  <c r="C29"/>
  <c r="L28"/>
  <c r="K28"/>
  <c r="J28"/>
  <c r="I28"/>
  <c r="H28"/>
  <c r="G28" s="1"/>
  <c r="F28"/>
  <c r="E28"/>
  <c r="D28"/>
  <c r="C28"/>
  <c r="B28"/>
  <c r="L27"/>
  <c r="K27"/>
  <c r="J27" s="1"/>
  <c r="I27"/>
  <c r="H27"/>
  <c r="G27"/>
  <c r="F27"/>
  <c r="E27"/>
  <c r="D27" s="1"/>
  <c r="C27"/>
  <c r="B27"/>
  <c r="L26"/>
  <c r="K26"/>
  <c r="J26"/>
  <c r="I26"/>
  <c r="H26"/>
  <c r="G26" s="1"/>
  <c r="F26"/>
  <c r="E26"/>
  <c r="D26"/>
  <c r="C26"/>
  <c r="B26"/>
  <c r="L25"/>
  <c r="K25"/>
  <c r="J25" s="1"/>
  <c r="I25"/>
  <c r="H25"/>
  <c r="G25"/>
  <c r="F25"/>
  <c r="E25"/>
  <c r="D25" s="1"/>
  <c r="C25"/>
  <c r="B25"/>
  <c r="L24"/>
  <c r="K24"/>
  <c r="J24"/>
  <c r="I24"/>
  <c r="H24"/>
  <c r="G24" s="1"/>
  <c r="F24"/>
  <c r="E24"/>
  <c r="D24"/>
  <c r="C24"/>
  <c r="B24"/>
  <c r="L23"/>
  <c r="K23"/>
  <c r="J23" s="1"/>
  <c r="I23"/>
  <c r="H23"/>
  <c r="G23"/>
  <c r="F23"/>
  <c r="E23"/>
  <c r="D23" s="1"/>
  <c r="C23"/>
  <c r="B23"/>
  <c r="L22"/>
  <c r="K22"/>
  <c r="J22"/>
  <c r="I22"/>
  <c r="H22"/>
  <c r="G22" s="1"/>
  <c r="F22"/>
  <c r="E22"/>
  <c r="D22"/>
  <c r="C22"/>
  <c r="B22"/>
  <c r="L21"/>
  <c r="K21"/>
  <c r="J21" s="1"/>
  <c r="I21"/>
  <c r="H21"/>
  <c r="G21"/>
  <c r="F21"/>
  <c r="E21"/>
  <c r="D21" s="1"/>
  <c r="C21"/>
  <c r="B21"/>
  <c r="L20"/>
  <c r="K20"/>
  <c r="J20"/>
  <c r="I20"/>
  <c r="H20"/>
  <c r="G20" s="1"/>
  <c r="F20"/>
  <c r="E20"/>
  <c r="D20"/>
  <c r="C20"/>
  <c r="B20"/>
  <c r="L19"/>
  <c r="K19"/>
  <c r="J19" s="1"/>
  <c r="I19"/>
  <c r="H19"/>
  <c r="G19"/>
  <c r="F19"/>
  <c r="E19"/>
  <c r="D19" s="1"/>
  <c r="C19"/>
  <c r="B19"/>
  <c r="L18"/>
  <c r="K18"/>
  <c r="J18"/>
  <c r="I18"/>
  <c r="H18"/>
  <c r="G18" s="1"/>
  <c r="F18"/>
  <c r="E18"/>
  <c r="D18"/>
  <c r="C18"/>
  <c r="B18"/>
  <c r="L17"/>
  <c r="K17"/>
  <c r="J17" s="1"/>
  <c r="I17"/>
  <c r="H17"/>
  <c r="G17"/>
  <c r="F17"/>
  <c r="E17"/>
  <c r="D17" s="1"/>
  <c r="C17"/>
  <c r="B17"/>
  <c r="L16"/>
  <c r="K16"/>
  <c r="J16"/>
  <c r="I16"/>
  <c r="H16"/>
  <c r="G16" s="1"/>
  <c r="F16"/>
  <c r="E16"/>
  <c r="D16"/>
  <c r="C16"/>
  <c r="B16"/>
  <c r="L15"/>
  <c r="K15"/>
  <c r="J15" s="1"/>
  <c r="I15"/>
  <c r="H15"/>
  <c r="G15"/>
  <c r="F15"/>
  <c r="E15"/>
  <c r="D15" s="1"/>
  <c r="C15"/>
  <c r="B15"/>
  <c r="L14"/>
  <c r="K14"/>
  <c r="J14"/>
  <c r="I14"/>
  <c r="H14"/>
  <c r="G14" s="1"/>
  <c r="F14"/>
  <c r="E14"/>
  <c r="D14"/>
  <c r="C14"/>
  <c r="B14"/>
  <c r="J13"/>
  <c r="I13"/>
  <c r="H13"/>
  <c r="G13"/>
  <c r="F13"/>
  <c r="E13"/>
  <c r="D13" s="1"/>
  <c r="C13"/>
  <c r="B13"/>
  <c r="J12"/>
  <c r="I12"/>
  <c r="H12"/>
  <c r="G12" s="1"/>
  <c r="F12"/>
  <c r="E12"/>
  <c r="D12"/>
  <c r="C12"/>
  <c r="B12"/>
  <c r="J11"/>
  <c r="I11"/>
  <c r="I10" s="1"/>
  <c r="I9" s="1"/>
  <c r="H11"/>
  <c r="G11"/>
  <c r="G10" s="1"/>
  <c r="G9" s="1"/>
  <c r="F11"/>
  <c r="E11"/>
  <c r="D11" s="1"/>
  <c r="D10" s="1"/>
  <c r="C11"/>
  <c r="C10" s="1"/>
  <c r="C9" s="1"/>
  <c r="B11"/>
  <c r="L10"/>
  <c r="H10"/>
  <c r="F10"/>
  <c r="F9" s="1"/>
  <c r="B10"/>
  <c r="B9" s="1"/>
  <c r="Y7" i="5"/>
  <c r="Y6" s="1"/>
  <c r="W7"/>
  <c r="U7"/>
  <c r="U6" s="1"/>
  <c r="S7"/>
  <c r="S6" s="1"/>
  <c r="Q7"/>
  <c r="Q6" s="1"/>
  <c r="O7"/>
  <c r="O6" s="1"/>
  <c r="M7"/>
  <c r="M6" s="1"/>
  <c r="K7"/>
  <c r="K6" s="1"/>
  <c r="I7"/>
  <c r="I6" s="1"/>
  <c r="G7"/>
  <c r="G6" s="1"/>
  <c r="E7"/>
  <c r="C7"/>
  <c r="B7"/>
  <c r="W6"/>
  <c r="E6"/>
  <c r="P11" i="3" l="1"/>
  <c r="P10"/>
  <c r="P9"/>
  <c r="P8"/>
  <c r="P7"/>
  <c r="P6"/>
  <c r="P5"/>
  <c r="P31"/>
  <c r="P30"/>
  <c r="P29"/>
  <c r="P28"/>
  <c r="P27"/>
  <c r="P26"/>
  <c r="P25"/>
  <c r="O22"/>
  <c r="O34" s="1"/>
  <c r="H10" i="2"/>
  <c r="G9"/>
  <c r="L10"/>
  <c r="K9"/>
  <c r="P10"/>
  <c r="O9"/>
  <c r="T10"/>
  <c r="S9"/>
  <c r="L12"/>
  <c r="F10"/>
  <c r="F9" s="1"/>
  <c r="H13"/>
  <c r="J13"/>
  <c r="L13"/>
  <c r="N13"/>
  <c r="P13"/>
  <c r="R13"/>
  <c r="H15"/>
  <c r="J15"/>
  <c r="L15"/>
  <c r="N15"/>
  <c r="P15"/>
  <c r="R15"/>
  <c r="H17"/>
  <c r="J17"/>
  <c r="L17"/>
  <c r="N17"/>
  <c r="P17"/>
  <c r="R17"/>
  <c r="H19"/>
  <c r="J19"/>
  <c r="L19"/>
  <c r="N19"/>
  <c r="P19"/>
  <c r="R19"/>
  <c r="H21"/>
  <c r="J21"/>
  <c r="L21"/>
  <c r="N21"/>
  <c r="P21"/>
  <c r="R21"/>
  <c r="H23"/>
  <c r="J23"/>
  <c r="L23"/>
  <c r="N23"/>
  <c r="P23"/>
  <c r="R23"/>
  <c r="E10"/>
  <c r="E9" s="1"/>
  <c r="I10"/>
  <c r="M10"/>
  <c r="Q10"/>
  <c r="B10"/>
  <c r="B9" s="1"/>
  <c r="H12"/>
  <c r="J12"/>
  <c r="P12"/>
  <c r="T12"/>
  <c r="D29"/>
  <c r="D9" s="1"/>
  <c r="T25"/>
  <c r="R25"/>
  <c r="P25"/>
  <c r="N25"/>
  <c r="L25"/>
  <c r="J25"/>
  <c r="H25"/>
  <c r="H27"/>
  <c r="J27"/>
  <c r="L27"/>
  <c r="N27"/>
  <c r="P27"/>
  <c r="R27"/>
  <c r="H28"/>
  <c r="J28"/>
  <c r="L28"/>
  <c r="N28"/>
  <c r="P28"/>
  <c r="R28"/>
  <c r="H30"/>
  <c r="J30"/>
  <c r="L30"/>
  <c r="N30"/>
  <c r="P30"/>
  <c r="R30"/>
  <c r="T30"/>
  <c r="H32"/>
  <c r="J32"/>
  <c r="L32"/>
  <c r="N32"/>
  <c r="P32"/>
  <c r="R32"/>
  <c r="H34"/>
  <c r="J34"/>
  <c r="L34"/>
  <c r="N34"/>
  <c r="P34"/>
  <c r="R34"/>
  <c r="H36"/>
  <c r="J36"/>
  <c r="L36"/>
  <c r="N36"/>
  <c r="P36"/>
  <c r="R36"/>
  <c r="H38"/>
  <c r="J38"/>
  <c r="L38"/>
  <c r="N38"/>
  <c r="P38"/>
  <c r="H39"/>
  <c r="J39"/>
  <c r="L39"/>
  <c r="N39"/>
  <c r="P39"/>
  <c r="R39"/>
  <c r="H42"/>
  <c r="J42"/>
  <c r="L42"/>
  <c r="N42"/>
  <c r="P42"/>
  <c r="R42"/>
  <c r="H44"/>
  <c r="J44"/>
  <c r="L44"/>
  <c r="N44"/>
  <c r="P44"/>
  <c r="R44"/>
  <c r="H47"/>
  <c r="J47"/>
  <c r="L47"/>
  <c r="N47"/>
  <c r="P47"/>
  <c r="R47"/>
  <c r="O4" i="6"/>
  <c r="L9" i="1"/>
  <c r="J10"/>
  <c r="J9" s="1"/>
  <c r="D29"/>
  <c r="I60"/>
  <c r="D61"/>
  <c r="D60" s="1"/>
  <c r="J80"/>
  <c r="J114"/>
  <c r="J113" s="1"/>
  <c r="J133"/>
  <c r="H9"/>
  <c r="D9"/>
  <c r="J60"/>
  <c r="E10"/>
  <c r="E9" s="1"/>
  <c r="K10"/>
  <c r="K9" s="1"/>
  <c r="H29"/>
  <c r="H61"/>
  <c r="H60" s="1"/>
  <c r="E80"/>
  <c r="E60" s="1"/>
  <c r="K80"/>
  <c r="K60" s="1"/>
  <c r="E114"/>
  <c r="K114"/>
  <c r="E133"/>
  <c r="K133"/>
  <c r="B6" i="5"/>
  <c r="AA7"/>
  <c r="C6"/>
  <c r="AA6" s="1"/>
  <c r="P21" i="3" l="1"/>
  <c r="P17"/>
  <c r="P20"/>
  <c r="P16"/>
  <c r="P19"/>
  <c r="P15"/>
  <c r="P18"/>
  <c r="N10" i="2"/>
  <c r="M9"/>
  <c r="N9" s="1"/>
  <c r="R10"/>
  <c r="Q9"/>
  <c r="R9" s="1"/>
  <c r="J10"/>
  <c r="I9"/>
  <c r="J9" s="1"/>
  <c r="V10"/>
  <c r="T9"/>
  <c r="P9"/>
  <c r="L9"/>
  <c r="H9"/>
  <c r="K113" i="1"/>
  <c r="E113"/>
</calcChain>
</file>

<file path=xl/sharedStrings.xml><?xml version="1.0" encoding="utf-8"?>
<sst xmlns="http://schemas.openxmlformats.org/spreadsheetml/2006/main" count="764" uniqueCount="343">
  <si>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</si>
  <si>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</si>
  <si>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</si>
  <si>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</si>
  <si>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</si>
  <si>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</si>
  <si>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</si>
  <si>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</si>
  <si>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</si>
  <si>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</si>
  <si>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</si>
  <si>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</si>
  <si>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</si>
  <si>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</si>
  <si>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</si>
  <si>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</si>
  <si>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</si>
  <si>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</si>
  <si>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</si>
  <si>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</si>
  <si>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</si>
  <si>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</si>
  <si>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</si>
  <si>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</si>
  <si>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</si>
  <si>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</si>
  <si>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</si>
  <si>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</si>
  <si>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</si>
  <si>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</si>
  <si>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</si>
  <si>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</si>
  <si>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</si>
  <si>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</si>
  <si>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</si>
  <si>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</si>
  <si>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</si>
  <si>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</si>
  <si>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</si>
  <si>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</si>
  <si>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</si>
  <si>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</si>
  <si>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</si>
  <si>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</si>
  <si>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</si>
  <si>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</si>
  <si>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</si>
  <si>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</si>
  <si>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</si>
  <si>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</si>
  <si>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</si>
  <si>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</si>
  <si>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</si>
  <si>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</si>
  <si>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</si>
  <si>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</si>
  <si>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</si>
  <si>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</si>
  <si>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</si>
  <si>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</si>
  <si>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</si>
  <si>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</si>
  <si>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</si>
  <si>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</si>
  <si>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</si>
  <si>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</si>
  <si>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</si>
  <si>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</si>
  <si>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</si>
  <si>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</si>
  <si>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</si>
  <si>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</si>
  <si>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</si>
  <si>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</si>
  <si>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</si>
  <si>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</si>
  <si>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</si>
  <si>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</si>
  <si>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</si>
  <si>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</si>
  <si>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</si>
  <si>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</si>
  <si>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</si>
  <si>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</si>
  <si>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</si>
  <si>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</si>
  <si>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</si>
  <si>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</si>
  <si>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</si>
  <si>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</si>
  <si>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</si>
  <si>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</si>
  <si>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</si>
  <si>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</si>
  <si>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</si>
  <si>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</si>
  <si>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</si>
  <si>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</si>
  <si>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</si>
  <si>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</si>
  <si>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</si>
  <si>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</si>
  <si>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</si>
  <si>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</si>
  <si>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</si>
  <si>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</si>
  <si>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</si>
  <si>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</si>
  <si>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</si>
  <si>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</si>
  <si>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</si>
  <si>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</si>
  <si>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</si>
  <si>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</si>
  <si>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</si>
  <si>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</si>
  <si>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</si>
  <si>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</si>
  <si>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</si>
  <si>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</si>
  <si>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</si>
  <si>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</si>
  <si>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</si>
  <si>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</si>
  <si>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</si>
  <si>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</si>
  <si>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</si>
  <si>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</si>
  <si>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</si>
  <si>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</si>
  <si>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</si>
  <si>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</si>
  <si>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</si>
  <si>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</si>
  <si>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</si>
  <si>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</si>
  <si>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</si>
  <si>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</si>
  <si>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</si>
  <si>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</si>
  <si>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</si>
  <si>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</si>
  <si>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</si>
  <si>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</si>
  <si>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</si>
  <si>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</si>
  <si>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</si>
  <si>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</si>
  <si>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</si>
  <si>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</si>
  <si>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</si>
  <si>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</si>
  <si>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</si>
  <si>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</si>
  <si>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</si>
  <si>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</si>
  <si>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</si>
  <si>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</si>
  <si>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</si>
  <si>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</si>
  <si>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</si>
  <si>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</si>
  <si>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</si>
  <si>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</si>
  <si>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</si>
  <si>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</si>
  <si>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</si>
  <si>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</si>
  <si>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</si>
  <si>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</si>
  <si>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</si>
  <si>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</si>
  <si>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</si>
  <si>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</si>
  <si>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</si>
  <si>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</si>
  <si>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</si>
  <si>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</si>
  <si>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</si>
  <si>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</si>
  <si>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</si>
  <si>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</si>
  <si>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</si>
  <si>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</si>
  <si>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</si>
  <si>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</si>
  <si>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</si>
  <si>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</si>
  <si>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</si>
  <si>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</si>
  <si>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</si>
  <si>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</si>
  <si>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</si>
  <si>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</si>
  <si>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</si>
  <si>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</si>
  <si>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</si>
  <si>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</si>
  <si>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</si>
  <si>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</si>
  <si>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</si>
  <si>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</si>
  <si>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</si>
  <si>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</si>
  <si>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</si>
  <si>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</si>
  <si>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</si>
  <si>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</si>
  <si>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</si>
  <si>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</si>
  <si>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</si>
  <si>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</si>
  <si>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</si>
  <si>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</si>
  <si>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</si>
  <si>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</si>
  <si>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</si>
  <si>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</si>
  <si>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</si>
  <si>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</si>
  <si>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</si>
  <si>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</si>
  <si>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</si>
  <si>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</si>
  <si>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</si>
  <si>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</si>
  <si>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</si>
  <si>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</si>
  <si>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</si>
  <si>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</si>
  <si>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</si>
  <si>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</si>
  <si>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</si>
  <si>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</si>
  <si>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</si>
  <si>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</si>
  <si>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</si>
  <si>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</si>
  <si>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</si>
  <si>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</si>
  <si>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</si>
  <si>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</si>
  <si>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</si>
  <si>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</si>
  <si>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</si>
  <si>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</si>
  <si>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</si>
  <si>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</si>
  <si>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</si>
  <si>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</si>
  <si>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</si>
  <si>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</si>
  <si>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</si>
  <si>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</si>
  <si>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</si>
  <si>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</si>
  <si>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</si>
  <si>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</si>
  <si>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</si>
  <si>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</si>
  <si>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</si>
  <si>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</si>
  <si>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</si>
  <si>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</si>
  <si>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</si>
  <si>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</si>
  <si>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</si>
  <si>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</si>
  <si>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</si>
  <si>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</si>
  <si>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</si>
  <si>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</si>
  <si>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</si>
  <si>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</si>
  <si>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</si>
  <si>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</si>
  <si>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</si>
  <si>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</si>
  <si>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</si>
  <si>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</si>
  <si>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</si>
  <si>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</si>
  <si>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</si>
  <si>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</si>
  <si>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</si>
  <si>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</si>
  <si>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</si>
  <si>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</si>
  <si>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</si>
  <si>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</si>
  <si>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</si>
  <si>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</si>
  <si>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</si>
  <si>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</si>
  <si>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</si>
  <si>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</si>
  <si>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</si>
  <si>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</si>
  <si>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</si>
  <si>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</si>
  <si>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</si>
  <si>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</si>
  <si>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</si>
  <si>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</si>
  <si>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</si>
  <si>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</si>
  <si>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</si>
  <si>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</si>
  <si>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</si>
  <si>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</si>
  <si>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</si>
  <si>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</si>
  <si>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</si>
  <si>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</si>
  <si>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</si>
  <si>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</si>
  <si>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</si>
  <si>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</si>
  <si>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</si>
  <si>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</si>
  <si>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</si>
  <si>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</si>
  <si>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</si>
  <si>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</si>
  <si>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</si>
  <si>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Institución Correccional Ponce 500</t>
  </si>
  <si>
    <t>Apertura de la Comunidad Terap. .. y Proy. Teatro Correc.   26/dic/2011</t>
  </si>
  <si>
    <t>Comunidad Terapeutica Unificación Familiar y Proyecto Teatro Correccional Guaynabo</t>
  </si>
  <si>
    <t>Cambio el nombre de la Inst. Guayama 1000 por Inst. Correccional Máxima Guayama (15/5/11)</t>
  </si>
  <si>
    <t xml:space="preserve">*Abrio el Proyecto Especial de Música de Vega Alta el 11 de mayo 2011, </t>
  </si>
  <si>
    <t>Ademas hubo cambio de capacidad en diferentes instituciones.</t>
  </si>
  <si>
    <t>FEBRERO 2012</t>
  </si>
  <si>
    <t>1 DE FEBRERO 2012</t>
  </si>
  <si>
    <t>29 DE FEBRERO 2012</t>
  </si>
  <si>
    <t>PROMEDIO MENSUAL FEBRERO 2012</t>
  </si>
  <si>
    <t>HOGAR DE ADAPT. SOCIAL MAYAGÜEZ</t>
  </si>
  <si>
    <t>FUGAS OCURRIDAS EN LAS INSTITUCIONES DE POBLACION FEMENINA</t>
  </si>
  <si>
    <t>HOSPITAL SIQUIATRICO CORRECCIONAL*</t>
  </si>
  <si>
    <t>*ALBERGA POBLACION MASCULINA Y FEMENINA</t>
  </si>
  <si>
    <t>MUERTES Y RAZON DE LA MUERTE EN LAS INSTITUCIONES DE POBLACION FEMENINA</t>
  </si>
  <si>
    <t>1 de Febrero 2012</t>
  </si>
  <si>
    <t>16 de Marzo 2012</t>
  </si>
  <si>
    <t>1 de Marzo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</si>
</sst>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11"/>
      <color theme="1"/>
      <name val="Arial"/>
      <family val="2"/>
    </font>
    <font>
      <sz val="8"/>
      <color theme="1"/>
      <name val="Calibri"/>
      <family val="2"/>
      <scheme val="minor"/>
    </font>
  </fonts>
  <fills count="7">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CC"/>
        <bgColor indexed="64"/>
      </patternFill>
    </fill>
  </fills>
  <borders count="119">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thin">
        <color indexed="8"/>
      </top>
      <bottom style="thin">
        <color indexed="64"/>
      </bottom>
      <diagonal/>
    </border>
    <border>
      <left style="thin">
        <color indexed="8"/>
      </left>
      <right style="medium">
        <color indexed="8"/>
      </right>
      <top style="thin">
        <color indexed="8"/>
      </top>
      <bottom style="thin">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409">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6" fillId="4" borderId="0" xfId="0" applyFont="1" applyFill="1" applyBorder="1" applyAlignment="1">
      <alignment vertical="top"/>
    </xf>
    <xf numFmtId="3" fontId="5" fillId="0" borderId="93" xfId="0" applyNumberFormat="1" applyFon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164" fontId="14" fillId="0" borderId="52"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5" fillId="4" borderId="68" xfId="0" applyFont="1" applyFill="1" applyBorder="1" applyAlignment="1">
      <alignment horizontal="justify" vertical="top" wrapText="1"/>
    </xf>
    <xf numFmtId="0" fontId="42" fillId="0" borderId="0" xfId="0" applyFont="1" applyAlignment="1">
      <alignment vertical="center"/>
    </xf>
    <xf numFmtId="0" fontId="5" fillId="4" borderId="115" xfId="0" applyFont="1" applyFill="1" applyBorder="1" applyAlignment="1">
      <alignment horizontal="justify" vertical="top" wrapText="1"/>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6" borderId="75" xfId="0" applyNumberFormat="1" applyFont="1" applyFill="1" applyBorder="1" applyAlignment="1">
      <alignment horizontal="center"/>
    </xf>
    <xf numFmtId="4" fontId="2" fillId="6" borderId="76" xfId="0" applyNumberFormat="1" applyFont="1" applyFill="1" applyBorder="1" applyAlignment="1">
      <alignment horizontal="center"/>
    </xf>
    <xf numFmtId="0" fontId="4" fillId="4" borderId="67" xfId="0" applyFont="1" applyFill="1" applyBorder="1" applyAlignment="1">
      <alignment wrapText="1"/>
    </xf>
    <xf numFmtId="0" fontId="2" fillId="6" borderId="116" xfId="0" applyFont="1" applyFill="1" applyBorder="1" applyAlignment="1">
      <alignment horizontal="center" wrapText="1"/>
    </xf>
    <xf numFmtId="3" fontId="2" fillId="6" borderId="80" xfId="0" applyNumberFormat="1" applyFont="1" applyFill="1" applyBorder="1" applyAlignment="1">
      <alignment horizontal="center" wrapText="1"/>
    </xf>
    <xf numFmtId="4" fontId="2" fillId="6" borderId="80" xfId="0" applyNumberFormat="1" applyFont="1" applyFill="1" applyBorder="1" applyAlignment="1">
      <alignment horizontal="center"/>
    </xf>
    <xf numFmtId="4" fontId="2" fillId="6" borderId="94" xfId="0" applyNumberFormat="1" applyFont="1" applyFill="1" applyBorder="1" applyAlignment="1">
      <alignment horizontal="center"/>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3" fontId="43" fillId="0" borderId="77" xfId="0" applyNumberFormat="1" applyFont="1" applyFill="1" applyBorder="1" applyAlignment="1">
      <alignment horizontal="center" wrapText="1"/>
    </xf>
    <xf numFmtId="3" fontId="43" fillId="0" borderId="78" xfId="0" applyNumberFormat="1" applyFont="1" applyFill="1" applyBorder="1" applyAlignment="1">
      <alignment horizontal="center" wrapText="1"/>
    </xf>
    <xf numFmtId="3" fontId="43" fillId="0" borderId="93" xfId="0" applyNumberFormat="1" applyFont="1" applyFill="1" applyBorder="1" applyAlignment="1">
      <alignment horizontal="center" wrapText="1"/>
    </xf>
    <xf numFmtId="3" fontId="43" fillId="0" borderId="95" xfId="0" applyNumberFormat="1" applyFont="1" applyFill="1" applyBorder="1" applyAlignment="1">
      <alignment horizontal="center" wrapText="1"/>
    </xf>
    <xf numFmtId="3" fontId="43" fillId="0" borderId="91" xfId="0" applyNumberFormat="1" applyFont="1" applyFill="1" applyBorder="1" applyAlignment="1">
      <alignment horizontal="center" wrapText="1"/>
    </xf>
    <xf numFmtId="3" fontId="43" fillId="0" borderId="81" xfId="0" applyNumberFormat="1" applyFont="1" applyFill="1" applyBorder="1" applyAlignment="1">
      <alignment horizontal="center" wrapText="1"/>
    </xf>
    <xf numFmtId="3" fontId="43" fillId="0" borderId="92" xfId="0" applyNumberFormat="1" applyFont="1" applyFill="1" applyBorder="1" applyAlignment="1">
      <alignment horizontal="center" wrapText="1"/>
    </xf>
    <xf numFmtId="3" fontId="43" fillId="0" borderId="73" xfId="0" applyNumberFormat="1" applyFont="1" applyFill="1" applyBorder="1" applyAlignment="1">
      <alignment horizontal="center" wrapText="1"/>
    </xf>
    <xf numFmtId="3" fontId="43" fillId="0" borderId="117" xfId="0" applyNumberFormat="1" applyFont="1" applyFill="1" applyBorder="1" applyAlignment="1">
      <alignment horizontal="center" wrapText="1"/>
    </xf>
    <xf numFmtId="3" fontId="43" fillId="0" borderId="4" xfId="0" applyNumberFormat="1" applyFont="1" applyFill="1" applyBorder="1" applyAlignment="1">
      <alignment horizontal="center" wrapText="1"/>
    </xf>
    <xf numFmtId="3" fontId="43" fillId="0" borderId="111" xfId="0" applyNumberFormat="1" applyFont="1" applyFill="1" applyBorder="1" applyAlignment="1">
      <alignment horizontal="center" wrapText="1"/>
    </xf>
    <xf numFmtId="3" fontId="43" fillId="0" borderId="112" xfId="0" applyNumberFormat="1" applyFont="1" applyFill="1" applyBorder="1" applyAlignment="1">
      <alignment horizontal="center" wrapText="1"/>
    </xf>
    <xf numFmtId="3" fontId="43" fillId="0" borderId="3" xfId="0" applyNumberFormat="1" applyFont="1" applyFill="1" applyBorder="1" applyAlignment="1">
      <alignment horizontal="center" wrapText="1"/>
    </xf>
    <xf numFmtId="3" fontId="43" fillId="0" borderId="18" xfId="0" applyNumberFormat="1" applyFont="1" applyFill="1" applyBorder="1" applyAlignment="1">
      <alignment horizontal="center" wrapText="1"/>
    </xf>
    <xf numFmtId="3" fontId="43" fillId="0" borderId="118" xfId="0" applyNumberFormat="1" applyFont="1" applyFill="1" applyBorder="1" applyAlignment="1">
      <alignment horizontal="center" wrapText="1"/>
    </xf>
    <xf numFmtId="3" fontId="43" fillId="0" borderId="113" xfId="0" applyNumberFormat="1" applyFont="1" applyFill="1" applyBorder="1" applyAlignment="1">
      <alignment horizontal="center" wrapText="1"/>
    </xf>
    <xf numFmtId="3" fontId="43" fillId="0" borderId="114" xfId="0" applyNumberFormat="1" applyFont="1" applyFill="1" applyBorder="1" applyAlignment="1">
      <alignment horizontal="center" wrapText="1"/>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4" fillId="0" borderId="0" xfId="0" applyFont="1"/>
    <xf numFmtId="164" fontId="21" fillId="0" borderId="0" xfId="1" applyNumberFormat="1" applyFont="1" applyBorder="1" applyAlignment="1" applyProtection="1">
      <alignment horizontal="left"/>
      <protection hidden="1"/>
    </xf>
    <xf numFmtId="164" fontId="14" fillId="0" borderId="44" xfId="1" applyNumberFormat="1" applyFont="1" applyFill="1" applyBorder="1" applyAlignment="1" applyProtection="1">
      <protection hidden="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42" fillId="4" borderId="0" xfId="0" applyFont="1" applyFill="1" applyBorder="1" applyAlignment="1">
      <alignment horizontal="left" vertical="top" wrapText="1"/>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339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56"/>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1921.95</c:v>
                </c:pt>
                <c:pt idx="1">
                  <c:v>9754.7999999999993</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6808576"/>
        <c:axId val="76810112"/>
        <c:axId val="0"/>
      </c:bar3DChart>
      <c:catAx>
        <c:axId val="76808576"/>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6810112"/>
        <c:crosses val="autoZero"/>
        <c:auto val="1"/>
        <c:lblAlgn val="ctr"/>
        <c:lblOffset val="100"/>
        <c:tickLblSkip val="1"/>
        <c:tickMarkSkip val="1"/>
      </c:catAx>
      <c:valAx>
        <c:axId val="7681011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68085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22" r="0.75000000000000322"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6861824"/>
        <c:axId val="76863360"/>
        <c:axId val="0"/>
      </c:bar3DChart>
      <c:catAx>
        <c:axId val="7686182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6863360"/>
        <c:crosses val="autoZero"/>
        <c:auto val="1"/>
        <c:lblAlgn val="ctr"/>
        <c:lblOffset val="100"/>
        <c:tickLblSkip val="1"/>
        <c:tickMarkSkip val="1"/>
      </c:catAx>
      <c:valAx>
        <c:axId val="76863360"/>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68618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89" r="0.75000000000000289"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6957568"/>
        <c:axId val="76959104"/>
        <c:axId val="0"/>
      </c:bar3DChart>
      <c:catAx>
        <c:axId val="7695756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6959104"/>
        <c:crosses val="autoZero"/>
        <c:auto val="1"/>
        <c:lblAlgn val="ctr"/>
        <c:lblOffset val="100"/>
        <c:tickLblSkip val="1"/>
        <c:tickMarkSkip val="1"/>
      </c:catAx>
      <c:valAx>
        <c:axId val="7695910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69575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89" r="0.75000000000000289"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6971392"/>
        <c:axId val="76989568"/>
        <c:axId val="0"/>
      </c:bar3DChart>
      <c:catAx>
        <c:axId val="7697139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6989568"/>
        <c:crosses val="autoZero"/>
        <c:auto val="1"/>
        <c:lblAlgn val="ctr"/>
        <c:lblOffset val="100"/>
        <c:tickLblSkip val="1"/>
        <c:tickMarkSkip val="1"/>
      </c:catAx>
      <c:valAx>
        <c:axId val="7698956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69713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289" r="0.75000000000000289"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7079680"/>
        <c:axId val="77081216"/>
        <c:axId val="0"/>
      </c:bar3DChart>
      <c:catAx>
        <c:axId val="77079680"/>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7081216"/>
        <c:crosses val="autoZero"/>
        <c:auto val="1"/>
        <c:lblAlgn val="ctr"/>
        <c:lblOffset val="100"/>
        <c:tickLblSkip val="1"/>
        <c:tickMarkSkip val="1"/>
      </c:catAx>
      <c:valAx>
        <c:axId val="7708121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70796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89" r="0.75000000000000289"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2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35E-3"/>
                  <c:y val="-1.1739491751251959E-2"/>
                </c:manualLayout>
              </c:layout>
              <c:showVal val="1"/>
            </c:dLbl>
            <c:dLbl>
              <c:idx val="1"/>
              <c:layout>
                <c:manualLayout>
                  <c:x val="-1.9351889477729528E-3"/>
                  <c:y val="2.3203295806902688E-4"/>
                </c:manualLayout>
              </c:layout>
              <c:showVal val="1"/>
            </c:dLbl>
            <c:dLbl>
              <c:idx val="2"/>
              <c:layout>
                <c:manualLayout>
                  <c:x val="-1.274815124857445E-3"/>
                  <c:y val="-3.5620063177741476E-3"/>
                </c:manualLayout>
              </c:layout>
              <c:showVal val="1"/>
            </c:dLbl>
            <c:dLbl>
              <c:idx val="3"/>
              <c:layout>
                <c:manualLayout>
                  <c:x val="1.5857810838167613E-3"/>
                  <c:y val="-3.5620063177741476E-3"/>
                </c:manualLayout>
              </c:layout>
              <c:showVal val="1"/>
            </c:dLbl>
            <c:dLbl>
              <c:idx val="4"/>
              <c:layout>
                <c:manualLayout>
                  <c:x val="4.6048018087544426E-5"/>
                  <c:y val="9.4250809425256647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2</c:v>
                </c:pt>
                <c:pt idx="8">
                  <c:v>0</c:v>
                </c:pt>
                <c:pt idx="9">
                  <c:v>0</c:v>
                </c:pt>
                <c:pt idx="10">
                  <c:v>0</c:v>
                </c:pt>
                <c:pt idx="11">
                  <c:v>0</c:v>
                </c:pt>
              </c:numCache>
            </c:numRef>
          </c:val>
        </c:ser>
        <c:dLbls>
          <c:showVal val="1"/>
        </c:dLbls>
        <c:shape val="box"/>
        <c:axId val="77105792"/>
        <c:axId val="77128064"/>
        <c:axId val="0"/>
      </c:bar3DChart>
      <c:catAx>
        <c:axId val="77105792"/>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7128064"/>
        <c:crosses val="autoZero"/>
        <c:auto val="1"/>
        <c:lblAlgn val="ctr"/>
        <c:lblOffset val="100"/>
        <c:tickLblSkip val="1"/>
        <c:tickMarkSkip val="1"/>
      </c:catAx>
      <c:valAx>
        <c:axId val="7712806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71057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89" r="0.75000000000000289"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7016064"/>
        <c:axId val="77026048"/>
        <c:axId val="0"/>
      </c:bar3DChart>
      <c:catAx>
        <c:axId val="7701606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7026048"/>
        <c:crosses val="autoZero"/>
        <c:auto val="1"/>
        <c:lblAlgn val="ctr"/>
        <c:lblOffset val="100"/>
        <c:tickLblSkip val="1"/>
        <c:tickMarkSkip val="1"/>
      </c:catAx>
      <c:valAx>
        <c:axId val="7702604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70160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44" r="0.75000000000000344"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7046528"/>
        <c:axId val="77048064"/>
        <c:axId val="0"/>
      </c:bar3DChart>
      <c:catAx>
        <c:axId val="7704652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7048064"/>
        <c:crosses val="autoZero"/>
        <c:auto val="1"/>
        <c:lblAlgn val="ctr"/>
        <c:lblOffset val="100"/>
        <c:tickLblSkip val="1"/>
        <c:tickMarkSkip val="1"/>
      </c:catAx>
      <c:valAx>
        <c:axId val="7704806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70465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44" r="0.75000000000000344"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7064448"/>
        <c:axId val="77213696"/>
        <c:axId val="0"/>
      </c:bar3DChart>
      <c:catAx>
        <c:axId val="7706444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7213696"/>
        <c:crosses val="autoZero"/>
        <c:auto val="1"/>
        <c:lblAlgn val="ctr"/>
        <c:lblOffset val="100"/>
        <c:tickLblSkip val="1"/>
        <c:tickMarkSkip val="1"/>
      </c:catAx>
      <c:valAx>
        <c:axId val="7721369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70644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44" r="0.75000000000000344"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7340672"/>
        <c:axId val="77342208"/>
        <c:axId val="0"/>
      </c:bar3DChart>
      <c:catAx>
        <c:axId val="7734067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7342208"/>
        <c:crosses val="autoZero"/>
        <c:auto val="1"/>
        <c:lblAlgn val="ctr"/>
        <c:lblOffset val="100"/>
        <c:tickLblSkip val="1"/>
        <c:tickMarkSkip val="1"/>
      </c:catAx>
      <c:valAx>
        <c:axId val="7734220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734067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44" r="0.750000000000003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317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97.95</c:v>
                </c:pt>
                <c:pt idx="1">
                  <c:v>301.2</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7266944"/>
        <c:axId val="77268480"/>
        <c:axId val="0"/>
      </c:bar3DChart>
      <c:catAx>
        <c:axId val="7726694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7268480"/>
        <c:crosses val="autoZero"/>
        <c:auto val="1"/>
        <c:lblAlgn val="ctr"/>
        <c:lblOffset val="100"/>
        <c:tickLblSkip val="1"/>
        <c:tickMarkSkip val="1"/>
      </c:catAx>
      <c:valAx>
        <c:axId val="77268480"/>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726694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11" r="0.75000000000000311"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7297152"/>
        <c:axId val="77298688"/>
        <c:axId val="0"/>
      </c:bar3DChart>
      <c:catAx>
        <c:axId val="77297152"/>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7298688"/>
        <c:crosses val="autoZero"/>
        <c:auto val="1"/>
        <c:lblAlgn val="ctr"/>
        <c:lblOffset val="100"/>
        <c:tickLblSkip val="1"/>
        <c:tickMarkSkip val="1"/>
      </c:catAx>
      <c:valAx>
        <c:axId val="77298688"/>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729715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11" r="0.75000000000000311"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7327360"/>
        <c:axId val="77361920"/>
        <c:axId val="0"/>
      </c:bar3DChart>
      <c:catAx>
        <c:axId val="7732736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7361920"/>
        <c:crosses val="autoZero"/>
        <c:auto val="1"/>
        <c:lblAlgn val="ctr"/>
        <c:lblOffset val="100"/>
        <c:tickLblSkip val="1"/>
        <c:tickMarkSkip val="1"/>
      </c:catAx>
      <c:valAx>
        <c:axId val="77361920"/>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73273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11" r="0.75000000000000311"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7435648"/>
        <c:axId val="77437184"/>
        <c:axId val="0"/>
      </c:bar3DChart>
      <c:catAx>
        <c:axId val="7743564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7437184"/>
        <c:crosses val="autoZero"/>
        <c:auto val="1"/>
        <c:lblAlgn val="ctr"/>
        <c:lblOffset val="100"/>
        <c:tickLblSkip val="1"/>
        <c:tickMarkSkip val="1"/>
      </c:catAx>
      <c:valAx>
        <c:axId val="7743718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74356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11" r="0.75000000000000311"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16"/>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53E-3"/>
                  <c:y val="-1.1739491751251959E-2"/>
                </c:manualLayout>
              </c:layout>
              <c:showVal val="1"/>
            </c:dLbl>
            <c:dLbl>
              <c:idx val="1"/>
              <c:layout>
                <c:manualLayout>
                  <c:x val="-1.9351889477729537E-3"/>
                  <c:y val="2.3203295806902699E-4"/>
                </c:manualLayout>
              </c:layout>
              <c:showVal val="1"/>
            </c:dLbl>
            <c:dLbl>
              <c:idx val="2"/>
              <c:layout>
                <c:manualLayout>
                  <c:x val="-1.2748151248574459E-3"/>
                  <c:y val="-3.5620063177741476E-3"/>
                </c:manualLayout>
              </c:layout>
              <c:showVal val="1"/>
            </c:dLbl>
            <c:dLbl>
              <c:idx val="3"/>
              <c:layout>
                <c:manualLayout>
                  <c:x val="1.5857810838167624E-3"/>
                  <c:y val="-3.5620063177741476E-3"/>
                </c:manualLayout>
              </c:layout>
              <c:showVal val="1"/>
            </c:dLbl>
            <c:dLbl>
              <c:idx val="4"/>
              <c:layout>
                <c:manualLayout>
                  <c:x val="4.6048018087544426E-5"/>
                  <c:y val="9.4250809425256734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2</c:v>
                </c:pt>
                <c:pt idx="8">
                  <c:v>0</c:v>
                </c:pt>
                <c:pt idx="9">
                  <c:v>0</c:v>
                </c:pt>
                <c:pt idx="10">
                  <c:v>0</c:v>
                </c:pt>
                <c:pt idx="11">
                  <c:v>0</c:v>
                </c:pt>
              </c:numCache>
            </c:numRef>
          </c:val>
        </c:ser>
        <c:dLbls>
          <c:showVal val="1"/>
        </c:dLbls>
        <c:shape val="box"/>
        <c:axId val="77465856"/>
        <c:axId val="77471744"/>
        <c:axId val="0"/>
      </c:bar3DChart>
      <c:catAx>
        <c:axId val="77465856"/>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7471744"/>
        <c:crosses val="autoZero"/>
        <c:auto val="1"/>
        <c:lblAlgn val="ctr"/>
        <c:lblOffset val="100"/>
        <c:tickLblSkip val="1"/>
        <c:tickMarkSkip val="1"/>
      </c:catAx>
      <c:valAx>
        <c:axId val="7747174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746585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11" r="0.75000000000000311"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18"/>
          <c:y val="7.8085642317380369E-2"/>
        </c:manualLayout>
      </c:layout>
      <c:spPr>
        <a:noFill/>
        <a:ln w="25400">
          <a:noFill/>
        </a:ln>
      </c:spPr>
    </c:title>
    <c:view3D>
      <c:perspective val="0"/>
    </c:view3D>
    <c:plotArea>
      <c:layout>
        <c:manualLayout>
          <c:layoutTarget val="inner"/>
          <c:xMode val="edge"/>
          <c:yMode val="edge"/>
          <c:x val="0.20566318926974664"/>
          <c:y val="0.42821211580290514"/>
          <c:w val="0.51266766020864352"/>
          <c:h val="0.34844694790984926"/>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01E-2"/>
                  <c:y val="-7.2046913531274735E-3"/>
                </c:manualLayout>
              </c:layout>
              <c:dLblPos val="bestFit"/>
              <c:showCatName val="1"/>
              <c:showPercent val="1"/>
            </c:dLbl>
            <c:dLbl>
              <c:idx val="5"/>
              <c:layout>
                <c:manualLayout>
                  <c:x val="0.10520545587539262"/>
                  <c:y val="1.882412053657026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159.4</c:v>
                </c:pt>
                <c:pt idx="1">
                  <c:v>284.5</c:v>
                </c:pt>
                <c:pt idx="2">
                  <c:v>0</c:v>
                </c:pt>
                <c:pt idx="3">
                  <c:v>271.45000000000005</c:v>
                </c:pt>
                <c:pt idx="4">
                  <c:v>1975.05</c:v>
                </c:pt>
                <c:pt idx="5">
                  <c:v>3510.4500000000007</c:v>
                </c:pt>
                <c:pt idx="6">
                  <c:v>3552.75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04"/>
          <c:h val="0.5365598571011975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38"/>
                  <c:y val="2.8710994459025956E-2"/>
                </c:manualLayout>
              </c:layout>
              <c:dLblPos val="bestFit"/>
              <c:showCatName val="1"/>
              <c:showPercent val="1"/>
            </c:dLbl>
            <c:dLbl>
              <c:idx val="1"/>
              <c:layout>
                <c:manualLayout>
                  <c:x val="-0.17981835083114692"/>
                  <c:y val="-9.397419072615963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57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26.150000000000002</c:v>
                </c:pt>
                <c:pt idx="1">
                  <c:v>77.75</c:v>
                </c:pt>
                <c:pt idx="2">
                  <c:v>0</c:v>
                </c:pt>
                <c:pt idx="3">
                  <c:v>166.8</c:v>
                </c:pt>
                <c:pt idx="4">
                  <c:v>1158.8</c:v>
                </c:pt>
                <c:pt idx="5">
                  <c:v>1987.7500000000002</c:v>
                </c:pt>
                <c:pt idx="6">
                  <c:v>1543.75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87"/>
                  <c:y val="-8.2335892552084788E-2"/>
                </c:manualLayout>
              </c:layout>
              <c:dLblPos val="bestFit"/>
              <c:showCatName val="1"/>
              <c:showPercent val="1"/>
            </c:dLbl>
            <c:dLbl>
              <c:idx val="2"/>
              <c:layout>
                <c:manualLayout>
                  <c:x val="-3.0883025586714109E-2"/>
                  <c:y val="-4.0085874552463985E-2"/>
                </c:manualLayout>
              </c:layout>
              <c:dLblPos val="bestFit"/>
              <c:showCatName val="1"/>
              <c:showPercent val="1"/>
            </c:dLbl>
            <c:dLbl>
              <c:idx val="3"/>
              <c:layout>
                <c:manualLayout>
                  <c:x val="0.10000414421881511"/>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77E-2"/>
                  <c:y val="-5.3783902012248651E-3"/>
                </c:manualLayout>
              </c:layout>
              <c:dLblPos val="bestFit"/>
              <c:showCatName val="1"/>
              <c:showPercent val="1"/>
            </c:dLbl>
            <c:dLbl>
              <c:idx val="5"/>
              <c:layout>
                <c:manualLayout>
                  <c:x val="-6.6117173949747504E-2"/>
                  <c:y val="3.0290677505710895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25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133.25</c:v>
                </c:pt>
                <c:pt idx="1">
                  <c:v>206.75</c:v>
                </c:pt>
                <c:pt idx="2">
                  <c:v>0</c:v>
                </c:pt>
                <c:pt idx="3">
                  <c:v>104.65</c:v>
                </c:pt>
                <c:pt idx="4">
                  <c:v>816.25</c:v>
                </c:pt>
                <c:pt idx="5">
                  <c:v>1522.7000000000003</c:v>
                </c:pt>
                <c:pt idx="6">
                  <c:v>2009.0000000000002</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34"/>
          <c:y val="3.5971223021582746E-2"/>
        </c:manualLayout>
      </c:layout>
      <c:spPr>
        <a:noFill/>
        <a:ln w="25400">
          <a:noFill/>
        </a:ln>
      </c:spPr>
    </c:title>
    <c:plotArea>
      <c:layout>
        <c:manualLayout>
          <c:layoutTarget val="inner"/>
          <c:xMode val="edge"/>
          <c:yMode val="edge"/>
          <c:x val="0.17973913570751593"/>
          <c:y val="0.20143884892086344"/>
          <c:w val="0.64052491997587491"/>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19"/>
                </c:manualLayout>
              </c:layout>
              <c:dLblPos val="bestFit"/>
              <c:showCatName val="1"/>
              <c:showPercent val="1"/>
            </c:dLbl>
            <c:dLbl>
              <c:idx val="1"/>
              <c:layout>
                <c:manualLayout>
                  <c:x val="-7.7714520035744583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192.35000000000002</c:v>
                </c:pt>
                <c:pt idx="1">
                  <c:v>221.55</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44"/>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39"/>
                  <c:y val="0.18151302515757012"/>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5799.4000000000005</c:v>
                </c:pt>
                <c:pt idx="1">
                  <c:v>5877.3499999999985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23E-2"/>
        </c:manualLayout>
      </c:layout>
      <c:spPr>
        <a:noFill/>
        <a:ln w="25400">
          <a:noFill/>
        </a:ln>
      </c:spPr>
    </c:title>
    <c:plotArea>
      <c:layout>
        <c:manualLayout>
          <c:layoutTarget val="inner"/>
          <c:xMode val="edge"/>
          <c:yMode val="edge"/>
          <c:x val="0.26851932785773491"/>
          <c:y val="0.23026352774132641"/>
          <c:w val="0.58333509155301033"/>
          <c:h val="0.62171152490158221"/>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11676.75</c:v>
                </c:pt>
                <c:pt idx="1">
                  <c:v>1251.25</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181E-2"/>
          <c:y val="0.16817833972709562"/>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a:scene3d>
                <a:camera prst="orthographicFront"/>
                <a:lightRig rig="threePt" dir="t"/>
              </a:scene3d>
              <a:sp3d>
                <a:bevelT w="114300" prst="artDeco"/>
              </a:sp3d>
            </c:spPr>
          </c:dPt>
          <c:dPt>
            <c:idx val="1"/>
            <c:spPr>
              <a:solidFill>
                <a:schemeClr val="accent4">
                  <a:lumMod val="60000"/>
                  <a:lumOff val="40000"/>
                </a:schemeClr>
              </a:solidFill>
              <a:effectLst>
                <a:innerShdw blurRad="63500" dist="50800" dir="8100000">
                  <a:prstClr val="black">
                    <a:alpha val="50000"/>
                  </a:prstClr>
                </a:innerShdw>
              </a:effectLst>
              <a:scene3d>
                <a:camera prst="orthographicFront"/>
                <a:lightRig rig="threePt" dir="t"/>
              </a:scene3d>
              <a:sp3d>
                <a:bevelT/>
              </a:sp3d>
            </c:spPr>
          </c:dPt>
          <c:dLbls>
            <c:dLbl>
              <c:idx val="0"/>
              <c:layout>
                <c:manualLayout>
                  <c:x val="0.11460420950565924"/>
                  <c:y val="-3.797176218904212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12928</c:v>
                </c:pt>
                <c:pt idx="1">
                  <c:v>888</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123256192"/>
        <c:axId val="123257984"/>
        <c:axId val="0"/>
      </c:bar3DChart>
      <c:catAx>
        <c:axId val="123256192"/>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123257984"/>
        <c:crosses val="autoZero"/>
        <c:auto val="1"/>
        <c:lblAlgn val="ctr"/>
        <c:lblOffset val="100"/>
        <c:tickLblSkip val="1"/>
        <c:tickMarkSkip val="1"/>
      </c:catAx>
      <c:valAx>
        <c:axId val="12325798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1232561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6747904"/>
        <c:axId val="76749440"/>
        <c:axId val="0"/>
      </c:bar3DChart>
      <c:catAx>
        <c:axId val="7674790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6749440"/>
        <c:crosses val="autoZero"/>
        <c:auto val="1"/>
        <c:lblAlgn val="ctr"/>
        <c:lblOffset val="100"/>
        <c:tickLblSkip val="1"/>
        <c:tickMarkSkip val="1"/>
      </c:catAx>
      <c:valAx>
        <c:axId val="7674944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67479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22" r="0.75000000000000322"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6778112"/>
        <c:axId val="76788096"/>
        <c:axId val="0"/>
      </c:bar3DChart>
      <c:catAx>
        <c:axId val="7677811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6788096"/>
        <c:crosses val="autoZero"/>
        <c:auto val="1"/>
        <c:lblAlgn val="ctr"/>
        <c:lblOffset val="100"/>
        <c:tickLblSkip val="1"/>
        <c:tickMarkSkip val="1"/>
      </c:catAx>
      <c:valAx>
        <c:axId val="7678809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67781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22" r="0.75000000000000322"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 Id="rId9"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 Id="rId9"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24</xdr:row>
      <xdr:rowOff>22412</xdr:rowOff>
    </xdr:from>
    <xdr:to>
      <xdr:col>14</xdr:col>
      <xdr:colOff>582707</xdr:colOff>
      <xdr:row>42</xdr:row>
      <xdr:rowOff>8405</xdr:rowOff>
    </xdr:to>
    <xdr:graphicFrame macro="">
      <xdr:nvGraphicFramePr>
        <xdr:cNvPr id="6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57</xdr:row>
      <xdr:rowOff>0</xdr:rowOff>
    </xdr:from>
    <xdr:to>
      <xdr:col>14</xdr:col>
      <xdr:colOff>0</xdr:colOff>
      <xdr:row>57</xdr:row>
      <xdr:rowOff>0</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57151</xdr:rowOff>
    </xdr:from>
    <xdr:to>
      <xdr:col>13</xdr:col>
      <xdr:colOff>428625</xdr:colOff>
      <xdr:row>54</xdr:row>
      <xdr:rowOff>333375</xdr:rowOff>
    </xdr:to>
    <xdr:graphicFrame macro="">
      <xdr:nvGraphicFramePr>
        <xdr:cNvPr id="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FEBRERO%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460</v>
          </cell>
          <cell r="AC10">
            <v>0</v>
          </cell>
          <cell r="AD10">
            <v>0</v>
          </cell>
        </row>
        <row r="11">
          <cell r="C11">
            <v>450</v>
          </cell>
          <cell r="D11">
            <v>0</v>
          </cell>
          <cell r="F11">
            <v>0</v>
          </cell>
          <cell r="I11">
            <v>441</v>
          </cell>
          <cell r="AC11">
            <v>0</v>
          </cell>
          <cell r="AD11">
            <v>0</v>
          </cell>
        </row>
        <row r="12">
          <cell r="C12">
            <v>36</v>
          </cell>
          <cell r="D12">
            <v>0</v>
          </cell>
          <cell r="F12">
            <v>0</v>
          </cell>
          <cell r="I12">
            <v>34</v>
          </cell>
          <cell r="AC12">
            <v>0</v>
          </cell>
          <cell r="AD12">
            <v>0</v>
          </cell>
        </row>
        <row r="13">
          <cell r="C13">
            <v>40</v>
          </cell>
          <cell r="D13">
            <v>0</v>
          </cell>
          <cell r="F13">
            <v>0</v>
          </cell>
          <cell r="I13">
            <v>27</v>
          </cell>
          <cell r="AC13">
            <v>0</v>
          </cell>
          <cell r="AD13">
            <v>0</v>
          </cell>
          <cell r="AM13">
            <v>0</v>
          </cell>
          <cell r="AN13">
            <v>27</v>
          </cell>
        </row>
        <row r="14">
          <cell r="C14">
            <v>108</v>
          </cell>
          <cell r="D14">
            <v>0</v>
          </cell>
          <cell r="F14">
            <v>0</v>
          </cell>
          <cell r="I14">
            <v>37</v>
          </cell>
          <cell r="AC14">
            <v>0</v>
          </cell>
          <cell r="AD14">
            <v>18</v>
          </cell>
        </row>
        <row r="15">
          <cell r="C15">
            <v>68</v>
          </cell>
          <cell r="D15">
            <v>0</v>
          </cell>
          <cell r="F15">
            <v>0</v>
          </cell>
          <cell r="I15">
            <v>36</v>
          </cell>
          <cell r="AC15">
            <v>0</v>
          </cell>
          <cell r="AD15">
            <v>0</v>
          </cell>
        </row>
        <row r="16">
          <cell r="C16">
            <v>108</v>
          </cell>
          <cell r="D16">
            <v>0</v>
          </cell>
          <cell r="F16">
            <v>29</v>
          </cell>
          <cell r="I16">
            <v>15</v>
          </cell>
          <cell r="AC16">
            <v>1</v>
          </cell>
          <cell r="AD16">
            <v>1</v>
          </cell>
          <cell r="AM16">
            <v>7</v>
          </cell>
          <cell r="AN16">
            <v>1</v>
          </cell>
        </row>
        <row r="17">
          <cell r="C17">
            <v>705</v>
          </cell>
          <cell r="D17">
            <v>10</v>
          </cell>
          <cell r="F17">
            <v>425</v>
          </cell>
          <cell r="I17">
            <v>239</v>
          </cell>
          <cell r="AC17">
            <v>71</v>
          </cell>
          <cell r="AD17">
            <v>9</v>
          </cell>
        </row>
        <row r="18">
          <cell r="C18">
            <v>404</v>
          </cell>
          <cell r="D18">
            <v>2</v>
          </cell>
          <cell r="F18">
            <v>12</v>
          </cell>
          <cell r="I18">
            <v>306</v>
          </cell>
          <cell r="AC18">
            <v>0</v>
          </cell>
          <cell r="AD18">
            <v>0</v>
          </cell>
        </row>
        <row r="19">
          <cell r="C19">
            <v>292</v>
          </cell>
          <cell r="D19">
            <v>4</v>
          </cell>
          <cell r="F19">
            <v>0</v>
          </cell>
          <cell r="I19">
            <v>288</v>
          </cell>
          <cell r="AC19">
            <v>0</v>
          </cell>
          <cell r="AD19">
            <v>0</v>
          </cell>
        </row>
        <row r="20">
          <cell r="C20">
            <v>1414</v>
          </cell>
          <cell r="D20">
            <v>38</v>
          </cell>
          <cell r="F20">
            <v>267</v>
          </cell>
          <cell r="I20">
            <v>1003</v>
          </cell>
          <cell r="AC20">
            <v>0</v>
          </cell>
          <cell r="AD20">
            <v>0</v>
          </cell>
        </row>
        <row r="21">
          <cell r="C21">
            <v>516</v>
          </cell>
          <cell r="D21">
            <v>47</v>
          </cell>
          <cell r="F21">
            <v>0</v>
          </cell>
          <cell r="I21">
            <v>457</v>
          </cell>
          <cell r="AC21">
            <v>0</v>
          </cell>
          <cell r="AD21">
            <v>0</v>
          </cell>
        </row>
        <row r="22">
          <cell r="C22">
            <v>248</v>
          </cell>
          <cell r="D22">
            <v>0</v>
          </cell>
          <cell r="F22">
            <v>0</v>
          </cell>
          <cell r="I22">
            <v>83</v>
          </cell>
          <cell r="AC22">
            <v>0</v>
          </cell>
          <cell r="AD22">
            <v>0</v>
          </cell>
        </row>
        <row r="23">
          <cell r="C23">
            <v>296</v>
          </cell>
          <cell r="D23">
            <v>9</v>
          </cell>
          <cell r="F23">
            <v>0</v>
          </cell>
          <cell r="I23">
            <v>285</v>
          </cell>
          <cell r="AC23">
            <v>0</v>
          </cell>
          <cell r="AD23">
            <v>0</v>
          </cell>
        </row>
        <row r="24">
          <cell r="C24">
            <v>516</v>
          </cell>
          <cell r="D24">
            <v>6</v>
          </cell>
          <cell r="F24">
            <v>2</v>
          </cell>
          <cell r="I24">
            <v>492</v>
          </cell>
          <cell r="AC24">
            <v>0</v>
          </cell>
          <cell r="AD24">
            <v>0</v>
          </cell>
        </row>
        <row r="25">
          <cell r="C25">
            <v>529</v>
          </cell>
          <cell r="D25">
            <v>27</v>
          </cell>
          <cell r="F25">
            <v>0</v>
          </cell>
          <cell r="I25">
            <v>478</v>
          </cell>
          <cell r="AC25">
            <v>0</v>
          </cell>
          <cell r="AD25">
            <v>0</v>
          </cell>
        </row>
        <row r="26">
          <cell r="C26">
            <v>476</v>
          </cell>
          <cell r="D26">
            <v>40</v>
          </cell>
          <cell r="F26">
            <v>85</v>
          </cell>
          <cell r="I26">
            <v>273</v>
          </cell>
          <cell r="AC26">
            <v>5</v>
          </cell>
          <cell r="AD26">
            <v>7</v>
          </cell>
          <cell r="AM26">
            <v>85</v>
          </cell>
          <cell r="AN26">
            <v>273</v>
          </cell>
        </row>
        <row r="27">
          <cell r="C27">
            <v>26</v>
          </cell>
          <cell r="D27">
            <v>0</v>
          </cell>
          <cell r="F27">
            <v>0</v>
          </cell>
          <cell r="I27">
            <v>9</v>
          </cell>
          <cell r="AC27">
            <v>0</v>
          </cell>
          <cell r="AD27">
            <v>0</v>
          </cell>
        </row>
        <row r="29">
          <cell r="C29">
            <v>534</v>
          </cell>
          <cell r="D29">
            <v>14</v>
          </cell>
          <cell r="F29">
            <v>0</v>
          </cell>
          <cell r="I29">
            <v>461</v>
          </cell>
          <cell r="AC29">
            <v>0</v>
          </cell>
          <cell r="AD29">
            <v>0</v>
          </cell>
        </row>
        <row r="30">
          <cell r="C30">
            <v>676</v>
          </cell>
          <cell r="D30">
            <v>4</v>
          </cell>
          <cell r="F30">
            <v>367</v>
          </cell>
          <cell r="I30">
            <v>229</v>
          </cell>
          <cell r="AC30">
            <v>14</v>
          </cell>
          <cell r="AD30">
            <v>1</v>
          </cell>
        </row>
        <row r="31">
          <cell r="C31">
            <v>280</v>
          </cell>
          <cell r="D31">
            <v>0</v>
          </cell>
          <cell r="F31">
            <v>0</v>
          </cell>
          <cell r="I31">
            <v>269</v>
          </cell>
          <cell r="AC31">
            <v>0</v>
          </cell>
          <cell r="AD31">
            <v>0</v>
          </cell>
        </row>
        <row r="32">
          <cell r="C32">
            <v>224</v>
          </cell>
          <cell r="D32">
            <v>2</v>
          </cell>
          <cell r="F32">
            <v>0</v>
          </cell>
          <cell r="I32">
            <v>189</v>
          </cell>
          <cell r="AC32">
            <v>0</v>
          </cell>
          <cell r="AD32">
            <v>0</v>
          </cell>
        </row>
        <row r="33">
          <cell r="C33">
            <v>192</v>
          </cell>
          <cell r="D33">
            <v>0</v>
          </cell>
          <cell r="F33">
            <v>0</v>
          </cell>
          <cell r="I33">
            <v>186</v>
          </cell>
          <cell r="AC33">
            <v>0</v>
          </cell>
          <cell r="AD33">
            <v>0</v>
          </cell>
        </row>
        <row r="34">
          <cell r="C34">
            <v>528</v>
          </cell>
          <cell r="D34">
            <v>14</v>
          </cell>
          <cell r="F34">
            <v>85</v>
          </cell>
          <cell r="I34">
            <v>389</v>
          </cell>
          <cell r="AC34">
            <v>85</v>
          </cell>
          <cell r="AD34">
            <v>174</v>
          </cell>
        </row>
        <row r="35">
          <cell r="C35">
            <v>246</v>
          </cell>
          <cell r="D35">
            <v>0</v>
          </cell>
          <cell r="F35">
            <v>196</v>
          </cell>
          <cell r="I35">
            <v>32</v>
          </cell>
          <cell r="AC35">
            <v>0</v>
          </cell>
          <cell r="AD35">
            <v>0</v>
          </cell>
        </row>
        <row r="36">
          <cell r="C36">
            <v>56</v>
          </cell>
          <cell r="D36">
            <v>0</v>
          </cell>
          <cell r="F36">
            <v>0</v>
          </cell>
          <cell r="I36">
            <v>30</v>
          </cell>
          <cell r="AC36">
            <v>0</v>
          </cell>
          <cell r="AD36">
            <v>0</v>
          </cell>
        </row>
        <row r="37">
          <cell r="C37">
            <v>420</v>
          </cell>
          <cell r="D37">
            <v>2</v>
          </cell>
          <cell r="F37">
            <v>1</v>
          </cell>
          <cell r="I37">
            <v>372</v>
          </cell>
          <cell r="AC37">
            <v>0</v>
          </cell>
          <cell r="AD37">
            <v>0</v>
          </cell>
        </row>
        <row r="38">
          <cell r="C38">
            <v>528</v>
          </cell>
          <cell r="D38">
            <v>254</v>
          </cell>
          <cell r="F38">
            <v>0</v>
          </cell>
          <cell r="I38">
            <v>541</v>
          </cell>
          <cell r="AC38">
            <v>0</v>
          </cell>
          <cell r="AD38">
            <v>0</v>
          </cell>
        </row>
        <row r="39">
          <cell r="C39">
            <v>486</v>
          </cell>
          <cell r="D39">
            <v>6</v>
          </cell>
          <cell r="F39">
            <v>16</v>
          </cell>
          <cell r="I39">
            <v>347</v>
          </cell>
          <cell r="AC39">
            <v>3</v>
          </cell>
          <cell r="AD39">
            <v>2</v>
          </cell>
        </row>
        <row r="40">
          <cell r="C40">
            <v>50</v>
          </cell>
          <cell r="D40">
            <v>0</v>
          </cell>
          <cell r="F40">
            <v>0</v>
          </cell>
          <cell r="I40">
            <v>24</v>
          </cell>
          <cell r="AC40">
            <v>0</v>
          </cell>
          <cell r="AD40">
            <v>0</v>
          </cell>
        </row>
        <row r="41">
          <cell r="C41">
            <v>546</v>
          </cell>
          <cell r="D41">
            <v>0</v>
          </cell>
          <cell r="F41">
            <v>0</v>
          </cell>
          <cell r="I41">
            <v>521</v>
          </cell>
          <cell r="AC41">
            <v>0</v>
          </cell>
          <cell r="AD41">
            <v>0</v>
          </cell>
        </row>
        <row r="42">
          <cell r="C42">
            <v>152</v>
          </cell>
          <cell r="D42">
            <v>0</v>
          </cell>
          <cell r="F42">
            <v>0</v>
          </cell>
          <cell r="I42">
            <v>109</v>
          </cell>
          <cell r="AC42">
            <v>0</v>
          </cell>
          <cell r="AD42">
            <v>0</v>
          </cell>
        </row>
        <row r="43">
          <cell r="C43">
            <v>908</v>
          </cell>
          <cell r="D43">
            <v>76</v>
          </cell>
          <cell r="F43">
            <v>185</v>
          </cell>
          <cell r="I43">
            <v>584</v>
          </cell>
          <cell r="AC43">
            <v>13</v>
          </cell>
          <cell r="AD43">
            <v>3</v>
          </cell>
        </row>
        <row r="44">
          <cell r="C44">
            <v>75</v>
          </cell>
          <cell r="D44">
            <v>0</v>
          </cell>
          <cell r="F44">
            <v>0</v>
          </cell>
          <cell r="I44">
            <v>48</v>
          </cell>
          <cell r="AC44">
            <v>0</v>
          </cell>
          <cell r="AD44">
            <v>0</v>
          </cell>
        </row>
        <row r="45">
          <cell r="C45">
            <v>0</v>
          </cell>
          <cell r="D45">
            <v>0</v>
          </cell>
          <cell r="F45">
            <v>0</v>
          </cell>
          <cell r="I45">
            <v>0</v>
          </cell>
          <cell r="AC45">
            <v>0</v>
          </cell>
          <cell r="AD45">
            <v>0</v>
          </cell>
        </row>
        <row r="46">
          <cell r="C46">
            <v>400</v>
          </cell>
          <cell r="D46">
            <v>50</v>
          </cell>
          <cell r="F46">
            <v>0</v>
          </cell>
          <cell r="I46">
            <v>324</v>
          </cell>
          <cell r="AC46">
            <v>0</v>
          </cell>
          <cell r="AD46">
            <v>0</v>
          </cell>
        </row>
        <row r="47">
          <cell r="C47">
            <v>384</v>
          </cell>
          <cell r="D47">
            <v>48</v>
          </cell>
          <cell r="F47">
            <v>210</v>
          </cell>
          <cell r="I47">
            <v>96</v>
          </cell>
          <cell r="AC47">
            <v>0</v>
          </cell>
          <cell r="AD47">
            <v>0</v>
          </cell>
        </row>
        <row r="48">
          <cell r="C48">
            <v>24</v>
          </cell>
          <cell r="D48">
            <v>0</v>
          </cell>
          <cell r="F48">
            <v>0</v>
          </cell>
          <cell r="I48">
            <v>23</v>
          </cell>
          <cell r="AC48">
            <v>0</v>
          </cell>
          <cell r="AD48">
            <v>0</v>
          </cell>
        </row>
        <row r="451">
          <cell r="AM451">
            <v>0</v>
          </cell>
        </row>
        <row r="1494">
          <cell r="C1494">
            <v>500</v>
          </cell>
          <cell r="D1494">
            <v>0</v>
          </cell>
          <cell r="F1494">
            <v>0</v>
          </cell>
          <cell r="I1494">
            <v>485</v>
          </cell>
          <cell r="AC1494">
            <v>0</v>
          </cell>
          <cell r="AD1494">
            <v>0</v>
          </cell>
        </row>
        <row r="1495">
          <cell r="C1495">
            <v>450</v>
          </cell>
          <cell r="D1495">
            <v>0</v>
          </cell>
          <cell r="F1495">
            <v>0</v>
          </cell>
          <cell r="I1495">
            <v>438</v>
          </cell>
          <cell r="AC1495">
            <v>0</v>
          </cell>
          <cell r="AD1495">
            <v>0</v>
          </cell>
        </row>
        <row r="1496">
          <cell r="C1496">
            <v>36</v>
          </cell>
          <cell r="D1496">
            <v>0</v>
          </cell>
          <cell r="F1496">
            <v>0</v>
          </cell>
          <cell r="I1496">
            <v>36</v>
          </cell>
          <cell r="AC1496">
            <v>0</v>
          </cell>
          <cell r="AD1496">
            <v>0</v>
          </cell>
        </row>
        <row r="1497">
          <cell r="C1497">
            <v>40</v>
          </cell>
          <cell r="D1497">
            <v>0</v>
          </cell>
          <cell r="F1497">
            <v>0</v>
          </cell>
          <cell r="I1497">
            <v>31</v>
          </cell>
          <cell r="AC1497">
            <v>0</v>
          </cell>
          <cell r="AD1497">
            <v>0</v>
          </cell>
          <cell r="AM1497">
            <v>0</v>
          </cell>
          <cell r="AN1497">
            <v>31</v>
          </cell>
        </row>
        <row r="1498">
          <cell r="C1498">
            <v>108</v>
          </cell>
          <cell r="D1498">
            <v>0</v>
          </cell>
          <cell r="F1498">
            <v>0</v>
          </cell>
          <cell r="I1498">
            <v>41</v>
          </cell>
          <cell r="AC1498">
            <v>0</v>
          </cell>
          <cell r="AD1498">
            <v>22</v>
          </cell>
        </row>
        <row r="1499">
          <cell r="C1499">
            <v>68</v>
          </cell>
          <cell r="D1499">
            <v>0</v>
          </cell>
          <cell r="F1499">
            <v>0</v>
          </cell>
          <cell r="I1499">
            <v>35</v>
          </cell>
          <cell r="AC1499">
            <v>0</v>
          </cell>
          <cell r="AD1499">
            <v>0</v>
          </cell>
        </row>
        <row r="1500">
          <cell r="C1500">
            <v>108</v>
          </cell>
          <cell r="D1500">
            <v>0</v>
          </cell>
          <cell r="F1500">
            <v>37</v>
          </cell>
          <cell r="I1500">
            <v>13</v>
          </cell>
          <cell r="AC1500">
            <v>0</v>
          </cell>
          <cell r="AD1500">
            <v>3</v>
          </cell>
          <cell r="AM1500">
            <v>8</v>
          </cell>
          <cell r="AN1500">
            <v>2</v>
          </cell>
        </row>
        <row r="1501">
          <cell r="C1501">
            <v>705</v>
          </cell>
          <cell r="D1501">
            <v>28</v>
          </cell>
          <cell r="F1501">
            <v>458</v>
          </cell>
          <cell r="I1501">
            <v>202</v>
          </cell>
          <cell r="AC1501">
            <v>67</v>
          </cell>
          <cell r="AD1501">
            <v>13</v>
          </cell>
        </row>
        <row r="1502">
          <cell r="C1502">
            <v>404</v>
          </cell>
          <cell r="D1502">
            <v>2</v>
          </cell>
          <cell r="F1502">
            <v>6</v>
          </cell>
          <cell r="I1502">
            <v>283</v>
          </cell>
          <cell r="AC1502">
            <v>0</v>
          </cell>
          <cell r="AD1502">
            <v>0</v>
          </cell>
        </row>
        <row r="1503">
          <cell r="C1503">
            <v>292</v>
          </cell>
          <cell r="D1503">
            <v>3</v>
          </cell>
          <cell r="F1503">
            <v>0</v>
          </cell>
          <cell r="I1503">
            <v>284</v>
          </cell>
          <cell r="AC1503">
            <v>0</v>
          </cell>
          <cell r="AD1503">
            <v>0</v>
          </cell>
        </row>
        <row r="1504">
          <cell r="C1504">
            <v>1414</v>
          </cell>
          <cell r="D1504">
            <v>38</v>
          </cell>
          <cell r="F1504">
            <v>271</v>
          </cell>
          <cell r="I1504">
            <v>1038</v>
          </cell>
          <cell r="AC1504">
            <v>0</v>
          </cell>
          <cell r="AD1504">
            <v>0</v>
          </cell>
        </row>
        <row r="1505">
          <cell r="C1505">
            <v>516</v>
          </cell>
          <cell r="D1505">
            <v>47</v>
          </cell>
          <cell r="F1505">
            <v>0</v>
          </cell>
          <cell r="I1505">
            <v>458</v>
          </cell>
          <cell r="AC1505">
            <v>0</v>
          </cell>
          <cell r="AD1505">
            <v>0</v>
          </cell>
        </row>
        <row r="1506">
          <cell r="C1506">
            <v>320</v>
          </cell>
          <cell r="D1506">
            <v>212</v>
          </cell>
          <cell r="F1506">
            <v>0</v>
          </cell>
          <cell r="I1506">
            <v>77</v>
          </cell>
          <cell r="AC1506">
            <v>0</v>
          </cell>
          <cell r="AD1506">
            <v>0</v>
          </cell>
        </row>
        <row r="1507">
          <cell r="C1507">
            <v>296</v>
          </cell>
          <cell r="D1507">
            <v>6</v>
          </cell>
          <cell r="F1507">
            <v>0</v>
          </cell>
          <cell r="I1507">
            <v>285</v>
          </cell>
          <cell r="AC1507">
            <v>0</v>
          </cell>
          <cell r="AD1507">
            <v>0</v>
          </cell>
        </row>
        <row r="1508">
          <cell r="C1508">
            <v>516</v>
          </cell>
          <cell r="D1508">
            <v>6</v>
          </cell>
          <cell r="F1508">
            <v>0</v>
          </cell>
          <cell r="I1508">
            <v>497</v>
          </cell>
          <cell r="AC1508">
            <v>0</v>
          </cell>
          <cell r="AD1508">
            <v>0</v>
          </cell>
        </row>
        <row r="1509">
          <cell r="C1509">
            <v>529</v>
          </cell>
          <cell r="D1509">
            <v>27</v>
          </cell>
          <cell r="F1509">
            <v>0</v>
          </cell>
          <cell r="I1509">
            <v>478</v>
          </cell>
          <cell r="AC1509">
            <v>0</v>
          </cell>
          <cell r="AD1509">
            <v>0</v>
          </cell>
        </row>
        <row r="1510">
          <cell r="C1510">
            <v>476</v>
          </cell>
          <cell r="D1510">
            <v>36</v>
          </cell>
          <cell r="F1510">
            <v>94</v>
          </cell>
          <cell r="I1510">
            <v>269</v>
          </cell>
          <cell r="AC1510">
            <v>8</v>
          </cell>
          <cell r="AD1510">
            <v>8</v>
          </cell>
          <cell r="AM1510">
            <v>94</v>
          </cell>
          <cell r="AN1510">
            <v>269</v>
          </cell>
        </row>
        <row r="1511">
          <cell r="C1511">
            <v>26</v>
          </cell>
          <cell r="D1511">
            <v>0</v>
          </cell>
          <cell r="F1511">
            <v>0</v>
          </cell>
          <cell r="I1511">
            <v>9</v>
          </cell>
          <cell r="AC1511">
            <v>0</v>
          </cell>
          <cell r="AD1511">
            <v>0</v>
          </cell>
          <cell r="AM1511">
            <v>0</v>
          </cell>
        </row>
        <row r="1513">
          <cell r="C1513">
            <v>534</v>
          </cell>
          <cell r="D1513">
            <v>19</v>
          </cell>
          <cell r="F1513">
            <v>0</v>
          </cell>
          <cell r="I1513">
            <v>463</v>
          </cell>
          <cell r="AC1513">
            <v>0</v>
          </cell>
          <cell r="AD1513">
            <v>0</v>
          </cell>
        </row>
        <row r="1514">
          <cell r="C1514">
            <v>676</v>
          </cell>
          <cell r="D1514">
            <v>2</v>
          </cell>
          <cell r="F1514">
            <v>406</v>
          </cell>
          <cell r="I1514">
            <v>221</v>
          </cell>
          <cell r="AC1514">
            <v>14</v>
          </cell>
          <cell r="AD1514">
            <v>4</v>
          </cell>
        </row>
        <row r="1515">
          <cell r="C1515">
            <v>280</v>
          </cell>
          <cell r="D1515">
            <v>0</v>
          </cell>
          <cell r="F1515">
            <v>0</v>
          </cell>
          <cell r="I1515">
            <v>273</v>
          </cell>
          <cell r="AC1515">
            <v>0</v>
          </cell>
          <cell r="AD1515">
            <v>0</v>
          </cell>
        </row>
        <row r="1516">
          <cell r="C1516">
            <v>224</v>
          </cell>
          <cell r="D1516">
            <v>2</v>
          </cell>
          <cell r="F1516">
            <v>0</v>
          </cell>
          <cell r="I1516">
            <v>191</v>
          </cell>
          <cell r="AC1516">
            <v>0</v>
          </cell>
          <cell r="AD1516">
            <v>0</v>
          </cell>
        </row>
        <row r="1517">
          <cell r="C1517">
            <v>192</v>
          </cell>
          <cell r="D1517">
            <v>0</v>
          </cell>
          <cell r="F1517">
            <v>0</v>
          </cell>
          <cell r="I1517">
            <v>171</v>
          </cell>
          <cell r="AC1517">
            <v>0</v>
          </cell>
          <cell r="AD1517">
            <v>0</v>
          </cell>
        </row>
        <row r="1518">
          <cell r="C1518">
            <v>528</v>
          </cell>
          <cell r="D1518">
            <v>16</v>
          </cell>
          <cell r="F1518">
            <v>87</v>
          </cell>
          <cell r="I1518">
            <v>390</v>
          </cell>
          <cell r="AC1518">
            <v>87</v>
          </cell>
          <cell r="AD1518">
            <v>174</v>
          </cell>
        </row>
        <row r="1519">
          <cell r="C1519">
            <v>246</v>
          </cell>
          <cell r="D1519">
            <v>0</v>
          </cell>
          <cell r="F1519">
            <v>198</v>
          </cell>
          <cell r="I1519">
            <v>39</v>
          </cell>
          <cell r="AC1519">
            <v>0</v>
          </cell>
          <cell r="AD1519">
            <v>0</v>
          </cell>
        </row>
        <row r="1520">
          <cell r="C1520">
            <v>56</v>
          </cell>
          <cell r="D1520">
            <v>0</v>
          </cell>
          <cell r="F1520">
            <v>0</v>
          </cell>
          <cell r="I1520">
            <v>46</v>
          </cell>
          <cell r="AC1520">
            <v>0</v>
          </cell>
          <cell r="AD1520">
            <v>0</v>
          </cell>
        </row>
        <row r="1521">
          <cell r="C1521">
            <v>420</v>
          </cell>
          <cell r="D1521">
            <v>6</v>
          </cell>
          <cell r="F1521">
            <v>2</v>
          </cell>
          <cell r="I1521">
            <v>370</v>
          </cell>
          <cell r="AC1521">
            <v>0</v>
          </cell>
          <cell r="AD1521">
            <v>0</v>
          </cell>
        </row>
        <row r="1522">
          <cell r="C1522">
            <v>831</v>
          </cell>
          <cell r="D1522">
            <v>254</v>
          </cell>
          <cell r="F1522">
            <v>0</v>
          </cell>
          <cell r="I1522">
            <v>540</v>
          </cell>
          <cell r="AC1522">
            <v>0</v>
          </cell>
          <cell r="AD1522">
            <v>0</v>
          </cell>
        </row>
        <row r="1523">
          <cell r="C1523">
            <v>486</v>
          </cell>
          <cell r="D1523">
            <v>6</v>
          </cell>
          <cell r="F1523">
            <v>17</v>
          </cell>
          <cell r="I1523">
            <v>354</v>
          </cell>
          <cell r="AC1523">
            <v>3</v>
          </cell>
          <cell r="AD1523">
            <v>1</v>
          </cell>
        </row>
        <row r="1524">
          <cell r="C1524">
            <v>50</v>
          </cell>
          <cell r="D1524">
            <v>0</v>
          </cell>
          <cell r="F1524">
            <v>0</v>
          </cell>
          <cell r="I1524">
            <v>24</v>
          </cell>
          <cell r="AC1524">
            <v>0</v>
          </cell>
          <cell r="AD1524">
            <v>0</v>
          </cell>
        </row>
        <row r="1525">
          <cell r="C1525">
            <v>546</v>
          </cell>
          <cell r="D1525">
            <v>2</v>
          </cell>
          <cell r="F1525">
            <v>0</v>
          </cell>
          <cell r="I1525">
            <v>533</v>
          </cell>
          <cell r="AC1525">
            <v>0</v>
          </cell>
          <cell r="AD1525">
            <v>0</v>
          </cell>
        </row>
        <row r="1526">
          <cell r="C1526">
            <v>152</v>
          </cell>
          <cell r="D1526">
            <v>0</v>
          </cell>
          <cell r="F1526">
            <v>0</v>
          </cell>
          <cell r="I1526">
            <v>96</v>
          </cell>
          <cell r="AC1526">
            <v>0</v>
          </cell>
          <cell r="AD1526">
            <v>0</v>
          </cell>
        </row>
        <row r="1527">
          <cell r="C1527">
            <v>908</v>
          </cell>
          <cell r="D1527">
            <v>78</v>
          </cell>
          <cell r="F1527">
            <v>157</v>
          </cell>
          <cell r="I1527">
            <v>599</v>
          </cell>
          <cell r="AC1527">
            <v>8</v>
          </cell>
          <cell r="AD1527">
            <v>5</v>
          </cell>
        </row>
        <row r="1528">
          <cell r="C1528">
            <v>75</v>
          </cell>
          <cell r="D1528">
            <v>0</v>
          </cell>
          <cell r="F1528">
            <v>0</v>
          </cell>
          <cell r="I1528">
            <v>52</v>
          </cell>
          <cell r="AC1528">
            <v>0</v>
          </cell>
          <cell r="AD1528">
            <v>0</v>
          </cell>
        </row>
        <row r="1529">
          <cell r="C1529">
            <v>0</v>
          </cell>
          <cell r="D1529">
            <v>0</v>
          </cell>
          <cell r="F1529">
            <v>0</v>
          </cell>
          <cell r="I1529">
            <v>0</v>
          </cell>
          <cell r="AC1529">
            <v>0</v>
          </cell>
          <cell r="AD1529">
            <v>0</v>
          </cell>
        </row>
        <row r="1530">
          <cell r="C1530">
            <v>400</v>
          </cell>
          <cell r="D1530">
            <v>50</v>
          </cell>
          <cell r="F1530">
            <v>0</v>
          </cell>
          <cell r="I1530">
            <v>340</v>
          </cell>
          <cell r="AC1530">
            <v>0</v>
          </cell>
          <cell r="AD1530">
            <v>0</v>
          </cell>
        </row>
        <row r="1531">
          <cell r="C1531">
            <v>384</v>
          </cell>
          <cell r="D1531">
            <v>48</v>
          </cell>
          <cell r="F1531">
            <v>215</v>
          </cell>
          <cell r="I1531">
            <v>104</v>
          </cell>
          <cell r="AC1531">
            <v>0</v>
          </cell>
          <cell r="AD1531">
            <v>0</v>
          </cell>
        </row>
        <row r="1532">
          <cell r="C1532">
            <v>24</v>
          </cell>
          <cell r="D1532">
            <v>0</v>
          </cell>
          <cell r="F1532">
            <v>0</v>
          </cell>
          <cell r="I1532">
            <v>22</v>
          </cell>
          <cell r="AC1532">
            <v>0</v>
          </cell>
          <cell r="AD1532">
            <v>0</v>
          </cell>
        </row>
      </sheetData>
      <sheetData sheetId="1">
        <row r="10">
          <cell r="F10">
            <v>0</v>
          </cell>
          <cell r="I10">
            <v>9488</v>
          </cell>
          <cell r="J10">
            <v>9488</v>
          </cell>
          <cell r="L10">
            <v>0</v>
          </cell>
          <cell r="M10">
            <v>0</v>
          </cell>
          <cell r="O10">
            <v>0</v>
          </cell>
          <cell r="P10">
            <v>0</v>
          </cell>
          <cell r="S10">
            <v>0</v>
          </cell>
          <cell r="T10">
            <v>0</v>
          </cell>
          <cell r="AC10">
            <v>0</v>
          </cell>
          <cell r="AD10">
            <v>0</v>
          </cell>
        </row>
        <row r="11">
          <cell r="F11">
            <v>0</v>
          </cell>
          <cell r="I11">
            <v>8697</v>
          </cell>
          <cell r="J11">
            <v>2227</v>
          </cell>
          <cell r="L11">
            <v>6372</v>
          </cell>
          <cell r="O11">
            <v>0</v>
          </cell>
          <cell r="P11">
            <v>0</v>
          </cell>
          <cell r="S11">
            <v>5</v>
          </cell>
          <cell r="T11">
            <v>88</v>
          </cell>
          <cell r="AC11">
            <v>0</v>
          </cell>
          <cell r="AD11">
            <v>0</v>
          </cell>
        </row>
        <row r="12">
          <cell r="F12">
            <v>0</v>
          </cell>
          <cell r="I12">
            <v>690</v>
          </cell>
          <cell r="J12">
            <v>0</v>
          </cell>
          <cell r="L12">
            <v>0</v>
          </cell>
          <cell r="M12">
            <v>0</v>
          </cell>
          <cell r="O12">
            <v>0</v>
          </cell>
          <cell r="P12">
            <v>0</v>
          </cell>
          <cell r="S12">
            <v>0</v>
          </cell>
          <cell r="T12">
            <v>690</v>
          </cell>
          <cell r="AC12">
            <v>0</v>
          </cell>
          <cell r="AD12">
            <v>0</v>
          </cell>
        </row>
        <row r="13">
          <cell r="F13">
            <v>0</v>
          </cell>
          <cell r="I13">
            <v>614</v>
          </cell>
          <cell r="J13">
            <v>614</v>
          </cell>
          <cell r="L13">
            <v>0</v>
          </cell>
          <cell r="M13">
            <v>0</v>
          </cell>
          <cell r="O13">
            <v>0</v>
          </cell>
          <cell r="P13">
            <v>0</v>
          </cell>
          <cell r="S13">
            <v>0</v>
          </cell>
          <cell r="T13">
            <v>0</v>
          </cell>
          <cell r="AC13">
            <v>0</v>
          </cell>
          <cell r="AD13">
            <v>0</v>
          </cell>
          <cell r="AM13">
            <v>0</v>
          </cell>
          <cell r="AN13">
            <v>614</v>
          </cell>
        </row>
        <row r="14">
          <cell r="F14">
            <v>0</v>
          </cell>
          <cell r="I14">
            <v>798</v>
          </cell>
          <cell r="J14">
            <v>512</v>
          </cell>
          <cell r="L14">
            <v>286</v>
          </cell>
          <cell r="M14">
            <v>0</v>
          </cell>
          <cell r="O14">
            <v>0</v>
          </cell>
          <cell r="P14">
            <v>0</v>
          </cell>
          <cell r="S14">
            <v>0</v>
          </cell>
          <cell r="T14">
            <v>0</v>
          </cell>
          <cell r="AC14">
            <v>0</v>
          </cell>
          <cell r="AD14">
            <v>410</v>
          </cell>
        </row>
        <row r="15">
          <cell r="F15">
            <v>0</v>
          </cell>
          <cell r="I15">
            <v>716</v>
          </cell>
          <cell r="J15">
            <v>716</v>
          </cell>
          <cell r="L15">
            <v>0</v>
          </cell>
          <cell r="M15">
            <v>0</v>
          </cell>
          <cell r="O15">
            <v>0</v>
          </cell>
          <cell r="P15">
            <v>0</v>
          </cell>
          <cell r="S15">
            <v>0</v>
          </cell>
          <cell r="T15">
            <v>0</v>
          </cell>
          <cell r="AC15">
            <v>0</v>
          </cell>
          <cell r="AD15">
            <v>0</v>
          </cell>
        </row>
        <row r="16">
          <cell r="F16">
            <v>684</v>
          </cell>
          <cell r="I16">
            <v>262</v>
          </cell>
          <cell r="J16">
            <v>85</v>
          </cell>
          <cell r="L16">
            <v>80</v>
          </cell>
          <cell r="M16">
            <v>73</v>
          </cell>
          <cell r="O16">
            <v>0</v>
          </cell>
          <cell r="P16">
            <v>0</v>
          </cell>
          <cell r="S16">
            <v>24</v>
          </cell>
          <cell r="T16">
            <v>0</v>
          </cell>
          <cell r="AC16">
            <v>28</v>
          </cell>
          <cell r="AD16">
            <v>16</v>
          </cell>
          <cell r="AM16">
            <v>128</v>
          </cell>
          <cell r="AN16">
            <v>16</v>
          </cell>
        </row>
        <row r="17">
          <cell r="F17">
            <v>8650</v>
          </cell>
          <cell r="I17">
            <v>4724</v>
          </cell>
          <cell r="J17">
            <v>892</v>
          </cell>
          <cell r="L17">
            <v>590</v>
          </cell>
          <cell r="M17">
            <v>435</v>
          </cell>
          <cell r="O17">
            <v>0</v>
          </cell>
          <cell r="P17">
            <v>502</v>
          </cell>
          <cell r="S17">
            <v>1051</v>
          </cell>
          <cell r="T17">
            <v>1254</v>
          </cell>
          <cell r="AC17">
            <v>1373</v>
          </cell>
          <cell r="AD17">
            <v>323</v>
          </cell>
        </row>
        <row r="18">
          <cell r="F18">
            <v>154</v>
          </cell>
          <cell r="I18">
            <v>5808</v>
          </cell>
          <cell r="J18">
            <v>3967</v>
          </cell>
          <cell r="L18">
            <v>1665</v>
          </cell>
          <cell r="M18">
            <v>146</v>
          </cell>
          <cell r="O18">
            <v>0</v>
          </cell>
          <cell r="P18">
            <v>11</v>
          </cell>
          <cell r="S18">
            <v>19</v>
          </cell>
          <cell r="T18">
            <v>0</v>
          </cell>
          <cell r="AC18">
            <v>0</v>
          </cell>
          <cell r="AD18">
            <v>0</v>
          </cell>
        </row>
        <row r="19">
          <cell r="F19">
            <v>0</v>
          </cell>
          <cell r="I19">
            <v>5705</v>
          </cell>
          <cell r="J19">
            <v>0</v>
          </cell>
          <cell r="L19">
            <v>19</v>
          </cell>
          <cell r="M19">
            <v>5686</v>
          </cell>
          <cell r="O19">
            <v>0</v>
          </cell>
          <cell r="P19">
            <v>0</v>
          </cell>
          <cell r="S19">
            <v>0</v>
          </cell>
          <cell r="T19">
            <v>0</v>
          </cell>
          <cell r="AC19">
            <v>0</v>
          </cell>
          <cell r="AD19">
            <v>0</v>
          </cell>
        </row>
        <row r="20">
          <cell r="F20">
            <v>5431</v>
          </cell>
          <cell r="I20">
            <v>20259</v>
          </cell>
          <cell r="J20">
            <v>7821</v>
          </cell>
          <cell r="L20">
            <v>10882</v>
          </cell>
          <cell r="M20">
            <v>60</v>
          </cell>
          <cell r="O20">
            <v>0</v>
          </cell>
          <cell r="P20">
            <v>0</v>
          </cell>
          <cell r="S20">
            <v>192</v>
          </cell>
          <cell r="T20">
            <v>1304</v>
          </cell>
          <cell r="AC20">
            <v>0</v>
          </cell>
          <cell r="AD20">
            <v>0</v>
          </cell>
        </row>
        <row r="21">
          <cell r="F21">
            <v>0</v>
          </cell>
          <cell r="I21">
            <v>9161</v>
          </cell>
          <cell r="J21">
            <v>4829</v>
          </cell>
          <cell r="L21">
            <v>3659</v>
          </cell>
          <cell r="M21">
            <v>673</v>
          </cell>
          <cell r="O21">
            <v>0</v>
          </cell>
          <cell r="P21">
            <v>0</v>
          </cell>
          <cell r="S21">
            <v>0</v>
          </cell>
          <cell r="T21">
            <v>0</v>
          </cell>
          <cell r="AC21">
            <v>0</v>
          </cell>
          <cell r="AD21">
            <v>0</v>
          </cell>
        </row>
        <row r="22">
          <cell r="F22">
            <v>0</v>
          </cell>
          <cell r="I22">
            <v>1607</v>
          </cell>
          <cell r="J22">
            <v>1607</v>
          </cell>
          <cell r="L22">
            <v>0</v>
          </cell>
          <cell r="M22">
            <v>0</v>
          </cell>
          <cell r="O22">
            <v>0</v>
          </cell>
          <cell r="P22">
            <v>0</v>
          </cell>
          <cell r="S22">
            <v>0</v>
          </cell>
          <cell r="T22">
            <v>0</v>
          </cell>
          <cell r="AC22">
            <v>0</v>
          </cell>
          <cell r="AD22">
            <v>0</v>
          </cell>
        </row>
        <row r="23">
          <cell r="F23">
            <v>0</v>
          </cell>
          <cell r="I23">
            <v>5706</v>
          </cell>
          <cell r="J23">
            <v>0</v>
          </cell>
          <cell r="L23">
            <v>56</v>
          </cell>
          <cell r="M23">
            <v>5650</v>
          </cell>
          <cell r="O23">
            <v>0</v>
          </cell>
          <cell r="P23">
            <v>0</v>
          </cell>
          <cell r="S23">
            <v>0</v>
          </cell>
          <cell r="T23">
            <v>0</v>
          </cell>
          <cell r="AC23">
            <v>0</v>
          </cell>
          <cell r="AD23">
            <v>0</v>
          </cell>
        </row>
        <row r="24">
          <cell r="F24">
            <v>4</v>
          </cell>
          <cell r="I24">
            <v>9879</v>
          </cell>
          <cell r="J24">
            <v>4769</v>
          </cell>
          <cell r="L24">
            <v>5076</v>
          </cell>
          <cell r="M24">
            <v>34</v>
          </cell>
          <cell r="O24">
            <v>0</v>
          </cell>
          <cell r="P24">
            <v>0</v>
          </cell>
          <cell r="S24">
            <v>0</v>
          </cell>
          <cell r="T24">
            <v>0</v>
          </cell>
          <cell r="AC24">
            <v>0</v>
          </cell>
          <cell r="AD24">
            <v>0</v>
          </cell>
        </row>
        <row r="25">
          <cell r="F25">
            <v>0</v>
          </cell>
          <cell r="I25">
            <v>9557</v>
          </cell>
          <cell r="J25">
            <v>93</v>
          </cell>
          <cell r="L25">
            <v>406</v>
          </cell>
          <cell r="M25">
            <v>9058</v>
          </cell>
          <cell r="O25">
            <v>0</v>
          </cell>
          <cell r="P25">
            <v>0</v>
          </cell>
          <cell r="S25">
            <v>0</v>
          </cell>
          <cell r="T25">
            <v>0</v>
          </cell>
          <cell r="AC25">
            <v>0</v>
          </cell>
          <cell r="AD25">
            <v>0</v>
          </cell>
        </row>
        <row r="26">
          <cell r="F26">
            <v>1831</v>
          </cell>
          <cell r="I26">
            <v>5394</v>
          </cell>
          <cell r="J26">
            <v>1966</v>
          </cell>
          <cell r="L26">
            <v>1784</v>
          </cell>
          <cell r="M26">
            <v>1361</v>
          </cell>
          <cell r="O26">
            <v>0</v>
          </cell>
          <cell r="P26">
            <v>10</v>
          </cell>
          <cell r="S26">
            <v>264</v>
          </cell>
          <cell r="AC26">
            <v>125</v>
          </cell>
          <cell r="AD26">
            <v>150</v>
          </cell>
          <cell r="AM26">
            <v>1831</v>
          </cell>
          <cell r="AN26">
            <v>5394</v>
          </cell>
        </row>
        <row r="27">
          <cell r="F27">
            <v>0</v>
          </cell>
          <cell r="I27">
            <v>169</v>
          </cell>
          <cell r="J27">
            <v>169</v>
          </cell>
          <cell r="L27">
            <v>0</v>
          </cell>
          <cell r="M27">
            <v>0</v>
          </cell>
          <cell r="O27">
            <v>0</v>
          </cell>
          <cell r="P27">
            <v>0</v>
          </cell>
          <cell r="S27">
            <v>0</v>
          </cell>
          <cell r="T27">
            <v>0</v>
          </cell>
          <cell r="AC27">
            <v>0</v>
          </cell>
          <cell r="AD27">
            <v>0</v>
          </cell>
        </row>
        <row r="29">
          <cell r="F29">
            <v>0</v>
          </cell>
          <cell r="I29">
            <v>9284</v>
          </cell>
          <cell r="J29">
            <v>1262</v>
          </cell>
          <cell r="L29">
            <v>7914</v>
          </cell>
          <cell r="M29">
            <v>108</v>
          </cell>
          <cell r="O29">
            <v>0</v>
          </cell>
          <cell r="P29">
            <v>0</v>
          </cell>
          <cell r="S29">
            <v>0</v>
          </cell>
          <cell r="T29">
            <v>0</v>
          </cell>
          <cell r="AC29">
            <v>0</v>
          </cell>
          <cell r="AD29">
            <v>0</v>
          </cell>
        </row>
        <row r="30">
          <cell r="F30">
            <v>7868</v>
          </cell>
          <cell r="I30">
            <v>4370</v>
          </cell>
          <cell r="J30">
            <v>598</v>
          </cell>
          <cell r="L30">
            <v>840</v>
          </cell>
          <cell r="M30">
            <v>900</v>
          </cell>
          <cell r="O30">
            <v>0</v>
          </cell>
          <cell r="P30">
            <v>381</v>
          </cell>
          <cell r="S30">
            <v>1200</v>
          </cell>
          <cell r="T30">
            <v>451</v>
          </cell>
          <cell r="AC30">
            <v>304</v>
          </cell>
          <cell r="AD30">
            <v>53</v>
          </cell>
        </row>
        <row r="31">
          <cell r="F31">
            <v>0</v>
          </cell>
          <cell r="I31">
            <v>5421</v>
          </cell>
          <cell r="J31">
            <v>3541</v>
          </cell>
          <cell r="L31">
            <v>1880</v>
          </cell>
          <cell r="M31">
            <v>0</v>
          </cell>
          <cell r="O31">
            <v>0</v>
          </cell>
          <cell r="P31">
            <v>0</v>
          </cell>
          <cell r="S31">
            <v>0</v>
          </cell>
          <cell r="T31">
            <v>0</v>
          </cell>
          <cell r="AC31">
            <v>0</v>
          </cell>
          <cell r="AD31">
            <v>0</v>
          </cell>
        </row>
        <row r="32">
          <cell r="F32">
            <v>0</v>
          </cell>
          <cell r="I32">
            <v>3843</v>
          </cell>
          <cell r="J32">
            <v>3843</v>
          </cell>
          <cell r="L32">
            <v>0</v>
          </cell>
          <cell r="M32">
            <v>0</v>
          </cell>
          <cell r="O32">
            <v>0</v>
          </cell>
          <cell r="P32">
            <v>0</v>
          </cell>
          <cell r="S32">
            <v>0</v>
          </cell>
          <cell r="T32">
            <v>0</v>
          </cell>
          <cell r="AC32">
            <v>0</v>
          </cell>
          <cell r="AD32">
            <v>0</v>
          </cell>
        </row>
        <row r="33">
          <cell r="F33">
            <v>0</v>
          </cell>
          <cell r="I33">
            <v>3557</v>
          </cell>
          <cell r="J33">
            <v>3557</v>
          </cell>
          <cell r="L33">
            <v>0</v>
          </cell>
          <cell r="M33">
            <v>0</v>
          </cell>
          <cell r="O33">
            <v>0</v>
          </cell>
          <cell r="P33">
            <v>0</v>
          </cell>
          <cell r="S33">
            <v>0</v>
          </cell>
          <cell r="T33">
            <v>0</v>
          </cell>
          <cell r="AC33">
            <v>0</v>
          </cell>
          <cell r="AD33">
            <v>0</v>
          </cell>
        </row>
        <row r="34">
          <cell r="F34">
            <v>1719</v>
          </cell>
          <cell r="I34">
            <v>7701</v>
          </cell>
          <cell r="J34">
            <v>1646</v>
          </cell>
          <cell r="L34">
            <v>4323</v>
          </cell>
          <cell r="M34">
            <v>1568</v>
          </cell>
          <cell r="O34">
            <v>0</v>
          </cell>
          <cell r="P34">
            <v>0</v>
          </cell>
          <cell r="S34">
            <v>164</v>
          </cell>
          <cell r="T34">
            <v>0</v>
          </cell>
          <cell r="AC34">
            <v>1719</v>
          </cell>
          <cell r="AD34">
            <v>3370</v>
          </cell>
        </row>
        <row r="35">
          <cell r="F35">
            <v>4009</v>
          </cell>
          <cell r="I35">
            <v>703</v>
          </cell>
          <cell r="J35">
            <v>69</v>
          </cell>
          <cell r="L35">
            <v>319</v>
          </cell>
          <cell r="M35">
            <v>0</v>
          </cell>
          <cell r="O35">
            <v>0</v>
          </cell>
          <cell r="P35">
            <v>71</v>
          </cell>
          <cell r="S35">
            <v>244</v>
          </cell>
          <cell r="T35">
            <v>0</v>
          </cell>
          <cell r="AC35">
            <v>0</v>
          </cell>
          <cell r="AD35">
            <v>0</v>
          </cell>
        </row>
        <row r="36">
          <cell r="F36">
            <v>0</v>
          </cell>
          <cell r="I36">
            <v>799</v>
          </cell>
          <cell r="J36">
            <v>229</v>
          </cell>
          <cell r="L36">
            <v>0</v>
          </cell>
          <cell r="M36">
            <v>0</v>
          </cell>
          <cell r="O36">
            <v>0</v>
          </cell>
          <cell r="P36">
            <v>0</v>
          </cell>
          <cell r="S36">
            <v>0</v>
          </cell>
          <cell r="T36">
            <v>570</v>
          </cell>
          <cell r="AC36">
            <v>0</v>
          </cell>
          <cell r="AD36">
            <v>0</v>
          </cell>
        </row>
        <row r="37">
          <cell r="F37">
            <v>38</v>
          </cell>
          <cell r="I37">
            <v>7423</v>
          </cell>
          <cell r="J37">
            <v>0</v>
          </cell>
          <cell r="L37">
            <v>48</v>
          </cell>
          <cell r="M37">
            <v>7372</v>
          </cell>
          <cell r="O37">
            <v>0</v>
          </cell>
          <cell r="P37">
            <v>0</v>
          </cell>
          <cell r="T37">
            <v>0</v>
          </cell>
          <cell r="AC37">
            <v>0</v>
          </cell>
          <cell r="AD37">
            <v>0</v>
          </cell>
          <cell r="AM37">
            <v>0</v>
          </cell>
          <cell r="AN37">
            <v>0</v>
          </cell>
        </row>
        <row r="38">
          <cell r="F38">
            <v>0</v>
          </cell>
          <cell r="I38">
            <v>10837</v>
          </cell>
          <cell r="J38">
            <v>83</v>
          </cell>
          <cell r="L38">
            <v>6817</v>
          </cell>
          <cell r="M38">
            <v>3937</v>
          </cell>
          <cell r="O38">
            <v>0</v>
          </cell>
          <cell r="P38">
            <v>0</v>
          </cell>
          <cell r="S38">
            <v>0</v>
          </cell>
          <cell r="T38">
            <v>0</v>
          </cell>
          <cell r="AC38">
            <v>0</v>
          </cell>
          <cell r="AD38">
            <v>0</v>
          </cell>
        </row>
        <row r="39">
          <cell r="F39">
            <v>318</v>
          </cell>
          <cell r="I39">
            <v>6911</v>
          </cell>
          <cell r="J39">
            <v>1332</v>
          </cell>
          <cell r="L39">
            <v>5234</v>
          </cell>
          <cell r="M39">
            <v>266</v>
          </cell>
          <cell r="O39">
            <v>0</v>
          </cell>
          <cell r="P39">
            <v>0</v>
          </cell>
          <cell r="S39">
            <v>77</v>
          </cell>
          <cell r="AC39">
            <v>62</v>
          </cell>
          <cell r="AD39">
            <v>28</v>
          </cell>
        </row>
        <row r="40">
          <cell r="F40">
            <v>0</v>
          </cell>
          <cell r="I40">
            <v>512</v>
          </cell>
          <cell r="J40">
            <v>512</v>
          </cell>
          <cell r="L40">
            <v>0</v>
          </cell>
          <cell r="M40">
            <v>0</v>
          </cell>
          <cell r="O40">
            <v>0</v>
          </cell>
          <cell r="P40">
            <v>0</v>
          </cell>
          <cell r="S40">
            <v>0</v>
          </cell>
          <cell r="T40">
            <v>0</v>
          </cell>
          <cell r="AC40">
            <v>0</v>
          </cell>
          <cell r="AD40">
            <v>0</v>
          </cell>
        </row>
        <row r="41">
          <cell r="F41">
            <v>0</v>
          </cell>
          <cell r="I41">
            <v>10542</v>
          </cell>
          <cell r="J41">
            <v>65</v>
          </cell>
          <cell r="L41">
            <v>9420</v>
          </cell>
          <cell r="M41">
            <v>1057</v>
          </cell>
          <cell r="O41">
            <v>0</v>
          </cell>
          <cell r="P41">
            <v>0</v>
          </cell>
          <cell r="S41">
            <v>0</v>
          </cell>
          <cell r="T41">
            <v>0</v>
          </cell>
          <cell r="AC41">
            <v>0</v>
          </cell>
          <cell r="AD41">
            <v>0</v>
          </cell>
        </row>
        <row r="42">
          <cell r="F42">
            <v>0</v>
          </cell>
          <cell r="I42">
            <v>2044</v>
          </cell>
          <cell r="J42">
            <v>2044</v>
          </cell>
          <cell r="L42">
            <v>0</v>
          </cell>
          <cell r="M42">
            <v>0</v>
          </cell>
          <cell r="O42">
            <v>0</v>
          </cell>
          <cell r="P42">
            <v>0</v>
          </cell>
          <cell r="S42">
            <v>0</v>
          </cell>
          <cell r="T42">
            <v>0</v>
          </cell>
          <cell r="AC42">
            <v>0</v>
          </cell>
          <cell r="AD42">
            <v>0</v>
          </cell>
        </row>
        <row r="43">
          <cell r="F43">
            <v>3494</v>
          </cell>
          <cell r="I43">
            <v>11883</v>
          </cell>
          <cell r="J43">
            <v>3894</v>
          </cell>
          <cell r="L43">
            <v>3094</v>
          </cell>
          <cell r="M43">
            <v>1117</v>
          </cell>
          <cell r="O43">
            <v>0</v>
          </cell>
          <cell r="P43">
            <v>1115</v>
          </cell>
          <cell r="S43">
            <v>2014</v>
          </cell>
          <cell r="T43">
            <v>649</v>
          </cell>
          <cell r="AC43">
            <v>236</v>
          </cell>
          <cell r="AD43">
            <v>81</v>
          </cell>
        </row>
        <row r="44">
          <cell r="F44">
            <v>0</v>
          </cell>
          <cell r="I44">
            <v>1010</v>
          </cell>
          <cell r="J44">
            <v>1010</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6630</v>
          </cell>
          <cell r="J46">
            <v>6630</v>
          </cell>
          <cell r="L46">
            <v>0</v>
          </cell>
          <cell r="M46">
            <v>0</v>
          </cell>
          <cell r="O46">
            <v>0</v>
          </cell>
          <cell r="P46">
            <v>0</v>
          </cell>
          <cell r="S46">
            <v>0</v>
          </cell>
          <cell r="T46">
            <v>0</v>
          </cell>
          <cell r="AC46">
            <v>0</v>
          </cell>
          <cell r="AD46">
            <v>0</v>
          </cell>
        </row>
        <row r="47">
          <cell r="F47">
            <v>4239</v>
          </cell>
          <cell r="I47">
            <v>1969</v>
          </cell>
          <cell r="J47">
            <v>139</v>
          </cell>
          <cell r="L47">
            <v>291</v>
          </cell>
          <cell r="O47">
            <v>0</v>
          </cell>
          <cell r="P47">
            <v>1098</v>
          </cell>
          <cell r="S47">
            <v>436</v>
          </cell>
          <cell r="T47">
            <v>0</v>
          </cell>
          <cell r="AC47">
            <v>0</v>
          </cell>
          <cell r="AD47">
            <v>0</v>
          </cell>
        </row>
        <row r="48">
          <cell r="F48">
            <v>0</v>
          </cell>
          <cell r="I48">
            <v>423</v>
          </cell>
          <cell r="J48">
            <v>0</v>
          </cell>
          <cell r="L48">
            <v>0</v>
          </cell>
          <cell r="M48">
            <v>0</v>
          </cell>
          <cell r="O48">
            <v>0</v>
          </cell>
          <cell r="P48">
            <v>0</v>
          </cell>
          <cell r="S48">
            <v>0</v>
          </cell>
          <cell r="T48">
            <v>423</v>
          </cell>
          <cell r="AC48">
            <v>0</v>
          </cell>
          <cell r="AD48">
            <v>0</v>
          </cell>
        </row>
        <row r="49">
          <cell r="AO49">
            <v>20</v>
          </cell>
        </row>
      </sheetData>
      <sheetData sheetId="2">
        <row r="9">
          <cell r="B9">
            <v>13816</v>
          </cell>
          <cell r="C9">
            <v>888</v>
          </cell>
          <cell r="D9">
            <v>11676.75</v>
          </cell>
          <cell r="E9">
            <v>1921.95</v>
          </cell>
          <cell r="F9">
            <v>9754.7999999999993</v>
          </cell>
          <cell r="H9">
            <v>192.35000000000002</v>
          </cell>
          <cell r="I9">
            <v>221.55</v>
          </cell>
          <cell r="K9">
            <v>97.95</v>
          </cell>
          <cell r="L9">
            <v>301.2</v>
          </cell>
        </row>
        <row r="10">
          <cell r="D10">
            <v>5799.4000000000005</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28</v>
          </cell>
        </row>
        <row r="19">
          <cell r="B19">
            <v>404</v>
          </cell>
          <cell r="C19">
            <v>2</v>
          </cell>
        </row>
        <row r="20">
          <cell r="B20">
            <v>292</v>
          </cell>
          <cell r="C20">
            <v>3</v>
          </cell>
        </row>
        <row r="21">
          <cell r="B21">
            <v>1414</v>
          </cell>
          <cell r="C21">
            <v>38</v>
          </cell>
        </row>
        <row r="22">
          <cell r="B22">
            <v>516</v>
          </cell>
          <cell r="C22">
            <v>47</v>
          </cell>
        </row>
        <row r="23">
          <cell r="B23">
            <v>320</v>
          </cell>
          <cell r="C23">
            <v>212</v>
          </cell>
        </row>
        <row r="24">
          <cell r="B24">
            <v>296</v>
          </cell>
          <cell r="C24">
            <v>6</v>
          </cell>
        </row>
        <row r="25">
          <cell r="B25">
            <v>516</v>
          </cell>
          <cell r="C25">
            <v>6</v>
          </cell>
        </row>
        <row r="26">
          <cell r="B26">
            <v>529</v>
          </cell>
          <cell r="C26">
            <v>27</v>
          </cell>
        </row>
        <row r="27">
          <cell r="B27">
            <v>476</v>
          </cell>
          <cell r="C27">
            <v>36</v>
          </cell>
        </row>
        <row r="28">
          <cell r="B28">
            <v>26</v>
          </cell>
          <cell r="C28">
            <v>0</v>
          </cell>
        </row>
        <row r="29">
          <cell r="D29">
            <v>5877.3499999999985</v>
          </cell>
        </row>
        <row r="30">
          <cell r="B30">
            <v>534</v>
          </cell>
          <cell r="C30">
            <v>19</v>
          </cell>
        </row>
        <row r="31">
          <cell r="B31">
            <v>676</v>
          </cell>
          <cell r="C31">
            <v>2</v>
          </cell>
        </row>
        <row r="32">
          <cell r="B32">
            <v>280</v>
          </cell>
          <cell r="C32">
            <v>0</v>
          </cell>
        </row>
        <row r="33">
          <cell r="B33">
            <v>224</v>
          </cell>
          <cell r="C33">
            <v>2</v>
          </cell>
        </row>
        <row r="34">
          <cell r="B34">
            <v>192</v>
          </cell>
          <cell r="C34">
            <v>0</v>
          </cell>
        </row>
        <row r="35">
          <cell r="B35">
            <v>528</v>
          </cell>
          <cell r="C35">
            <v>16</v>
          </cell>
        </row>
        <row r="36">
          <cell r="B36">
            <v>246</v>
          </cell>
          <cell r="C36">
            <v>0</v>
          </cell>
        </row>
        <row r="37">
          <cell r="B37">
            <v>56</v>
          </cell>
          <cell r="C37">
            <v>0</v>
          </cell>
        </row>
        <row r="38">
          <cell r="B38">
            <v>420</v>
          </cell>
          <cell r="C38">
            <v>6</v>
          </cell>
        </row>
        <row r="39">
          <cell r="B39">
            <v>831</v>
          </cell>
          <cell r="C39">
            <v>254</v>
          </cell>
        </row>
        <row r="40">
          <cell r="B40">
            <v>486</v>
          </cell>
          <cell r="C40">
            <v>6</v>
          </cell>
        </row>
        <row r="41">
          <cell r="B41">
            <v>50</v>
          </cell>
          <cell r="C41">
            <v>0</v>
          </cell>
        </row>
        <row r="42">
          <cell r="B42">
            <v>546</v>
          </cell>
          <cell r="C42">
            <v>2</v>
          </cell>
        </row>
        <row r="43">
          <cell r="B43">
            <v>152</v>
          </cell>
          <cell r="C43">
            <v>0</v>
          </cell>
        </row>
        <row r="44">
          <cell r="B44">
            <v>908</v>
          </cell>
          <cell r="C44">
            <v>78</v>
          </cell>
        </row>
        <row r="45">
          <cell r="B45">
            <v>75</v>
          </cell>
          <cell r="C45">
            <v>0</v>
          </cell>
        </row>
        <row r="46">
          <cell r="B46">
            <v>0</v>
          </cell>
          <cell r="C46">
            <v>0</v>
          </cell>
        </row>
        <row r="47">
          <cell r="B47">
            <v>400</v>
          </cell>
          <cell r="C47">
            <v>50</v>
          </cell>
        </row>
        <row r="48">
          <cell r="B48">
            <v>384</v>
          </cell>
          <cell r="C48">
            <v>48</v>
          </cell>
        </row>
        <row r="49">
          <cell r="B49">
            <v>24</v>
          </cell>
          <cell r="C49">
            <v>0</v>
          </cell>
        </row>
      </sheetData>
      <sheetData sheetId="3"/>
      <sheetData sheetId="4"/>
      <sheetData sheetId="5">
        <row r="11">
          <cell r="P11" t="str">
            <v>SUM</v>
          </cell>
          <cell r="Q11" t="str">
            <v>SENT</v>
          </cell>
        </row>
        <row r="12">
          <cell r="P12">
            <v>1921.95</v>
          </cell>
          <cell r="Q12">
            <v>9754.7999999999993</v>
          </cell>
        </row>
        <row r="15">
          <cell r="P15" t="str">
            <v>SUM</v>
          </cell>
          <cell r="Q15" t="str">
            <v>SENT</v>
          </cell>
        </row>
        <row r="16">
          <cell r="P16">
            <v>97.95</v>
          </cell>
          <cell r="Q16">
            <v>301.2</v>
          </cell>
        </row>
        <row r="19">
          <cell r="P19" t="str">
            <v>SUM</v>
          </cell>
          <cell r="Q19" t="str">
            <v>SENT</v>
          </cell>
        </row>
        <row r="20">
          <cell r="P20">
            <v>192.35000000000002</v>
          </cell>
          <cell r="Q20">
            <v>221.55</v>
          </cell>
        </row>
        <row r="23">
          <cell r="P23" t="str">
            <v>ESTE</v>
          </cell>
          <cell r="Q23" t="str">
            <v>OESTE</v>
          </cell>
        </row>
        <row r="24">
          <cell r="P24">
            <v>5799.4000000000005</v>
          </cell>
          <cell r="Q24">
            <v>5877.3499999999985</v>
          </cell>
        </row>
        <row r="27">
          <cell r="P27" t="str">
            <v>OCUPADA</v>
          </cell>
          <cell r="Q27" t="str">
            <v>NO OCUPADA</v>
          </cell>
        </row>
        <row r="28">
          <cell r="P28">
            <v>11676.75</v>
          </cell>
          <cell r="Q28">
            <v>1251.25</v>
          </cell>
        </row>
        <row r="31">
          <cell r="P31" t="str">
            <v>HABITABLES</v>
          </cell>
          <cell r="Q31" t="str">
            <v>NO HABITABLES</v>
          </cell>
        </row>
        <row r="32">
          <cell r="P32">
            <v>12928</v>
          </cell>
          <cell r="Q32">
            <v>888</v>
          </cell>
        </row>
      </sheetData>
      <sheetData sheetId="6">
        <row r="9">
          <cell r="G9">
            <v>3510.4500000000007</v>
          </cell>
          <cell r="I9">
            <v>3552.75</v>
          </cell>
          <cell r="K9">
            <v>1975.05</v>
          </cell>
          <cell r="M9">
            <v>0</v>
          </cell>
          <cell r="O9">
            <v>159.4</v>
          </cell>
          <cell r="Q9">
            <v>284.5</v>
          </cell>
          <cell r="S9">
            <v>271.45000000000005</v>
          </cell>
        </row>
        <row r="10">
          <cell r="G10">
            <v>1987.7500000000002</v>
          </cell>
          <cell r="I10">
            <v>1543.75</v>
          </cell>
          <cell r="K10">
            <v>1158.8</v>
          </cell>
          <cell r="M10">
            <v>0</v>
          </cell>
          <cell r="O10">
            <v>26.150000000000002</v>
          </cell>
          <cell r="Q10">
            <v>77.75</v>
          </cell>
          <cell r="S10">
            <v>166.8</v>
          </cell>
        </row>
        <row r="29">
          <cell r="G29">
            <v>1522.7000000000003</v>
          </cell>
          <cell r="I29">
            <v>2009.0000000000002</v>
          </cell>
          <cell r="K29">
            <v>816.25</v>
          </cell>
          <cell r="M29">
            <v>0</v>
          </cell>
          <cell r="O29">
            <v>133.25</v>
          </cell>
          <cell r="Q29">
            <v>206.75</v>
          </cell>
          <cell r="S29">
            <v>104.65</v>
          </cell>
        </row>
      </sheetData>
      <sheetData sheetId="7">
        <row r="5">
          <cell r="N5" t="str">
            <v>PENDIENTE LIQUIDACIÓN</v>
          </cell>
          <cell r="O5">
            <v>159.4</v>
          </cell>
        </row>
        <row r="6">
          <cell r="N6" t="str">
            <v>CON LIQUIDACIÓN</v>
          </cell>
          <cell r="O6">
            <v>284.5</v>
          </cell>
        </row>
        <row r="7">
          <cell r="N7" t="str">
            <v>SIN SENTENCIA</v>
          </cell>
          <cell r="O7">
            <v>0</v>
          </cell>
        </row>
        <row r="8">
          <cell r="N8" t="str">
            <v>PENSIÓN ALIMENTARIA</v>
          </cell>
          <cell r="O8">
            <v>271.45000000000005</v>
          </cell>
        </row>
        <row r="9">
          <cell r="N9" t="str">
            <v>MAXIMA</v>
          </cell>
          <cell r="O9">
            <v>1975.05</v>
          </cell>
        </row>
        <row r="10">
          <cell r="N10" t="str">
            <v>MINIMA</v>
          </cell>
          <cell r="O10">
            <v>3510.4500000000007</v>
          </cell>
        </row>
        <row r="11">
          <cell r="N11" t="str">
            <v>MEDIANA</v>
          </cell>
          <cell r="O11">
            <v>3552.75</v>
          </cell>
        </row>
        <row r="15">
          <cell r="N15" t="str">
            <v>PENDIENTE LIQUIDACIÓN</v>
          </cell>
          <cell r="O15">
            <v>26.150000000000002</v>
          </cell>
        </row>
        <row r="16">
          <cell r="N16" t="str">
            <v>CON LIQUIDACIÓN</v>
          </cell>
          <cell r="O16">
            <v>77.75</v>
          </cell>
        </row>
        <row r="17">
          <cell r="N17" t="str">
            <v>SIN SENTENCIA</v>
          </cell>
          <cell r="O17">
            <v>0</v>
          </cell>
        </row>
        <row r="18">
          <cell r="N18" t="str">
            <v>PENSIÓN ALIMENTARIA</v>
          </cell>
          <cell r="O18">
            <v>166.8</v>
          </cell>
        </row>
        <row r="19">
          <cell r="N19" t="str">
            <v>MAXIMA</v>
          </cell>
          <cell r="O19">
            <v>1158.8</v>
          </cell>
        </row>
        <row r="20">
          <cell r="N20" t="str">
            <v>MINIMA</v>
          </cell>
          <cell r="O20">
            <v>1987.7500000000002</v>
          </cell>
        </row>
        <row r="21">
          <cell r="N21" t="str">
            <v>MEDIANA</v>
          </cell>
          <cell r="O21">
            <v>1543.75</v>
          </cell>
        </row>
        <row r="25">
          <cell r="N25" t="str">
            <v>PENDIENTE LIQUIDACIÓN</v>
          </cell>
          <cell r="O25">
            <v>133.25</v>
          </cell>
        </row>
        <row r="26">
          <cell r="N26" t="str">
            <v>CON LIQUIDACIÓN</v>
          </cell>
          <cell r="O26">
            <v>206.75</v>
          </cell>
        </row>
        <row r="27">
          <cell r="N27" t="str">
            <v>SIN SENTENCIA</v>
          </cell>
          <cell r="O27">
            <v>0</v>
          </cell>
        </row>
        <row r="28">
          <cell r="N28" t="str">
            <v>PENSIÓN ALIMENTARIA</v>
          </cell>
          <cell r="O28">
            <v>104.65</v>
          </cell>
        </row>
        <row r="29">
          <cell r="N29" t="str">
            <v>MAXIMA</v>
          </cell>
          <cell r="O29">
            <v>816.25</v>
          </cell>
        </row>
        <row r="30">
          <cell r="N30" t="str">
            <v>MINIMA</v>
          </cell>
          <cell r="O30">
            <v>1522.7000000000003</v>
          </cell>
        </row>
        <row r="31">
          <cell r="N31" t="str">
            <v>MEDIANA</v>
          </cell>
          <cell r="O31">
            <v>2009.0000000000002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2</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66" customWidth="1"/>
    <col min="2" max="2" width="47.7109375" style="266" customWidth="1"/>
    <col min="3" max="16384" width="9.140625" style="265"/>
  </cols>
  <sheetData>
    <row r="1" spans="1:2" ht="16.5" customHeight="1">
      <c r="A1" s="263" t="s">
        <v>283</v>
      </c>
      <c r="B1" s="264"/>
    </row>
    <row r="2" spans="1:2" ht="13.5" thickBot="1"/>
    <row r="3" spans="1:2" ht="26.25" thickTop="1">
      <c r="A3" s="267" t="s">
        <v>284</v>
      </c>
      <c r="B3" s="268" t="s">
        <v>285</v>
      </c>
    </row>
    <row r="4" spans="1:2">
      <c r="A4" s="269"/>
      <c r="B4" s="270"/>
    </row>
    <row r="5" spans="1:2" ht="27.75">
      <c r="A5" s="269" t="s">
        <v>286</v>
      </c>
      <c r="B5" s="270" t="s">
        <v>287</v>
      </c>
    </row>
    <row r="6" spans="1:2">
      <c r="A6" s="269"/>
      <c r="B6" s="270"/>
    </row>
    <row r="7" spans="1:2" ht="38.25">
      <c r="A7" s="269" t="s">
        <v>288</v>
      </c>
      <c r="B7" s="270" t="s">
        <v>289</v>
      </c>
    </row>
    <row r="8" spans="1:2">
      <c r="A8" s="269"/>
      <c r="B8" s="270"/>
    </row>
    <row r="9" spans="1:2" ht="38.25">
      <c r="A9" s="269" t="s">
        <v>290</v>
      </c>
      <c r="B9" s="270" t="s">
        <v>291</v>
      </c>
    </row>
    <row r="10" spans="1:2">
      <c r="A10" s="269"/>
      <c r="B10" s="270"/>
    </row>
    <row r="11" spans="1:2" ht="38.25">
      <c r="A11" s="269" t="s">
        <v>292</v>
      </c>
      <c r="B11" s="270" t="s">
        <v>293</v>
      </c>
    </row>
    <row r="12" spans="1:2">
      <c r="A12" s="269"/>
      <c r="B12" s="270"/>
    </row>
    <row r="13" spans="1:2" ht="51">
      <c r="A13" s="269" t="s">
        <v>294</v>
      </c>
      <c r="B13" s="270" t="s">
        <v>295</v>
      </c>
    </row>
    <row r="14" spans="1:2">
      <c r="A14" s="269"/>
      <c r="B14" s="270"/>
    </row>
    <row r="15" spans="1:2" ht="51">
      <c r="A15" s="269" t="s">
        <v>296</v>
      </c>
      <c r="B15" s="270" t="s">
        <v>297</v>
      </c>
    </row>
    <row r="16" spans="1:2">
      <c r="A16" s="269"/>
      <c r="B16" s="270"/>
    </row>
    <row r="17" spans="1:2" ht="25.5">
      <c r="A17" s="269" t="s">
        <v>298</v>
      </c>
      <c r="B17" s="270" t="s">
        <v>299</v>
      </c>
    </row>
    <row r="18" spans="1:2">
      <c r="A18" s="269"/>
      <c r="B18" s="270"/>
    </row>
    <row r="19" spans="1:2" ht="38.25">
      <c r="A19" s="271" t="s">
        <v>300</v>
      </c>
      <c r="B19" s="270" t="s">
        <v>301</v>
      </c>
    </row>
    <row r="20" spans="1:2">
      <c r="A20" s="269"/>
      <c r="B20" s="270"/>
    </row>
    <row r="21" spans="1:2" ht="38.25">
      <c r="A21" s="269" t="s">
        <v>302</v>
      </c>
      <c r="B21" s="270" t="s">
        <v>303</v>
      </c>
    </row>
    <row r="22" spans="1:2">
      <c r="A22" s="269"/>
      <c r="B22" s="270"/>
    </row>
    <row r="23" spans="1:2" ht="78" customHeight="1">
      <c r="A23" s="269" t="s">
        <v>304</v>
      </c>
      <c r="B23" s="270" t="s">
        <v>305</v>
      </c>
    </row>
    <row r="24" spans="1:2">
      <c r="A24" s="269"/>
      <c r="B24" s="270"/>
    </row>
    <row r="25" spans="1:2" ht="102">
      <c r="A25" s="269" t="s">
        <v>306</v>
      </c>
      <c r="B25" s="270" t="s">
        <v>307</v>
      </c>
    </row>
    <row r="26" spans="1:2" ht="20.25" customHeight="1">
      <c r="A26" s="269"/>
      <c r="B26" s="270"/>
    </row>
    <row r="27" spans="1:2" ht="89.25">
      <c r="A27" s="269" t="s">
        <v>308</v>
      </c>
      <c r="B27" s="270" t="s">
        <v>309</v>
      </c>
    </row>
    <row r="28" spans="1:2" ht="20.25" customHeight="1">
      <c r="A28" s="269"/>
      <c r="B28" s="270"/>
    </row>
    <row r="29" spans="1:2" ht="20.25" customHeight="1" thickBot="1">
      <c r="A29" s="272" t="s">
        <v>310</v>
      </c>
      <c r="B29" s="273" t="s">
        <v>311</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408" t="s">
        <v>42</v>
      </c>
      <c r="B2" s="408"/>
      <c r="C2" s="408"/>
      <c r="D2" s="408"/>
      <c r="E2" s="408"/>
      <c r="F2" s="408"/>
      <c r="G2" s="408"/>
      <c r="H2" s="408"/>
      <c r="I2" s="408"/>
      <c r="J2" s="408"/>
      <c r="K2" s="408"/>
    </row>
    <row r="3" spans="1:16">
      <c r="A3" s="408" t="s">
        <v>43</v>
      </c>
      <c r="B3" s="408"/>
      <c r="C3" s="408"/>
      <c r="D3" s="408"/>
      <c r="E3" s="408"/>
      <c r="F3" s="408"/>
      <c r="G3" s="408"/>
      <c r="H3" s="408"/>
      <c r="I3" s="408"/>
      <c r="J3" s="408"/>
      <c r="K3" s="408"/>
    </row>
    <row r="4" spans="1:16">
      <c r="A4" s="408" t="s">
        <v>44</v>
      </c>
      <c r="B4" s="408"/>
      <c r="C4" s="408"/>
      <c r="D4" s="408"/>
      <c r="E4" s="408"/>
      <c r="F4" s="408"/>
      <c r="G4" s="408"/>
      <c r="H4" s="408"/>
      <c r="I4" s="408"/>
      <c r="J4" s="408"/>
      <c r="K4" s="408"/>
      <c r="N4" t="s">
        <v>239</v>
      </c>
    </row>
    <row r="5" spans="1:16">
      <c r="A5" s="15" t="s">
        <v>331</v>
      </c>
      <c r="B5" s="16"/>
      <c r="C5" s="16"/>
      <c r="D5" s="16"/>
      <c r="E5" s="16"/>
      <c r="F5" s="16"/>
      <c r="G5" s="16"/>
      <c r="H5" s="16"/>
      <c r="I5" s="16"/>
      <c r="J5" s="16"/>
      <c r="K5" s="16"/>
      <c r="N5" t="s">
        <v>240</v>
      </c>
      <c r="O5" s="17">
        <f>'[1]NIVELES DE CUSTODIA'!O9</f>
        <v>159.4</v>
      </c>
      <c r="P5" s="18">
        <f t="shared" ref="P5:P11" si="0">SUM(O5/O$12)*100</f>
        <v>1.634268372703412</v>
      </c>
    </row>
    <row r="6" spans="1:16">
      <c r="N6" t="s">
        <v>241</v>
      </c>
      <c r="O6" s="17">
        <f>'[1]NIVELES DE CUSTODIA'!Q9</f>
        <v>284.5</v>
      </c>
      <c r="P6" s="18">
        <f t="shared" si="0"/>
        <v>2.9168717191601048</v>
      </c>
    </row>
    <row r="7" spans="1:16" ht="16.5" customHeight="1">
      <c r="N7" t="s">
        <v>242</v>
      </c>
      <c r="O7" s="17">
        <f>'[1]NIVELES DE CUSTODIA'!M9</f>
        <v>0</v>
      </c>
      <c r="P7" s="18">
        <f t="shared" si="0"/>
        <v>0</v>
      </c>
    </row>
    <row r="8" spans="1:16" ht="16.5" customHeight="1">
      <c r="N8" t="s">
        <v>243</v>
      </c>
      <c r="O8" s="17">
        <f>'[1]NIVELES DE CUSTODIA'!S9</f>
        <v>271.45000000000005</v>
      </c>
      <c r="P8" s="18">
        <f t="shared" si="0"/>
        <v>2.7830749671916015</v>
      </c>
    </row>
    <row r="9" spans="1:16" ht="16.5" customHeight="1">
      <c r="N9" t="s">
        <v>244</v>
      </c>
      <c r="O9" s="17">
        <f>'[1]NIVELES DE CUSTODIA'!K9</f>
        <v>1975.05</v>
      </c>
      <c r="P9" s="18">
        <f t="shared" si="0"/>
        <v>20.249446358267715</v>
      </c>
    </row>
    <row r="10" spans="1:16" ht="16.5" customHeight="1">
      <c r="N10" t="s">
        <v>245</v>
      </c>
      <c r="O10" s="17">
        <f>'[1]NIVELES DE CUSTODIA'!G9</f>
        <v>3510.4500000000007</v>
      </c>
      <c r="P10" s="18">
        <f t="shared" si="0"/>
        <v>35.991326279527563</v>
      </c>
    </row>
    <row r="11" spans="1:16" ht="16.5" customHeight="1">
      <c r="N11" t="s">
        <v>246</v>
      </c>
      <c r="O11" s="17">
        <f>'[1]NIVELES DE CUSTODIA'!I9</f>
        <v>3552.75</v>
      </c>
      <c r="P11" s="18">
        <f t="shared" si="0"/>
        <v>36.425012303149607</v>
      </c>
    </row>
    <row r="12" spans="1:16" ht="16.5" customHeight="1">
      <c r="N12" t="s">
        <v>247</v>
      </c>
      <c r="O12" s="17">
        <f>SUM(O5:O11)</f>
        <v>9753.6</v>
      </c>
    </row>
    <row r="13" spans="1:16" ht="16.5" customHeight="1"/>
    <row r="14" spans="1:16" ht="16.5" customHeight="1">
      <c r="N14" t="s">
        <v>248</v>
      </c>
    </row>
    <row r="15" spans="1:16" ht="16.5" customHeight="1">
      <c r="N15" t="s">
        <v>240</v>
      </c>
      <c r="O15" s="17">
        <f>'[1]NIVELES DE CUSTODIA'!O10</f>
        <v>26.150000000000002</v>
      </c>
      <c r="P15" s="18">
        <f>SUM(O15/O$22)*100</f>
        <v>0.5271114694618021</v>
      </c>
    </row>
    <row r="16" spans="1:16" ht="16.5" customHeight="1">
      <c r="N16" t="s">
        <v>241</v>
      </c>
      <c r="O16" s="17">
        <f>'[1]NIVELES DE CUSTODIA'!Q10</f>
        <v>77.75</v>
      </c>
      <c r="P16" s="18">
        <f t="shared" ref="P16:P21" si="1">SUM(O16/O$22)*100</f>
        <v>1.5672243499294498</v>
      </c>
    </row>
    <row r="17" spans="14:16" ht="16.5" customHeight="1">
      <c r="N17" t="s">
        <v>242</v>
      </c>
      <c r="O17" s="17">
        <f>'[1]NIVELES DE CUSTODIA'!M10</f>
        <v>0</v>
      </c>
      <c r="P17" s="18">
        <f t="shared" si="1"/>
        <v>0</v>
      </c>
    </row>
    <row r="18" spans="14:16" ht="16.5" customHeight="1">
      <c r="N18" t="s">
        <v>243</v>
      </c>
      <c r="O18" s="17">
        <f>'[1]NIVELES DE CUSTODIA'!S10</f>
        <v>166.8</v>
      </c>
      <c r="P18" s="18">
        <f t="shared" si="1"/>
        <v>3.3622253577907686</v>
      </c>
    </row>
    <row r="19" spans="14:16" ht="16.5" customHeight="1">
      <c r="N19" t="s">
        <v>244</v>
      </c>
      <c r="O19" s="17">
        <f>'[1]NIVELES DE CUSTODIA'!K10</f>
        <v>1158.8</v>
      </c>
      <c r="P19" s="18">
        <f t="shared" si="1"/>
        <v>23.358193912517635</v>
      </c>
    </row>
    <row r="20" spans="14:16" ht="16.5" customHeight="1">
      <c r="N20" t="s">
        <v>245</v>
      </c>
      <c r="O20" s="17">
        <f>'[1]NIVELES DE CUSTODIA'!G10</f>
        <v>1987.7500000000002</v>
      </c>
      <c r="P20" s="18">
        <f t="shared" si="1"/>
        <v>40.067526708324941</v>
      </c>
    </row>
    <row r="21" spans="14:16" ht="16.5" customHeight="1">
      <c r="N21" t="s">
        <v>246</v>
      </c>
      <c r="O21" s="17">
        <f>'[1]NIVELES DE CUSTODIA'!I10</f>
        <v>1543.75</v>
      </c>
      <c r="P21" s="18">
        <f t="shared" si="1"/>
        <v>31.117718201975407</v>
      </c>
    </row>
    <row r="22" spans="14:16" ht="16.5" customHeight="1">
      <c r="N22" t="s">
        <v>249</v>
      </c>
      <c r="O22" s="17">
        <f>SUM(O15:O21)</f>
        <v>4961</v>
      </c>
      <c r="P22" s="18"/>
    </row>
    <row r="23" spans="14:16" ht="16.5" customHeight="1"/>
    <row r="24" spans="14:16" ht="16.5" customHeight="1">
      <c r="N24" t="s">
        <v>45</v>
      </c>
    </row>
    <row r="25" spans="14:16">
      <c r="N25" t="s">
        <v>240</v>
      </c>
      <c r="O25" s="17">
        <f>'[1]NIVELES DE CUSTODIA'!O29</f>
        <v>133.25</v>
      </c>
      <c r="P25" s="18">
        <f>SUM(O25/O$32)*100</f>
        <v>2.780328005675416</v>
      </c>
    </row>
    <row r="26" spans="14:16">
      <c r="N26" t="s">
        <v>241</v>
      </c>
      <c r="O26" s="17">
        <f>'[1]NIVELES DE CUSTODIA'!Q29</f>
        <v>206.75</v>
      </c>
      <c r="P26" s="18">
        <f t="shared" ref="P26:P31" si="2">SUM(O26/O$32)*100</f>
        <v>4.3139423277552895</v>
      </c>
    </row>
    <row r="27" spans="14:16">
      <c r="N27" t="s">
        <v>242</v>
      </c>
      <c r="O27" s="17">
        <f>'[1]NIVELES DE CUSTODIA'!M29</f>
        <v>0</v>
      </c>
      <c r="P27" s="18">
        <f t="shared" si="2"/>
        <v>0</v>
      </c>
    </row>
    <row r="28" spans="14:16">
      <c r="N28" t="s">
        <v>243</v>
      </c>
      <c r="O28" s="17">
        <f>'[1]NIVELES DE CUSTODIA'!S29</f>
        <v>104.65</v>
      </c>
      <c r="P28" s="18">
        <f t="shared" si="2"/>
        <v>2.1835746776280098</v>
      </c>
    </row>
    <row r="29" spans="14:16" ht="19.5" customHeight="1">
      <c r="N29" t="s">
        <v>244</v>
      </c>
      <c r="O29" s="17">
        <f>'[1]NIVELES DE CUSTODIA'!K29</f>
        <v>816.25</v>
      </c>
      <c r="P29" s="18">
        <f t="shared" si="2"/>
        <v>17.031465175478864</v>
      </c>
    </row>
    <row r="30" spans="14:16" ht="19.5" customHeight="1">
      <c r="N30" t="s">
        <v>245</v>
      </c>
      <c r="O30" s="17">
        <f>'[1]NIVELES DE CUSTODIA'!G29</f>
        <v>1522.7000000000003</v>
      </c>
      <c r="P30" s="18">
        <f t="shared" si="2"/>
        <v>31.771898343279226</v>
      </c>
    </row>
    <row r="31" spans="14:16" ht="19.5" customHeight="1">
      <c r="N31" t="s">
        <v>246</v>
      </c>
      <c r="O31" s="17">
        <f>'[1]NIVELES DE CUSTODIA'!I29</f>
        <v>2009.0000000000002</v>
      </c>
      <c r="P31" s="18">
        <f t="shared" si="2"/>
        <v>41.918791470183201</v>
      </c>
    </row>
    <row r="32" spans="14:16" ht="19.5" customHeight="1">
      <c r="N32" t="s">
        <v>249</v>
      </c>
      <c r="O32" s="17">
        <f>SUM(O25:O31)</f>
        <v>4792.6000000000004</v>
      </c>
    </row>
    <row r="33" spans="13:15" ht="19.5" customHeight="1"/>
    <row r="34" spans="13:15" ht="19.5" customHeight="1">
      <c r="O34" s="17">
        <f>SUM(O22,O32)</f>
        <v>9753.6</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23"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12" sqref="B12:D12"/>
    </sheetView>
  </sheetViews>
  <sheetFormatPr defaultRowHeight="12.75"/>
  <cols>
    <col min="1" max="1" width="29" style="260" customWidth="1"/>
    <col min="2" max="2" width="21.28515625" style="262" customWidth="1"/>
    <col min="3" max="3" width="7.28515625" style="262" customWidth="1"/>
    <col min="4" max="4" width="41.85546875" style="262" customWidth="1"/>
    <col min="5" max="16384" width="9.140625" style="244"/>
  </cols>
  <sheetData>
    <row r="1" spans="1:4">
      <c r="A1" s="242"/>
      <c r="B1" s="243"/>
      <c r="C1" s="243"/>
      <c r="D1" s="243"/>
    </row>
    <row r="2" spans="1:4">
      <c r="A2" s="382" t="s">
        <v>250</v>
      </c>
      <c r="B2" s="245" t="s">
        <v>251</v>
      </c>
      <c r="C2" s="382" t="s">
        <v>252</v>
      </c>
      <c r="D2" s="246" t="s">
        <v>253</v>
      </c>
    </row>
    <row r="3" spans="1:4">
      <c r="A3" s="383"/>
      <c r="B3" s="247" t="s">
        <v>254</v>
      </c>
      <c r="C3" s="383"/>
      <c r="D3" s="248" t="s">
        <v>255</v>
      </c>
    </row>
    <row r="4" spans="1:4">
      <c r="A4" s="383"/>
      <c r="B4" s="274"/>
      <c r="C4" s="384"/>
      <c r="D4" s="249"/>
    </row>
    <row r="5" spans="1:4">
      <c r="A5" s="250" t="s">
        <v>256</v>
      </c>
      <c r="B5" s="385" t="s">
        <v>257</v>
      </c>
      <c r="C5" s="385"/>
      <c r="D5" s="386"/>
    </row>
    <row r="6" spans="1:4">
      <c r="A6" s="250" t="s">
        <v>258</v>
      </c>
      <c r="B6" s="385" t="s">
        <v>259</v>
      </c>
      <c r="C6" s="385"/>
      <c r="D6" s="386"/>
    </row>
    <row r="7" spans="1:4">
      <c r="A7" s="250" t="s">
        <v>260</v>
      </c>
      <c r="B7" s="247" t="s">
        <v>261</v>
      </c>
      <c r="C7" s="251" t="s">
        <v>262</v>
      </c>
      <c r="D7" s="251" t="s">
        <v>261</v>
      </c>
    </row>
    <row r="8" spans="1:4">
      <c r="A8" s="250" t="s">
        <v>263</v>
      </c>
      <c r="B8" s="385" t="s">
        <v>264</v>
      </c>
      <c r="C8" s="385"/>
      <c r="D8" s="386"/>
    </row>
    <row r="9" spans="1:4">
      <c r="A9" s="250"/>
      <c r="B9" s="243"/>
      <c r="C9" s="243"/>
      <c r="D9" s="252"/>
    </row>
    <row r="10" spans="1:4">
      <c r="A10" s="250" t="s">
        <v>265</v>
      </c>
      <c r="B10" s="387" t="s">
        <v>342</v>
      </c>
      <c r="C10" s="378"/>
      <c r="D10" s="379"/>
    </row>
    <row r="11" spans="1:4" ht="24">
      <c r="A11" s="250" t="s">
        <v>266</v>
      </c>
      <c r="B11" s="387" t="s">
        <v>341</v>
      </c>
      <c r="C11" s="378"/>
      <c r="D11" s="379"/>
    </row>
    <row r="12" spans="1:4">
      <c r="A12" s="250" t="s">
        <v>267</v>
      </c>
      <c r="B12" s="387" t="s">
        <v>340</v>
      </c>
      <c r="C12" s="378"/>
      <c r="D12" s="379"/>
    </row>
    <row r="13" spans="1:4">
      <c r="A13" s="250" t="s">
        <v>268</v>
      </c>
      <c r="B13" s="243"/>
      <c r="C13" s="243"/>
      <c r="D13" s="252"/>
    </row>
    <row r="14" spans="1:4">
      <c r="A14" s="250"/>
      <c r="B14" s="243"/>
      <c r="C14" s="243"/>
      <c r="D14" s="252"/>
    </row>
    <row r="15" spans="1:4" ht="24">
      <c r="A15" s="250" t="s">
        <v>269</v>
      </c>
      <c r="B15" s="243" t="s">
        <v>270</v>
      </c>
      <c r="C15" s="252" t="s">
        <v>271</v>
      </c>
      <c r="D15" s="252"/>
    </row>
    <row r="16" spans="1:4">
      <c r="A16" s="250"/>
      <c r="B16" s="243" t="s">
        <v>272</v>
      </c>
      <c r="C16" s="243"/>
      <c r="D16" s="252"/>
    </row>
    <row r="17" spans="1:4">
      <c r="A17" s="250"/>
      <c r="B17" s="253" t="s">
        <v>273</v>
      </c>
      <c r="C17" s="243"/>
      <c r="D17" s="252"/>
    </row>
    <row r="18" spans="1:4">
      <c r="A18" s="250"/>
      <c r="B18" s="243" t="s">
        <v>274</v>
      </c>
      <c r="C18" s="254"/>
      <c r="D18" s="255"/>
    </row>
    <row r="19" spans="1:4">
      <c r="A19" s="250"/>
      <c r="B19" s="253" t="s">
        <v>275</v>
      </c>
      <c r="C19" s="243"/>
      <c r="D19" s="252"/>
    </row>
    <row r="20" spans="1:4">
      <c r="A20" s="250"/>
      <c r="B20" s="375" t="s">
        <v>276</v>
      </c>
      <c r="C20" s="376"/>
      <c r="D20" s="377"/>
    </row>
    <row r="21" spans="1:4">
      <c r="A21" s="250"/>
      <c r="B21" s="375"/>
      <c r="C21" s="376"/>
      <c r="D21" s="377"/>
    </row>
    <row r="22" spans="1:4">
      <c r="A22" s="250"/>
      <c r="B22" s="256"/>
      <c r="C22" s="256"/>
      <c r="D22" s="257"/>
    </row>
    <row r="23" spans="1:4">
      <c r="A23" s="258"/>
      <c r="B23" s="243" t="s">
        <v>277</v>
      </c>
      <c r="C23" s="243"/>
      <c r="D23" s="252"/>
    </row>
    <row r="24" spans="1:4">
      <c r="A24" s="258"/>
      <c r="B24" s="243" t="s">
        <v>278</v>
      </c>
      <c r="C24" s="243"/>
      <c r="D24" s="252"/>
    </row>
    <row r="25" spans="1:4">
      <c r="A25" s="250"/>
      <c r="B25" s="243"/>
      <c r="C25" s="243"/>
      <c r="D25" s="252"/>
    </row>
    <row r="26" spans="1:4">
      <c r="A26" s="250" t="s">
        <v>279</v>
      </c>
      <c r="B26" s="378" t="s">
        <v>280</v>
      </c>
      <c r="C26" s="378"/>
      <c r="D26" s="379"/>
    </row>
    <row r="27" spans="1:4" ht="99" customHeight="1">
      <c r="A27" s="258"/>
      <c r="B27" s="378"/>
      <c r="C27" s="378"/>
      <c r="D27" s="379"/>
    </row>
    <row r="28" spans="1:4">
      <c r="A28" s="250" t="s">
        <v>281</v>
      </c>
      <c r="B28" s="378" t="s">
        <v>282</v>
      </c>
      <c r="C28" s="378"/>
      <c r="D28" s="379"/>
    </row>
    <row r="29" spans="1:4" ht="117.75" customHeight="1">
      <c r="A29" s="259"/>
      <c r="B29" s="380"/>
      <c r="C29" s="380"/>
      <c r="D29" s="381"/>
    </row>
    <row r="30" spans="1:4">
      <c r="B30" s="261"/>
      <c r="C30" s="261"/>
      <c r="D30" s="261"/>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N157"/>
  <sheetViews>
    <sheetView tabSelected="1" zoomScale="110" zoomScaleNormal="110" workbookViewId="0">
      <selection activeCell="A6" sqref="A6:L49"/>
    </sheetView>
  </sheetViews>
  <sheetFormatPr defaultRowHeight="15"/>
  <cols>
    <col min="1" max="1" width="37.4257812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1" spans="1:14" ht="11.25" customHeight="1"/>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305" t="s">
        <v>331</v>
      </c>
      <c r="B4" s="3"/>
      <c r="C4" s="3"/>
      <c r="D4" s="3"/>
      <c r="E4" s="3"/>
      <c r="F4" s="3"/>
      <c r="G4" s="3"/>
      <c r="H4" s="3"/>
      <c r="I4" s="3"/>
      <c r="J4" s="3"/>
      <c r="K4" s="3"/>
      <c r="L4" s="3"/>
    </row>
    <row r="5" spans="1:14" ht="7.5" customHeight="1" thickBot="1">
      <c r="A5" s="4" t="s">
        <v>225</v>
      </c>
      <c r="B5" s="5"/>
      <c r="C5" s="5"/>
      <c r="D5" s="5"/>
      <c r="E5" s="5"/>
      <c r="F5" s="5"/>
      <c r="G5" s="5"/>
      <c r="H5" s="5"/>
      <c r="I5" s="5"/>
      <c r="J5" s="5"/>
      <c r="K5" s="5"/>
      <c r="L5" s="5"/>
    </row>
    <row r="6" spans="1:14">
      <c r="A6" s="306"/>
      <c r="B6" s="394" t="s">
        <v>3</v>
      </c>
      <c r="C6" s="394" t="s">
        <v>4</v>
      </c>
      <c r="D6" s="394" t="s">
        <v>5</v>
      </c>
      <c r="E6" s="394" t="s">
        <v>6</v>
      </c>
      <c r="F6" s="394" t="s">
        <v>7</v>
      </c>
      <c r="G6" s="388" t="s">
        <v>8</v>
      </c>
      <c r="H6" s="388"/>
      <c r="I6" s="388"/>
      <c r="J6" s="388" t="s">
        <v>9</v>
      </c>
      <c r="K6" s="388"/>
      <c r="L6" s="389"/>
    </row>
    <row r="7" spans="1:14" ht="13.5" customHeight="1">
      <c r="A7" s="307" t="s">
        <v>2</v>
      </c>
      <c r="B7" s="395"/>
      <c r="C7" s="395"/>
      <c r="D7" s="395"/>
      <c r="E7" s="395"/>
      <c r="F7" s="395"/>
      <c r="G7" s="390" t="s">
        <v>10</v>
      </c>
      <c r="H7" s="390" t="s">
        <v>6</v>
      </c>
      <c r="I7" s="390" t="s">
        <v>7</v>
      </c>
      <c r="J7" s="390" t="s">
        <v>10</v>
      </c>
      <c r="K7" s="390" t="s">
        <v>6</v>
      </c>
      <c r="L7" s="392" t="s">
        <v>7</v>
      </c>
    </row>
    <row r="8" spans="1:14" ht="8.25" customHeight="1" thickBot="1">
      <c r="A8" s="308"/>
      <c r="B8" s="396"/>
      <c r="C8" s="396"/>
      <c r="D8" s="396"/>
      <c r="E8" s="396"/>
      <c r="F8" s="396"/>
      <c r="G8" s="391"/>
      <c r="H8" s="391"/>
      <c r="I8" s="391"/>
      <c r="J8" s="391"/>
      <c r="K8" s="391"/>
      <c r="L8" s="393"/>
    </row>
    <row r="9" spans="1:14" ht="18.75" customHeight="1" thickBot="1">
      <c r="A9" s="309" t="s">
        <v>11</v>
      </c>
      <c r="B9" s="310">
        <f>SUM(B10,B29)</f>
        <v>13816</v>
      </c>
      <c r="C9" s="310">
        <f>SUM(C10,C29)</f>
        <v>888</v>
      </c>
      <c r="D9" s="310">
        <f>SUM(D10,D29)</f>
        <v>11676.75</v>
      </c>
      <c r="E9" s="310">
        <f t="shared" ref="E9:K9" si="0">SUM(E10,E29)</f>
        <v>1921.95</v>
      </c>
      <c r="F9" s="310">
        <f t="shared" si="0"/>
        <v>9754.7999999999993</v>
      </c>
      <c r="G9" s="310">
        <f t="shared" si="0"/>
        <v>413.90000000000003</v>
      </c>
      <c r="H9" s="310">
        <f t="shared" si="0"/>
        <v>192.35000000000002</v>
      </c>
      <c r="I9" s="310">
        <f t="shared" si="0"/>
        <v>221.55</v>
      </c>
      <c r="J9" s="310">
        <f t="shared" si="0"/>
        <v>399.15</v>
      </c>
      <c r="K9" s="310">
        <f t="shared" si="0"/>
        <v>97.95</v>
      </c>
      <c r="L9" s="311">
        <f>SUM(L10,L29)</f>
        <v>301.2</v>
      </c>
    </row>
    <row r="10" spans="1:14" ht="17.25" customHeight="1" thickBot="1">
      <c r="A10" s="289" t="s">
        <v>12</v>
      </c>
      <c r="B10" s="312">
        <f>SUM(B11:B28)</f>
        <v>6804</v>
      </c>
      <c r="C10" s="312">
        <f>SUM(C11:C28)</f>
        <v>405</v>
      </c>
      <c r="D10" s="312">
        <f>SUM(D11:D28)</f>
        <v>5799.4000000000005</v>
      </c>
      <c r="E10" s="312">
        <f>SUM(E11:E28)</f>
        <v>837.7</v>
      </c>
      <c r="F10" s="312">
        <f t="shared" ref="F10:K10" si="1">SUM(F11:F28)</f>
        <v>4961.7000000000007</v>
      </c>
      <c r="G10" s="312">
        <f t="shared" si="1"/>
        <v>121.25000000000001</v>
      </c>
      <c r="H10" s="312">
        <f t="shared" si="1"/>
        <v>76.300000000000011</v>
      </c>
      <c r="I10" s="312">
        <f t="shared" si="1"/>
        <v>44.95</v>
      </c>
      <c r="J10" s="312">
        <f t="shared" si="1"/>
        <v>399.15</v>
      </c>
      <c r="K10" s="312">
        <f t="shared" si="1"/>
        <v>97.95</v>
      </c>
      <c r="L10" s="313">
        <f>SUM(L11:L28)</f>
        <v>301.2</v>
      </c>
    </row>
    <row r="11" spans="1:14" ht="15.75" customHeight="1">
      <c r="A11" s="209" t="s">
        <v>13</v>
      </c>
      <c r="B11" s="344">
        <f>SUM('[1]INFORME POR DIA'!C1494)</f>
        <v>500</v>
      </c>
      <c r="C11" s="344">
        <f>SUM('[1]INFORME POR DIA'!D1494)</f>
        <v>0</v>
      </c>
      <c r="D11" s="344">
        <f>SUM(E11:F11)</f>
        <v>474.4</v>
      </c>
      <c r="E11" s="344">
        <f>[1]RESUMEN!F10/[1]RESUMEN!$AO$49</f>
        <v>0</v>
      </c>
      <c r="F11" s="344">
        <f>[1]RESUMEN!I10/[1]RESUMEN!$AO$49</f>
        <v>474.4</v>
      </c>
      <c r="G11" s="344">
        <f>SUM(H11:I11)</f>
        <v>0</v>
      </c>
      <c r="H11" s="344">
        <f>[1]RESUMEN!AC10/[1]RESUMEN!$AO$49</f>
        <v>0</v>
      </c>
      <c r="I11" s="344">
        <f>[1]RESUMEN!AD10/[1]RESUMEN!$AO$49</f>
        <v>0</v>
      </c>
      <c r="J11" s="344">
        <f>SUM(K11:L11)</f>
        <v>0</v>
      </c>
      <c r="K11" s="344">
        <v>0</v>
      </c>
      <c r="L11" s="345">
        <v>0</v>
      </c>
    </row>
    <row r="12" spans="1:14" ht="15.75" customHeight="1">
      <c r="A12" s="210" t="s">
        <v>200</v>
      </c>
      <c r="B12" s="344">
        <f>SUM('[1]INFORME POR DIA'!C1495)</f>
        <v>450</v>
      </c>
      <c r="C12" s="344">
        <f>SUM('[1]INFORME POR DIA'!D1495)</f>
        <v>0</v>
      </c>
      <c r="D12" s="344">
        <f t="shared" ref="D12:D14" si="2">SUM(E12:F12)</f>
        <v>434.85</v>
      </c>
      <c r="E12" s="344">
        <f>[1]RESUMEN!F11/[1]RESUMEN!$AO$49</f>
        <v>0</v>
      </c>
      <c r="F12" s="344">
        <f>[1]RESUMEN!I11/[1]RESUMEN!$AO$49</f>
        <v>434.85</v>
      </c>
      <c r="G12" s="344">
        <f t="shared" ref="G12:G28" si="3">SUM(H12:I12)</f>
        <v>0</v>
      </c>
      <c r="H12" s="344">
        <f>[1]RESUMEN!AC11/[1]RESUMEN!$AO$49</f>
        <v>0</v>
      </c>
      <c r="I12" s="344">
        <f>[1]RESUMEN!AD11/[1]RESUMEN!$AO$49</f>
        <v>0</v>
      </c>
      <c r="J12" s="344">
        <f t="shared" ref="J12:J28" si="4">SUM(K12:L12)</f>
        <v>0</v>
      </c>
      <c r="K12" s="344">
        <v>0</v>
      </c>
      <c r="L12" s="345">
        <v>0</v>
      </c>
    </row>
    <row r="13" spans="1:14" ht="15.75" customHeight="1">
      <c r="A13" s="210" t="s">
        <v>201</v>
      </c>
      <c r="B13" s="344">
        <f>SUM('[1]INFORME POR DIA'!C1496)</f>
        <v>36</v>
      </c>
      <c r="C13" s="344">
        <f>SUM('[1]INFORME POR DIA'!D1496)</f>
        <v>0</v>
      </c>
      <c r="D13" s="344">
        <f t="shared" si="2"/>
        <v>34.5</v>
      </c>
      <c r="E13" s="344">
        <f>[1]RESUMEN!F12/[1]RESUMEN!$AO$49</f>
        <v>0</v>
      </c>
      <c r="F13" s="344">
        <f>[1]RESUMEN!I12/[1]RESUMEN!$AO$49</f>
        <v>34.5</v>
      </c>
      <c r="G13" s="344">
        <f t="shared" si="3"/>
        <v>0</v>
      </c>
      <c r="H13" s="344">
        <f>[1]RESUMEN!AC12/[1]RESUMEN!$AO$49</f>
        <v>0</v>
      </c>
      <c r="I13" s="344">
        <f>[1]RESUMEN!AD12/[1]RESUMEN!$AO$49</f>
        <v>0</v>
      </c>
      <c r="J13" s="344">
        <f t="shared" si="4"/>
        <v>0</v>
      </c>
      <c r="K13" s="344">
        <v>0</v>
      </c>
      <c r="L13" s="345">
        <v>0</v>
      </c>
    </row>
    <row r="14" spans="1:14" ht="15.75" customHeight="1">
      <c r="A14" s="210" t="s">
        <v>202</v>
      </c>
      <c r="B14" s="344">
        <f>SUM('[1]INFORME POR DIA'!C1497)</f>
        <v>40</v>
      </c>
      <c r="C14" s="344">
        <f>SUM('[1]INFORME POR DIA'!D1497)</f>
        <v>0</v>
      </c>
      <c r="D14" s="344">
        <f t="shared" si="2"/>
        <v>30.7</v>
      </c>
      <c r="E14" s="344">
        <f>[1]RESUMEN!F13/[1]RESUMEN!$AO$49</f>
        <v>0</v>
      </c>
      <c r="F14" s="344">
        <f>[1]RESUMEN!I13/[1]RESUMEN!$AO$49</f>
        <v>30.7</v>
      </c>
      <c r="G14" s="344">
        <f t="shared" si="3"/>
        <v>0</v>
      </c>
      <c r="H14" s="344">
        <f>[1]RESUMEN!AC13/[1]RESUMEN!$AO$49</f>
        <v>0</v>
      </c>
      <c r="I14" s="344">
        <f>[1]RESUMEN!AD13/[1]RESUMEN!$AO$49</f>
        <v>0</v>
      </c>
      <c r="J14" s="344">
        <f t="shared" si="4"/>
        <v>30.7</v>
      </c>
      <c r="K14" s="346">
        <f>[1]RESUMEN!AM13/[1]RESUMEN!$AO$49</f>
        <v>0</v>
      </c>
      <c r="L14" s="347">
        <f>[1]RESUMEN!AN13/[1]RESUMEN!$AO$49</f>
        <v>30.7</v>
      </c>
      <c r="N14" s="17"/>
    </row>
    <row r="15" spans="1:14" ht="28.5" customHeight="1">
      <c r="A15" s="329" t="s">
        <v>327</v>
      </c>
      <c r="B15" s="344">
        <f>SUM('[1]INFORME POR DIA'!C1498)</f>
        <v>108</v>
      </c>
      <c r="C15" s="344">
        <f>SUM('[1]INFORME POR DIA'!D1498)</f>
        <v>0</v>
      </c>
      <c r="D15" s="344">
        <f t="shared" ref="D15:D28" si="5">SUM(E15:F15)</f>
        <v>39.9</v>
      </c>
      <c r="E15" s="344">
        <f>[1]RESUMEN!F14/[1]RESUMEN!$AO$49</f>
        <v>0</v>
      </c>
      <c r="F15" s="344">
        <f>[1]RESUMEN!I14/[1]RESUMEN!$AO$49</f>
        <v>39.9</v>
      </c>
      <c r="G15" s="344">
        <f t="shared" si="3"/>
        <v>20.5</v>
      </c>
      <c r="H15" s="344">
        <f>[1]RESUMEN!AC14/[1]RESUMEN!$AO$49</f>
        <v>0</v>
      </c>
      <c r="I15" s="344">
        <f>[1]RESUMEN!AD14/[1]RESUMEN!$AO$49</f>
        <v>20.5</v>
      </c>
      <c r="J15" s="344">
        <f t="shared" si="4"/>
        <v>0</v>
      </c>
      <c r="K15" s="346">
        <f>[1]RESUMEN!AM14/[1]RESUMEN!$AO$49</f>
        <v>0</v>
      </c>
      <c r="L15" s="347">
        <f>[1]RESUMEN!AN14/[1]RESUMEN!$AO$49</f>
        <v>0</v>
      </c>
      <c r="N15" s="17"/>
    </row>
    <row r="16" spans="1:14" ht="15.75" customHeight="1">
      <c r="A16" s="210" t="s">
        <v>203</v>
      </c>
      <c r="B16" s="344">
        <f>SUM('[1]INFORME POR DIA'!C1499)</f>
        <v>68</v>
      </c>
      <c r="C16" s="344">
        <f>SUM('[1]INFORME POR DIA'!D1499)</f>
        <v>0</v>
      </c>
      <c r="D16" s="344">
        <f t="shared" si="5"/>
        <v>35.799999999999997</v>
      </c>
      <c r="E16" s="344">
        <f>[1]RESUMEN!F15/[1]RESUMEN!$AO$49</f>
        <v>0</v>
      </c>
      <c r="F16" s="344">
        <f>[1]RESUMEN!I15/[1]RESUMEN!$AO$49</f>
        <v>35.799999999999997</v>
      </c>
      <c r="G16" s="344">
        <f t="shared" si="3"/>
        <v>0</v>
      </c>
      <c r="H16" s="344">
        <f>[1]RESUMEN!AC15/[1]RESUMEN!$AO$49</f>
        <v>0</v>
      </c>
      <c r="I16" s="344">
        <f>[1]RESUMEN!AD15/[1]RESUMEN!$AO$49</f>
        <v>0</v>
      </c>
      <c r="J16" s="344">
        <f t="shared" si="4"/>
        <v>0</v>
      </c>
      <c r="K16" s="346">
        <f>[1]RESUMEN!AM15/[1]RESUMEN!$AO$49</f>
        <v>0</v>
      </c>
      <c r="L16" s="347">
        <f>[1]RESUMEN!AN15/[1]RESUMEN!$AO$49</f>
        <v>0</v>
      </c>
    </row>
    <row r="17" spans="1:12" ht="14.25" customHeight="1">
      <c r="A17" s="210" t="s">
        <v>204</v>
      </c>
      <c r="B17" s="344">
        <f>SUM('[1]INFORME POR DIA'!C1500)</f>
        <v>108</v>
      </c>
      <c r="C17" s="344">
        <f>SUM('[1]INFORME POR DIA'!D1500)</f>
        <v>0</v>
      </c>
      <c r="D17" s="344">
        <f t="shared" si="5"/>
        <v>47.300000000000004</v>
      </c>
      <c r="E17" s="344">
        <f>[1]RESUMEN!F16/[1]RESUMEN!$AO$49</f>
        <v>34.200000000000003</v>
      </c>
      <c r="F17" s="344">
        <f>[1]RESUMEN!I16/[1]RESUMEN!$AO$49</f>
        <v>13.1</v>
      </c>
      <c r="G17" s="344">
        <f t="shared" si="3"/>
        <v>2.2000000000000002</v>
      </c>
      <c r="H17" s="344">
        <f>[1]RESUMEN!AC16/[1]RESUMEN!$AO$49</f>
        <v>1.4</v>
      </c>
      <c r="I17" s="344">
        <f>[1]RESUMEN!AD16/[1]RESUMEN!$AO$49</f>
        <v>0.8</v>
      </c>
      <c r="J17" s="344">
        <f t="shared" si="4"/>
        <v>7.2</v>
      </c>
      <c r="K17" s="346">
        <f>[1]RESUMEN!AM16/[1]RESUMEN!$AO$49</f>
        <v>6.4</v>
      </c>
      <c r="L17" s="347">
        <f>[1]RESUMEN!AN16/[1]RESUMEN!$AO$49</f>
        <v>0.8</v>
      </c>
    </row>
    <row r="18" spans="1:12">
      <c r="A18" s="210" t="s">
        <v>219</v>
      </c>
      <c r="B18" s="344">
        <f>SUM('[1]INFORME POR DIA'!C1501)</f>
        <v>705</v>
      </c>
      <c r="C18" s="344">
        <f>SUM('[1]INFORME POR DIA'!D1501)</f>
        <v>28</v>
      </c>
      <c r="D18" s="344">
        <f t="shared" si="5"/>
        <v>668.7</v>
      </c>
      <c r="E18" s="344">
        <f>[1]RESUMEN!F17/[1]RESUMEN!$AO$49</f>
        <v>432.5</v>
      </c>
      <c r="F18" s="344">
        <f>[1]RESUMEN!I17/[1]RESUMEN!$AO$49</f>
        <v>236.2</v>
      </c>
      <c r="G18" s="344">
        <f t="shared" si="3"/>
        <v>84.800000000000011</v>
      </c>
      <c r="H18" s="344">
        <f>[1]RESUMEN!AC17/[1]RESUMEN!$AO$49</f>
        <v>68.650000000000006</v>
      </c>
      <c r="I18" s="344">
        <f>[1]RESUMEN!AD17/[1]RESUMEN!$AO$49</f>
        <v>16.149999999999999</v>
      </c>
      <c r="J18" s="344">
        <f t="shared" si="4"/>
        <v>0</v>
      </c>
      <c r="K18" s="346">
        <f>[1]RESUMEN!AM17/[1]RESUMEN!$AO$49</f>
        <v>0</v>
      </c>
      <c r="L18" s="347">
        <f>[1]RESUMEN!AN17/[1]RESUMEN!$AO$49</f>
        <v>0</v>
      </c>
    </row>
    <row r="19" spans="1:12" ht="15.75" customHeight="1">
      <c r="A19" s="210" t="s">
        <v>312</v>
      </c>
      <c r="B19" s="344">
        <f>SUM('[1]INFORME POR DIA'!C1502)</f>
        <v>404</v>
      </c>
      <c r="C19" s="344">
        <f>SUM('[1]INFORME POR DIA'!D1502)</f>
        <v>2</v>
      </c>
      <c r="D19" s="344">
        <f t="shared" si="5"/>
        <v>298.09999999999997</v>
      </c>
      <c r="E19" s="344">
        <f>[1]RESUMEN!F18/[1]RESUMEN!$AO$49</f>
        <v>7.7</v>
      </c>
      <c r="F19" s="344">
        <f>[1]RESUMEN!I18/[1]RESUMEN!$AO$49</f>
        <v>290.39999999999998</v>
      </c>
      <c r="G19" s="344">
        <f t="shared" si="3"/>
        <v>0</v>
      </c>
      <c r="H19" s="344">
        <f>[1]RESUMEN!AC18/[1]RESUMEN!$AO$49</f>
        <v>0</v>
      </c>
      <c r="I19" s="344">
        <f>[1]RESUMEN!AD18/[1]RESUMEN!$AO$49</f>
        <v>0</v>
      </c>
      <c r="J19" s="344">
        <f t="shared" si="4"/>
        <v>0</v>
      </c>
      <c r="K19" s="346">
        <f>[1]RESUMEN!AM18/[1]RESUMEN!$AO$49</f>
        <v>0</v>
      </c>
      <c r="L19" s="347">
        <f>[1]RESUMEN!AN18/[1]RESUMEN!$AO$49</f>
        <v>0</v>
      </c>
    </row>
    <row r="20" spans="1:12" ht="15.75" customHeight="1">
      <c r="A20" s="210" t="s">
        <v>220</v>
      </c>
      <c r="B20" s="344">
        <f>SUM('[1]INFORME POR DIA'!C1503)</f>
        <v>292</v>
      </c>
      <c r="C20" s="344">
        <f>SUM('[1]INFORME POR DIA'!D1503)</f>
        <v>3</v>
      </c>
      <c r="D20" s="344">
        <f t="shared" si="5"/>
        <v>285.25</v>
      </c>
      <c r="E20" s="344">
        <f>[1]RESUMEN!F19/[1]RESUMEN!$AO$49</f>
        <v>0</v>
      </c>
      <c r="F20" s="344">
        <f>[1]RESUMEN!I19/[1]RESUMEN!$AO$49</f>
        <v>285.25</v>
      </c>
      <c r="G20" s="344">
        <f t="shared" si="3"/>
        <v>0</v>
      </c>
      <c r="H20" s="344">
        <f>[1]RESUMEN!AC19/[1]RESUMEN!$AO$49</f>
        <v>0</v>
      </c>
      <c r="I20" s="344">
        <f>[1]RESUMEN!AD19/[1]RESUMEN!$AO$49</f>
        <v>0</v>
      </c>
      <c r="J20" s="344">
        <f t="shared" si="4"/>
        <v>0</v>
      </c>
      <c r="K20" s="346">
        <f>[1]RESUMEN!AM19/[1]RESUMEN!$AO$49</f>
        <v>0</v>
      </c>
      <c r="L20" s="347">
        <f>[1]RESUMEN!AN19/[1]RESUMEN!$AO$49</f>
        <v>0</v>
      </c>
    </row>
    <row r="21" spans="1:12" ht="15.75" customHeight="1">
      <c r="A21" s="210" t="s">
        <v>205</v>
      </c>
      <c r="B21" s="344">
        <f>SUM('[1]INFORME POR DIA'!C1504)</f>
        <v>1414</v>
      </c>
      <c r="C21" s="344">
        <f>SUM('[1]INFORME POR DIA'!D1504)</f>
        <v>38</v>
      </c>
      <c r="D21" s="344">
        <f t="shared" si="5"/>
        <v>1284.5</v>
      </c>
      <c r="E21" s="344">
        <f>[1]RESUMEN!F20/[1]RESUMEN!$AO$49</f>
        <v>271.55</v>
      </c>
      <c r="F21" s="344">
        <f>[1]RESUMEN!I20/[1]RESUMEN!$AO$49</f>
        <v>1012.95</v>
      </c>
      <c r="G21" s="344">
        <f t="shared" si="3"/>
        <v>0</v>
      </c>
      <c r="H21" s="344">
        <f>[1]RESUMEN!AC20/[1]RESUMEN!$AO$49</f>
        <v>0</v>
      </c>
      <c r="I21" s="344">
        <f>[1]RESUMEN!AD20/[1]RESUMEN!$AO$49</f>
        <v>0</v>
      </c>
      <c r="J21" s="344">
        <f t="shared" si="4"/>
        <v>0</v>
      </c>
      <c r="K21" s="346">
        <f>[1]RESUMEN!AM20/[1]RESUMEN!$AO$49</f>
        <v>0</v>
      </c>
      <c r="L21" s="347">
        <f>[1]RESUMEN!AN20/[1]RESUMEN!$AO$49</f>
        <v>0</v>
      </c>
    </row>
    <row r="22" spans="1:12" ht="15.75" customHeight="1">
      <c r="A22" s="211" t="s">
        <v>14</v>
      </c>
      <c r="B22" s="344">
        <f>SUM('[1]INFORME POR DIA'!C1505)</f>
        <v>516</v>
      </c>
      <c r="C22" s="344">
        <f>SUM('[1]INFORME POR DIA'!D1505)</f>
        <v>47</v>
      </c>
      <c r="D22" s="344">
        <f t="shared" si="5"/>
        <v>458.05</v>
      </c>
      <c r="E22" s="344">
        <f>[1]RESUMEN!F21/[1]RESUMEN!$AO$49</f>
        <v>0</v>
      </c>
      <c r="F22" s="344">
        <f>[1]RESUMEN!I21/[1]RESUMEN!$AO$49</f>
        <v>458.05</v>
      </c>
      <c r="G22" s="344">
        <f t="shared" si="3"/>
        <v>0</v>
      </c>
      <c r="H22" s="344">
        <f>[1]RESUMEN!AC21/[1]RESUMEN!$AO$49</f>
        <v>0</v>
      </c>
      <c r="I22" s="344">
        <f>[1]RESUMEN!AD21/[1]RESUMEN!$AO$49</f>
        <v>0</v>
      </c>
      <c r="J22" s="344">
        <f t="shared" si="4"/>
        <v>0</v>
      </c>
      <c r="K22" s="346">
        <f>[1]RESUMEN!AM21/[1]RESUMEN!$AO$49</f>
        <v>0</v>
      </c>
      <c r="L22" s="347">
        <f>[1]RESUMEN!AN21/[1]RESUMEN!$AO$49</f>
        <v>0</v>
      </c>
    </row>
    <row r="23" spans="1:12" ht="15.75" customHeight="1">
      <c r="A23" s="211" t="s">
        <v>15</v>
      </c>
      <c r="B23" s="344">
        <f>SUM('[1]INFORME POR DIA'!C1506)</f>
        <v>320</v>
      </c>
      <c r="C23" s="344">
        <f>SUM('[1]INFORME POR DIA'!D1506)</f>
        <v>212</v>
      </c>
      <c r="D23" s="344">
        <f t="shared" si="5"/>
        <v>80.349999999999994</v>
      </c>
      <c r="E23" s="344">
        <f>[1]RESUMEN!F22/[1]RESUMEN!$AO$49</f>
        <v>0</v>
      </c>
      <c r="F23" s="344">
        <f>[1]RESUMEN!I22/[1]RESUMEN!$AO$49</f>
        <v>80.349999999999994</v>
      </c>
      <c r="G23" s="344">
        <f t="shared" si="3"/>
        <v>0</v>
      </c>
      <c r="H23" s="344">
        <f>[1]RESUMEN!AC22/[1]RESUMEN!$AO$49</f>
        <v>0</v>
      </c>
      <c r="I23" s="344">
        <f>[1]RESUMEN!AD22/[1]RESUMEN!$AO$49</f>
        <v>0</v>
      </c>
      <c r="J23" s="344">
        <f t="shared" si="4"/>
        <v>0</v>
      </c>
      <c r="K23" s="346">
        <f>[1]RESUMEN!AM22/[1]RESUMEN!$AO$49</f>
        <v>0</v>
      </c>
      <c r="L23" s="347">
        <f>[1]RESUMEN!AN22/[1]RESUMEN!$AO$49</f>
        <v>0</v>
      </c>
    </row>
    <row r="24" spans="1:12" ht="15.75" customHeight="1">
      <c r="A24" s="211" t="s">
        <v>16</v>
      </c>
      <c r="B24" s="344">
        <f>SUM('[1]INFORME POR DIA'!C1507)</f>
        <v>296</v>
      </c>
      <c r="C24" s="344">
        <f>SUM('[1]INFORME POR DIA'!D1507)</f>
        <v>6</v>
      </c>
      <c r="D24" s="344">
        <f t="shared" si="5"/>
        <v>285.3</v>
      </c>
      <c r="E24" s="344">
        <f>[1]RESUMEN!F23/[1]RESUMEN!$AO$49</f>
        <v>0</v>
      </c>
      <c r="F24" s="344">
        <f>[1]RESUMEN!I23/[1]RESUMEN!$AO$49</f>
        <v>285.3</v>
      </c>
      <c r="G24" s="344">
        <f t="shared" si="3"/>
        <v>0</v>
      </c>
      <c r="H24" s="344">
        <f>[1]RESUMEN!AC23/[1]RESUMEN!$AO$49</f>
        <v>0</v>
      </c>
      <c r="I24" s="344">
        <f>[1]RESUMEN!AD23/[1]RESUMEN!$AO$49</f>
        <v>0</v>
      </c>
      <c r="J24" s="344">
        <f t="shared" si="4"/>
        <v>0</v>
      </c>
      <c r="K24" s="346">
        <f>[1]RESUMEN!AM23/[1]RESUMEN!$AO$49</f>
        <v>0</v>
      </c>
      <c r="L24" s="347">
        <f>[1]RESUMEN!AN23/[1]RESUMEN!$AO$49</f>
        <v>0</v>
      </c>
    </row>
    <row r="25" spans="1:12" ht="15.75" customHeight="1">
      <c r="A25" s="212" t="s">
        <v>17</v>
      </c>
      <c r="B25" s="344">
        <f>SUM('[1]INFORME POR DIA'!C1508)</f>
        <v>516</v>
      </c>
      <c r="C25" s="344">
        <f>SUM('[1]INFORME POR DIA'!D1508)</f>
        <v>6</v>
      </c>
      <c r="D25" s="344">
        <f t="shared" si="5"/>
        <v>494.15</v>
      </c>
      <c r="E25" s="344">
        <f>[1]RESUMEN!F24/[1]RESUMEN!$AO$49</f>
        <v>0.2</v>
      </c>
      <c r="F25" s="344">
        <f>[1]RESUMEN!I24/[1]RESUMEN!$AO$49</f>
        <v>493.95</v>
      </c>
      <c r="G25" s="344">
        <f t="shared" si="3"/>
        <v>0</v>
      </c>
      <c r="H25" s="344">
        <f>[1]RESUMEN!AC24/[1]RESUMEN!$AO$49</f>
        <v>0</v>
      </c>
      <c r="I25" s="344">
        <f>[1]RESUMEN!AD24/[1]RESUMEN!$AO$49</f>
        <v>0</v>
      </c>
      <c r="J25" s="344">
        <f t="shared" si="4"/>
        <v>0</v>
      </c>
      <c r="K25" s="346">
        <f>[1]RESUMEN!AM24/[1]RESUMEN!$AO$49</f>
        <v>0</v>
      </c>
      <c r="L25" s="347">
        <f>[1]RESUMEN!AN24/[1]RESUMEN!$AO$49</f>
        <v>0</v>
      </c>
    </row>
    <row r="26" spans="1:12" ht="15.75" customHeight="1">
      <c r="A26" s="276" t="s">
        <v>315</v>
      </c>
      <c r="B26" s="344">
        <f>SUM('[1]INFORME POR DIA'!C1509)</f>
        <v>529</v>
      </c>
      <c r="C26" s="344">
        <f>SUM('[1]INFORME POR DIA'!D1509)</f>
        <v>27</v>
      </c>
      <c r="D26" s="344">
        <f t="shared" si="5"/>
        <v>477.85</v>
      </c>
      <c r="E26" s="344">
        <f>[1]RESUMEN!F25/[1]RESUMEN!$AO$49</f>
        <v>0</v>
      </c>
      <c r="F26" s="344">
        <f>[1]RESUMEN!I25/[1]RESUMEN!$AO$49</f>
        <v>477.85</v>
      </c>
      <c r="G26" s="344">
        <f t="shared" si="3"/>
        <v>0</v>
      </c>
      <c r="H26" s="344">
        <f>[1]RESUMEN!AC25/[1]RESUMEN!$AO$49</f>
        <v>0</v>
      </c>
      <c r="I26" s="344">
        <f>[1]RESUMEN!AD25/[1]RESUMEN!$AO$49</f>
        <v>0</v>
      </c>
      <c r="J26" s="344">
        <f t="shared" si="4"/>
        <v>0</v>
      </c>
      <c r="K26" s="346">
        <f>[1]RESUMEN!AM25/[1]RESUMEN!$AO$49</f>
        <v>0</v>
      </c>
      <c r="L26" s="347">
        <f>[1]RESUMEN!AN25/[1]RESUMEN!$AO$49</f>
        <v>0</v>
      </c>
    </row>
    <row r="27" spans="1:12" ht="15.75" customHeight="1">
      <c r="A27" s="277" t="s">
        <v>206</v>
      </c>
      <c r="B27" s="344">
        <f>SUM('[1]INFORME POR DIA'!C1510)</f>
        <v>476</v>
      </c>
      <c r="C27" s="344">
        <f>SUM('[1]INFORME POR DIA'!D1510)</f>
        <v>36</v>
      </c>
      <c r="D27" s="344">
        <f t="shared" si="5"/>
        <v>361.25</v>
      </c>
      <c r="E27" s="344">
        <f>[1]RESUMEN!F26/[1]RESUMEN!$AO$49</f>
        <v>91.55</v>
      </c>
      <c r="F27" s="344">
        <f>[1]RESUMEN!I26/[1]RESUMEN!$AO$49</f>
        <v>269.7</v>
      </c>
      <c r="G27" s="344">
        <f t="shared" si="3"/>
        <v>13.75</v>
      </c>
      <c r="H27" s="344">
        <f>[1]RESUMEN!AC26/[1]RESUMEN!$AO$49</f>
        <v>6.25</v>
      </c>
      <c r="I27" s="344">
        <f>[1]RESUMEN!AD26/[1]RESUMEN!$AO$49</f>
        <v>7.5</v>
      </c>
      <c r="J27" s="344">
        <f t="shared" si="4"/>
        <v>361.25</v>
      </c>
      <c r="K27" s="346">
        <f>[1]RESUMEN!AM26/[1]RESUMEN!$AO$49</f>
        <v>91.55</v>
      </c>
      <c r="L27" s="347">
        <f>[1]RESUMEN!AN26/[1]RESUMEN!$AO$49</f>
        <v>269.7</v>
      </c>
    </row>
    <row r="28" spans="1:12" ht="15.75" customHeight="1" thickBot="1">
      <c r="A28" s="210" t="s">
        <v>313</v>
      </c>
      <c r="B28" s="344">
        <f>SUM('[1]INFORME POR DIA'!C1511)</f>
        <v>26</v>
      </c>
      <c r="C28" s="344">
        <f>SUM('[1]INFORME POR DIA'!D1511)</f>
        <v>0</v>
      </c>
      <c r="D28" s="344">
        <f t="shared" si="5"/>
        <v>8.4499999999999993</v>
      </c>
      <c r="E28" s="344">
        <f>[1]RESUMEN!F27/[1]RESUMEN!$AO$49</f>
        <v>0</v>
      </c>
      <c r="F28" s="344">
        <f>[1]RESUMEN!I27/[1]RESUMEN!$AO$49</f>
        <v>8.4499999999999993</v>
      </c>
      <c r="G28" s="344">
        <f t="shared" si="3"/>
        <v>0</v>
      </c>
      <c r="H28" s="344">
        <f>[1]RESUMEN!AC27/[1]RESUMEN!$AO$49</f>
        <v>0</v>
      </c>
      <c r="I28" s="344">
        <f>[1]RESUMEN!AD27/[1]RESUMEN!$AO$49</f>
        <v>0</v>
      </c>
      <c r="J28" s="344">
        <f t="shared" si="4"/>
        <v>0</v>
      </c>
      <c r="K28" s="346">
        <f>[1]RESUMEN!AM27/[1]RESUMEN!$AO$49</f>
        <v>0</v>
      </c>
      <c r="L28" s="347">
        <f>[1]RESUMEN!AN27/[1]RESUMEN!$AO$49</f>
        <v>0</v>
      </c>
    </row>
    <row r="29" spans="1:12" ht="17.25" customHeight="1" thickBot="1">
      <c r="A29" s="289" t="s">
        <v>18</v>
      </c>
      <c r="B29" s="312">
        <f>SUM(B30:B49)</f>
        <v>7012</v>
      </c>
      <c r="C29" s="312">
        <f t="shared" ref="C29:L29" si="6">SUM(C30:C49)</f>
        <v>483</v>
      </c>
      <c r="D29" s="312">
        <f>SUM(D30:D49)</f>
        <v>5877.3499999999985</v>
      </c>
      <c r="E29" s="312">
        <f>SUM(E30:E49)</f>
        <v>1084.25</v>
      </c>
      <c r="F29" s="312">
        <f t="shared" si="6"/>
        <v>4793.0999999999995</v>
      </c>
      <c r="G29" s="312">
        <f t="shared" si="6"/>
        <v>292.65000000000003</v>
      </c>
      <c r="H29" s="312">
        <f t="shared" si="6"/>
        <v>116.05</v>
      </c>
      <c r="I29" s="312">
        <f t="shared" si="6"/>
        <v>176.60000000000002</v>
      </c>
      <c r="J29" s="312">
        <f>SUM(J30:J49)</f>
        <v>0</v>
      </c>
      <c r="K29" s="312">
        <f t="shared" si="6"/>
        <v>0</v>
      </c>
      <c r="L29" s="313">
        <f t="shared" si="6"/>
        <v>0</v>
      </c>
    </row>
    <row r="30" spans="1:12" ht="15.75" customHeight="1">
      <c r="A30" s="211" t="s">
        <v>19</v>
      </c>
      <c r="B30" s="344">
        <f>SUM('[1]INFORME POR DIA'!C1513)</f>
        <v>534</v>
      </c>
      <c r="C30" s="344">
        <f>SUM('[1]INFORME POR DIA'!D1513)</f>
        <v>19</v>
      </c>
      <c r="D30" s="344">
        <f t="shared" ref="D30:D49" si="7">SUM(E30:F30)</f>
        <v>464.2</v>
      </c>
      <c r="E30" s="344">
        <f>[1]RESUMEN!F29/[1]RESUMEN!$AO$49</f>
        <v>0</v>
      </c>
      <c r="F30" s="344">
        <f>[1]RESUMEN!I29/[1]RESUMEN!$AO$49</f>
        <v>464.2</v>
      </c>
      <c r="G30" s="344">
        <f t="shared" ref="G30:G49" si="8">SUM(H30:I30)</f>
        <v>0</v>
      </c>
      <c r="H30" s="344">
        <f>[1]RESUMEN!AC29/[1]RESUMEN!$AO$49</f>
        <v>0</v>
      </c>
      <c r="I30" s="344">
        <f>[1]RESUMEN!AD29/[1]RESUMEN!$AO$49</f>
        <v>0</v>
      </c>
      <c r="J30" s="344">
        <f t="shared" ref="J30:J49" si="9">SUM(K30:L30)</f>
        <v>0</v>
      </c>
      <c r="K30" s="346">
        <f>[1]RESUMEN!AM29/[1]RESUMEN!$AO$49</f>
        <v>0</v>
      </c>
      <c r="L30" s="347">
        <f>[1]RESUMEN!AN29/[1]RESUMEN!$AO$49</f>
        <v>0</v>
      </c>
    </row>
    <row r="31" spans="1:12" ht="15.75" customHeight="1">
      <c r="A31" s="211" t="s">
        <v>20</v>
      </c>
      <c r="B31" s="344">
        <f>SUM('[1]INFORME POR DIA'!C1514)</f>
        <v>676</v>
      </c>
      <c r="C31" s="344">
        <f>SUM('[1]INFORME POR DIA'!D1514)</f>
        <v>2</v>
      </c>
      <c r="D31" s="344">
        <f t="shared" si="7"/>
        <v>611.9</v>
      </c>
      <c r="E31" s="344">
        <f>[1]RESUMEN!F30/[1]RESUMEN!$AO$49</f>
        <v>393.4</v>
      </c>
      <c r="F31" s="344">
        <f>[1]RESUMEN!I30/[1]RESUMEN!$AO$49</f>
        <v>218.5</v>
      </c>
      <c r="G31" s="344">
        <f t="shared" si="8"/>
        <v>17.849999999999998</v>
      </c>
      <c r="H31" s="344">
        <f>[1]RESUMEN!AC30/[1]RESUMEN!$AO$49</f>
        <v>15.2</v>
      </c>
      <c r="I31" s="344">
        <f>[1]RESUMEN!AD30/[1]RESUMEN!$AO$49</f>
        <v>2.65</v>
      </c>
      <c r="J31" s="344">
        <f t="shared" si="9"/>
        <v>0</v>
      </c>
      <c r="K31" s="346">
        <f>[1]RESUMEN!AM30/[1]RESUMEN!$AO$49</f>
        <v>0</v>
      </c>
      <c r="L31" s="347">
        <f>[1]RESUMEN!AN30/[1]RESUMEN!$AO$49</f>
        <v>0</v>
      </c>
    </row>
    <row r="32" spans="1:12" ht="15.75" customHeight="1">
      <c r="A32" s="211" t="s">
        <v>21</v>
      </c>
      <c r="B32" s="344">
        <f>SUM('[1]INFORME POR DIA'!C1515)</f>
        <v>280</v>
      </c>
      <c r="C32" s="344">
        <f>SUM('[1]INFORME POR DIA'!D1515)</f>
        <v>0</v>
      </c>
      <c r="D32" s="344">
        <f t="shared" si="7"/>
        <v>271.05</v>
      </c>
      <c r="E32" s="344">
        <f>[1]RESUMEN!F31/[1]RESUMEN!$AO$49</f>
        <v>0</v>
      </c>
      <c r="F32" s="344">
        <f>[1]RESUMEN!I31/[1]RESUMEN!$AO$49</f>
        <v>271.05</v>
      </c>
      <c r="G32" s="344">
        <f t="shared" si="8"/>
        <v>0</v>
      </c>
      <c r="H32" s="344">
        <f>[1]RESUMEN!AC31/[1]RESUMEN!$AO$49</f>
        <v>0</v>
      </c>
      <c r="I32" s="344">
        <f>[1]RESUMEN!AD31/[1]RESUMEN!$AO$49</f>
        <v>0</v>
      </c>
      <c r="J32" s="344">
        <f t="shared" si="9"/>
        <v>0</v>
      </c>
      <c r="K32" s="346">
        <f>[1]RESUMEN!AM31/[1]RESUMEN!$AO$49</f>
        <v>0</v>
      </c>
      <c r="L32" s="347">
        <f>[1]RESUMEN!AN31/[1]RESUMEN!$AO$49</f>
        <v>0</v>
      </c>
    </row>
    <row r="33" spans="1:12" ht="15.75" customHeight="1">
      <c r="A33" s="211" t="s">
        <v>22</v>
      </c>
      <c r="B33" s="344">
        <f>SUM('[1]INFORME POR DIA'!C1516)</f>
        <v>224</v>
      </c>
      <c r="C33" s="344">
        <f>SUM('[1]INFORME POR DIA'!D1516)</f>
        <v>2</v>
      </c>
      <c r="D33" s="344">
        <f t="shared" si="7"/>
        <v>192.15</v>
      </c>
      <c r="E33" s="344">
        <f>[1]RESUMEN!F32/[1]RESUMEN!$AO$49</f>
        <v>0</v>
      </c>
      <c r="F33" s="344">
        <f>[1]RESUMEN!I32/[1]RESUMEN!$AO$49</f>
        <v>192.15</v>
      </c>
      <c r="G33" s="344">
        <f t="shared" si="8"/>
        <v>0</v>
      </c>
      <c r="H33" s="344">
        <f>[1]RESUMEN!AC32/[1]RESUMEN!$AO$49</f>
        <v>0</v>
      </c>
      <c r="I33" s="344">
        <f>[1]RESUMEN!AD32/[1]RESUMEN!$AO$49</f>
        <v>0</v>
      </c>
      <c r="J33" s="344">
        <f t="shared" si="9"/>
        <v>0</v>
      </c>
      <c r="K33" s="346">
        <f>[1]RESUMEN!AM32/[1]RESUMEN!$AO$49</f>
        <v>0</v>
      </c>
      <c r="L33" s="347">
        <f>[1]RESUMEN!AN32/[1]RESUMEN!$AO$49</f>
        <v>0</v>
      </c>
    </row>
    <row r="34" spans="1:12" ht="15.75" customHeight="1">
      <c r="A34" s="210" t="s">
        <v>207</v>
      </c>
      <c r="B34" s="344">
        <f>SUM('[1]INFORME POR DIA'!C1517)</f>
        <v>192</v>
      </c>
      <c r="C34" s="344">
        <f>SUM('[1]INFORME POR DIA'!D1517)</f>
        <v>0</v>
      </c>
      <c r="D34" s="344">
        <f t="shared" si="7"/>
        <v>177.85</v>
      </c>
      <c r="E34" s="344">
        <f>[1]RESUMEN!F33/[1]RESUMEN!$AO$49</f>
        <v>0</v>
      </c>
      <c r="F34" s="344">
        <f>[1]RESUMEN!I33/[1]RESUMEN!$AO$49</f>
        <v>177.85</v>
      </c>
      <c r="G34" s="344">
        <f t="shared" si="8"/>
        <v>0</v>
      </c>
      <c r="H34" s="344">
        <f>[1]RESUMEN!AC33/[1]RESUMEN!$AO$49</f>
        <v>0</v>
      </c>
      <c r="I34" s="344">
        <f>[1]RESUMEN!AD33/[1]RESUMEN!$AO$49</f>
        <v>0</v>
      </c>
      <c r="J34" s="344">
        <f t="shared" si="9"/>
        <v>0</v>
      </c>
      <c r="K34" s="346">
        <f>[1]RESUMEN!AM33/[1]RESUMEN!$AO$49</f>
        <v>0</v>
      </c>
      <c r="L34" s="347">
        <f>[1]RESUMEN!AN33/[1]RESUMEN!$AO$49</f>
        <v>0</v>
      </c>
    </row>
    <row r="35" spans="1:12" ht="15.75" customHeight="1">
      <c r="A35" s="210" t="s">
        <v>318</v>
      </c>
      <c r="B35" s="344">
        <f>SUM('[1]INFORME POR DIA'!C1518)</f>
        <v>528</v>
      </c>
      <c r="C35" s="344">
        <f>SUM('[1]INFORME POR DIA'!D1518)</f>
        <v>16</v>
      </c>
      <c r="D35" s="344">
        <f t="shared" si="7"/>
        <v>471</v>
      </c>
      <c r="E35" s="344">
        <f>[1]RESUMEN!F34/[1]RESUMEN!$AO$49</f>
        <v>85.95</v>
      </c>
      <c r="F35" s="344">
        <f>[1]RESUMEN!I34/[1]RESUMEN!$AO$49</f>
        <v>385.05</v>
      </c>
      <c r="G35" s="344">
        <f t="shared" si="8"/>
        <v>254.45</v>
      </c>
      <c r="H35" s="344">
        <f>[1]RESUMEN!AC34/[1]RESUMEN!$AO$49</f>
        <v>85.95</v>
      </c>
      <c r="I35" s="344">
        <f>[1]RESUMEN!AD34/[1]RESUMEN!$AO$49</f>
        <v>168.5</v>
      </c>
      <c r="J35" s="344">
        <f t="shared" si="9"/>
        <v>0</v>
      </c>
      <c r="K35" s="346">
        <f>[1]RESUMEN!AM34/[1]RESUMEN!$AO$49</f>
        <v>0</v>
      </c>
      <c r="L35" s="347">
        <f>[1]RESUMEN!AN34/[1]RESUMEN!$AO$49</f>
        <v>0</v>
      </c>
    </row>
    <row r="36" spans="1:12" ht="15.75" customHeight="1">
      <c r="A36" s="211" t="s">
        <v>23</v>
      </c>
      <c r="B36" s="344">
        <f>SUM('[1]INFORME POR DIA'!C1519)</f>
        <v>246</v>
      </c>
      <c r="C36" s="344">
        <f>SUM('[1]INFORME POR DIA'!D1519)</f>
        <v>0</v>
      </c>
      <c r="D36" s="344">
        <f t="shared" si="7"/>
        <v>235.6</v>
      </c>
      <c r="E36" s="344">
        <f>[1]RESUMEN!F35/[1]RESUMEN!$AO$49</f>
        <v>200.45</v>
      </c>
      <c r="F36" s="344">
        <f>[1]RESUMEN!I35/[1]RESUMEN!$AO$49</f>
        <v>35.15</v>
      </c>
      <c r="G36" s="344">
        <f t="shared" si="8"/>
        <v>0</v>
      </c>
      <c r="H36" s="344">
        <f>[1]RESUMEN!AC35/[1]RESUMEN!$AO$49</f>
        <v>0</v>
      </c>
      <c r="I36" s="344">
        <f>[1]RESUMEN!AD35/[1]RESUMEN!$AO$49</f>
        <v>0</v>
      </c>
      <c r="J36" s="344">
        <f t="shared" si="9"/>
        <v>0</v>
      </c>
      <c r="K36" s="346">
        <f>[1]RESUMEN!AM35/[1]RESUMEN!$AO$49</f>
        <v>0</v>
      </c>
      <c r="L36" s="347">
        <f>[1]RESUMEN!AN35/[1]RESUMEN!$AO$49</f>
        <v>0</v>
      </c>
    </row>
    <row r="37" spans="1:12" ht="15.75" customHeight="1">
      <c r="A37" s="213" t="s">
        <v>24</v>
      </c>
      <c r="B37" s="344">
        <f>SUM('[1]INFORME POR DIA'!C1520)</f>
        <v>56</v>
      </c>
      <c r="C37" s="344">
        <f>SUM('[1]INFORME POR DIA'!D1520)</f>
        <v>0</v>
      </c>
      <c r="D37" s="344">
        <f t="shared" si="7"/>
        <v>39.950000000000003</v>
      </c>
      <c r="E37" s="344">
        <f>[1]RESUMEN!F36/[1]RESUMEN!$AO$49</f>
        <v>0</v>
      </c>
      <c r="F37" s="344">
        <f>[1]RESUMEN!I36/[1]RESUMEN!$AO$49</f>
        <v>39.950000000000003</v>
      </c>
      <c r="G37" s="344">
        <f t="shared" si="8"/>
        <v>0</v>
      </c>
      <c r="H37" s="344">
        <f>[1]RESUMEN!AC36/[1]RESUMEN!$AO$49</f>
        <v>0</v>
      </c>
      <c r="I37" s="344">
        <f>[1]RESUMEN!AD36/[1]RESUMEN!$AO$49</f>
        <v>0</v>
      </c>
      <c r="J37" s="344">
        <f t="shared" si="9"/>
        <v>0</v>
      </c>
      <c r="K37" s="346">
        <f>[1]RESUMEN!AM36/[1]RESUMEN!$AO$49</f>
        <v>0</v>
      </c>
      <c r="L37" s="347">
        <f>[1]RESUMEN!AN36/[1]RESUMEN!$AO$49</f>
        <v>0</v>
      </c>
    </row>
    <row r="38" spans="1:12" ht="15.75" customHeight="1">
      <c r="A38" s="210" t="s">
        <v>208</v>
      </c>
      <c r="B38" s="344">
        <f>SUM('[1]INFORME POR DIA'!C1521)</f>
        <v>420</v>
      </c>
      <c r="C38" s="344">
        <f>SUM('[1]INFORME POR DIA'!D1521)</f>
        <v>6</v>
      </c>
      <c r="D38" s="344">
        <f t="shared" si="7"/>
        <v>373.04999999999995</v>
      </c>
      <c r="E38" s="344">
        <f>[1]RESUMEN!F37/[1]RESUMEN!$AO$49</f>
        <v>1.9</v>
      </c>
      <c r="F38" s="344">
        <f>[1]RESUMEN!I37/[1]RESUMEN!$AO$49</f>
        <v>371.15</v>
      </c>
      <c r="G38" s="344">
        <f t="shared" si="8"/>
        <v>0</v>
      </c>
      <c r="H38" s="344">
        <f>[1]RESUMEN!AC37/[1]RESUMEN!$AO$49</f>
        <v>0</v>
      </c>
      <c r="I38" s="344">
        <f>[1]RESUMEN!AD37/[1]RESUMEN!$AO$49</f>
        <v>0</v>
      </c>
      <c r="J38" s="344">
        <f t="shared" si="9"/>
        <v>0</v>
      </c>
      <c r="K38" s="346">
        <f>[1]RESUMEN!AM37/[1]RESUMEN!$AO$49</f>
        <v>0</v>
      </c>
      <c r="L38" s="347">
        <f>[1]RESUMEN!AN37/[1]RESUMEN!$AO$49</f>
        <v>0</v>
      </c>
    </row>
    <row r="39" spans="1:12" ht="15.75" customHeight="1">
      <c r="A39" s="210" t="s">
        <v>209</v>
      </c>
      <c r="B39" s="344">
        <f>SUM('[1]INFORME POR DIA'!C1522)</f>
        <v>831</v>
      </c>
      <c r="C39" s="344">
        <f>SUM('[1]INFORME POR DIA'!D1522)</f>
        <v>254</v>
      </c>
      <c r="D39" s="344">
        <f t="shared" si="7"/>
        <v>541.85</v>
      </c>
      <c r="E39" s="344">
        <f>[1]RESUMEN!F38/[1]RESUMEN!$AO$49</f>
        <v>0</v>
      </c>
      <c r="F39" s="344">
        <f>[1]RESUMEN!I38/[1]RESUMEN!$AO$49</f>
        <v>541.85</v>
      </c>
      <c r="G39" s="344">
        <f t="shared" si="8"/>
        <v>0</v>
      </c>
      <c r="H39" s="344">
        <f>[1]RESUMEN!AC38/[1]RESUMEN!$AO$49</f>
        <v>0</v>
      </c>
      <c r="I39" s="344">
        <f>[1]RESUMEN!AD38/[1]RESUMEN!$AO$49</f>
        <v>0</v>
      </c>
      <c r="J39" s="344">
        <f t="shared" si="9"/>
        <v>0</v>
      </c>
      <c r="K39" s="346">
        <f>[1]RESUMEN!AM38/[1]RESUMEN!$AO$49</f>
        <v>0</v>
      </c>
      <c r="L39" s="347">
        <f>[1]RESUMEN!AN38/[1]RESUMEN!$AO$49</f>
        <v>0</v>
      </c>
    </row>
    <row r="40" spans="1:12" ht="15.75" customHeight="1">
      <c r="A40" s="210" t="s">
        <v>325</v>
      </c>
      <c r="B40" s="344">
        <f>SUM('[1]INFORME POR DIA'!C1523)</f>
        <v>486</v>
      </c>
      <c r="C40" s="344">
        <f>SUM('[1]INFORME POR DIA'!D1523)</f>
        <v>6</v>
      </c>
      <c r="D40" s="344">
        <f t="shared" si="7"/>
        <v>361.45</v>
      </c>
      <c r="E40" s="344">
        <f>[1]RESUMEN!F39/[1]RESUMEN!$AO$49</f>
        <v>15.9</v>
      </c>
      <c r="F40" s="344">
        <f>[1]RESUMEN!I39/[1]RESUMEN!$AO$49</f>
        <v>345.55</v>
      </c>
      <c r="G40" s="344">
        <f t="shared" si="8"/>
        <v>4.5</v>
      </c>
      <c r="H40" s="344">
        <f>[1]RESUMEN!AC39/[1]RESUMEN!$AO$49</f>
        <v>3.1</v>
      </c>
      <c r="I40" s="344">
        <f>[1]RESUMEN!AD39/[1]RESUMEN!$AO$49</f>
        <v>1.4</v>
      </c>
      <c r="J40" s="344">
        <f t="shared" si="9"/>
        <v>0</v>
      </c>
      <c r="K40" s="346">
        <f>[1]RESUMEN!AM39/[1]RESUMEN!$AO$49</f>
        <v>0</v>
      </c>
      <c r="L40" s="347">
        <f>[1]RESUMEN!AN39/[1]RESUMEN!$AO$49</f>
        <v>0</v>
      </c>
    </row>
    <row r="41" spans="1:12" ht="15.75" customHeight="1">
      <c r="A41" s="211" t="s">
        <v>25</v>
      </c>
      <c r="B41" s="344">
        <f>SUM('[1]INFORME POR DIA'!C1524)</f>
        <v>50</v>
      </c>
      <c r="C41" s="344">
        <f>SUM('[1]INFORME POR DIA'!D1524)</f>
        <v>0</v>
      </c>
      <c r="D41" s="344">
        <f t="shared" si="7"/>
        <v>25.6</v>
      </c>
      <c r="E41" s="344">
        <f>[1]RESUMEN!F40/[1]RESUMEN!$AO$49</f>
        <v>0</v>
      </c>
      <c r="F41" s="344">
        <f>[1]RESUMEN!I40/[1]RESUMEN!$AO$49</f>
        <v>25.6</v>
      </c>
      <c r="G41" s="344">
        <f t="shared" si="8"/>
        <v>0</v>
      </c>
      <c r="H41" s="344">
        <f>[1]RESUMEN!AC40/[1]RESUMEN!$AO$49</f>
        <v>0</v>
      </c>
      <c r="I41" s="344">
        <f>[1]RESUMEN!AD40/[1]RESUMEN!$AO$49</f>
        <v>0</v>
      </c>
      <c r="J41" s="344">
        <f t="shared" si="9"/>
        <v>0</v>
      </c>
      <c r="K41" s="346">
        <f>[1]RESUMEN!AM40/[1]RESUMEN!$AO$49</f>
        <v>0</v>
      </c>
      <c r="L41" s="347">
        <f>[1]RESUMEN!AN40/[1]RESUMEN!$AO$49</f>
        <v>0</v>
      </c>
    </row>
    <row r="42" spans="1:12" ht="15.75" customHeight="1">
      <c r="A42" s="210" t="s">
        <v>211</v>
      </c>
      <c r="B42" s="344">
        <f>SUM('[1]INFORME POR DIA'!C1525)</f>
        <v>546</v>
      </c>
      <c r="C42" s="344">
        <f>SUM('[1]INFORME POR DIA'!D1525)</f>
        <v>2</v>
      </c>
      <c r="D42" s="344">
        <f t="shared" si="7"/>
        <v>527.1</v>
      </c>
      <c r="E42" s="344">
        <f>[1]RESUMEN!F41/[1]RESUMEN!$AO$49</f>
        <v>0</v>
      </c>
      <c r="F42" s="344">
        <f>[1]RESUMEN!I41/[1]RESUMEN!$AO$49</f>
        <v>527.1</v>
      </c>
      <c r="G42" s="344">
        <f t="shared" si="8"/>
        <v>0</v>
      </c>
      <c r="H42" s="344">
        <f>[1]RESUMEN!AC41/[1]RESUMEN!$AO$49</f>
        <v>0</v>
      </c>
      <c r="I42" s="344">
        <f>[1]RESUMEN!AD41/[1]RESUMEN!$AO$49</f>
        <v>0</v>
      </c>
      <c r="J42" s="344">
        <f t="shared" si="9"/>
        <v>0</v>
      </c>
      <c r="K42" s="346">
        <f>[1]RESUMEN!AM41/[1]RESUMEN!$AO$49</f>
        <v>0</v>
      </c>
      <c r="L42" s="347">
        <f>[1]RESUMEN!AN41/[1]RESUMEN!$AO$49</f>
        <v>0</v>
      </c>
    </row>
    <row r="43" spans="1:12" ht="15.75" customHeight="1">
      <c r="A43" s="211" t="s">
        <v>26</v>
      </c>
      <c r="B43" s="344">
        <f>SUM('[1]INFORME POR DIA'!C1526)</f>
        <v>152</v>
      </c>
      <c r="C43" s="344">
        <f>SUM('[1]INFORME POR DIA'!D1526)</f>
        <v>0</v>
      </c>
      <c r="D43" s="344">
        <f t="shared" si="7"/>
        <v>102.2</v>
      </c>
      <c r="E43" s="344">
        <f>[1]RESUMEN!F42/[1]RESUMEN!$AO$49</f>
        <v>0</v>
      </c>
      <c r="F43" s="344">
        <f>[1]RESUMEN!I42/[1]RESUMEN!$AO$49</f>
        <v>102.2</v>
      </c>
      <c r="G43" s="344">
        <f t="shared" si="8"/>
        <v>0</v>
      </c>
      <c r="H43" s="344">
        <f>[1]RESUMEN!AC42/[1]RESUMEN!$AO$49</f>
        <v>0</v>
      </c>
      <c r="I43" s="344">
        <f>[1]RESUMEN!AD42/[1]RESUMEN!$AO$49</f>
        <v>0</v>
      </c>
      <c r="J43" s="344">
        <f t="shared" si="9"/>
        <v>0</v>
      </c>
      <c r="K43" s="346">
        <f>[1]RESUMEN!AM42/[1]RESUMEN!$AO$49</f>
        <v>0</v>
      </c>
      <c r="L43" s="347">
        <f>[1]RESUMEN!AN42/[1]RESUMEN!$AO$49</f>
        <v>0</v>
      </c>
    </row>
    <row r="44" spans="1:12" ht="15.75" customHeight="1">
      <c r="A44" s="210" t="s">
        <v>212</v>
      </c>
      <c r="B44" s="344">
        <f>SUM('[1]INFORME POR DIA'!C1527)</f>
        <v>908</v>
      </c>
      <c r="C44" s="344">
        <f>SUM('[1]INFORME POR DIA'!D1527)</f>
        <v>78</v>
      </c>
      <c r="D44" s="344">
        <f t="shared" si="7"/>
        <v>768.84999999999991</v>
      </c>
      <c r="E44" s="344">
        <f>[1]RESUMEN!F43/[1]RESUMEN!$AO$49</f>
        <v>174.7</v>
      </c>
      <c r="F44" s="344">
        <f>[1]RESUMEN!I43/[1]RESUMEN!$AO$49</f>
        <v>594.15</v>
      </c>
      <c r="G44" s="344">
        <f t="shared" si="8"/>
        <v>15.850000000000001</v>
      </c>
      <c r="H44" s="344">
        <f>[1]RESUMEN!AC43/[1]RESUMEN!$AO$49</f>
        <v>11.8</v>
      </c>
      <c r="I44" s="344">
        <f>[1]RESUMEN!AD43/[1]RESUMEN!$AO$49</f>
        <v>4.05</v>
      </c>
      <c r="J44" s="344">
        <f t="shared" si="9"/>
        <v>0</v>
      </c>
      <c r="K44" s="346">
        <f>[1]RESUMEN!AM43/[1]RESUMEN!$AO$49</f>
        <v>0</v>
      </c>
      <c r="L44" s="347">
        <f>[1]RESUMEN!AN43/[1]RESUMEN!$AO$49</f>
        <v>0</v>
      </c>
    </row>
    <row r="45" spans="1:12" ht="15.75" customHeight="1">
      <c r="A45" s="210" t="s">
        <v>213</v>
      </c>
      <c r="B45" s="344">
        <f>SUM('[1]INFORME POR DIA'!C1528)</f>
        <v>75</v>
      </c>
      <c r="C45" s="344">
        <f>SUM('[1]INFORME POR DIA'!D1528)</f>
        <v>0</v>
      </c>
      <c r="D45" s="344">
        <f t="shared" si="7"/>
        <v>50.5</v>
      </c>
      <c r="E45" s="344">
        <f>[1]RESUMEN!F44/[1]RESUMEN!$AO$49</f>
        <v>0</v>
      </c>
      <c r="F45" s="344">
        <f>[1]RESUMEN!I44/[1]RESUMEN!$AO$49</f>
        <v>50.5</v>
      </c>
      <c r="G45" s="344">
        <f t="shared" si="8"/>
        <v>0</v>
      </c>
      <c r="H45" s="344">
        <f>[1]RESUMEN!AC44/[1]RESUMEN!$AO$49</f>
        <v>0</v>
      </c>
      <c r="I45" s="344">
        <f>[1]RESUMEN!AD44/[1]RESUMEN!$AO$49</f>
        <v>0</v>
      </c>
      <c r="J45" s="344">
        <f t="shared" si="9"/>
        <v>0</v>
      </c>
      <c r="K45" s="346">
        <f>[1]RESUMEN!AM44/[1]RESUMEN!$AO$49</f>
        <v>0</v>
      </c>
      <c r="L45" s="347">
        <f>[1]RESUMEN!AN44/[1]RESUMEN!$AO$49</f>
        <v>0</v>
      </c>
    </row>
    <row r="46" spans="1:12" ht="15.75" customHeight="1">
      <c r="A46" s="210" t="s">
        <v>222</v>
      </c>
      <c r="B46" s="344">
        <f>SUM('[1]INFORME POR DIA'!C1529)</f>
        <v>0</v>
      </c>
      <c r="C46" s="344">
        <f>SUM('[1]INFORME POR DIA'!D1529)</f>
        <v>0</v>
      </c>
      <c r="D46" s="344">
        <f t="shared" si="7"/>
        <v>0</v>
      </c>
      <c r="E46" s="344">
        <f>[1]RESUMEN!F45/[1]RESUMEN!$AO$49</f>
        <v>0</v>
      </c>
      <c r="F46" s="344">
        <f>[1]RESUMEN!I45/[1]RESUMEN!$AO$49</f>
        <v>0</v>
      </c>
      <c r="G46" s="344">
        <f t="shared" si="8"/>
        <v>0</v>
      </c>
      <c r="H46" s="344">
        <f>[1]RESUMEN!AC45/[1]RESUMEN!$AO$49</f>
        <v>0</v>
      </c>
      <c r="I46" s="344">
        <f>[1]RESUMEN!AD45/[1]RESUMEN!$AO$49</f>
        <v>0</v>
      </c>
      <c r="J46" s="344">
        <f t="shared" si="9"/>
        <v>0</v>
      </c>
      <c r="K46" s="346">
        <f>[1]RESUMEN!AM45/[1]RESUMEN!$AO$49</f>
        <v>0</v>
      </c>
      <c r="L46" s="347">
        <f>[1]RESUMEN!AN45/[1]RESUMEN!$AO$49</f>
        <v>0</v>
      </c>
    </row>
    <row r="47" spans="1:12" ht="15.75" customHeight="1">
      <c r="A47" s="211" t="s">
        <v>27</v>
      </c>
      <c r="B47" s="344">
        <f>SUM('[1]INFORME POR DIA'!C1530)</f>
        <v>400</v>
      </c>
      <c r="C47" s="344">
        <f>SUM('[1]INFORME POR DIA'!D1530)</f>
        <v>50</v>
      </c>
      <c r="D47" s="344">
        <f t="shared" si="7"/>
        <v>331.5</v>
      </c>
      <c r="E47" s="344">
        <f>[1]RESUMEN!F46/[1]RESUMEN!$AO$49</f>
        <v>0</v>
      </c>
      <c r="F47" s="344">
        <f>[1]RESUMEN!I46/[1]RESUMEN!$AO$49</f>
        <v>331.5</v>
      </c>
      <c r="G47" s="344">
        <f t="shared" si="8"/>
        <v>0</v>
      </c>
      <c r="H47" s="344">
        <f>[1]RESUMEN!AC46/[1]RESUMEN!$AO$49</f>
        <v>0</v>
      </c>
      <c r="I47" s="344">
        <f>[1]RESUMEN!AD46/[1]RESUMEN!$AO$49</f>
        <v>0</v>
      </c>
      <c r="J47" s="344">
        <f t="shared" si="9"/>
        <v>0</v>
      </c>
      <c r="K47" s="346">
        <f>[1]RESUMEN!AM46/[1]RESUMEN!$AO$49</f>
        <v>0</v>
      </c>
      <c r="L47" s="347">
        <f>[1]RESUMEN!AN46/[1]RESUMEN!$AO$49</f>
        <v>0</v>
      </c>
    </row>
    <row r="48" spans="1:12" ht="15.75" customHeight="1">
      <c r="A48" s="211" t="s">
        <v>28</v>
      </c>
      <c r="B48" s="344">
        <f>SUM('[1]INFORME POR DIA'!C1531)</f>
        <v>384</v>
      </c>
      <c r="C48" s="344">
        <f>SUM('[1]INFORME POR DIA'!D1531)</f>
        <v>48</v>
      </c>
      <c r="D48" s="344">
        <f t="shared" si="7"/>
        <v>310.39999999999998</v>
      </c>
      <c r="E48" s="344">
        <f>[1]RESUMEN!F47/[1]RESUMEN!$AO$49</f>
        <v>211.95</v>
      </c>
      <c r="F48" s="344">
        <f>[1]RESUMEN!I47/[1]RESUMEN!$AO$49</f>
        <v>98.45</v>
      </c>
      <c r="G48" s="344">
        <f t="shared" si="8"/>
        <v>0</v>
      </c>
      <c r="H48" s="344">
        <f>[1]RESUMEN!AC47/[1]RESUMEN!$AO$49</f>
        <v>0</v>
      </c>
      <c r="I48" s="344">
        <f>[1]RESUMEN!AD47/[1]RESUMEN!$AO$49</f>
        <v>0</v>
      </c>
      <c r="J48" s="344">
        <f t="shared" si="9"/>
        <v>0</v>
      </c>
      <c r="K48" s="346">
        <f>[1]RESUMEN!AM47/[1]RESUMEN!$AO$49</f>
        <v>0</v>
      </c>
      <c r="L48" s="347">
        <f>[1]RESUMEN!AN47/[1]RESUMEN!$AO$49</f>
        <v>0</v>
      </c>
    </row>
    <row r="49" spans="1:12" ht="15.75" customHeight="1" thickBot="1">
      <c r="A49" s="278" t="s">
        <v>214</v>
      </c>
      <c r="B49" s="348">
        <f>SUM('[1]INFORME POR DIA'!C1532)</f>
        <v>24</v>
      </c>
      <c r="C49" s="348">
        <f>SUM('[1]INFORME POR DIA'!D1532)</f>
        <v>0</v>
      </c>
      <c r="D49" s="349">
        <f t="shared" si="7"/>
        <v>21.15</v>
      </c>
      <c r="E49" s="349">
        <f>[1]RESUMEN!F48/[1]RESUMEN!$AO$49</f>
        <v>0</v>
      </c>
      <c r="F49" s="349">
        <f>[1]RESUMEN!I48/[1]RESUMEN!$AO$49</f>
        <v>21.15</v>
      </c>
      <c r="G49" s="349">
        <f t="shared" si="8"/>
        <v>0</v>
      </c>
      <c r="H49" s="349">
        <f>[1]RESUMEN!AC48/[1]RESUMEN!$AO$49</f>
        <v>0</v>
      </c>
      <c r="I49" s="349">
        <f>[1]RESUMEN!AD48/[1]RESUMEN!$AO$49</f>
        <v>0</v>
      </c>
      <c r="J49" s="349">
        <f t="shared" si="9"/>
        <v>0</v>
      </c>
      <c r="K49" s="348">
        <f>[1]RESUMEN!AM48/[1]RESUMEN!$AO$49</f>
        <v>0</v>
      </c>
      <c r="L49" s="350">
        <f>[1]RESUMEN!AN48/[1]RESUMEN!$AO$49</f>
        <v>0</v>
      </c>
    </row>
    <row r="50" spans="1:12" ht="12" customHeight="1">
      <c r="A50" s="397" t="s">
        <v>215</v>
      </c>
      <c r="B50" s="397"/>
      <c r="C50" s="397"/>
      <c r="D50" s="314" t="s">
        <v>319</v>
      </c>
      <c r="E50" s="314"/>
      <c r="F50" s="314"/>
    </row>
    <row r="51" spans="1:12" ht="12" customHeight="1">
      <c r="A51" s="397" t="s">
        <v>29</v>
      </c>
      <c r="B51" s="397"/>
      <c r="C51" s="397"/>
      <c r="D51" s="397"/>
      <c r="E51" s="397"/>
      <c r="F51" s="397"/>
    </row>
    <row r="52" spans="1:12" s="6" customFormat="1" ht="12" customHeight="1">
      <c r="A52" s="315" t="s">
        <v>223</v>
      </c>
      <c r="B52" s="341"/>
      <c r="D52" s="316" t="s">
        <v>328</v>
      </c>
      <c r="E52" s="316"/>
      <c r="F52" s="316"/>
    </row>
    <row r="53" spans="1:12">
      <c r="A53" s="330" t="s">
        <v>329</v>
      </c>
      <c r="B53" s="314"/>
      <c r="C53" s="314"/>
      <c r="D53" s="317" t="s">
        <v>326</v>
      </c>
      <c r="E53" s="314"/>
      <c r="F53" s="314"/>
    </row>
    <row r="54" spans="1:12" ht="13.5" customHeight="1">
      <c r="A54" s="315" t="s">
        <v>330</v>
      </c>
      <c r="B54" s="314"/>
      <c r="C54" s="314"/>
      <c r="D54" s="314"/>
      <c r="E54" s="314"/>
      <c r="F54" s="314"/>
    </row>
    <row r="55" spans="1:12" ht="21" customHeight="1">
      <c r="A55" s="7" t="s">
        <v>332</v>
      </c>
    </row>
    <row r="56" spans="1:12" ht="17.25" customHeight="1" thickBot="1">
      <c r="A56" s="7"/>
    </row>
    <row r="57" spans="1:12">
      <c r="A57" s="318" t="s">
        <v>2</v>
      </c>
      <c r="B57" s="394" t="s">
        <v>3</v>
      </c>
      <c r="C57" s="394" t="s">
        <v>4</v>
      </c>
      <c r="D57" s="394" t="s">
        <v>5</v>
      </c>
      <c r="E57" s="394" t="s">
        <v>6</v>
      </c>
      <c r="F57" s="394" t="s">
        <v>7</v>
      </c>
      <c r="G57" s="388" t="s">
        <v>8</v>
      </c>
      <c r="H57" s="388"/>
      <c r="I57" s="388"/>
      <c r="J57" s="388" t="s">
        <v>9</v>
      </c>
      <c r="K57" s="388"/>
      <c r="L57" s="389"/>
    </row>
    <row r="58" spans="1:12">
      <c r="A58" s="319"/>
      <c r="B58" s="395"/>
      <c r="C58" s="395"/>
      <c r="D58" s="395"/>
      <c r="E58" s="395"/>
      <c r="F58" s="395"/>
      <c r="G58" s="390" t="s">
        <v>10</v>
      </c>
      <c r="H58" s="390" t="s">
        <v>6</v>
      </c>
      <c r="I58" s="390" t="s">
        <v>7</v>
      </c>
      <c r="J58" s="390" t="s">
        <v>10</v>
      </c>
      <c r="K58" s="390" t="s">
        <v>6</v>
      </c>
      <c r="L58" s="392" t="s">
        <v>7</v>
      </c>
    </row>
    <row r="59" spans="1:12" ht="15.75" thickBot="1">
      <c r="A59" s="320"/>
      <c r="B59" s="396"/>
      <c r="C59" s="396"/>
      <c r="D59" s="396"/>
      <c r="E59" s="396"/>
      <c r="F59" s="396"/>
      <c r="G59" s="391"/>
      <c r="H59" s="391"/>
      <c r="I59" s="391"/>
      <c r="J59" s="391"/>
      <c r="K59" s="391"/>
      <c r="L59" s="393"/>
    </row>
    <row r="60" spans="1:12" ht="18" customHeight="1" thickBot="1">
      <c r="A60" s="309" t="s">
        <v>11</v>
      </c>
      <c r="B60" s="310">
        <f t="shared" ref="B60:L60" si="10">SUM(B61,B80)</f>
        <v>13441</v>
      </c>
      <c r="C60" s="310">
        <f t="shared" si="10"/>
        <v>653</v>
      </c>
      <c r="D60" s="310">
        <f t="shared" si="10"/>
        <v>11617</v>
      </c>
      <c r="E60" s="310">
        <f t="shared" si="10"/>
        <v>1880</v>
      </c>
      <c r="F60" s="310">
        <f t="shared" si="10"/>
        <v>9737</v>
      </c>
      <c r="G60" s="310">
        <f t="shared" si="10"/>
        <v>407</v>
      </c>
      <c r="H60" s="310">
        <f t="shared" si="10"/>
        <v>192</v>
      </c>
      <c r="I60" s="310">
        <f t="shared" si="10"/>
        <v>215</v>
      </c>
      <c r="J60" s="310">
        <f t="shared" si="10"/>
        <v>393</v>
      </c>
      <c r="K60" s="310">
        <f t="shared" si="10"/>
        <v>92</v>
      </c>
      <c r="L60" s="311">
        <f t="shared" si="10"/>
        <v>301</v>
      </c>
    </row>
    <row r="61" spans="1:12" ht="18.75" customHeight="1" thickBot="1">
      <c r="A61" s="289" t="s">
        <v>12</v>
      </c>
      <c r="B61" s="312">
        <f>SUM(B62:B79)</f>
        <v>6732</v>
      </c>
      <c r="C61" s="312">
        <f t="shared" ref="C61:L61" si="11">SUM(C62:C79)</f>
        <v>183</v>
      </c>
      <c r="D61" s="312">
        <f t="shared" si="11"/>
        <v>5783</v>
      </c>
      <c r="E61" s="312">
        <f t="shared" si="11"/>
        <v>820</v>
      </c>
      <c r="F61" s="312">
        <f t="shared" si="11"/>
        <v>4963</v>
      </c>
      <c r="G61" s="312">
        <f t="shared" si="11"/>
        <v>112</v>
      </c>
      <c r="H61" s="312">
        <f t="shared" si="11"/>
        <v>77</v>
      </c>
      <c r="I61" s="312">
        <f t="shared" si="11"/>
        <v>35</v>
      </c>
      <c r="J61" s="312">
        <f t="shared" si="11"/>
        <v>393</v>
      </c>
      <c r="K61" s="312">
        <f t="shared" si="11"/>
        <v>92</v>
      </c>
      <c r="L61" s="313">
        <f t="shared" si="11"/>
        <v>301</v>
      </c>
    </row>
    <row r="62" spans="1:12" ht="15.75" customHeight="1">
      <c r="A62" s="209" t="s">
        <v>13</v>
      </c>
      <c r="B62" s="344">
        <f>SUM('[1]INFORME POR DIA'!C10)</f>
        <v>500</v>
      </c>
      <c r="C62" s="344">
        <f>SUM('[1]INFORME POR DIA'!D10)</f>
        <v>0</v>
      </c>
      <c r="D62" s="344">
        <f t="shared" ref="D62:D79" si="12">SUM(E62:F62)</f>
        <v>460</v>
      </c>
      <c r="E62" s="344">
        <f>SUM('[1]INFORME POR DIA'!F10)</f>
        <v>0</v>
      </c>
      <c r="F62" s="344">
        <f>SUM('[1]INFORME POR DIA'!I10)</f>
        <v>460</v>
      </c>
      <c r="G62" s="344">
        <f t="shared" ref="G62:G79" si="13">SUM(H62:I62)</f>
        <v>0</v>
      </c>
      <c r="H62" s="344">
        <f>SUM('[1]INFORME POR DIA'!AC10)</f>
        <v>0</v>
      </c>
      <c r="I62" s="344">
        <f>SUM('[1]INFORME POR DIA'!AD10)</f>
        <v>0</v>
      </c>
      <c r="J62" s="344">
        <f t="shared" ref="J62:J79" si="14">SUM(K62:L62)</f>
        <v>0</v>
      </c>
      <c r="K62" s="344">
        <f>SUM('[1]INFORME POR DIA'!AM10)</f>
        <v>0</v>
      </c>
      <c r="L62" s="351">
        <f>SUM('[1]INFORME POR DIA'!AN10)</f>
        <v>0</v>
      </c>
    </row>
    <row r="63" spans="1:12" ht="15.75" customHeight="1">
      <c r="A63" s="210" t="s">
        <v>200</v>
      </c>
      <c r="B63" s="344">
        <f>SUM('[1]INFORME POR DIA'!C11)</f>
        <v>450</v>
      </c>
      <c r="C63" s="344">
        <f>SUM('[1]INFORME POR DIA'!D11)</f>
        <v>0</v>
      </c>
      <c r="D63" s="344">
        <f t="shared" si="12"/>
        <v>441</v>
      </c>
      <c r="E63" s="344">
        <f>SUM('[1]INFORME POR DIA'!F11)</f>
        <v>0</v>
      </c>
      <c r="F63" s="344">
        <f>SUM('[1]INFORME POR DIA'!I11)</f>
        <v>441</v>
      </c>
      <c r="G63" s="344">
        <f t="shared" si="13"/>
        <v>0</v>
      </c>
      <c r="H63" s="344">
        <f>SUM('[1]INFORME POR DIA'!AC11)</f>
        <v>0</v>
      </c>
      <c r="I63" s="344">
        <f>SUM('[1]INFORME POR DIA'!AD11)</f>
        <v>0</v>
      </c>
      <c r="J63" s="344">
        <f t="shared" si="14"/>
        <v>0</v>
      </c>
      <c r="K63" s="344">
        <f>SUM('[1]INFORME POR DIA'!AM11)</f>
        <v>0</v>
      </c>
      <c r="L63" s="347">
        <f>SUM('[1]INFORME POR DIA'!AN11)</f>
        <v>0</v>
      </c>
    </row>
    <row r="64" spans="1:12" ht="15.75" customHeight="1">
      <c r="A64" s="210" t="s">
        <v>201</v>
      </c>
      <c r="B64" s="344">
        <f>SUM('[1]INFORME POR DIA'!C12)</f>
        <v>36</v>
      </c>
      <c r="C64" s="344">
        <f>SUM('[1]INFORME POR DIA'!D12)</f>
        <v>0</v>
      </c>
      <c r="D64" s="344">
        <f t="shared" si="12"/>
        <v>34</v>
      </c>
      <c r="E64" s="344">
        <f>SUM('[1]INFORME POR DIA'!F12)</f>
        <v>0</v>
      </c>
      <c r="F64" s="344">
        <f>SUM('[1]INFORME POR DIA'!I12)</f>
        <v>34</v>
      </c>
      <c r="G64" s="344">
        <f t="shared" si="13"/>
        <v>0</v>
      </c>
      <c r="H64" s="344">
        <f>SUM('[1]INFORME POR DIA'!AC12)</f>
        <v>0</v>
      </c>
      <c r="I64" s="344">
        <f>SUM('[1]INFORME POR DIA'!AD12)</f>
        <v>0</v>
      </c>
      <c r="J64" s="344">
        <f t="shared" si="14"/>
        <v>0</v>
      </c>
      <c r="K64" s="344">
        <f>SUM('[1]INFORME POR DIA'!AM12)</f>
        <v>0</v>
      </c>
      <c r="L64" s="347">
        <f>SUM('[1]INFORME POR DIA'!AN12)</f>
        <v>0</v>
      </c>
    </row>
    <row r="65" spans="1:12" ht="15.75" customHeight="1">
      <c r="A65" s="210" t="s">
        <v>202</v>
      </c>
      <c r="B65" s="344">
        <f>SUM('[1]INFORME POR DIA'!C13)</f>
        <v>40</v>
      </c>
      <c r="C65" s="344">
        <f>SUM('[1]INFORME POR DIA'!D13)</f>
        <v>0</v>
      </c>
      <c r="D65" s="344">
        <f t="shared" si="12"/>
        <v>27</v>
      </c>
      <c r="E65" s="344">
        <f>SUM('[1]INFORME POR DIA'!F13)</f>
        <v>0</v>
      </c>
      <c r="F65" s="344">
        <f>SUM('[1]INFORME POR DIA'!I13)</f>
        <v>27</v>
      </c>
      <c r="G65" s="344">
        <f t="shared" si="13"/>
        <v>0</v>
      </c>
      <c r="H65" s="344">
        <f>SUM('[1]INFORME POR DIA'!AC13)</f>
        <v>0</v>
      </c>
      <c r="I65" s="344">
        <f>SUM('[1]INFORME POR DIA'!AD13)</f>
        <v>0</v>
      </c>
      <c r="J65" s="344">
        <f t="shared" si="14"/>
        <v>27</v>
      </c>
      <c r="K65" s="344">
        <f>SUM('[1]INFORME POR DIA'!AM13)</f>
        <v>0</v>
      </c>
      <c r="L65" s="347">
        <f>SUM('[1]INFORME POR DIA'!AN13)</f>
        <v>27</v>
      </c>
    </row>
    <row r="66" spans="1:12" ht="30" customHeight="1">
      <c r="A66" s="329" t="s">
        <v>327</v>
      </c>
      <c r="B66" s="344">
        <f>SUM('[1]INFORME POR DIA'!C14)</f>
        <v>108</v>
      </c>
      <c r="C66" s="344">
        <f>SUM('[1]INFORME POR DIA'!D14)</f>
        <v>0</v>
      </c>
      <c r="D66" s="344">
        <f t="shared" si="12"/>
        <v>37</v>
      </c>
      <c r="E66" s="344">
        <f>SUM('[1]INFORME POR DIA'!F14)</f>
        <v>0</v>
      </c>
      <c r="F66" s="344">
        <f>SUM('[1]INFORME POR DIA'!I14)</f>
        <v>37</v>
      </c>
      <c r="G66" s="344">
        <f t="shared" si="13"/>
        <v>18</v>
      </c>
      <c r="H66" s="344">
        <f>SUM('[1]INFORME POR DIA'!AC14)</f>
        <v>0</v>
      </c>
      <c r="I66" s="344">
        <f>SUM('[1]INFORME POR DIA'!AD14)</f>
        <v>18</v>
      </c>
      <c r="J66" s="344">
        <f t="shared" si="14"/>
        <v>0</v>
      </c>
      <c r="K66" s="344">
        <f>SUM('[1]INFORME POR DIA'!AM14)</f>
        <v>0</v>
      </c>
      <c r="L66" s="347">
        <f>SUM('[1]INFORME POR DIA'!AN14)</f>
        <v>0</v>
      </c>
    </row>
    <row r="67" spans="1:12" ht="15.75" customHeight="1">
      <c r="A67" s="210" t="s">
        <v>203</v>
      </c>
      <c r="B67" s="344">
        <f>SUM('[1]INFORME POR DIA'!C15)</f>
        <v>68</v>
      </c>
      <c r="C67" s="344">
        <f>SUM('[1]INFORME POR DIA'!D15)</f>
        <v>0</v>
      </c>
      <c r="D67" s="344">
        <f t="shared" si="12"/>
        <v>36</v>
      </c>
      <c r="E67" s="344">
        <f>SUM('[1]INFORME POR DIA'!F15)</f>
        <v>0</v>
      </c>
      <c r="F67" s="344">
        <f>SUM('[1]INFORME POR DIA'!I15)</f>
        <v>36</v>
      </c>
      <c r="G67" s="344">
        <f t="shared" si="13"/>
        <v>0</v>
      </c>
      <c r="H67" s="344">
        <f>SUM('[1]INFORME POR DIA'!AC15)</f>
        <v>0</v>
      </c>
      <c r="I67" s="344">
        <f>SUM('[1]INFORME POR DIA'!AD15)</f>
        <v>0</v>
      </c>
      <c r="J67" s="344">
        <f t="shared" si="14"/>
        <v>0</v>
      </c>
      <c r="K67" s="344">
        <f>SUM('[1]INFORME POR DIA'!AM15)</f>
        <v>0</v>
      </c>
      <c r="L67" s="347">
        <f>SUM('[1]INFORME POR DIA'!AN15)</f>
        <v>0</v>
      </c>
    </row>
    <row r="68" spans="1:12" ht="15.75" customHeight="1">
      <c r="A68" s="210" t="s">
        <v>204</v>
      </c>
      <c r="B68" s="344">
        <f>SUM('[1]INFORME POR DIA'!C16)</f>
        <v>108</v>
      </c>
      <c r="C68" s="344">
        <f>SUM('[1]INFORME POR DIA'!D16)</f>
        <v>0</v>
      </c>
      <c r="D68" s="344">
        <f t="shared" si="12"/>
        <v>44</v>
      </c>
      <c r="E68" s="344">
        <f>SUM('[1]INFORME POR DIA'!F16)</f>
        <v>29</v>
      </c>
      <c r="F68" s="344">
        <f>SUM('[1]INFORME POR DIA'!I16)</f>
        <v>15</v>
      </c>
      <c r="G68" s="344">
        <f t="shared" si="13"/>
        <v>2</v>
      </c>
      <c r="H68" s="344">
        <f>SUM('[1]INFORME POR DIA'!AC16)</f>
        <v>1</v>
      </c>
      <c r="I68" s="344">
        <f>SUM('[1]INFORME POR DIA'!AD16)</f>
        <v>1</v>
      </c>
      <c r="J68" s="344">
        <f t="shared" si="14"/>
        <v>8</v>
      </c>
      <c r="K68" s="344">
        <f>SUM('[1]INFORME POR DIA'!AM16)</f>
        <v>7</v>
      </c>
      <c r="L68" s="347">
        <f>SUM('[1]INFORME POR DIA'!AN16)</f>
        <v>1</v>
      </c>
    </row>
    <row r="69" spans="1:12" ht="15.75" customHeight="1">
      <c r="A69" s="210" t="s">
        <v>219</v>
      </c>
      <c r="B69" s="344">
        <f>SUM('[1]INFORME POR DIA'!C17)</f>
        <v>705</v>
      </c>
      <c r="C69" s="344">
        <f>SUM('[1]INFORME POR DIA'!D17)</f>
        <v>10</v>
      </c>
      <c r="D69" s="344">
        <f t="shared" si="12"/>
        <v>664</v>
      </c>
      <c r="E69" s="344">
        <f>SUM('[1]INFORME POR DIA'!F17)</f>
        <v>425</v>
      </c>
      <c r="F69" s="344">
        <f>SUM('[1]INFORME POR DIA'!I17)</f>
        <v>239</v>
      </c>
      <c r="G69" s="344">
        <f t="shared" si="13"/>
        <v>80</v>
      </c>
      <c r="H69" s="344">
        <f>SUM('[1]INFORME POR DIA'!AC17)</f>
        <v>71</v>
      </c>
      <c r="I69" s="344">
        <f>SUM('[1]INFORME POR DIA'!AD17)</f>
        <v>9</v>
      </c>
      <c r="J69" s="344">
        <f t="shared" si="14"/>
        <v>0</v>
      </c>
      <c r="K69" s="344">
        <f>SUM('[1]INFORME POR DIA'!AM17)</f>
        <v>0</v>
      </c>
      <c r="L69" s="347">
        <f>SUM('[1]INFORME POR DIA'!AN17)</f>
        <v>0</v>
      </c>
    </row>
    <row r="70" spans="1:12" ht="15.75" customHeight="1">
      <c r="A70" s="210" t="s">
        <v>312</v>
      </c>
      <c r="B70" s="344">
        <f>SUM('[1]INFORME POR DIA'!C18)</f>
        <v>404</v>
      </c>
      <c r="C70" s="344">
        <f>SUM('[1]INFORME POR DIA'!D18)</f>
        <v>2</v>
      </c>
      <c r="D70" s="344">
        <f t="shared" si="12"/>
        <v>318</v>
      </c>
      <c r="E70" s="344">
        <f>SUM('[1]INFORME POR DIA'!F18)</f>
        <v>12</v>
      </c>
      <c r="F70" s="344">
        <f>SUM('[1]INFORME POR DIA'!I18)</f>
        <v>306</v>
      </c>
      <c r="G70" s="344">
        <f t="shared" si="13"/>
        <v>0</v>
      </c>
      <c r="H70" s="344">
        <f>SUM('[1]INFORME POR DIA'!AC18)</f>
        <v>0</v>
      </c>
      <c r="I70" s="344">
        <f>SUM('[1]INFORME POR DIA'!AD18)</f>
        <v>0</v>
      </c>
      <c r="J70" s="344">
        <f t="shared" si="14"/>
        <v>0</v>
      </c>
      <c r="K70" s="344">
        <f>SUM('[1]INFORME POR DIA'!AM18)</f>
        <v>0</v>
      </c>
      <c r="L70" s="347">
        <f>SUM('[1]INFORME POR DIA'!AN18)</f>
        <v>0</v>
      </c>
    </row>
    <row r="71" spans="1:12" ht="15.75" customHeight="1">
      <c r="A71" s="210" t="s">
        <v>220</v>
      </c>
      <c r="B71" s="344">
        <f>SUM('[1]INFORME POR DIA'!C19)</f>
        <v>292</v>
      </c>
      <c r="C71" s="344">
        <f>SUM('[1]INFORME POR DIA'!D19)</f>
        <v>4</v>
      </c>
      <c r="D71" s="344">
        <f t="shared" si="12"/>
        <v>288</v>
      </c>
      <c r="E71" s="344">
        <f>SUM('[1]INFORME POR DIA'!F19)</f>
        <v>0</v>
      </c>
      <c r="F71" s="344">
        <f>SUM('[1]INFORME POR DIA'!I19)</f>
        <v>288</v>
      </c>
      <c r="G71" s="344">
        <f t="shared" si="13"/>
        <v>0</v>
      </c>
      <c r="H71" s="344">
        <f>SUM('[1]INFORME POR DIA'!AC19)</f>
        <v>0</v>
      </c>
      <c r="I71" s="344">
        <f>SUM('[1]INFORME POR DIA'!AD19)</f>
        <v>0</v>
      </c>
      <c r="J71" s="344">
        <f t="shared" si="14"/>
        <v>0</v>
      </c>
      <c r="K71" s="344">
        <f>SUM('[1]INFORME POR DIA'!AM19)</f>
        <v>0</v>
      </c>
      <c r="L71" s="347">
        <f>SUM('[1]INFORME POR DIA'!AN19)</f>
        <v>0</v>
      </c>
    </row>
    <row r="72" spans="1:12" ht="15.75" customHeight="1">
      <c r="A72" s="210" t="s">
        <v>205</v>
      </c>
      <c r="B72" s="344">
        <f>SUM('[1]INFORME POR DIA'!C20)</f>
        <v>1414</v>
      </c>
      <c r="C72" s="344">
        <f>SUM('[1]INFORME POR DIA'!D20)</f>
        <v>38</v>
      </c>
      <c r="D72" s="344">
        <f t="shared" si="12"/>
        <v>1270</v>
      </c>
      <c r="E72" s="344">
        <f>SUM('[1]INFORME POR DIA'!F20)</f>
        <v>267</v>
      </c>
      <c r="F72" s="344">
        <f>SUM('[1]INFORME POR DIA'!I20)</f>
        <v>1003</v>
      </c>
      <c r="G72" s="344">
        <f t="shared" si="13"/>
        <v>0</v>
      </c>
      <c r="H72" s="344">
        <f>SUM('[1]INFORME POR DIA'!AC20)</f>
        <v>0</v>
      </c>
      <c r="I72" s="344">
        <f>SUM('[1]INFORME POR DIA'!AD20)</f>
        <v>0</v>
      </c>
      <c r="J72" s="344">
        <f t="shared" si="14"/>
        <v>0</v>
      </c>
      <c r="K72" s="344">
        <f>SUM('[1]INFORME POR DIA'!AM20)</f>
        <v>0</v>
      </c>
      <c r="L72" s="347">
        <f>SUM('[1]INFORME POR DIA'!AN20)</f>
        <v>0</v>
      </c>
    </row>
    <row r="73" spans="1:12" ht="15.75" customHeight="1">
      <c r="A73" s="211" t="s">
        <v>14</v>
      </c>
      <c r="B73" s="344">
        <f>SUM('[1]INFORME POR DIA'!C21)</f>
        <v>516</v>
      </c>
      <c r="C73" s="344">
        <f>SUM('[1]INFORME POR DIA'!D21)</f>
        <v>47</v>
      </c>
      <c r="D73" s="344">
        <f t="shared" si="12"/>
        <v>457</v>
      </c>
      <c r="E73" s="344">
        <f>SUM('[1]INFORME POR DIA'!F21)</f>
        <v>0</v>
      </c>
      <c r="F73" s="344">
        <f>SUM('[1]INFORME POR DIA'!I21)</f>
        <v>457</v>
      </c>
      <c r="G73" s="344">
        <f t="shared" si="13"/>
        <v>0</v>
      </c>
      <c r="H73" s="344">
        <f>SUM('[1]INFORME POR DIA'!AC21)</f>
        <v>0</v>
      </c>
      <c r="I73" s="344">
        <f>SUM('[1]INFORME POR DIA'!AD21)</f>
        <v>0</v>
      </c>
      <c r="J73" s="344">
        <f t="shared" si="14"/>
        <v>0</v>
      </c>
      <c r="K73" s="344">
        <f>SUM('[1]INFORME POR DIA'!AM21)</f>
        <v>0</v>
      </c>
      <c r="L73" s="347">
        <f>SUM('[1]INFORME POR DIA'!AN21)</f>
        <v>0</v>
      </c>
    </row>
    <row r="74" spans="1:12" ht="15.75" customHeight="1">
      <c r="A74" s="211" t="s">
        <v>15</v>
      </c>
      <c r="B74" s="344">
        <f>SUM('[1]INFORME POR DIA'!C22)</f>
        <v>248</v>
      </c>
      <c r="C74" s="344">
        <f>SUM('[1]INFORME POR DIA'!D22)</f>
        <v>0</v>
      </c>
      <c r="D74" s="344">
        <f t="shared" si="12"/>
        <v>83</v>
      </c>
      <c r="E74" s="344">
        <f>SUM('[1]INFORME POR DIA'!F22)</f>
        <v>0</v>
      </c>
      <c r="F74" s="344">
        <f>SUM('[1]INFORME POR DIA'!I22)</f>
        <v>83</v>
      </c>
      <c r="G74" s="344">
        <f t="shared" si="13"/>
        <v>0</v>
      </c>
      <c r="H74" s="344">
        <f>SUM('[1]INFORME POR DIA'!AC22)</f>
        <v>0</v>
      </c>
      <c r="I74" s="344">
        <f>SUM('[1]INFORME POR DIA'!AD22)</f>
        <v>0</v>
      </c>
      <c r="J74" s="344">
        <f t="shared" si="14"/>
        <v>0</v>
      </c>
      <c r="K74" s="344">
        <f>SUM('[1]INFORME POR DIA'!AM22)</f>
        <v>0</v>
      </c>
      <c r="L74" s="347">
        <f>SUM('[1]INFORME POR DIA'!AN22)</f>
        <v>0</v>
      </c>
    </row>
    <row r="75" spans="1:12" ht="15.75" customHeight="1">
      <c r="A75" s="211" t="s">
        <v>16</v>
      </c>
      <c r="B75" s="344">
        <f>SUM('[1]INFORME POR DIA'!C23)</f>
        <v>296</v>
      </c>
      <c r="C75" s="344">
        <f>SUM('[1]INFORME POR DIA'!D23)</f>
        <v>9</v>
      </c>
      <c r="D75" s="344">
        <f t="shared" si="12"/>
        <v>285</v>
      </c>
      <c r="E75" s="344">
        <f>SUM('[1]INFORME POR DIA'!F23)</f>
        <v>0</v>
      </c>
      <c r="F75" s="344">
        <f>SUM('[1]INFORME POR DIA'!I23)</f>
        <v>285</v>
      </c>
      <c r="G75" s="344">
        <f t="shared" si="13"/>
        <v>0</v>
      </c>
      <c r="H75" s="344">
        <f>SUM('[1]INFORME POR DIA'!AC23)</f>
        <v>0</v>
      </c>
      <c r="I75" s="344">
        <f>SUM('[1]INFORME POR DIA'!AD23)</f>
        <v>0</v>
      </c>
      <c r="J75" s="344">
        <f t="shared" si="14"/>
        <v>0</v>
      </c>
      <c r="K75" s="344">
        <f>SUM('[1]INFORME POR DIA'!AM23)</f>
        <v>0</v>
      </c>
      <c r="L75" s="347">
        <f>SUM('[1]INFORME POR DIA'!AN23)</f>
        <v>0</v>
      </c>
    </row>
    <row r="76" spans="1:12" ht="15.75" customHeight="1">
      <c r="A76" s="212" t="s">
        <v>17</v>
      </c>
      <c r="B76" s="344">
        <f>SUM('[1]INFORME POR DIA'!C24)</f>
        <v>516</v>
      </c>
      <c r="C76" s="344">
        <f>SUM('[1]INFORME POR DIA'!D24)</f>
        <v>6</v>
      </c>
      <c r="D76" s="344">
        <f t="shared" si="12"/>
        <v>494</v>
      </c>
      <c r="E76" s="344">
        <f>SUM('[1]INFORME POR DIA'!F24)</f>
        <v>2</v>
      </c>
      <c r="F76" s="344">
        <f>SUM('[1]INFORME POR DIA'!I24)</f>
        <v>492</v>
      </c>
      <c r="G76" s="344">
        <f t="shared" si="13"/>
        <v>0</v>
      </c>
      <c r="H76" s="344">
        <f>SUM('[1]INFORME POR DIA'!AC24)</f>
        <v>0</v>
      </c>
      <c r="I76" s="344">
        <f>SUM('[1]INFORME POR DIA'!AD24)</f>
        <v>0</v>
      </c>
      <c r="J76" s="344">
        <f t="shared" si="14"/>
        <v>0</v>
      </c>
      <c r="K76" s="344">
        <f>SUM('[1]INFORME POR DIA'!AM24)</f>
        <v>0</v>
      </c>
      <c r="L76" s="347">
        <f>SUM('[1]INFORME POR DIA'!AN24)</f>
        <v>0</v>
      </c>
    </row>
    <row r="77" spans="1:12" ht="15.75" customHeight="1">
      <c r="A77" s="276" t="s">
        <v>315</v>
      </c>
      <c r="B77" s="344">
        <f>SUM('[1]INFORME POR DIA'!C25)</f>
        <v>529</v>
      </c>
      <c r="C77" s="344">
        <f>SUM('[1]INFORME POR DIA'!D25)</f>
        <v>27</v>
      </c>
      <c r="D77" s="344">
        <f t="shared" si="12"/>
        <v>478</v>
      </c>
      <c r="E77" s="344">
        <f>SUM('[1]INFORME POR DIA'!F25)</f>
        <v>0</v>
      </c>
      <c r="F77" s="344">
        <f>SUM('[1]INFORME POR DIA'!I25)</f>
        <v>478</v>
      </c>
      <c r="G77" s="344">
        <f t="shared" si="13"/>
        <v>0</v>
      </c>
      <c r="H77" s="344">
        <f>SUM('[1]INFORME POR DIA'!AC25)</f>
        <v>0</v>
      </c>
      <c r="I77" s="344">
        <f>SUM('[1]INFORME POR DIA'!AD25)</f>
        <v>0</v>
      </c>
      <c r="J77" s="344">
        <f t="shared" si="14"/>
        <v>0</v>
      </c>
      <c r="K77" s="344">
        <f>SUM('[1]INFORME POR DIA'!AM25)</f>
        <v>0</v>
      </c>
      <c r="L77" s="347">
        <f>SUM('[1]INFORME POR DIA'!AN25)</f>
        <v>0</v>
      </c>
    </row>
    <row r="78" spans="1:12" ht="15.75" customHeight="1">
      <c r="A78" s="277" t="s">
        <v>206</v>
      </c>
      <c r="B78" s="344">
        <f>SUM('[1]INFORME POR DIA'!C26)</f>
        <v>476</v>
      </c>
      <c r="C78" s="344">
        <f>SUM('[1]INFORME POR DIA'!D26)</f>
        <v>40</v>
      </c>
      <c r="D78" s="344">
        <f t="shared" si="12"/>
        <v>358</v>
      </c>
      <c r="E78" s="344">
        <f>SUM('[1]INFORME POR DIA'!F26)</f>
        <v>85</v>
      </c>
      <c r="F78" s="344">
        <f>SUM('[1]INFORME POR DIA'!I26)</f>
        <v>273</v>
      </c>
      <c r="G78" s="344">
        <f t="shared" si="13"/>
        <v>12</v>
      </c>
      <c r="H78" s="344">
        <f>SUM('[1]INFORME POR DIA'!AC26)</f>
        <v>5</v>
      </c>
      <c r="I78" s="344">
        <f>SUM('[1]INFORME POR DIA'!AD26)</f>
        <v>7</v>
      </c>
      <c r="J78" s="344">
        <f t="shared" si="14"/>
        <v>358</v>
      </c>
      <c r="K78" s="344">
        <f>SUM('[1]INFORME POR DIA'!AM26)</f>
        <v>85</v>
      </c>
      <c r="L78" s="352">
        <f>SUM('[1]INFORME POR DIA'!AN26)</f>
        <v>273</v>
      </c>
    </row>
    <row r="79" spans="1:12" ht="15.75" customHeight="1" thickBot="1">
      <c r="A79" s="210" t="s">
        <v>313</v>
      </c>
      <c r="B79" s="344">
        <f>SUM('[1]INFORME POR DIA'!C27)</f>
        <v>26</v>
      </c>
      <c r="C79" s="344">
        <f>SUM('[1]INFORME POR DIA'!D27)</f>
        <v>0</v>
      </c>
      <c r="D79" s="344">
        <f t="shared" si="12"/>
        <v>9</v>
      </c>
      <c r="E79" s="344">
        <f>SUM('[1]INFORME POR DIA'!F27)</f>
        <v>0</v>
      </c>
      <c r="F79" s="344">
        <f>SUM('[1]INFORME POR DIA'!I27)</f>
        <v>9</v>
      </c>
      <c r="G79" s="344">
        <f t="shared" si="13"/>
        <v>0</v>
      </c>
      <c r="H79" s="344">
        <f>SUM('[1]INFORME POR DIA'!AC27)</f>
        <v>0</v>
      </c>
      <c r="I79" s="344">
        <f>SUM('[1]INFORME POR DIA'!AD27)</f>
        <v>0</v>
      </c>
      <c r="J79" s="344">
        <f t="shared" si="14"/>
        <v>0</v>
      </c>
      <c r="K79" s="344">
        <f>SUM('[1]INFORME POR DIA'!AM451)</f>
        <v>0</v>
      </c>
      <c r="L79" s="353">
        <f>SUM('[1]INFORME POR DIA'!AN451)</f>
        <v>0</v>
      </c>
    </row>
    <row r="80" spans="1:12" ht="18" customHeight="1" thickBot="1">
      <c r="A80" s="289" t="s">
        <v>18</v>
      </c>
      <c r="B80" s="312">
        <f>SUM(B81:B100)</f>
        <v>6709</v>
      </c>
      <c r="C80" s="312">
        <f t="shared" ref="C80:L80" si="15">SUM(C81:C100)</f>
        <v>470</v>
      </c>
      <c r="D80" s="312">
        <f t="shared" si="15"/>
        <v>5834</v>
      </c>
      <c r="E80" s="312">
        <f t="shared" si="15"/>
        <v>1060</v>
      </c>
      <c r="F80" s="312">
        <f t="shared" si="15"/>
        <v>4774</v>
      </c>
      <c r="G80" s="312">
        <f t="shared" si="15"/>
        <v>295</v>
      </c>
      <c r="H80" s="312">
        <f t="shared" si="15"/>
        <v>115</v>
      </c>
      <c r="I80" s="312">
        <f t="shared" si="15"/>
        <v>180</v>
      </c>
      <c r="J80" s="312">
        <f t="shared" si="15"/>
        <v>0</v>
      </c>
      <c r="K80" s="312">
        <f t="shared" si="15"/>
        <v>0</v>
      </c>
      <c r="L80" s="313">
        <f t="shared" si="15"/>
        <v>0</v>
      </c>
    </row>
    <row r="81" spans="1:12" ht="15.75" customHeight="1">
      <c r="A81" s="211" t="s">
        <v>19</v>
      </c>
      <c r="B81" s="344">
        <f>SUM('[1]INFORME POR DIA'!C29)</f>
        <v>534</v>
      </c>
      <c r="C81" s="344">
        <f>SUM('[1]INFORME POR DIA'!D29)</f>
        <v>14</v>
      </c>
      <c r="D81" s="344">
        <f t="shared" ref="D81:D100" si="16">SUM(E81:F81)</f>
        <v>461</v>
      </c>
      <c r="E81" s="344">
        <f>SUM('[1]INFORME POR DIA'!F29)</f>
        <v>0</v>
      </c>
      <c r="F81" s="344">
        <f>SUM('[1]INFORME POR DIA'!I29)</f>
        <v>461</v>
      </c>
      <c r="G81" s="344">
        <f t="shared" ref="G81:G100" si="17">SUM(H81:I81)</f>
        <v>0</v>
      </c>
      <c r="H81" s="344">
        <f>SUM('[1]INFORME POR DIA'!AC29)</f>
        <v>0</v>
      </c>
      <c r="I81" s="344">
        <f>SUM('[1]INFORME POR DIA'!AD29)</f>
        <v>0</v>
      </c>
      <c r="J81" s="344">
        <f t="shared" ref="J81:J100" si="18">SUM(K81:L81)</f>
        <v>0</v>
      </c>
      <c r="K81" s="344">
        <f>SUM('[1]INFORME POR DIA'!AM453)</f>
        <v>0</v>
      </c>
      <c r="L81" s="347">
        <f>SUM('[1]INFORME POR DIA'!AN453)</f>
        <v>0</v>
      </c>
    </row>
    <row r="82" spans="1:12" ht="15.75" customHeight="1">
      <c r="A82" s="211" t="s">
        <v>20</v>
      </c>
      <c r="B82" s="344">
        <f>SUM('[1]INFORME POR DIA'!C30)</f>
        <v>676</v>
      </c>
      <c r="C82" s="344">
        <f>SUM('[1]INFORME POR DIA'!D30)</f>
        <v>4</v>
      </c>
      <c r="D82" s="344">
        <f t="shared" si="16"/>
        <v>596</v>
      </c>
      <c r="E82" s="344">
        <f>SUM('[1]INFORME POR DIA'!F30)</f>
        <v>367</v>
      </c>
      <c r="F82" s="344">
        <f>SUM('[1]INFORME POR DIA'!I30)</f>
        <v>229</v>
      </c>
      <c r="G82" s="344">
        <f t="shared" si="17"/>
        <v>15</v>
      </c>
      <c r="H82" s="344">
        <f>SUM('[1]INFORME POR DIA'!AC30)</f>
        <v>14</v>
      </c>
      <c r="I82" s="344">
        <f>SUM('[1]INFORME POR DIA'!AD30)</f>
        <v>1</v>
      </c>
      <c r="J82" s="344">
        <f t="shared" si="18"/>
        <v>0</v>
      </c>
      <c r="K82" s="344">
        <f>SUM('[1]INFORME POR DIA'!AM454)</f>
        <v>0</v>
      </c>
      <c r="L82" s="347">
        <f>SUM('[1]INFORME POR DIA'!AN454)</f>
        <v>0</v>
      </c>
    </row>
    <row r="83" spans="1:12" ht="15.75" customHeight="1">
      <c r="A83" s="211" t="s">
        <v>21</v>
      </c>
      <c r="B83" s="344">
        <f>SUM('[1]INFORME POR DIA'!C31)</f>
        <v>280</v>
      </c>
      <c r="C83" s="344">
        <f>SUM('[1]INFORME POR DIA'!D31)</f>
        <v>0</v>
      </c>
      <c r="D83" s="344">
        <f t="shared" si="16"/>
        <v>269</v>
      </c>
      <c r="E83" s="344">
        <f>SUM('[1]INFORME POR DIA'!F31)</f>
        <v>0</v>
      </c>
      <c r="F83" s="344">
        <f>SUM('[1]INFORME POR DIA'!I31)</f>
        <v>269</v>
      </c>
      <c r="G83" s="344">
        <f t="shared" si="17"/>
        <v>0</v>
      </c>
      <c r="H83" s="344">
        <f>SUM('[1]INFORME POR DIA'!AC31)</f>
        <v>0</v>
      </c>
      <c r="I83" s="344">
        <f>SUM('[1]INFORME POR DIA'!AD31)</f>
        <v>0</v>
      </c>
      <c r="J83" s="344">
        <f t="shared" si="18"/>
        <v>0</v>
      </c>
      <c r="K83" s="344">
        <f>SUM('[1]INFORME POR DIA'!AM455)</f>
        <v>0</v>
      </c>
      <c r="L83" s="347">
        <f>SUM('[1]INFORME POR DIA'!AN455)</f>
        <v>0</v>
      </c>
    </row>
    <row r="84" spans="1:12" ht="15.75" customHeight="1">
      <c r="A84" s="211" t="s">
        <v>22</v>
      </c>
      <c r="B84" s="344">
        <f>SUM('[1]INFORME POR DIA'!C32)</f>
        <v>224</v>
      </c>
      <c r="C84" s="344">
        <f>SUM('[1]INFORME POR DIA'!D32)</f>
        <v>2</v>
      </c>
      <c r="D84" s="344">
        <f t="shared" si="16"/>
        <v>189</v>
      </c>
      <c r="E84" s="344">
        <f>SUM('[1]INFORME POR DIA'!F32)</f>
        <v>0</v>
      </c>
      <c r="F84" s="344">
        <f>SUM('[1]INFORME POR DIA'!I32)</f>
        <v>189</v>
      </c>
      <c r="G84" s="344">
        <f t="shared" si="17"/>
        <v>0</v>
      </c>
      <c r="H84" s="344">
        <f>SUM('[1]INFORME POR DIA'!AC32)</f>
        <v>0</v>
      </c>
      <c r="I84" s="344">
        <f>SUM('[1]INFORME POR DIA'!AD32)</f>
        <v>0</v>
      </c>
      <c r="J84" s="344">
        <f t="shared" si="18"/>
        <v>0</v>
      </c>
      <c r="K84" s="344">
        <f>SUM('[1]INFORME POR DIA'!AM456)</f>
        <v>0</v>
      </c>
      <c r="L84" s="347">
        <f>SUM('[1]INFORME POR DIA'!AN456)</f>
        <v>0</v>
      </c>
    </row>
    <row r="85" spans="1:12" ht="15.75" customHeight="1">
      <c r="A85" s="210" t="s">
        <v>207</v>
      </c>
      <c r="B85" s="344">
        <f>SUM('[1]INFORME POR DIA'!C33)</f>
        <v>192</v>
      </c>
      <c r="C85" s="344">
        <f>SUM('[1]INFORME POR DIA'!D33)</f>
        <v>0</v>
      </c>
      <c r="D85" s="344">
        <f t="shared" si="16"/>
        <v>186</v>
      </c>
      <c r="E85" s="344">
        <f>SUM('[1]INFORME POR DIA'!F33)</f>
        <v>0</v>
      </c>
      <c r="F85" s="344">
        <f>SUM('[1]INFORME POR DIA'!I33)</f>
        <v>186</v>
      </c>
      <c r="G85" s="344">
        <f t="shared" si="17"/>
        <v>0</v>
      </c>
      <c r="H85" s="344">
        <f>SUM('[1]INFORME POR DIA'!AC33)</f>
        <v>0</v>
      </c>
      <c r="I85" s="344">
        <f>SUM('[1]INFORME POR DIA'!AD33)</f>
        <v>0</v>
      </c>
      <c r="J85" s="344">
        <f t="shared" si="18"/>
        <v>0</v>
      </c>
      <c r="K85" s="344">
        <f>SUM('[1]INFORME POR DIA'!AM457)</f>
        <v>0</v>
      </c>
      <c r="L85" s="347">
        <f>SUM('[1]INFORME POR DIA'!AN457)</f>
        <v>0</v>
      </c>
    </row>
    <row r="86" spans="1:12" ht="15.75" customHeight="1">
      <c r="A86" s="210" t="s">
        <v>221</v>
      </c>
      <c r="B86" s="344">
        <f>SUM('[1]INFORME POR DIA'!C34)</f>
        <v>528</v>
      </c>
      <c r="C86" s="344">
        <f>SUM('[1]INFORME POR DIA'!D34)</f>
        <v>14</v>
      </c>
      <c r="D86" s="344">
        <f t="shared" si="16"/>
        <v>474</v>
      </c>
      <c r="E86" s="344">
        <f>SUM('[1]INFORME POR DIA'!F34)</f>
        <v>85</v>
      </c>
      <c r="F86" s="344">
        <f>SUM('[1]INFORME POR DIA'!I34)</f>
        <v>389</v>
      </c>
      <c r="G86" s="344">
        <f t="shared" si="17"/>
        <v>259</v>
      </c>
      <c r="H86" s="344">
        <f>SUM('[1]INFORME POR DIA'!AC34)</f>
        <v>85</v>
      </c>
      <c r="I86" s="344">
        <f>SUM('[1]INFORME POR DIA'!AD34)</f>
        <v>174</v>
      </c>
      <c r="J86" s="344">
        <f t="shared" si="18"/>
        <v>0</v>
      </c>
      <c r="K86" s="344">
        <f>SUM('[1]INFORME POR DIA'!AM458)</f>
        <v>0</v>
      </c>
      <c r="L86" s="347">
        <f>SUM('[1]INFORME POR DIA'!AN458)</f>
        <v>0</v>
      </c>
    </row>
    <row r="87" spans="1:12" ht="15.75" customHeight="1">
      <c r="A87" s="211" t="s">
        <v>23</v>
      </c>
      <c r="B87" s="344">
        <f>SUM('[1]INFORME POR DIA'!C35)</f>
        <v>246</v>
      </c>
      <c r="C87" s="344">
        <f>SUM('[1]INFORME POR DIA'!D35)</f>
        <v>0</v>
      </c>
      <c r="D87" s="344">
        <f t="shared" si="16"/>
        <v>228</v>
      </c>
      <c r="E87" s="344">
        <f>SUM('[1]INFORME POR DIA'!F35)</f>
        <v>196</v>
      </c>
      <c r="F87" s="344">
        <f>SUM('[1]INFORME POR DIA'!I35)</f>
        <v>32</v>
      </c>
      <c r="G87" s="344">
        <f t="shared" si="17"/>
        <v>0</v>
      </c>
      <c r="H87" s="344">
        <f>SUM('[1]INFORME POR DIA'!AC35)</f>
        <v>0</v>
      </c>
      <c r="I87" s="344">
        <f>SUM('[1]INFORME POR DIA'!AD35)</f>
        <v>0</v>
      </c>
      <c r="J87" s="344">
        <f t="shared" si="18"/>
        <v>0</v>
      </c>
      <c r="K87" s="344">
        <f>SUM('[1]INFORME POR DIA'!AM459)</f>
        <v>0</v>
      </c>
      <c r="L87" s="347">
        <f>SUM('[1]INFORME POR DIA'!AN459)</f>
        <v>0</v>
      </c>
    </row>
    <row r="88" spans="1:12" ht="15.75" customHeight="1">
      <c r="A88" s="213" t="s">
        <v>24</v>
      </c>
      <c r="B88" s="344">
        <f>SUM('[1]INFORME POR DIA'!C36)</f>
        <v>56</v>
      </c>
      <c r="C88" s="344">
        <f>SUM('[1]INFORME POR DIA'!D36)</f>
        <v>0</v>
      </c>
      <c r="D88" s="344">
        <f t="shared" si="16"/>
        <v>30</v>
      </c>
      <c r="E88" s="344">
        <f>SUM('[1]INFORME POR DIA'!F36)</f>
        <v>0</v>
      </c>
      <c r="F88" s="344">
        <f>SUM('[1]INFORME POR DIA'!I36)</f>
        <v>30</v>
      </c>
      <c r="G88" s="344">
        <f t="shared" si="17"/>
        <v>0</v>
      </c>
      <c r="H88" s="344">
        <f>SUM('[1]INFORME POR DIA'!AC36)</f>
        <v>0</v>
      </c>
      <c r="I88" s="344">
        <f>SUM('[1]INFORME POR DIA'!AD36)</f>
        <v>0</v>
      </c>
      <c r="J88" s="344">
        <f t="shared" si="18"/>
        <v>0</v>
      </c>
      <c r="K88" s="344">
        <f>SUM('[1]INFORME POR DIA'!AM460)</f>
        <v>0</v>
      </c>
      <c r="L88" s="347">
        <f>SUM('[1]INFORME POR DIA'!AN460)</f>
        <v>0</v>
      </c>
    </row>
    <row r="89" spans="1:12" ht="15.75" customHeight="1">
      <c r="A89" s="210" t="s">
        <v>208</v>
      </c>
      <c r="B89" s="344">
        <f>SUM('[1]INFORME POR DIA'!C37)</f>
        <v>420</v>
      </c>
      <c r="C89" s="344">
        <f>SUM('[1]INFORME POR DIA'!D37)</f>
        <v>2</v>
      </c>
      <c r="D89" s="344">
        <f t="shared" si="16"/>
        <v>373</v>
      </c>
      <c r="E89" s="344">
        <f>SUM('[1]INFORME POR DIA'!F37)</f>
        <v>1</v>
      </c>
      <c r="F89" s="344">
        <f>SUM('[1]INFORME POR DIA'!I37)</f>
        <v>372</v>
      </c>
      <c r="G89" s="344">
        <f t="shared" si="17"/>
        <v>0</v>
      </c>
      <c r="H89" s="344">
        <f>SUM('[1]INFORME POR DIA'!AC37)</f>
        <v>0</v>
      </c>
      <c r="I89" s="344">
        <f>SUM('[1]INFORME POR DIA'!AD37)</f>
        <v>0</v>
      </c>
      <c r="J89" s="344">
        <f t="shared" si="18"/>
        <v>0</v>
      </c>
      <c r="K89" s="344">
        <f>SUM('[1]INFORME POR DIA'!AM461)</f>
        <v>0</v>
      </c>
      <c r="L89" s="347">
        <f>SUM('[1]INFORME POR DIA'!AN461)</f>
        <v>0</v>
      </c>
    </row>
    <row r="90" spans="1:12" ht="15.75" customHeight="1">
      <c r="A90" s="210" t="s">
        <v>209</v>
      </c>
      <c r="B90" s="344">
        <f>SUM('[1]INFORME POR DIA'!C38)</f>
        <v>528</v>
      </c>
      <c r="C90" s="344">
        <f>SUM('[1]INFORME POR DIA'!D38)</f>
        <v>254</v>
      </c>
      <c r="D90" s="344">
        <f t="shared" si="16"/>
        <v>541</v>
      </c>
      <c r="E90" s="344">
        <f>SUM('[1]INFORME POR DIA'!F38)</f>
        <v>0</v>
      </c>
      <c r="F90" s="344">
        <f>SUM('[1]INFORME POR DIA'!I38)</f>
        <v>541</v>
      </c>
      <c r="G90" s="344">
        <f t="shared" si="17"/>
        <v>0</v>
      </c>
      <c r="H90" s="344">
        <f>SUM('[1]INFORME POR DIA'!AC38)</f>
        <v>0</v>
      </c>
      <c r="I90" s="344">
        <f>SUM('[1]INFORME POR DIA'!AD38)</f>
        <v>0</v>
      </c>
      <c r="J90" s="344">
        <f t="shared" si="18"/>
        <v>0</v>
      </c>
      <c r="K90" s="344">
        <f>SUM('[1]INFORME POR DIA'!AM462)</f>
        <v>0</v>
      </c>
      <c r="L90" s="347">
        <f>SUM('[1]INFORME POR DIA'!AN462)</f>
        <v>0</v>
      </c>
    </row>
    <row r="91" spans="1:12" ht="15.75" customHeight="1">
      <c r="A91" s="210" t="s">
        <v>210</v>
      </c>
      <c r="B91" s="344">
        <f>SUM('[1]INFORME POR DIA'!C39)</f>
        <v>486</v>
      </c>
      <c r="C91" s="344">
        <f>SUM('[1]INFORME POR DIA'!D39)</f>
        <v>6</v>
      </c>
      <c r="D91" s="344">
        <f t="shared" si="16"/>
        <v>363</v>
      </c>
      <c r="E91" s="344">
        <f>SUM('[1]INFORME POR DIA'!F39)</f>
        <v>16</v>
      </c>
      <c r="F91" s="344">
        <f>SUM('[1]INFORME POR DIA'!I39)</f>
        <v>347</v>
      </c>
      <c r="G91" s="344">
        <f t="shared" si="17"/>
        <v>5</v>
      </c>
      <c r="H91" s="344">
        <f>SUM('[1]INFORME POR DIA'!AC39)</f>
        <v>3</v>
      </c>
      <c r="I91" s="344">
        <f>SUM('[1]INFORME POR DIA'!AD39)</f>
        <v>2</v>
      </c>
      <c r="J91" s="344">
        <f t="shared" si="18"/>
        <v>0</v>
      </c>
      <c r="K91" s="344">
        <f>SUM('[1]INFORME POR DIA'!AM463)</f>
        <v>0</v>
      </c>
      <c r="L91" s="347">
        <f>SUM('[1]INFORME POR DIA'!AN463)</f>
        <v>0</v>
      </c>
    </row>
    <row r="92" spans="1:12" ht="15.75" customHeight="1">
      <c r="A92" s="211" t="s">
        <v>25</v>
      </c>
      <c r="B92" s="344">
        <f>SUM('[1]INFORME POR DIA'!C40)</f>
        <v>50</v>
      </c>
      <c r="C92" s="344">
        <f>SUM('[1]INFORME POR DIA'!D40)</f>
        <v>0</v>
      </c>
      <c r="D92" s="344">
        <f t="shared" si="16"/>
        <v>24</v>
      </c>
      <c r="E92" s="344">
        <f>SUM('[1]INFORME POR DIA'!F40)</f>
        <v>0</v>
      </c>
      <c r="F92" s="344">
        <f>SUM('[1]INFORME POR DIA'!I40)</f>
        <v>24</v>
      </c>
      <c r="G92" s="344">
        <f t="shared" si="17"/>
        <v>0</v>
      </c>
      <c r="H92" s="344">
        <f>SUM('[1]INFORME POR DIA'!AC40)</f>
        <v>0</v>
      </c>
      <c r="I92" s="344">
        <f>SUM('[1]INFORME POR DIA'!AD40)</f>
        <v>0</v>
      </c>
      <c r="J92" s="344">
        <f t="shared" si="18"/>
        <v>0</v>
      </c>
      <c r="K92" s="344">
        <f>SUM('[1]INFORME POR DIA'!AM464)</f>
        <v>0</v>
      </c>
      <c r="L92" s="347">
        <f>SUM('[1]INFORME POR DIA'!AN464)</f>
        <v>0</v>
      </c>
    </row>
    <row r="93" spans="1:12" ht="15.75" customHeight="1">
      <c r="A93" s="210" t="s">
        <v>211</v>
      </c>
      <c r="B93" s="344">
        <f>SUM('[1]INFORME POR DIA'!C41)</f>
        <v>546</v>
      </c>
      <c r="C93" s="344">
        <f>SUM('[1]INFORME POR DIA'!D41)</f>
        <v>0</v>
      </c>
      <c r="D93" s="344">
        <f t="shared" si="16"/>
        <v>521</v>
      </c>
      <c r="E93" s="344">
        <f>SUM('[1]INFORME POR DIA'!F41)</f>
        <v>0</v>
      </c>
      <c r="F93" s="344">
        <f>SUM('[1]INFORME POR DIA'!I41)</f>
        <v>521</v>
      </c>
      <c r="G93" s="344">
        <f t="shared" si="17"/>
        <v>0</v>
      </c>
      <c r="H93" s="344">
        <f>SUM('[1]INFORME POR DIA'!AC41)</f>
        <v>0</v>
      </c>
      <c r="I93" s="344">
        <f>SUM('[1]INFORME POR DIA'!AD41)</f>
        <v>0</v>
      </c>
      <c r="J93" s="344">
        <f t="shared" si="18"/>
        <v>0</v>
      </c>
      <c r="K93" s="344">
        <f>SUM('[1]INFORME POR DIA'!AM465)</f>
        <v>0</v>
      </c>
      <c r="L93" s="347">
        <f>SUM('[1]INFORME POR DIA'!AN465)</f>
        <v>0</v>
      </c>
    </row>
    <row r="94" spans="1:12" ht="15.75" customHeight="1">
      <c r="A94" s="211" t="s">
        <v>26</v>
      </c>
      <c r="B94" s="344">
        <f>SUM('[1]INFORME POR DIA'!C42)</f>
        <v>152</v>
      </c>
      <c r="C94" s="344">
        <f>SUM('[1]INFORME POR DIA'!D42)</f>
        <v>0</v>
      </c>
      <c r="D94" s="344">
        <f t="shared" si="16"/>
        <v>109</v>
      </c>
      <c r="E94" s="344">
        <f>SUM('[1]INFORME POR DIA'!F42)</f>
        <v>0</v>
      </c>
      <c r="F94" s="344">
        <f>SUM('[1]INFORME POR DIA'!I42)</f>
        <v>109</v>
      </c>
      <c r="G94" s="344">
        <f t="shared" si="17"/>
        <v>0</v>
      </c>
      <c r="H94" s="344">
        <f>SUM('[1]INFORME POR DIA'!AC42)</f>
        <v>0</v>
      </c>
      <c r="I94" s="344">
        <f>SUM('[1]INFORME POR DIA'!AD42)</f>
        <v>0</v>
      </c>
      <c r="J94" s="344">
        <f t="shared" si="18"/>
        <v>0</v>
      </c>
      <c r="K94" s="344">
        <f>SUM('[1]INFORME POR DIA'!AM466)</f>
        <v>0</v>
      </c>
      <c r="L94" s="347">
        <f>SUM('[1]INFORME POR DIA'!AN466)</f>
        <v>0</v>
      </c>
    </row>
    <row r="95" spans="1:12" ht="15.75" customHeight="1">
      <c r="A95" s="210" t="s">
        <v>212</v>
      </c>
      <c r="B95" s="344">
        <f>SUM('[1]INFORME POR DIA'!C43)</f>
        <v>908</v>
      </c>
      <c r="C95" s="344">
        <f>SUM('[1]INFORME POR DIA'!D43)</f>
        <v>76</v>
      </c>
      <c r="D95" s="344">
        <f t="shared" si="16"/>
        <v>769</v>
      </c>
      <c r="E95" s="344">
        <f>SUM('[1]INFORME POR DIA'!F43)</f>
        <v>185</v>
      </c>
      <c r="F95" s="344">
        <f>SUM('[1]INFORME POR DIA'!I43)</f>
        <v>584</v>
      </c>
      <c r="G95" s="344">
        <f t="shared" si="17"/>
        <v>16</v>
      </c>
      <c r="H95" s="344">
        <f>SUM('[1]INFORME POR DIA'!AC43)</f>
        <v>13</v>
      </c>
      <c r="I95" s="344">
        <f>SUM('[1]INFORME POR DIA'!AD43)</f>
        <v>3</v>
      </c>
      <c r="J95" s="344">
        <f t="shared" si="18"/>
        <v>0</v>
      </c>
      <c r="K95" s="344">
        <f>SUM('[1]INFORME POR DIA'!AM467)</f>
        <v>0</v>
      </c>
      <c r="L95" s="347">
        <f>SUM('[1]INFORME POR DIA'!AN467)</f>
        <v>0</v>
      </c>
    </row>
    <row r="96" spans="1:12" ht="15.75" customHeight="1">
      <c r="A96" s="210" t="s">
        <v>213</v>
      </c>
      <c r="B96" s="344">
        <f>SUM('[1]INFORME POR DIA'!C44)</f>
        <v>75</v>
      </c>
      <c r="C96" s="344">
        <f>SUM('[1]INFORME POR DIA'!D44)</f>
        <v>0</v>
      </c>
      <c r="D96" s="344">
        <f t="shared" si="16"/>
        <v>48</v>
      </c>
      <c r="E96" s="344">
        <f>SUM('[1]INFORME POR DIA'!F44)</f>
        <v>0</v>
      </c>
      <c r="F96" s="344">
        <f>SUM('[1]INFORME POR DIA'!I44)</f>
        <v>48</v>
      </c>
      <c r="G96" s="344">
        <f t="shared" si="17"/>
        <v>0</v>
      </c>
      <c r="H96" s="344">
        <f>SUM('[1]INFORME POR DIA'!AC44)</f>
        <v>0</v>
      </c>
      <c r="I96" s="344">
        <f>SUM('[1]INFORME POR DIA'!AD44)</f>
        <v>0</v>
      </c>
      <c r="J96" s="344">
        <f t="shared" si="18"/>
        <v>0</v>
      </c>
      <c r="K96" s="344">
        <f>SUM('[1]INFORME POR DIA'!AM468)</f>
        <v>0</v>
      </c>
      <c r="L96" s="347">
        <f>SUM('[1]INFORME POR DIA'!AN468)</f>
        <v>0</v>
      </c>
    </row>
    <row r="97" spans="1:12" ht="15.75" customHeight="1">
      <c r="A97" s="210" t="s">
        <v>222</v>
      </c>
      <c r="B97" s="344">
        <f>SUM('[1]INFORME POR DIA'!C45)</f>
        <v>0</v>
      </c>
      <c r="C97" s="344">
        <f>SUM('[1]INFORME POR DIA'!D45)</f>
        <v>0</v>
      </c>
      <c r="D97" s="344">
        <f t="shared" si="16"/>
        <v>0</v>
      </c>
      <c r="E97" s="344">
        <f>SUM('[1]INFORME POR DIA'!F45)</f>
        <v>0</v>
      </c>
      <c r="F97" s="344">
        <f>SUM('[1]INFORME POR DIA'!I45)</f>
        <v>0</v>
      </c>
      <c r="G97" s="344">
        <f t="shared" si="17"/>
        <v>0</v>
      </c>
      <c r="H97" s="344">
        <f>SUM('[1]INFORME POR DIA'!AC45)</f>
        <v>0</v>
      </c>
      <c r="I97" s="344">
        <f>SUM('[1]INFORME POR DIA'!AD45)</f>
        <v>0</v>
      </c>
      <c r="J97" s="344">
        <f t="shared" si="18"/>
        <v>0</v>
      </c>
      <c r="K97" s="344">
        <f>SUM('[1]INFORME POR DIA'!AM469)</f>
        <v>0</v>
      </c>
      <c r="L97" s="347">
        <f>SUM('[1]INFORME POR DIA'!AN469)</f>
        <v>0</v>
      </c>
    </row>
    <row r="98" spans="1:12" ht="15.75" customHeight="1">
      <c r="A98" s="211" t="s">
        <v>27</v>
      </c>
      <c r="B98" s="344">
        <f>SUM('[1]INFORME POR DIA'!C46)</f>
        <v>400</v>
      </c>
      <c r="C98" s="344">
        <f>SUM('[1]INFORME POR DIA'!D46)</f>
        <v>50</v>
      </c>
      <c r="D98" s="344">
        <f t="shared" si="16"/>
        <v>324</v>
      </c>
      <c r="E98" s="344">
        <f>SUM('[1]INFORME POR DIA'!F46)</f>
        <v>0</v>
      </c>
      <c r="F98" s="344">
        <f>SUM('[1]INFORME POR DIA'!I46)</f>
        <v>324</v>
      </c>
      <c r="G98" s="344">
        <f t="shared" si="17"/>
        <v>0</v>
      </c>
      <c r="H98" s="344">
        <f>SUM('[1]INFORME POR DIA'!AC46)</f>
        <v>0</v>
      </c>
      <c r="I98" s="344">
        <f>SUM('[1]INFORME POR DIA'!AD46)</f>
        <v>0</v>
      </c>
      <c r="J98" s="344">
        <f t="shared" si="18"/>
        <v>0</v>
      </c>
      <c r="K98" s="344">
        <f>SUM('[1]INFORME POR DIA'!AM470)</f>
        <v>0</v>
      </c>
      <c r="L98" s="347">
        <f>SUM('[1]INFORME POR DIA'!AN470)</f>
        <v>0</v>
      </c>
    </row>
    <row r="99" spans="1:12" ht="15.75" customHeight="1">
      <c r="A99" s="211" t="s">
        <v>28</v>
      </c>
      <c r="B99" s="344">
        <f>SUM('[1]INFORME POR DIA'!C47)</f>
        <v>384</v>
      </c>
      <c r="C99" s="344">
        <f>SUM('[1]INFORME POR DIA'!D47)</f>
        <v>48</v>
      </c>
      <c r="D99" s="344">
        <f t="shared" si="16"/>
        <v>306</v>
      </c>
      <c r="E99" s="344">
        <f>SUM('[1]INFORME POR DIA'!F47)</f>
        <v>210</v>
      </c>
      <c r="F99" s="344">
        <f>SUM('[1]INFORME POR DIA'!I47)</f>
        <v>96</v>
      </c>
      <c r="G99" s="344">
        <f t="shared" si="17"/>
        <v>0</v>
      </c>
      <c r="H99" s="344">
        <f>SUM('[1]INFORME POR DIA'!AC47)</f>
        <v>0</v>
      </c>
      <c r="I99" s="344">
        <f>SUM('[1]INFORME POR DIA'!AD47)</f>
        <v>0</v>
      </c>
      <c r="J99" s="344">
        <f t="shared" si="18"/>
        <v>0</v>
      </c>
      <c r="K99" s="344">
        <f>SUM('[1]INFORME POR DIA'!AM471)</f>
        <v>0</v>
      </c>
      <c r="L99" s="347">
        <f>SUM('[1]INFORME POR DIA'!AN471)</f>
        <v>0</v>
      </c>
    </row>
    <row r="100" spans="1:12" ht="15.75" customHeight="1" thickBot="1">
      <c r="A100" s="278" t="s">
        <v>214</v>
      </c>
      <c r="B100" s="348">
        <f>SUM('[1]INFORME POR DIA'!C48)</f>
        <v>24</v>
      </c>
      <c r="C100" s="348">
        <f>SUM('[1]INFORME POR DIA'!D48)</f>
        <v>0</v>
      </c>
      <c r="D100" s="348">
        <f t="shared" si="16"/>
        <v>23</v>
      </c>
      <c r="E100" s="348">
        <f>SUM('[1]INFORME POR DIA'!F48)</f>
        <v>0</v>
      </c>
      <c r="F100" s="348">
        <f>SUM('[1]INFORME POR DIA'!I48)</f>
        <v>23</v>
      </c>
      <c r="G100" s="348">
        <f t="shared" si="17"/>
        <v>0</v>
      </c>
      <c r="H100" s="348">
        <f>SUM('[1]INFORME POR DIA'!AC48)</f>
        <v>0</v>
      </c>
      <c r="I100" s="348">
        <f>SUM('[1]INFORME POR DIA'!AD48)</f>
        <v>0</v>
      </c>
      <c r="J100" s="348">
        <f t="shared" si="18"/>
        <v>0</v>
      </c>
      <c r="K100" s="348">
        <f>SUM('[1]INFORME POR DIA'!AM472)</f>
        <v>0</v>
      </c>
      <c r="L100" s="350">
        <f>SUM('[1]INFORME POR DIA'!AN472)</f>
        <v>0</v>
      </c>
    </row>
    <row r="101" spans="1:12">
      <c r="A101" s="321"/>
      <c r="B101" s="321"/>
      <c r="C101" s="321"/>
      <c r="D101" s="8"/>
      <c r="E101" s="8"/>
      <c r="F101" s="8"/>
    </row>
    <row r="102" spans="1:12">
      <c r="A102" s="321" t="s">
        <v>29</v>
      </c>
      <c r="B102" s="321"/>
      <c r="C102" s="321"/>
      <c r="D102" s="321"/>
      <c r="E102" s="321"/>
      <c r="F102" s="321"/>
    </row>
    <row r="103" spans="1:12">
      <c r="A103" s="290" t="s">
        <v>226</v>
      </c>
      <c r="B103" s="321"/>
      <c r="C103" s="321"/>
      <c r="D103" s="8"/>
      <c r="E103" s="8"/>
      <c r="F103" s="8"/>
    </row>
    <row r="104" spans="1:12">
      <c r="B104" s="6"/>
      <c r="C104" s="6"/>
      <c r="D104" s="6"/>
      <c r="E104" s="6"/>
      <c r="F104" s="6"/>
    </row>
    <row r="105" spans="1:12">
      <c r="A105" s="290"/>
      <c r="B105" s="6"/>
      <c r="C105" s="6"/>
      <c r="D105" s="6"/>
      <c r="E105" s="6"/>
      <c r="F105" s="6"/>
    </row>
    <row r="106" spans="1:12">
      <c r="A106" s="290"/>
      <c r="B106" s="6"/>
      <c r="C106" s="6"/>
      <c r="D106" s="6"/>
      <c r="E106" s="6"/>
      <c r="F106" s="6"/>
    </row>
    <row r="107" spans="1:12" ht="18.75" customHeight="1"/>
    <row r="108" spans="1:12" ht="20.25" customHeight="1">
      <c r="A108" s="7" t="s">
        <v>333</v>
      </c>
    </row>
    <row r="109" spans="1:12" ht="15.75" thickBot="1">
      <c r="A109" s="7"/>
    </row>
    <row r="110" spans="1:12">
      <c r="A110" s="318" t="s">
        <v>2</v>
      </c>
      <c r="B110" s="394" t="s">
        <v>3</v>
      </c>
      <c r="C110" s="394" t="s">
        <v>4</v>
      </c>
      <c r="D110" s="394" t="s">
        <v>5</v>
      </c>
      <c r="E110" s="394" t="s">
        <v>6</v>
      </c>
      <c r="F110" s="394" t="s">
        <v>7</v>
      </c>
      <c r="G110" s="388" t="s">
        <v>8</v>
      </c>
      <c r="H110" s="388"/>
      <c r="I110" s="388"/>
      <c r="J110" s="388" t="s">
        <v>9</v>
      </c>
      <c r="K110" s="388"/>
      <c r="L110" s="389"/>
    </row>
    <row r="111" spans="1:12">
      <c r="A111" s="319"/>
      <c r="B111" s="395"/>
      <c r="C111" s="395"/>
      <c r="D111" s="395"/>
      <c r="E111" s="395"/>
      <c r="F111" s="395"/>
      <c r="G111" s="390" t="s">
        <v>10</v>
      </c>
      <c r="H111" s="390" t="s">
        <v>6</v>
      </c>
      <c r="I111" s="390" t="s">
        <v>7</v>
      </c>
      <c r="J111" s="390" t="s">
        <v>10</v>
      </c>
      <c r="K111" s="390" t="s">
        <v>6</v>
      </c>
      <c r="L111" s="392" t="s">
        <v>7</v>
      </c>
    </row>
    <row r="112" spans="1:12" ht="15.75" thickBot="1">
      <c r="A112" s="320"/>
      <c r="B112" s="396"/>
      <c r="C112" s="396"/>
      <c r="D112" s="396"/>
      <c r="E112" s="396"/>
      <c r="F112" s="396"/>
      <c r="G112" s="391"/>
      <c r="H112" s="391"/>
      <c r="I112" s="391"/>
      <c r="J112" s="391"/>
      <c r="K112" s="391"/>
      <c r="L112" s="393"/>
    </row>
    <row r="113" spans="1:14" ht="18.75" customHeight="1" thickBot="1">
      <c r="A113" s="309" t="s">
        <v>11</v>
      </c>
      <c r="B113" s="310">
        <f t="shared" ref="B113:L113" si="19">SUM(B114,B133)</f>
        <v>13816</v>
      </c>
      <c r="C113" s="310">
        <f t="shared" si="19"/>
        <v>888</v>
      </c>
      <c r="D113" s="310">
        <f t="shared" si="19"/>
        <v>11735</v>
      </c>
      <c r="E113" s="310">
        <f t="shared" si="19"/>
        <v>1948</v>
      </c>
      <c r="F113" s="310">
        <f t="shared" si="19"/>
        <v>9787</v>
      </c>
      <c r="G113" s="310">
        <f t="shared" si="19"/>
        <v>417</v>
      </c>
      <c r="H113" s="310">
        <f t="shared" si="19"/>
        <v>187</v>
      </c>
      <c r="I113" s="310">
        <f t="shared" si="19"/>
        <v>230</v>
      </c>
      <c r="J113" s="310">
        <f t="shared" si="19"/>
        <v>404</v>
      </c>
      <c r="K113" s="310">
        <f t="shared" si="19"/>
        <v>102</v>
      </c>
      <c r="L113" s="311">
        <f t="shared" si="19"/>
        <v>302</v>
      </c>
      <c r="N113" s="17"/>
    </row>
    <row r="114" spans="1:14" ht="18.75" customHeight="1" thickBot="1">
      <c r="A114" s="289" t="s">
        <v>12</v>
      </c>
      <c r="B114" s="312">
        <f>SUM(B115:B132)</f>
        <v>6804</v>
      </c>
      <c r="C114" s="312">
        <f>SUM(C115:C132)</f>
        <v>405</v>
      </c>
      <c r="D114" s="312">
        <f>SUM(D115:D132)</f>
        <v>5825</v>
      </c>
      <c r="E114" s="312">
        <f>SUM(E115:E132)</f>
        <v>866</v>
      </c>
      <c r="F114" s="312">
        <f>SUM(F115:F132)</f>
        <v>4959</v>
      </c>
      <c r="G114" s="312">
        <f t="shared" ref="G114:L114" si="20">SUM(G115:G132)</f>
        <v>121</v>
      </c>
      <c r="H114" s="312">
        <f t="shared" si="20"/>
        <v>75</v>
      </c>
      <c r="I114" s="312">
        <f t="shared" si="20"/>
        <v>46</v>
      </c>
      <c r="J114" s="312">
        <f t="shared" si="20"/>
        <v>404</v>
      </c>
      <c r="K114" s="312">
        <f t="shared" si="20"/>
        <v>102</v>
      </c>
      <c r="L114" s="313">
        <f t="shared" si="20"/>
        <v>302</v>
      </c>
    </row>
    <row r="115" spans="1:14" ht="15.75" customHeight="1">
      <c r="A115" s="209" t="s">
        <v>13</v>
      </c>
      <c r="B115" s="322">
        <f>SUM('[1]INFORME POR DIA'!C1494)</f>
        <v>500</v>
      </c>
      <c r="C115" s="322">
        <f>SUM('[1]INFORME POR DIA'!D1494)</f>
        <v>0</v>
      </c>
      <c r="D115" s="344">
        <f t="shared" ref="D115:D130" si="21">SUM(E115:F115)</f>
        <v>485</v>
      </c>
      <c r="E115" s="344">
        <f>SUM('[1]INFORME POR DIA'!F1494)</f>
        <v>0</v>
      </c>
      <c r="F115" s="344">
        <f>SUM('[1]INFORME POR DIA'!I1494)</f>
        <v>485</v>
      </c>
      <c r="G115" s="344">
        <f t="shared" ref="G115:G130" si="22">SUM(H115:I115)</f>
        <v>0</v>
      </c>
      <c r="H115" s="344">
        <f>SUM('[1]INFORME POR DIA'!AC1494)</f>
        <v>0</v>
      </c>
      <c r="I115" s="344">
        <f>SUM('[1]INFORME POR DIA'!AD1494)</f>
        <v>0</v>
      </c>
      <c r="J115" s="344">
        <f t="shared" ref="J115:J130" si="23">SUM(K115:L115)</f>
        <v>0</v>
      </c>
      <c r="K115" s="344">
        <f>SUM('[1]INFORME POR DIA'!AM1494)</f>
        <v>0</v>
      </c>
      <c r="L115" s="354">
        <f>SUM('[1]INFORME POR DIA'!AN1494)</f>
        <v>0</v>
      </c>
    </row>
    <row r="116" spans="1:14" ht="15.75" customHeight="1">
      <c r="A116" s="210" t="s">
        <v>200</v>
      </c>
      <c r="B116" s="322">
        <f>SUM('[1]INFORME POR DIA'!C1495)</f>
        <v>450</v>
      </c>
      <c r="C116" s="322">
        <f>SUM('[1]INFORME POR DIA'!D1495)</f>
        <v>0</v>
      </c>
      <c r="D116" s="344">
        <f t="shared" si="21"/>
        <v>438</v>
      </c>
      <c r="E116" s="344">
        <f>SUM('[1]INFORME POR DIA'!F1495)</f>
        <v>0</v>
      </c>
      <c r="F116" s="344">
        <f>SUM('[1]INFORME POR DIA'!I1495)</f>
        <v>438</v>
      </c>
      <c r="G116" s="344">
        <f t="shared" si="22"/>
        <v>0</v>
      </c>
      <c r="H116" s="344">
        <f>SUM('[1]INFORME POR DIA'!AC1495)</f>
        <v>0</v>
      </c>
      <c r="I116" s="344">
        <f>SUM('[1]INFORME POR DIA'!AD1495)</f>
        <v>0</v>
      </c>
      <c r="J116" s="344">
        <f t="shared" si="23"/>
        <v>0</v>
      </c>
      <c r="K116" s="344">
        <f>SUM('[1]INFORME POR DIA'!AM1495)</f>
        <v>0</v>
      </c>
      <c r="L116" s="355">
        <f>SUM('[1]INFORME POR DIA'!AN1495)</f>
        <v>0</v>
      </c>
    </row>
    <row r="117" spans="1:14" ht="15.75" customHeight="1">
      <c r="A117" s="210" t="s">
        <v>201</v>
      </c>
      <c r="B117" s="322">
        <f>SUM('[1]INFORME POR DIA'!C1496)</f>
        <v>36</v>
      </c>
      <c r="C117" s="322">
        <f>SUM('[1]INFORME POR DIA'!D1496)</f>
        <v>0</v>
      </c>
      <c r="D117" s="344">
        <f t="shared" si="21"/>
        <v>36</v>
      </c>
      <c r="E117" s="344">
        <f>SUM('[1]INFORME POR DIA'!F1496)</f>
        <v>0</v>
      </c>
      <c r="F117" s="344">
        <f>SUM('[1]INFORME POR DIA'!I1496)</f>
        <v>36</v>
      </c>
      <c r="G117" s="344">
        <f t="shared" si="22"/>
        <v>0</v>
      </c>
      <c r="H117" s="344">
        <f>SUM('[1]INFORME POR DIA'!AC1496)</f>
        <v>0</v>
      </c>
      <c r="I117" s="344">
        <f>SUM('[1]INFORME POR DIA'!AD1496)</f>
        <v>0</v>
      </c>
      <c r="J117" s="344">
        <f t="shared" si="23"/>
        <v>0</v>
      </c>
      <c r="K117" s="344">
        <f>SUM('[1]INFORME POR DIA'!AM1496)</f>
        <v>0</v>
      </c>
      <c r="L117" s="355">
        <f>SUM('[1]INFORME POR DIA'!AN1496)</f>
        <v>0</v>
      </c>
    </row>
    <row r="118" spans="1:14" ht="15.75" customHeight="1">
      <c r="A118" s="210" t="s">
        <v>202</v>
      </c>
      <c r="B118" s="322">
        <f>SUM('[1]INFORME POR DIA'!C1497)</f>
        <v>40</v>
      </c>
      <c r="C118" s="322">
        <f>SUM('[1]INFORME POR DIA'!D1497)</f>
        <v>0</v>
      </c>
      <c r="D118" s="344">
        <f t="shared" si="21"/>
        <v>31</v>
      </c>
      <c r="E118" s="344">
        <f>SUM('[1]INFORME POR DIA'!F1497)</f>
        <v>0</v>
      </c>
      <c r="F118" s="344">
        <f>SUM('[1]INFORME POR DIA'!I1497)</f>
        <v>31</v>
      </c>
      <c r="G118" s="344">
        <f t="shared" si="22"/>
        <v>0</v>
      </c>
      <c r="H118" s="344">
        <f>SUM('[1]INFORME POR DIA'!AC1497)</f>
        <v>0</v>
      </c>
      <c r="I118" s="344">
        <f>SUM('[1]INFORME POR DIA'!AD1497)</f>
        <v>0</v>
      </c>
      <c r="J118" s="344">
        <f t="shared" si="23"/>
        <v>31</v>
      </c>
      <c r="K118" s="344">
        <f>SUM('[1]INFORME POR DIA'!AM1497)</f>
        <v>0</v>
      </c>
      <c r="L118" s="355">
        <f>SUM('[1]INFORME POR DIA'!AN1497)</f>
        <v>31</v>
      </c>
    </row>
    <row r="119" spans="1:14" ht="27" customHeight="1">
      <c r="A119" s="331" t="s">
        <v>327</v>
      </c>
      <c r="B119" s="322">
        <f>SUM('[1]INFORME POR DIA'!C1498)</f>
        <v>108</v>
      </c>
      <c r="C119" s="322">
        <f>SUM('[1]INFORME POR DIA'!D1498)</f>
        <v>0</v>
      </c>
      <c r="D119" s="344">
        <f t="shared" si="21"/>
        <v>41</v>
      </c>
      <c r="E119" s="344">
        <f>SUM('[1]INFORME POR DIA'!F1498)</f>
        <v>0</v>
      </c>
      <c r="F119" s="344">
        <f>SUM('[1]INFORME POR DIA'!I1498)</f>
        <v>41</v>
      </c>
      <c r="G119" s="344">
        <f t="shared" si="22"/>
        <v>22</v>
      </c>
      <c r="H119" s="344">
        <f>SUM('[1]INFORME POR DIA'!AC1498)</f>
        <v>0</v>
      </c>
      <c r="I119" s="344">
        <f>SUM('[1]INFORME POR DIA'!AD1498)</f>
        <v>22</v>
      </c>
      <c r="J119" s="344"/>
      <c r="K119" s="344">
        <f>SUM('[1]INFORME POR DIA'!AM1498)</f>
        <v>0</v>
      </c>
      <c r="L119" s="355">
        <f>SUM('[1]INFORME POR DIA'!AN1498)</f>
        <v>0</v>
      </c>
    </row>
    <row r="120" spans="1:14" ht="15.75" customHeight="1">
      <c r="A120" s="210" t="s">
        <v>203</v>
      </c>
      <c r="B120" s="322">
        <f>SUM('[1]INFORME POR DIA'!C1499)</f>
        <v>68</v>
      </c>
      <c r="C120" s="322">
        <f>SUM('[1]INFORME POR DIA'!D1499)</f>
        <v>0</v>
      </c>
      <c r="D120" s="344">
        <f t="shared" si="21"/>
        <v>35</v>
      </c>
      <c r="E120" s="344">
        <f>SUM('[1]INFORME POR DIA'!F1499)</f>
        <v>0</v>
      </c>
      <c r="F120" s="344">
        <f>SUM('[1]INFORME POR DIA'!I1499)</f>
        <v>35</v>
      </c>
      <c r="G120" s="344">
        <f t="shared" si="22"/>
        <v>0</v>
      </c>
      <c r="H120" s="344">
        <f>SUM('[1]INFORME POR DIA'!AC1499)</f>
        <v>0</v>
      </c>
      <c r="I120" s="344">
        <f>SUM('[1]INFORME POR DIA'!AD1499)</f>
        <v>0</v>
      </c>
      <c r="J120" s="344">
        <f t="shared" si="23"/>
        <v>0</v>
      </c>
      <c r="K120" s="344">
        <f>SUM('[1]INFORME POR DIA'!AM1499)</f>
        <v>0</v>
      </c>
      <c r="L120" s="355">
        <f>SUM('[1]INFORME POR DIA'!AN1499)</f>
        <v>0</v>
      </c>
    </row>
    <row r="121" spans="1:14" ht="15.75" customHeight="1">
      <c r="A121" s="210" t="s">
        <v>204</v>
      </c>
      <c r="B121" s="322">
        <f>SUM('[1]INFORME POR DIA'!C1500)</f>
        <v>108</v>
      </c>
      <c r="C121" s="322">
        <f>SUM('[1]INFORME POR DIA'!D1500)</f>
        <v>0</v>
      </c>
      <c r="D121" s="344">
        <f t="shared" si="21"/>
        <v>50</v>
      </c>
      <c r="E121" s="344">
        <f>SUM('[1]INFORME POR DIA'!F1500)</f>
        <v>37</v>
      </c>
      <c r="F121" s="344">
        <f>SUM('[1]INFORME POR DIA'!I1500)</f>
        <v>13</v>
      </c>
      <c r="G121" s="344">
        <f t="shared" si="22"/>
        <v>3</v>
      </c>
      <c r="H121" s="344">
        <f>SUM('[1]INFORME POR DIA'!AC1500)</f>
        <v>0</v>
      </c>
      <c r="I121" s="344">
        <f>SUM('[1]INFORME POR DIA'!AD1500)</f>
        <v>3</v>
      </c>
      <c r="J121" s="344">
        <f t="shared" si="23"/>
        <v>10</v>
      </c>
      <c r="K121" s="344">
        <f>SUM('[1]INFORME POR DIA'!AM1500)</f>
        <v>8</v>
      </c>
      <c r="L121" s="355">
        <f>SUM('[1]INFORME POR DIA'!AN1500)</f>
        <v>2</v>
      </c>
    </row>
    <row r="122" spans="1:14" ht="15.75" customHeight="1">
      <c r="A122" s="210" t="s">
        <v>219</v>
      </c>
      <c r="B122" s="322">
        <f>SUM('[1]INFORME POR DIA'!C1501)</f>
        <v>705</v>
      </c>
      <c r="C122" s="322">
        <f>SUM('[1]INFORME POR DIA'!D1501)</f>
        <v>28</v>
      </c>
      <c r="D122" s="344">
        <f t="shared" si="21"/>
        <v>660</v>
      </c>
      <c r="E122" s="344">
        <f>SUM('[1]INFORME POR DIA'!F1501)</f>
        <v>458</v>
      </c>
      <c r="F122" s="344">
        <f>SUM('[1]INFORME POR DIA'!I1501)</f>
        <v>202</v>
      </c>
      <c r="G122" s="344">
        <f t="shared" si="22"/>
        <v>80</v>
      </c>
      <c r="H122" s="344">
        <f>SUM('[1]INFORME POR DIA'!AC1501)</f>
        <v>67</v>
      </c>
      <c r="I122" s="344">
        <f>SUM('[1]INFORME POR DIA'!AD1501)</f>
        <v>13</v>
      </c>
      <c r="J122" s="344">
        <f t="shared" si="23"/>
        <v>0</v>
      </c>
      <c r="K122" s="344">
        <f>SUM('[1]INFORME POR DIA'!AM1501)</f>
        <v>0</v>
      </c>
      <c r="L122" s="355">
        <f>SUM('[1]INFORME POR DIA'!AN1501)</f>
        <v>0</v>
      </c>
    </row>
    <row r="123" spans="1:14" ht="15.75" customHeight="1">
      <c r="A123" s="210" t="s">
        <v>312</v>
      </c>
      <c r="B123" s="322">
        <f>SUM('[1]INFORME POR DIA'!C1502)</f>
        <v>404</v>
      </c>
      <c r="C123" s="322">
        <f>SUM('[1]INFORME POR DIA'!D1502)</f>
        <v>2</v>
      </c>
      <c r="D123" s="344">
        <f t="shared" si="21"/>
        <v>289</v>
      </c>
      <c r="E123" s="344">
        <f>SUM('[1]INFORME POR DIA'!F1502)</f>
        <v>6</v>
      </c>
      <c r="F123" s="344">
        <f>SUM('[1]INFORME POR DIA'!I1502)</f>
        <v>283</v>
      </c>
      <c r="G123" s="344">
        <f t="shared" si="22"/>
        <v>0</v>
      </c>
      <c r="H123" s="344">
        <f>SUM('[1]INFORME POR DIA'!AC1502)</f>
        <v>0</v>
      </c>
      <c r="I123" s="344">
        <f>SUM('[1]INFORME POR DIA'!AD1502)</f>
        <v>0</v>
      </c>
      <c r="J123" s="344">
        <f t="shared" si="23"/>
        <v>0</v>
      </c>
      <c r="K123" s="344">
        <f>SUM('[1]INFORME POR DIA'!AM1502)</f>
        <v>0</v>
      </c>
      <c r="L123" s="355">
        <f>SUM('[1]INFORME POR DIA'!AN1502)</f>
        <v>0</v>
      </c>
    </row>
    <row r="124" spans="1:14" ht="15.75" customHeight="1">
      <c r="A124" s="210" t="s">
        <v>220</v>
      </c>
      <c r="B124" s="322">
        <f>SUM('[1]INFORME POR DIA'!C1503)</f>
        <v>292</v>
      </c>
      <c r="C124" s="322">
        <f>SUM('[1]INFORME POR DIA'!D1503)</f>
        <v>3</v>
      </c>
      <c r="D124" s="344">
        <f t="shared" si="21"/>
        <v>284</v>
      </c>
      <c r="E124" s="344">
        <f>SUM('[1]INFORME POR DIA'!F1503)</f>
        <v>0</v>
      </c>
      <c r="F124" s="344">
        <f>SUM('[1]INFORME POR DIA'!I1503)</f>
        <v>284</v>
      </c>
      <c r="G124" s="344">
        <f t="shared" si="22"/>
        <v>0</v>
      </c>
      <c r="H124" s="344">
        <f>SUM('[1]INFORME POR DIA'!AC1503)</f>
        <v>0</v>
      </c>
      <c r="I124" s="344">
        <f>SUM('[1]INFORME POR DIA'!AD1503)</f>
        <v>0</v>
      </c>
      <c r="J124" s="344">
        <f t="shared" si="23"/>
        <v>0</v>
      </c>
      <c r="K124" s="344">
        <f>SUM('[1]INFORME POR DIA'!AM1503)</f>
        <v>0</v>
      </c>
      <c r="L124" s="355">
        <f>SUM('[1]INFORME POR DIA'!AN1503)</f>
        <v>0</v>
      </c>
    </row>
    <row r="125" spans="1:14" ht="15.75" customHeight="1">
      <c r="A125" s="210" t="s">
        <v>205</v>
      </c>
      <c r="B125" s="322">
        <f>SUM('[1]INFORME POR DIA'!C1504)</f>
        <v>1414</v>
      </c>
      <c r="C125" s="322">
        <f>SUM('[1]INFORME POR DIA'!D1504)</f>
        <v>38</v>
      </c>
      <c r="D125" s="344">
        <f t="shared" si="21"/>
        <v>1309</v>
      </c>
      <c r="E125" s="344">
        <f>SUM('[1]INFORME POR DIA'!F1504)</f>
        <v>271</v>
      </c>
      <c r="F125" s="344">
        <f>SUM('[1]INFORME POR DIA'!I1504)</f>
        <v>1038</v>
      </c>
      <c r="G125" s="344">
        <f t="shared" si="22"/>
        <v>0</v>
      </c>
      <c r="H125" s="344">
        <f>SUM('[1]INFORME POR DIA'!AC1504)</f>
        <v>0</v>
      </c>
      <c r="I125" s="344">
        <f>SUM('[1]INFORME POR DIA'!AD1504)</f>
        <v>0</v>
      </c>
      <c r="J125" s="344">
        <f t="shared" si="23"/>
        <v>0</v>
      </c>
      <c r="K125" s="344">
        <f>SUM('[1]INFORME POR DIA'!AM1504)</f>
        <v>0</v>
      </c>
      <c r="L125" s="355">
        <f>SUM('[1]INFORME POR DIA'!AN1504)</f>
        <v>0</v>
      </c>
    </row>
    <row r="126" spans="1:14" ht="15.75" customHeight="1">
      <c r="A126" s="211" t="s">
        <v>14</v>
      </c>
      <c r="B126" s="322">
        <f>SUM('[1]INFORME POR DIA'!C1505)</f>
        <v>516</v>
      </c>
      <c r="C126" s="322">
        <f>SUM('[1]INFORME POR DIA'!D1505)</f>
        <v>47</v>
      </c>
      <c r="D126" s="344">
        <f t="shared" si="21"/>
        <v>458</v>
      </c>
      <c r="E126" s="344">
        <f>SUM('[1]INFORME POR DIA'!F1505)</f>
        <v>0</v>
      </c>
      <c r="F126" s="344">
        <f>SUM('[1]INFORME POR DIA'!I1505)</f>
        <v>458</v>
      </c>
      <c r="G126" s="344">
        <f t="shared" si="22"/>
        <v>0</v>
      </c>
      <c r="H126" s="344">
        <f>SUM('[1]INFORME POR DIA'!AC1505)</f>
        <v>0</v>
      </c>
      <c r="I126" s="344">
        <f>SUM('[1]INFORME POR DIA'!AD1505)</f>
        <v>0</v>
      </c>
      <c r="J126" s="344">
        <f t="shared" si="23"/>
        <v>0</v>
      </c>
      <c r="K126" s="344">
        <f>SUM('[1]INFORME POR DIA'!AM1505)</f>
        <v>0</v>
      </c>
      <c r="L126" s="355">
        <f>SUM('[1]INFORME POR DIA'!AN1505)</f>
        <v>0</v>
      </c>
    </row>
    <row r="127" spans="1:14" ht="15.75" customHeight="1">
      <c r="A127" s="211" t="s">
        <v>15</v>
      </c>
      <c r="B127" s="322">
        <f>SUM('[1]INFORME POR DIA'!C1506)</f>
        <v>320</v>
      </c>
      <c r="C127" s="322">
        <f>SUM('[1]INFORME POR DIA'!D1506)</f>
        <v>212</v>
      </c>
      <c r="D127" s="344">
        <f t="shared" si="21"/>
        <v>77</v>
      </c>
      <c r="E127" s="344">
        <f>SUM('[1]INFORME POR DIA'!F1506)</f>
        <v>0</v>
      </c>
      <c r="F127" s="344">
        <f>SUM('[1]INFORME POR DIA'!I1506)</f>
        <v>77</v>
      </c>
      <c r="G127" s="344">
        <f t="shared" si="22"/>
        <v>0</v>
      </c>
      <c r="H127" s="344">
        <f>SUM('[1]INFORME POR DIA'!AC1506)</f>
        <v>0</v>
      </c>
      <c r="I127" s="344">
        <f>SUM('[1]INFORME POR DIA'!AD1506)</f>
        <v>0</v>
      </c>
      <c r="J127" s="344">
        <f t="shared" si="23"/>
        <v>0</v>
      </c>
      <c r="K127" s="344">
        <f>SUM('[1]INFORME POR DIA'!AM1506)</f>
        <v>0</v>
      </c>
      <c r="L127" s="355">
        <f>SUM('[1]INFORME POR DIA'!AN1506)</f>
        <v>0</v>
      </c>
    </row>
    <row r="128" spans="1:14" ht="15.75" customHeight="1">
      <c r="A128" s="211" t="s">
        <v>16</v>
      </c>
      <c r="B128" s="322">
        <f>SUM('[1]INFORME POR DIA'!C1507)</f>
        <v>296</v>
      </c>
      <c r="C128" s="322">
        <f>SUM('[1]INFORME POR DIA'!D1507)</f>
        <v>6</v>
      </c>
      <c r="D128" s="344">
        <f t="shared" si="21"/>
        <v>285</v>
      </c>
      <c r="E128" s="344">
        <f>SUM('[1]INFORME POR DIA'!F1507)</f>
        <v>0</v>
      </c>
      <c r="F128" s="344">
        <f>SUM('[1]INFORME POR DIA'!I1507)</f>
        <v>285</v>
      </c>
      <c r="G128" s="344">
        <f t="shared" si="22"/>
        <v>0</v>
      </c>
      <c r="H128" s="344">
        <f>SUM('[1]INFORME POR DIA'!AC1507)</f>
        <v>0</v>
      </c>
      <c r="I128" s="344">
        <f>SUM('[1]INFORME POR DIA'!AD1507)</f>
        <v>0</v>
      </c>
      <c r="J128" s="344">
        <f t="shared" si="23"/>
        <v>0</v>
      </c>
      <c r="K128" s="344">
        <f>SUM('[1]INFORME POR DIA'!AM1507)</f>
        <v>0</v>
      </c>
      <c r="L128" s="355">
        <f>SUM('[1]INFORME POR DIA'!AN1507)</f>
        <v>0</v>
      </c>
    </row>
    <row r="129" spans="1:14" ht="15.75" customHeight="1">
      <c r="A129" s="212" t="s">
        <v>17</v>
      </c>
      <c r="B129" s="322">
        <f>SUM('[1]INFORME POR DIA'!C1508)</f>
        <v>516</v>
      </c>
      <c r="C129" s="322">
        <f>SUM('[1]INFORME POR DIA'!D1508)</f>
        <v>6</v>
      </c>
      <c r="D129" s="356">
        <f t="shared" si="21"/>
        <v>497</v>
      </c>
      <c r="E129" s="344">
        <f>SUM('[1]INFORME POR DIA'!F1508)</f>
        <v>0</v>
      </c>
      <c r="F129" s="344">
        <f>SUM('[1]INFORME POR DIA'!I1508)</f>
        <v>497</v>
      </c>
      <c r="G129" s="356">
        <f t="shared" si="22"/>
        <v>0</v>
      </c>
      <c r="H129" s="344">
        <f>SUM('[1]INFORME POR DIA'!AC1508)</f>
        <v>0</v>
      </c>
      <c r="I129" s="344">
        <f>SUM('[1]INFORME POR DIA'!AD1508)</f>
        <v>0</v>
      </c>
      <c r="J129" s="356">
        <f t="shared" si="23"/>
        <v>0</v>
      </c>
      <c r="K129" s="344">
        <f>SUM('[1]INFORME POR DIA'!AM1508)</f>
        <v>0</v>
      </c>
      <c r="L129" s="355">
        <f>SUM('[1]INFORME POR DIA'!AN1508)</f>
        <v>0</v>
      </c>
    </row>
    <row r="130" spans="1:14" ht="15.75" customHeight="1">
      <c r="A130" s="276" t="s">
        <v>315</v>
      </c>
      <c r="B130" s="322">
        <f>SUM('[1]INFORME POR DIA'!C1509)</f>
        <v>529</v>
      </c>
      <c r="C130" s="322">
        <f>SUM('[1]INFORME POR DIA'!D1509)</f>
        <v>27</v>
      </c>
      <c r="D130" s="357">
        <f t="shared" si="21"/>
        <v>478</v>
      </c>
      <c r="E130" s="344">
        <f>SUM('[1]INFORME POR DIA'!F1509)</f>
        <v>0</v>
      </c>
      <c r="F130" s="344">
        <f>SUM('[1]INFORME POR DIA'!I1509)</f>
        <v>478</v>
      </c>
      <c r="G130" s="357">
        <f t="shared" si="22"/>
        <v>0</v>
      </c>
      <c r="H130" s="344">
        <f>SUM('[1]INFORME POR DIA'!AC1509)</f>
        <v>0</v>
      </c>
      <c r="I130" s="344">
        <f>SUM('[1]INFORME POR DIA'!AD1509)</f>
        <v>0</v>
      </c>
      <c r="J130" s="357">
        <f t="shared" si="23"/>
        <v>0</v>
      </c>
      <c r="K130" s="344">
        <f>SUM('[1]INFORME POR DIA'!AM1509)</f>
        <v>0</v>
      </c>
      <c r="L130" s="355">
        <f>SUM('[1]INFORME POR DIA'!AN1509)</f>
        <v>0</v>
      </c>
    </row>
    <row r="131" spans="1:14" ht="15.75" customHeight="1">
      <c r="A131" s="277" t="s">
        <v>206</v>
      </c>
      <c r="B131" s="322">
        <f>SUM('[1]INFORME POR DIA'!C1510)</f>
        <v>476</v>
      </c>
      <c r="C131" s="322">
        <f>SUM('[1]INFORME POR DIA'!D1510)</f>
        <v>36</v>
      </c>
      <c r="D131" s="357">
        <f>SUM(E131:F131)</f>
        <v>363</v>
      </c>
      <c r="E131" s="344">
        <f>SUM('[1]INFORME POR DIA'!F1510)</f>
        <v>94</v>
      </c>
      <c r="F131" s="344">
        <f>SUM('[1]INFORME POR DIA'!I1510)</f>
        <v>269</v>
      </c>
      <c r="G131" s="357">
        <f>SUM(H131:I131)</f>
        <v>16</v>
      </c>
      <c r="H131" s="344">
        <f>SUM('[1]INFORME POR DIA'!AC1510)</f>
        <v>8</v>
      </c>
      <c r="I131" s="344">
        <f>SUM('[1]INFORME POR DIA'!AD1510)</f>
        <v>8</v>
      </c>
      <c r="J131" s="357">
        <f>SUM(K131:L131)</f>
        <v>363</v>
      </c>
      <c r="K131" s="344">
        <f>SUM('[1]INFORME POR DIA'!AM1510)</f>
        <v>94</v>
      </c>
      <c r="L131" s="358">
        <f>SUM('[1]INFORME POR DIA'!AN1510)</f>
        <v>269</v>
      </c>
    </row>
    <row r="132" spans="1:14" ht="15.75" customHeight="1" thickBot="1">
      <c r="A132" s="210" t="s">
        <v>313</v>
      </c>
      <c r="B132" s="322">
        <f>SUM('[1]INFORME POR DIA'!C1511)</f>
        <v>26</v>
      </c>
      <c r="C132" s="322">
        <f>SUM('[1]INFORME POR DIA'!D1511)</f>
        <v>0</v>
      </c>
      <c r="D132" s="344">
        <f>SUM(E132:F132)</f>
        <v>9</v>
      </c>
      <c r="E132" s="344">
        <f>SUM('[1]INFORME POR DIA'!F1511)</f>
        <v>0</v>
      </c>
      <c r="F132" s="344">
        <f>SUM('[1]INFORME POR DIA'!I1511)</f>
        <v>9</v>
      </c>
      <c r="G132" s="344">
        <f>SUM(H132:I132)</f>
        <v>0</v>
      </c>
      <c r="H132" s="344">
        <f>SUM('[1]INFORME POR DIA'!AC1511)</f>
        <v>0</v>
      </c>
      <c r="I132" s="344">
        <f>SUM('[1]INFORME POR DIA'!AD1511)</f>
        <v>0</v>
      </c>
      <c r="J132" s="344">
        <f>SUM(K132:L132)</f>
        <v>0</v>
      </c>
      <c r="K132" s="344">
        <f>SUM('[1]INFORME POR DIA'!AM1511)</f>
        <v>0</v>
      </c>
      <c r="L132" s="359">
        <f>SUM('[1]INFORME POR DIA'!AN1511)</f>
        <v>0</v>
      </c>
    </row>
    <row r="133" spans="1:14" ht="18" customHeight="1" thickBot="1">
      <c r="A133" s="289" t="s">
        <v>18</v>
      </c>
      <c r="B133" s="323">
        <f>SUM(B134:B153)</f>
        <v>7012</v>
      </c>
      <c r="C133" s="323">
        <f t="shared" ref="C133:L133" si="24">SUM(C134:C153)</f>
        <v>483</v>
      </c>
      <c r="D133" s="323">
        <f t="shared" si="24"/>
        <v>5910</v>
      </c>
      <c r="E133" s="323">
        <f t="shared" si="24"/>
        <v>1082</v>
      </c>
      <c r="F133" s="323">
        <f t="shared" si="24"/>
        <v>4828</v>
      </c>
      <c r="G133" s="323">
        <f t="shared" si="24"/>
        <v>296</v>
      </c>
      <c r="H133" s="323">
        <f t="shared" si="24"/>
        <v>112</v>
      </c>
      <c r="I133" s="323">
        <f t="shared" si="24"/>
        <v>184</v>
      </c>
      <c r="J133" s="323">
        <f>SUM(J134:J153)</f>
        <v>0</v>
      </c>
      <c r="K133" s="323">
        <f t="shared" si="24"/>
        <v>0</v>
      </c>
      <c r="L133" s="324">
        <f t="shared" si="24"/>
        <v>0</v>
      </c>
    </row>
    <row r="134" spans="1:14" ht="15.75" customHeight="1">
      <c r="A134" s="211" t="s">
        <v>19</v>
      </c>
      <c r="B134" s="322">
        <f>SUM('[1]INFORME POR DIA'!C1513)</f>
        <v>534</v>
      </c>
      <c r="C134" s="322">
        <f>SUM('[1]INFORME POR DIA'!D1513)</f>
        <v>19</v>
      </c>
      <c r="D134" s="344">
        <f t="shared" ref="D134:D152" si="25">SUM(E134:F134)</f>
        <v>463</v>
      </c>
      <c r="E134" s="344">
        <f>SUM('[1]INFORME POR DIA'!F1513)</f>
        <v>0</v>
      </c>
      <c r="F134" s="344">
        <f>SUM('[1]INFORME POR DIA'!I1513)</f>
        <v>463</v>
      </c>
      <c r="G134" s="344">
        <f t="shared" ref="G134:G152" si="26">SUM(H134:I134)</f>
        <v>0</v>
      </c>
      <c r="H134" s="344">
        <f>SUM('[1]INFORME POR DIA'!AC1513)</f>
        <v>0</v>
      </c>
      <c r="I134" s="344">
        <f>SUM('[1]INFORME POR DIA'!AD1513)</f>
        <v>0</v>
      </c>
      <c r="J134" s="344">
        <f t="shared" ref="J134:J140" si="27">SUM(K134:L134)</f>
        <v>0</v>
      </c>
      <c r="K134" s="344">
        <f>SUM('[1]INFORME POR DIA'!AM1566)</f>
        <v>0</v>
      </c>
      <c r="L134" s="355">
        <f>SUM('[1]INFORME POR DIA'!AN1619)</f>
        <v>0</v>
      </c>
    </row>
    <row r="135" spans="1:14" ht="15.75" customHeight="1">
      <c r="A135" s="211" t="s">
        <v>20</v>
      </c>
      <c r="B135" s="322">
        <f>SUM('[1]INFORME POR DIA'!C1514)</f>
        <v>676</v>
      </c>
      <c r="C135" s="322">
        <f>SUM('[1]INFORME POR DIA'!D1514)</f>
        <v>2</v>
      </c>
      <c r="D135" s="344">
        <f t="shared" si="25"/>
        <v>627</v>
      </c>
      <c r="E135" s="344">
        <f>SUM('[1]INFORME POR DIA'!F1514)</f>
        <v>406</v>
      </c>
      <c r="F135" s="344">
        <f>SUM('[1]INFORME POR DIA'!I1514)</f>
        <v>221</v>
      </c>
      <c r="G135" s="344">
        <f t="shared" si="26"/>
        <v>18</v>
      </c>
      <c r="H135" s="344">
        <f>SUM('[1]INFORME POR DIA'!AC1514)</f>
        <v>14</v>
      </c>
      <c r="I135" s="344">
        <f>SUM('[1]INFORME POR DIA'!AD1514)</f>
        <v>4</v>
      </c>
      <c r="J135" s="344">
        <f t="shared" si="27"/>
        <v>0</v>
      </c>
      <c r="K135" s="344">
        <f>SUM('[1]INFORME POR DIA'!AM1514)</f>
        <v>0</v>
      </c>
      <c r="L135" s="358">
        <f>SUM('[1]INFORME POR DIA'!AN1514)</f>
        <v>0</v>
      </c>
    </row>
    <row r="136" spans="1:14" ht="15.75" customHeight="1">
      <c r="A136" s="211" t="s">
        <v>21</v>
      </c>
      <c r="B136" s="322">
        <f>SUM('[1]INFORME POR DIA'!C1515)</f>
        <v>280</v>
      </c>
      <c r="C136" s="322">
        <f>SUM('[1]INFORME POR DIA'!D1515)</f>
        <v>0</v>
      </c>
      <c r="D136" s="344">
        <f t="shared" si="25"/>
        <v>273</v>
      </c>
      <c r="E136" s="344">
        <f>SUM('[1]INFORME POR DIA'!F1515)</f>
        <v>0</v>
      </c>
      <c r="F136" s="344">
        <f>SUM('[1]INFORME POR DIA'!I1515)</f>
        <v>273</v>
      </c>
      <c r="G136" s="344">
        <f t="shared" si="26"/>
        <v>0</v>
      </c>
      <c r="H136" s="344">
        <f>SUM('[1]INFORME POR DIA'!AC1515)</f>
        <v>0</v>
      </c>
      <c r="I136" s="344">
        <f>SUM('[1]INFORME POR DIA'!AD1515)</f>
        <v>0</v>
      </c>
      <c r="J136" s="344">
        <f t="shared" si="27"/>
        <v>0</v>
      </c>
      <c r="K136" s="344">
        <f>SUM('[1]INFORME POR DIA'!AM1515)</f>
        <v>0</v>
      </c>
      <c r="L136" s="358">
        <f>SUM('[1]INFORME POR DIA'!AN1515)</f>
        <v>0</v>
      </c>
    </row>
    <row r="137" spans="1:14" ht="15.75" customHeight="1">
      <c r="A137" s="211" t="s">
        <v>22</v>
      </c>
      <c r="B137" s="322">
        <f>SUM('[1]INFORME POR DIA'!C1516)</f>
        <v>224</v>
      </c>
      <c r="C137" s="322">
        <f>SUM('[1]INFORME POR DIA'!D1516)</f>
        <v>2</v>
      </c>
      <c r="D137" s="344">
        <f t="shared" si="25"/>
        <v>191</v>
      </c>
      <c r="E137" s="344">
        <f>SUM('[1]INFORME POR DIA'!F1516)</f>
        <v>0</v>
      </c>
      <c r="F137" s="344">
        <f>SUM('[1]INFORME POR DIA'!I1516)</f>
        <v>191</v>
      </c>
      <c r="G137" s="344">
        <f t="shared" si="26"/>
        <v>0</v>
      </c>
      <c r="H137" s="344">
        <f>SUM('[1]INFORME POR DIA'!AC1516)</f>
        <v>0</v>
      </c>
      <c r="I137" s="344">
        <f>SUM('[1]INFORME POR DIA'!AD1516)</f>
        <v>0</v>
      </c>
      <c r="J137" s="344">
        <f t="shared" si="27"/>
        <v>0</v>
      </c>
      <c r="K137" s="344">
        <f>SUM('[1]INFORME POR DIA'!AM1516)</f>
        <v>0</v>
      </c>
      <c r="L137" s="358">
        <f>SUM('[1]INFORME POR DIA'!AN1516)</f>
        <v>0</v>
      </c>
    </row>
    <row r="138" spans="1:14" ht="15.75" customHeight="1">
      <c r="A138" s="210" t="s">
        <v>207</v>
      </c>
      <c r="B138" s="322">
        <f>SUM('[1]INFORME POR DIA'!C1517)</f>
        <v>192</v>
      </c>
      <c r="C138" s="322">
        <f>SUM('[1]INFORME POR DIA'!D1517)</f>
        <v>0</v>
      </c>
      <c r="D138" s="344">
        <f t="shared" si="25"/>
        <v>171</v>
      </c>
      <c r="E138" s="344">
        <f>SUM('[1]INFORME POR DIA'!F1517)</f>
        <v>0</v>
      </c>
      <c r="F138" s="344">
        <f>SUM('[1]INFORME POR DIA'!I1517)</f>
        <v>171</v>
      </c>
      <c r="G138" s="344">
        <f t="shared" si="26"/>
        <v>0</v>
      </c>
      <c r="H138" s="344">
        <f>SUM('[1]INFORME POR DIA'!AC1517)</f>
        <v>0</v>
      </c>
      <c r="I138" s="344">
        <f>SUM('[1]INFORME POR DIA'!AD1517)</f>
        <v>0</v>
      </c>
      <c r="J138" s="344">
        <f t="shared" si="27"/>
        <v>0</v>
      </c>
      <c r="K138" s="344">
        <f>SUM('[1]INFORME POR DIA'!AM1517)</f>
        <v>0</v>
      </c>
      <c r="L138" s="358">
        <f>SUM('[1]INFORME POR DIA'!AN1517)</f>
        <v>0</v>
      </c>
    </row>
    <row r="139" spans="1:14" ht="15.75" customHeight="1">
      <c r="A139" s="210" t="s">
        <v>221</v>
      </c>
      <c r="B139" s="322">
        <f>SUM('[1]INFORME POR DIA'!C1518)</f>
        <v>528</v>
      </c>
      <c r="C139" s="322">
        <f>SUM('[1]INFORME POR DIA'!D1518)</f>
        <v>16</v>
      </c>
      <c r="D139" s="344">
        <f t="shared" si="25"/>
        <v>477</v>
      </c>
      <c r="E139" s="344">
        <f>SUM('[1]INFORME POR DIA'!F1518)</f>
        <v>87</v>
      </c>
      <c r="F139" s="344">
        <f>SUM('[1]INFORME POR DIA'!I1518)</f>
        <v>390</v>
      </c>
      <c r="G139" s="344">
        <f t="shared" si="26"/>
        <v>261</v>
      </c>
      <c r="H139" s="344">
        <f>SUM('[1]INFORME POR DIA'!AC1518)</f>
        <v>87</v>
      </c>
      <c r="I139" s="344">
        <f>SUM('[1]INFORME POR DIA'!AD1518)</f>
        <v>174</v>
      </c>
      <c r="J139" s="344">
        <f t="shared" si="27"/>
        <v>0</v>
      </c>
      <c r="K139" s="344">
        <f>SUM('[1]INFORME POR DIA'!AM1518)</f>
        <v>0</v>
      </c>
      <c r="L139" s="358">
        <f>SUM('[1]INFORME POR DIA'!AN1518)</f>
        <v>0</v>
      </c>
    </row>
    <row r="140" spans="1:14" ht="15.75" customHeight="1">
      <c r="A140" s="211" t="s">
        <v>23</v>
      </c>
      <c r="B140" s="322">
        <f>SUM('[1]INFORME POR DIA'!C1519)</f>
        <v>246</v>
      </c>
      <c r="C140" s="322">
        <f>SUM('[1]INFORME POR DIA'!D1519)</f>
        <v>0</v>
      </c>
      <c r="D140" s="344">
        <f t="shared" si="25"/>
        <v>237</v>
      </c>
      <c r="E140" s="344">
        <f>SUM('[1]INFORME POR DIA'!F1519)</f>
        <v>198</v>
      </c>
      <c r="F140" s="344">
        <f>SUM('[1]INFORME POR DIA'!I1519)</f>
        <v>39</v>
      </c>
      <c r="G140" s="344">
        <f t="shared" si="26"/>
        <v>0</v>
      </c>
      <c r="H140" s="344">
        <f>SUM('[1]INFORME POR DIA'!AC1519)</f>
        <v>0</v>
      </c>
      <c r="I140" s="344">
        <f>SUM('[1]INFORME POR DIA'!AD1519)</f>
        <v>0</v>
      </c>
      <c r="J140" s="344">
        <f t="shared" si="27"/>
        <v>0</v>
      </c>
      <c r="K140" s="344">
        <f>SUM('[1]INFORME POR DIA'!AM1519)</f>
        <v>0</v>
      </c>
      <c r="L140" s="358">
        <f>SUM('[1]INFORME POR DIA'!AN1519)</f>
        <v>0</v>
      </c>
    </row>
    <row r="141" spans="1:14" ht="15.75" customHeight="1">
      <c r="A141" s="213" t="s">
        <v>24</v>
      </c>
      <c r="B141" s="322">
        <f>SUM('[1]INFORME POR DIA'!C1520)</f>
        <v>56</v>
      </c>
      <c r="C141" s="322">
        <f>SUM('[1]INFORME POR DIA'!D1520)</f>
        <v>0</v>
      </c>
      <c r="D141" s="344">
        <f>SUM(E141:F141)</f>
        <v>46</v>
      </c>
      <c r="E141" s="344">
        <f>SUM('[1]INFORME POR DIA'!F1520)</f>
        <v>0</v>
      </c>
      <c r="F141" s="344">
        <f>SUM('[1]INFORME POR DIA'!I1520)</f>
        <v>46</v>
      </c>
      <c r="G141" s="344">
        <f t="shared" si="26"/>
        <v>0</v>
      </c>
      <c r="H141" s="344">
        <f>SUM('[1]INFORME POR DIA'!AC1520)</f>
        <v>0</v>
      </c>
      <c r="I141" s="344">
        <f>SUM('[1]INFORME POR DIA'!AD1520)</f>
        <v>0</v>
      </c>
      <c r="J141" s="344">
        <f>SUM(K141:L141)</f>
        <v>0</v>
      </c>
      <c r="K141" s="344">
        <f>SUM('[1]INFORME POR DIA'!AM1520)</f>
        <v>0</v>
      </c>
      <c r="L141" s="358">
        <f>SUM('[1]INFORME POR DIA'!AN1520)</f>
        <v>0</v>
      </c>
    </row>
    <row r="142" spans="1:14" ht="15.75" customHeight="1">
      <c r="A142" s="210" t="s">
        <v>208</v>
      </c>
      <c r="B142" s="322">
        <f>SUM('[1]INFORME POR DIA'!C1521)</f>
        <v>420</v>
      </c>
      <c r="C142" s="322">
        <f>SUM('[1]INFORME POR DIA'!D1521)</f>
        <v>6</v>
      </c>
      <c r="D142" s="344">
        <f t="shared" si="25"/>
        <v>372</v>
      </c>
      <c r="E142" s="344">
        <f>SUM('[1]INFORME POR DIA'!F1521)</f>
        <v>2</v>
      </c>
      <c r="F142" s="344">
        <f>SUM('[1]INFORME POR DIA'!I1521)</f>
        <v>370</v>
      </c>
      <c r="G142" s="344">
        <f t="shared" si="26"/>
        <v>0</v>
      </c>
      <c r="H142" s="344">
        <f>SUM('[1]INFORME POR DIA'!AC1521)</f>
        <v>0</v>
      </c>
      <c r="I142" s="344">
        <f>SUM('[1]INFORME POR DIA'!AD1521)</f>
        <v>0</v>
      </c>
      <c r="J142" s="344">
        <f t="shared" ref="J142:J152" si="28">SUM(K142:L142)</f>
        <v>0</v>
      </c>
      <c r="K142" s="344">
        <f>SUM('[1]INFORME POR DIA'!AM1521)</f>
        <v>0</v>
      </c>
      <c r="L142" s="358">
        <f>SUM('[1]INFORME POR DIA'!AN1521)</f>
        <v>0</v>
      </c>
      <c r="N142" s="223"/>
    </row>
    <row r="143" spans="1:14" ht="15.75" customHeight="1">
      <c r="A143" s="210" t="s">
        <v>209</v>
      </c>
      <c r="B143" s="322">
        <f>SUM('[1]INFORME POR DIA'!C1522)</f>
        <v>831</v>
      </c>
      <c r="C143" s="322">
        <f>SUM('[1]INFORME POR DIA'!D1522)</f>
        <v>254</v>
      </c>
      <c r="D143" s="344">
        <f t="shared" si="25"/>
        <v>540</v>
      </c>
      <c r="E143" s="344">
        <f>SUM('[1]INFORME POR DIA'!F1522)</f>
        <v>0</v>
      </c>
      <c r="F143" s="344">
        <f>SUM('[1]INFORME POR DIA'!I1522)</f>
        <v>540</v>
      </c>
      <c r="G143" s="344">
        <f t="shared" si="26"/>
        <v>0</v>
      </c>
      <c r="H143" s="344">
        <f>SUM('[1]INFORME POR DIA'!AC1522)</f>
        <v>0</v>
      </c>
      <c r="I143" s="344">
        <f>SUM('[1]INFORME POR DIA'!AD1522)</f>
        <v>0</v>
      </c>
      <c r="J143" s="344">
        <f t="shared" si="28"/>
        <v>0</v>
      </c>
      <c r="K143" s="344">
        <f>SUM('[1]INFORME POR DIA'!AM1522)</f>
        <v>0</v>
      </c>
      <c r="L143" s="358">
        <f>SUM('[1]INFORME POR DIA'!AN1522)</f>
        <v>0</v>
      </c>
    </row>
    <row r="144" spans="1:14" ht="15.75" customHeight="1">
      <c r="A144" s="210" t="s">
        <v>210</v>
      </c>
      <c r="B144" s="322">
        <f>SUM('[1]INFORME POR DIA'!C1523)</f>
        <v>486</v>
      </c>
      <c r="C144" s="322">
        <f>SUM('[1]INFORME POR DIA'!D1523)</f>
        <v>6</v>
      </c>
      <c r="D144" s="344">
        <f t="shared" si="25"/>
        <v>371</v>
      </c>
      <c r="E144" s="344">
        <f>SUM('[1]INFORME POR DIA'!F1523)</f>
        <v>17</v>
      </c>
      <c r="F144" s="344">
        <f>SUM('[1]INFORME POR DIA'!I1523)</f>
        <v>354</v>
      </c>
      <c r="G144" s="344">
        <f t="shared" si="26"/>
        <v>4</v>
      </c>
      <c r="H144" s="344">
        <f>SUM('[1]INFORME POR DIA'!AC1523)</f>
        <v>3</v>
      </c>
      <c r="I144" s="344">
        <f>SUM('[1]INFORME POR DIA'!AD1523)</f>
        <v>1</v>
      </c>
      <c r="J144" s="344">
        <f t="shared" si="28"/>
        <v>0</v>
      </c>
      <c r="K144" s="344">
        <f>SUM('[1]INFORME POR DIA'!AM1523)</f>
        <v>0</v>
      </c>
      <c r="L144" s="358">
        <f>SUM('[1]INFORME POR DIA'!AN1523)</f>
        <v>0</v>
      </c>
    </row>
    <row r="145" spans="1:12" ht="15.75" customHeight="1">
      <c r="A145" s="211" t="s">
        <v>25</v>
      </c>
      <c r="B145" s="322">
        <f>SUM('[1]INFORME POR DIA'!C1524)</f>
        <v>50</v>
      </c>
      <c r="C145" s="322">
        <f>SUM('[1]INFORME POR DIA'!D1524)</f>
        <v>0</v>
      </c>
      <c r="D145" s="344">
        <f t="shared" si="25"/>
        <v>24</v>
      </c>
      <c r="E145" s="344">
        <f>SUM('[1]INFORME POR DIA'!F1524)</f>
        <v>0</v>
      </c>
      <c r="F145" s="344">
        <f>SUM('[1]INFORME POR DIA'!I1524)</f>
        <v>24</v>
      </c>
      <c r="G145" s="344">
        <f t="shared" si="26"/>
        <v>0</v>
      </c>
      <c r="H145" s="344">
        <f>SUM('[1]INFORME POR DIA'!AC1524)</f>
        <v>0</v>
      </c>
      <c r="I145" s="344">
        <f>SUM('[1]INFORME POR DIA'!AD1524)</f>
        <v>0</v>
      </c>
      <c r="J145" s="344">
        <f t="shared" si="28"/>
        <v>0</v>
      </c>
      <c r="K145" s="344">
        <f>SUM('[1]INFORME POR DIA'!AM1524)</f>
        <v>0</v>
      </c>
      <c r="L145" s="358">
        <f>SUM('[1]INFORME POR DIA'!AN1524)</f>
        <v>0</v>
      </c>
    </row>
    <row r="146" spans="1:12" ht="15.75" customHeight="1">
      <c r="A146" s="210" t="s">
        <v>211</v>
      </c>
      <c r="B146" s="322">
        <f>SUM('[1]INFORME POR DIA'!C1525)</f>
        <v>546</v>
      </c>
      <c r="C146" s="322">
        <f>SUM('[1]INFORME POR DIA'!D1525)</f>
        <v>2</v>
      </c>
      <c r="D146" s="344">
        <f t="shared" si="25"/>
        <v>533</v>
      </c>
      <c r="E146" s="344">
        <f>SUM('[1]INFORME POR DIA'!F1525)</f>
        <v>0</v>
      </c>
      <c r="F146" s="344">
        <f>SUM('[1]INFORME POR DIA'!I1525)</f>
        <v>533</v>
      </c>
      <c r="G146" s="344">
        <f t="shared" si="26"/>
        <v>0</v>
      </c>
      <c r="H146" s="344">
        <f>SUM('[1]INFORME POR DIA'!AC1525)</f>
        <v>0</v>
      </c>
      <c r="I146" s="344">
        <f>SUM('[1]INFORME POR DIA'!AD1525)</f>
        <v>0</v>
      </c>
      <c r="J146" s="344">
        <f t="shared" si="28"/>
        <v>0</v>
      </c>
      <c r="K146" s="344">
        <f>SUM('[1]INFORME POR DIA'!AM1525)</f>
        <v>0</v>
      </c>
      <c r="L146" s="358">
        <f>SUM('[1]INFORME POR DIA'!AN1525)</f>
        <v>0</v>
      </c>
    </row>
    <row r="147" spans="1:12" ht="15.75" customHeight="1">
      <c r="A147" s="211" t="s">
        <v>26</v>
      </c>
      <c r="B147" s="322">
        <f>SUM('[1]INFORME POR DIA'!C1526)</f>
        <v>152</v>
      </c>
      <c r="C147" s="322">
        <f>SUM('[1]INFORME POR DIA'!D1526)</f>
        <v>0</v>
      </c>
      <c r="D147" s="344">
        <f t="shared" si="25"/>
        <v>96</v>
      </c>
      <c r="E147" s="344">
        <f>SUM('[1]INFORME POR DIA'!F1526)</f>
        <v>0</v>
      </c>
      <c r="F147" s="344">
        <f>SUM('[1]INFORME POR DIA'!I1526)</f>
        <v>96</v>
      </c>
      <c r="G147" s="344">
        <f t="shared" si="26"/>
        <v>0</v>
      </c>
      <c r="H147" s="344">
        <f>SUM('[1]INFORME POR DIA'!AC1526)</f>
        <v>0</v>
      </c>
      <c r="I147" s="344">
        <f>SUM('[1]INFORME POR DIA'!AD1526)</f>
        <v>0</v>
      </c>
      <c r="J147" s="344">
        <f t="shared" si="28"/>
        <v>0</v>
      </c>
      <c r="K147" s="344">
        <f>SUM('[1]INFORME POR DIA'!AM1526)</f>
        <v>0</v>
      </c>
      <c r="L147" s="358">
        <f>SUM('[1]INFORME POR DIA'!AN1526)</f>
        <v>0</v>
      </c>
    </row>
    <row r="148" spans="1:12" ht="15.75" customHeight="1">
      <c r="A148" s="210" t="s">
        <v>212</v>
      </c>
      <c r="B148" s="322">
        <f>SUM('[1]INFORME POR DIA'!C1527)</f>
        <v>908</v>
      </c>
      <c r="C148" s="322">
        <f>SUM('[1]INFORME POR DIA'!D1527)</f>
        <v>78</v>
      </c>
      <c r="D148" s="344">
        <f t="shared" si="25"/>
        <v>756</v>
      </c>
      <c r="E148" s="344">
        <f>SUM('[1]INFORME POR DIA'!F1527)</f>
        <v>157</v>
      </c>
      <c r="F148" s="344">
        <f>SUM('[1]INFORME POR DIA'!I1527)</f>
        <v>599</v>
      </c>
      <c r="G148" s="344">
        <f t="shared" si="26"/>
        <v>13</v>
      </c>
      <c r="H148" s="344">
        <f>SUM('[1]INFORME POR DIA'!AC1527)</f>
        <v>8</v>
      </c>
      <c r="I148" s="344">
        <f>SUM('[1]INFORME POR DIA'!AD1527)</f>
        <v>5</v>
      </c>
      <c r="J148" s="344">
        <f t="shared" si="28"/>
        <v>0</v>
      </c>
      <c r="K148" s="344">
        <f>SUM('[1]INFORME POR DIA'!AM1527)</f>
        <v>0</v>
      </c>
      <c r="L148" s="358">
        <f>SUM('[1]INFORME POR DIA'!AN1527)</f>
        <v>0</v>
      </c>
    </row>
    <row r="149" spans="1:12" ht="15.75" customHeight="1">
      <c r="A149" s="210" t="s">
        <v>213</v>
      </c>
      <c r="B149" s="322">
        <f>SUM('[1]INFORME POR DIA'!C1528)</f>
        <v>75</v>
      </c>
      <c r="C149" s="322">
        <f>SUM('[1]INFORME POR DIA'!D1528)</f>
        <v>0</v>
      </c>
      <c r="D149" s="344">
        <f t="shared" si="25"/>
        <v>52</v>
      </c>
      <c r="E149" s="344">
        <f>SUM('[1]INFORME POR DIA'!F1528)</f>
        <v>0</v>
      </c>
      <c r="F149" s="344">
        <f>SUM('[1]INFORME POR DIA'!I1528)</f>
        <v>52</v>
      </c>
      <c r="G149" s="344">
        <f t="shared" si="26"/>
        <v>0</v>
      </c>
      <c r="H149" s="344">
        <f>SUM('[1]INFORME POR DIA'!AC1528)</f>
        <v>0</v>
      </c>
      <c r="I149" s="344">
        <f>SUM('[1]INFORME POR DIA'!AD1528)</f>
        <v>0</v>
      </c>
      <c r="J149" s="344">
        <f t="shared" si="28"/>
        <v>0</v>
      </c>
      <c r="K149" s="344">
        <f>SUM('[1]INFORME POR DIA'!AM1528)</f>
        <v>0</v>
      </c>
      <c r="L149" s="358">
        <f>SUM('[1]INFORME POR DIA'!AN1528)</f>
        <v>0</v>
      </c>
    </row>
    <row r="150" spans="1:12" ht="15.75" customHeight="1">
      <c r="A150" s="210" t="s">
        <v>222</v>
      </c>
      <c r="B150" s="322">
        <f>SUM('[1]INFORME POR DIA'!C1529)</f>
        <v>0</v>
      </c>
      <c r="C150" s="322">
        <f>SUM('[1]INFORME POR DIA'!D1529)</f>
        <v>0</v>
      </c>
      <c r="D150" s="344">
        <f t="shared" si="25"/>
        <v>0</v>
      </c>
      <c r="E150" s="344">
        <f>SUM('[1]INFORME POR DIA'!F1529)</f>
        <v>0</v>
      </c>
      <c r="F150" s="344">
        <f>SUM('[1]INFORME POR DIA'!I1529)</f>
        <v>0</v>
      </c>
      <c r="G150" s="344">
        <f t="shared" si="26"/>
        <v>0</v>
      </c>
      <c r="H150" s="344">
        <f>SUM('[1]INFORME POR DIA'!AC1529)</f>
        <v>0</v>
      </c>
      <c r="I150" s="344">
        <f>SUM('[1]INFORME POR DIA'!AD1529)</f>
        <v>0</v>
      </c>
      <c r="J150" s="344">
        <f t="shared" si="28"/>
        <v>0</v>
      </c>
      <c r="K150" s="344">
        <f>SUM('[1]INFORME POR DIA'!AM1529)</f>
        <v>0</v>
      </c>
      <c r="L150" s="358">
        <f>SUM('[1]INFORME POR DIA'!AN1529)</f>
        <v>0</v>
      </c>
    </row>
    <row r="151" spans="1:12" ht="15.75" customHeight="1">
      <c r="A151" s="211" t="s">
        <v>27</v>
      </c>
      <c r="B151" s="322">
        <f>SUM('[1]INFORME POR DIA'!C1530)</f>
        <v>400</v>
      </c>
      <c r="C151" s="322">
        <f>SUM('[1]INFORME POR DIA'!D1530)</f>
        <v>50</v>
      </c>
      <c r="D151" s="344">
        <f t="shared" si="25"/>
        <v>340</v>
      </c>
      <c r="E151" s="344">
        <f>SUM('[1]INFORME POR DIA'!F1530)</f>
        <v>0</v>
      </c>
      <c r="F151" s="344">
        <f>SUM('[1]INFORME POR DIA'!I1530)</f>
        <v>340</v>
      </c>
      <c r="G151" s="344">
        <f t="shared" si="26"/>
        <v>0</v>
      </c>
      <c r="H151" s="344">
        <f>SUM('[1]INFORME POR DIA'!AC1530)</f>
        <v>0</v>
      </c>
      <c r="I151" s="344">
        <f>SUM('[1]INFORME POR DIA'!AD1530)</f>
        <v>0</v>
      </c>
      <c r="J151" s="344">
        <f t="shared" si="28"/>
        <v>0</v>
      </c>
      <c r="K151" s="344">
        <f>SUM('[1]INFORME POR DIA'!AM1530)</f>
        <v>0</v>
      </c>
      <c r="L151" s="358">
        <f>SUM('[1]INFORME POR DIA'!AN1530)</f>
        <v>0</v>
      </c>
    </row>
    <row r="152" spans="1:12" ht="15.75" customHeight="1">
      <c r="A152" s="211" t="s">
        <v>28</v>
      </c>
      <c r="B152" s="322">
        <f>SUM('[1]INFORME POR DIA'!C1531)</f>
        <v>384</v>
      </c>
      <c r="C152" s="322">
        <f>SUM('[1]INFORME POR DIA'!D1531)</f>
        <v>48</v>
      </c>
      <c r="D152" s="344">
        <f t="shared" si="25"/>
        <v>319</v>
      </c>
      <c r="E152" s="344">
        <f>SUM('[1]INFORME POR DIA'!F1531)</f>
        <v>215</v>
      </c>
      <c r="F152" s="344">
        <f>SUM('[1]INFORME POR DIA'!I1531)</f>
        <v>104</v>
      </c>
      <c r="G152" s="344">
        <f t="shared" si="26"/>
        <v>0</v>
      </c>
      <c r="H152" s="344">
        <f>SUM('[1]INFORME POR DIA'!AC1531)</f>
        <v>0</v>
      </c>
      <c r="I152" s="344">
        <f>SUM('[1]INFORME POR DIA'!AD1531)</f>
        <v>0</v>
      </c>
      <c r="J152" s="344">
        <f t="shared" si="28"/>
        <v>0</v>
      </c>
      <c r="K152" s="344">
        <f>SUM('[1]INFORME POR DIA'!AM1531)</f>
        <v>0</v>
      </c>
      <c r="L152" s="358">
        <f>SUM('[1]INFORME POR DIA'!AN1531)</f>
        <v>0</v>
      </c>
    </row>
    <row r="153" spans="1:12" ht="15.75" customHeight="1" thickBot="1">
      <c r="A153" s="278" t="s">
        <v>214</v>
      </c>
      <c r="B153" s="325">
        <f>SUM('[1]INFORME POR DIA'!C1532)</f>
        <v>24</v>
      </c>
      <c r="C153" s="325">
        <f>SUM('[1]INFORME POR DIA'!D1532)</f>
        <v>0</v>
      </c>
      <c r="D153" s="349">
        <f>SUM(E153:F153)</f>
        <v>22</v>
      </c>
      <c r="E153" s="348">
        <f>SUM('[1]INFORME POR DIA'!F1532)</f>
        <v>0</v>
      </c>
      <c r="F153" s="348">
        <f>SUM('[1]INFORME POR DIA'!I1532)</f>
        <v>22</v>
      </c>
      <c r="G153" s="349">
        <f>SUM(H153:I153)</f>
        <v>0</v>
      </c>
      <c r="H153" s="348">
        <f>SUM('[1]INFORME POR DIA'!AC1532)</f>
        <v>0</v>
      </c>
      <c r="I153" s="348">
        <f>SUM('[1]INFORME POR DIA'!AD1532)</f>
        <v>0</v>
      </c>
      <c r="J153" s="349">
        <f>SUM(K153:L153)</f>
        <v>0</v>
      </c>
      <c r="K153" s="349">
        <f>SUM('[1]INFORME POR DIA'!AM1532)</f>
        <v>0</v>
      </c>
      <c r="L153" s="360">
        <f>SUM('[1]INFORME POR DIA'!AN1532)</f>
        <v>0</v>
      </c>
    </row>
    <row r="154" spans="1:12" s="6" customFormat="1">
      <c r="A154" s="321"/>
      <c r="B154" s="8"/>
      <c r="C154" s="8"/>
      <c r="D154" s="8"/>
      <c r="E154" s="8"/>
      <c r="F154" s="8"/>
    </row>
    <row r="155" spans="1:12" s="6" customFormat="1">
      <c r="A155" s="321" t="s">
        <v>29</v>
      </c>
      <c r="B155" s="321"/>
      <c r="C155" s="321"/>
      <c r="D155" s="321"/>
      <c r="E155" s="321"/>
      <c r="F155" s="321"/>
    </row>
    <row r="156" spans="1:12" s="6" customFormat="1">
      <c r="A156" s="290" t="s">
        <v>223</v>
      </c>
      <c r="B156" s="321"/>
      <c r="C156" s="321"/>
      <c r="D156" s="8"/>
      <c r="E156" s="8"/>
      <c r="F156" s="8"/>
    </row>
    <row r="157" spans="1:12" s="6" customFormat="1"/>
  </sheetData>
  <mergeCells count="41">
    <mergeCell ref="L58:L59"/>
    <mergeCell ref="F57:F59"/>
    <mergeCell ref="G57:I57"/>
    <mergeCell ref="J57:L57"/>
    <mergeCell ref="G58:G59"/>
    <mergeCell ref="H58:H59"/>
    <mergeCell ref="I58:I59"/>
    <mergeCell ref="J58:J59"/>
    <mergeCell ref="K58:K59"/>
    <mergeCell ref="A50:C50"/>
    <mergeCell ref="B57:B59"/>
    <mergeCell ref="C57:C59"/>
    <mergeCell ref="D57:D59"/>
    <mergeCell ref="E57:E59"/>
    <mergeCell ref="A51:F51"/>
    <mergeCell ref="G6:I6"/>
    <mergeCell ref="J6:L6"/>
    <mergeCell ref="G7:G8"/>
    <mergeCell ref="H7:H8"/>
    <mergeCell ref="I7:I8"/>
    <mergeCell ref="J7:J8"/>
    <mergeCell ref="K7:K8"/>
    <mergeCell ref="L7:L8"/>
    <mergeCell ref="B6:B8"/>
    <mergeCell ref="C6:C8"/>
    <mergeCell ref="D6:D8"/>
    <mergeCell ref="E6:E8"/>
    <mergeCell ref="F6:F8"/>
    <mergeCell ref="B110:B112"/>
    <mergeCell ref="C110:C112"/>
    <mergeCell ref="D110:D112"/>
    <mergeCell ref="E110:E112"/>
    <mergeCell ref="F110:F112"/>
    <mergeCell ref="G110:I110"/>
    <mergeCell ref="J110:L110"/>
    <mergeCell ref="G111:G112"/>
    <mergeCell ref="H111:H112"/>
    <mergeCell ref="I111:I112"/>
    <mergeCell ref="J111:J112"/>
    <mergeCell ref="K111:K112"/>
    <mergeCell ref="L111:L112"/>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398" t="s">
        <v>42</v>
      </c>
      <c r="B2" s="398"/>
      <c r="C2" s="398"/>
      <c r="D2" s="398"/>
      <c r="E2" s="398"/>
      <c r="F2" s="398"/>
      <c r="G2" s="398"/>
      <c r="H2" s="398"/>
      <c r="I2" s="398"/>
      <c r="J2" s="398"/>
      <c r="K2" s="398"/>
      <c r="L2" s="398"/>
      <c r="M2" s="398"/>
      <c r="N2" s="398"/>
      <c r="O2" s="398"/>
    </row>
    <row r="3" spans="1:18">
      <c r="A3" s="19" t="s">
        <v>334</v>
      </c>
      <c r="B3" s="19"/>
      <c r="C3" s="19"/>
      <c r="D3" s="19"/>
      <c r="E3" s="19"/>
      <c r="F3" s="19"/>
      <c r="G3" s="19"/>
      <c r="H3" s="19"/>
      <c r="I3" s="19"/>
      <c r="J3" s="19"/>
      <c r="K3" s="19"/>
      <c r="L3" s="19"/>
      <c r="M3" s="19"/>
      <c r="N3" s="19"/>
      <c r="O3" s="19"/>
    </row>
    <row r="10" spans="1:18">
      <c r="P10" t="s">
        <v>10</v>
      </c>
    </row>
    <row r="11" spans="1:18">
      <c r="P11" t="s">
        <v>228</v>
      </c>
      <c r="Q11" t="s">
        <v>229</v>
      </c>
    </row>
    <row r="12" spans="1:18">
      <c r="P12" s="17">
        <f>[1]PROMEDIO!E9</f>
        <v>1921.95</v>
      </c>
      <c r="Q12" s="17">
        <f>[1]PROMEDIO!F9</f>
        <v>9754.7999999999993</v>
      </c>
      <c r="R12" s="17">
        <f>SUM(P12:Q12)</f>
        <v>11676.75</v>
      </c>
    </row>
    <row r="14" spans="1:18">
      <c r="P14" t="s">
        <v>9</v>
      </c>
    </row>
    <row r="15" spans="1:18">
      <c r="P15" t="s">
        <v>228</v>
      </c>
      <c r="Q15" t="s">
        <v>229</v>
      </c>
    </row>
    <row r="16" spans="1:18">
      <c r="P16" s="17">
        <f>[1]PROMEDIO!K9</f>
        <v>97.95</v>
      </c>
      <c r="Q16" s="17">
        <f>[1]PROMEDIO!L9</f>
        <v>301.2</v>
      </c>
      <c r="R16" s="17">
        <f>SUM(P16:Q16)</f>
        <v>399.15</v>
      </c>
    </row>
    <row r="18" spans="16:18">
      <c r="P18" t="s">
        <v>8</v>
      </c>
    </row>
    <row r="19" spans="16:18">
      <c r="P19" t="s">
        <v>228</v>
      </c>
      <c r="Q19" t="s">
        <v>229</v>
      </c>
    </row>
    <row r="20" spans="16:18">
      <c r="P20" s="17">
        <f>[1]PROMEDIO!H9</f>
        <v>192.35000000000002</v>
      </c>
      <c r="Q20" s="17">
        <f>[1]PROMEDIO!I9</f>
        <v>221.55</v>
      </c>
      <c r="R20" s="17">
        <f>SUM(P20:Q20)</f>
        <v>413.90000000000003</v>
      </c>
    </row>
    <row r="22" spans="16:18">
      <c r="P22" t="s">
        <v>230</v>
      </c>
    </row>
    <row r="23" spans="16:18">
      <c r="P23" t="s">
        <v>231</v>
      </c>
      <c r="Q23" t="s">
        <v>232</v>
      </c>
    </row>
    <row r="24" spans="16:18">
      <c r="P24" s="17">
        <f>[1]PROMEDIO!D10</f>
        <v>5799.4000000000005</v>
      </c>
      <c r="Q24" s="17">
        <f>[1]PROMEDIO!D29</f>
        <v>5877.3499999999985</v>
      </c>
    </row>
    <row r="26" spans="16:18">
      <c r="P26" t="s">
        <v>233</v>
      </c>
    </row>
    <row r="27" spans="16:18">
      <c r="P27" t="s">
        <v>234</v>
      </c>
      <c r="Q27" t="s">
        <v>235</v>
      </c>
    </row>
    <row r="28" spans="16:18">
      <c r="P28" s="17">
        <f>[1]PROMEDIO!D9</f>
        <v>11676.75</v>
      </c>
      <c r="Q28" s="17">
        <f>([1]PROMEDIO!B9-[1]PROMEDIO!C9)-[1]PROMEDIO!D9</f>
        <v>1251.25</v>
      </c>
    </row>
    <row r="30" spans="16:18">
      <c r="P30" t="s">
        <v>236</v>
      </c>
    </row>
    <row r="31" spans="16:18">
      <c r="P31" t="s">
        <v>237</v>
      </c>
      <c r="Q31" t="s">
        <v>238</v>
      </c>
    </row>
    <row r="32" spans="16:18">
      <c r="P32" s="17">
        <f>[1]PROMEDIO!B9-[1]PROMEDIO!C9</f>
        <v>12928</v>
      </c>
      <c r="Q32" s="17">
        <f>[1]PROMEDIO!C9</f>
        <v>888</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topLeftCell="A22" workbookViewId="0">
      <selection activeCell="E14" sqref="E14"/>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182</v>
      </c>
      <c r="B1" s="20"/>
      <c r="C1" s="20"/>
      <c r="D1" s="20"/>
      <c r="E1" s="20"/>
      <c r="F1" s="20"/>
      <c r="G1" s="20"/>
      <c r="H1" s="20"/>
      <c r="I1" s="20"/>
      <c r="J1" s="20"/>
      <c r="K1" s="20"/>
      <c r="L1" s="20"/>
      <c r="M1" s="20"/>
      <c r="N1" s="20"/>
      <c r="O1" s="21"/>
    </row>
    <row r="2" spans="1:28" ht="15" customHeight="1" thickBot="1">
      <c r="A2" s="20" t="s">
        <v>320</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15.75" customHeight="1" thickTop="1" thickBot="1">
      <c r="A4" s="98" t="s">
        <v>64</v>
      </c>
      <c r="B4" s="99">
        <f t="shared" ref="B4:N4" si="0">SUM(B5,B23)</f>
        <v>11</v>
      </c>
      <c r="C4" s="100">
        <f t="shared" si="0"/>
        <v>0</v>
      </c>
      <c r="D4" s="101">
        <f t="shared" si="0"/>
        <v>0</v>
      </c>
      <c r="E4" s="101">
        <f t="shared" si="0"/>
        <v>4</v>
      </c>
      <c r="F4" s="101">
        <f t="shared" si="0"/>
        <v>1</v>
      </c>
      <c r="G4" s="101">
        <f t="shared" si="0"/>
        <v>0</v>
      </c>
      <c r="H4" s="101">
        <f t="shared" si="0"/>
        <v>4</v>
      </c>
      <c r="I4" s="101">
        <f t="shared" si="0"/>
        <v>0</v>
      </c>
      <c r="J4" s="101">
        <f t="shared" si="0"/>
        <v>2</v>
      </c>
      <c r="K4" s="101">
        <f t="shared" si="0"/>
        <v>0</v>
      </c>
      <c r="L4" s="101">
        <f t="shared" si="0"/>
        <v>0</v>
      </c>
      <c r="M4" s="101">
        <f t="shared" si="0"/>
        <v>0</v>
      </c>
      <c r="N4" s="102">
        <f t="shared" si="0"/>
        <v>0</v>
      </c>
      <c r="O4" s="103">
        <f>SUM(C4:N4)</f>
        <v>11</v>
      </c>
      <c r="S4" s="103"/>
      <c r="T4" s="103"/>
      <c r="U4" s="103"/>
      <c r="V4" s="103"/>
      <c r="W4" s="103"/>
      <c r="X4" s="103"/>
      <c r="Y4" s="103"/>
      <c r="Z4" s="103"/>
      <c r="AA4" s="103"/>
      <c r="AB4" s="103"/>
    </row>
    <row r="5" spans="1:28" ht="15" customHeight="1" thickTop="1" thickBot="1">
      <c r="A5" s="104" t="s">
        <v>172</v>
      </c>
      <c r="B5" s="105">
        <f t="shared" ref="B5:N5" si="1">SUM(B6:B22)</f>
        <v>4</v>
      </c>
      <c r="C5" s="106">
        <f t="shared" si="1"/>
        <v>0</v>
      </c>
      <c r="D5" s="106">
        <f t="shared" si="1"/>
        <v>0</v>
      </c>
      <c r="E5" s="106">
        <f t="shared" si="1"/>
        <v>3</v>
      </c>
      <c r="F5" s="106">
        <f t="shared" si="1"/>
        <v>0</v>
      </c>
      <c r="G5" s="106">
        <f t="shared" si="1"/>
        <v>0</v>
      </c>
      <c r="H5" s="106">
        <f t="shared" si="1"/>
        <v>0</v>
      </c>
      <c r="I5" s="106">
        <f t="shared" si="1"/>
        <v>0</v>
      </c>
      <c r="J5" s="106">
        <f t="shared" si="1"/>
        <v>1</v>
      </c>
      <c r="K5" s="106">
        <f t="shared" si="1"/>
        <v>0</v>
      </c>
      <c r="L5" s="106">
        <f t="shared" si="1"/>
        <v>0</v>
      </c>
      <c r="M5" s="106">
        <f t="shared" si="1"/>
        <v>0</v>
      </c>
      <c r="N5" s="107">
        <f t="shared" si="1"/>
        <v>0</v>
      </c>
      <c r="O5" s="103">
        <f>SUM(C5:N5)</f>
        <v>4</v>
      </c>
      <c r="Q5" s="108" t="s">
        <v>183</v>
      </c>
      <c r="S5" s="109"/>
      <c r="T5" s="109"/>
      <c r="U5" s="109"/>
      <c r="V5" s="109"/>
      <c r="W5" s="109"/>
      <c r="X5" s="109"/>
      <c r="Y5" s="109"/>
      <c r="Z5" s="109"/>
      <c r="AA5" s="109"/>
    </row>
    <row r="6" spans="1:28" ht="15.75" customHeight="1" thickBot="1">
      <c r="A6" s="110" t="s">
        <v>184</v>
      </c>
      <c r="B6" s="111">
        <f t="shared" ref="B6:B22" si="2">SUM(C6,D6,E6,F6,G6,H6,I6,J6,K6,L6,M6,N6)</f>
        <v>0</v>
      </c>
      <c r="C6" s="112"/>
      <c r="D6" s="112"/>
      <c r="E6" s="112"/>
      <c r="F6" s="112"/>
      <c r="G6" s="113"/>
      <c r="H6" s="113"/>
      <c r="I6" s="113"/>
      <c r="J6" s="113"/>
      <c r="K6" s="113"/>
      <c r="L6" s="113"/>
      <c r="M6" s="113"/>
      <c r="N6" s="114"/>
      <c r="P6" s="108" t="s">
        <v>50</v>
      </c>
      <c r="Q6" s="103">
        <f>SUM(C4)</f>
        <v>0</v>
      </c>
    </row>
    <row r="7" spans="1:28" ht="15.75" customHeight="1" thickBot="1">
      <c r="A7" s="110" t="s">
        <v>185</v>
      </c>
      <c r="B7" s="111">
        <f t="shared" si="2"/>
        <v>0</v>
      </c>
      <c r="C7" s="115"/>
      <c r="D7" s="115"/>
      <c r="E7" s="115"/>
      <c r="F7" s="115"/>
      <c r="G7" s="115"/>
      <c r="H7" s="115"/>
      <c r="I7" s="115"/>
      <c r="J7" s="115"/>
      <c r="K7" s="115"/>
      <c r="L7" s="116"/>
      <c r="M7" s="116"/>
      <c r="N7" s="117"/>
      <c r="P7" s="118" t="s">
        <v>51</v>
      </c>
      <c r="Q7" s="119">
        <f>SUM(D4)</f>
        <v>0</v>
      </c>
    </row>
    <row r="8" spans="1:28" ht="15.75" customHeight="1" thickTop="1" thickBot="1">
      <c r="A8" s="110" t="s">
        <v>174</v>
      </c>
      <c r="B8" s="111">
        <f t="shared" si="2"/>
        <v>1</v>
      </c>
      <c r="C8" s="112"/>
      <c r="D8" s="120"/>
      <c r="E8" s="120">
        <v>1</v>
      </c>
      <c r="F8" s="121"/>
      <c r="G8" s="121"/>
      <c r="H8" s="121"/>
      <c r="I8" s="121"/>
      <c r="J8" s="121"/>
      <c r="K8" s="121"/>
      <c r="L8" s="122"/>
      <c r="M8" s="122"/>
      <c r="N8" s="123"/>
      <c r="P8" s="124" t="s">
        <v>52</v>
      </c>
      <c r="Q8" s="125">
        <f>SUM(E4)</f>
        <v>4</v>
      </c>
    </row>
    <row r="9" spans="1:28" ht="15.75" customHeight="1" thickTop="1" thickBot="1">
      <c r="A9" s="126" t="s">
        <v>175</v>
      </c>
      <c r="B9" s="111">
        <f t="shared" si="2"/>
        <v>0</v>
      </c>
      <c r="C9" s="112"/>
      <c r="D9" s="120"/>
      <c r="E9" s="120"/>
      <c r="F9" s="127"/>
      <c r="G9" s="127"/>
      <c r="H9" s="127"/>
      <c r="I9" s="127"/>
      <c r="J9" s="127"/>
      <c r="K9" s="127"/>
      <c r="L9" s="128"/>
      <c r="M9" s="128"/>
      <c r="N9" s="129"/>
      <c r="P9" s="124" t="s">
        <v>186</v>
      </c>
      <c r="Q9" s="103">
        <f>SUM(F4)</f>
        <v>1</v>
      </c>
    </row>
    <row r="10" spans="1:28" ht="15.75" customHeight="1" thickTop="1" thickBot="1">
      <c r="A10" s="131" t="s">
        <v>70</v>
      </c>
      <c r="B10" s="111">
        <f t="shared" si="2"/>
        <v>0</v>
      </c>
      <c r="C10" s="112"/>
      <c r="D10" s="120"/>
      <c r="E10" s="120"/>
      <c r="F10" s="112"/>
      <c r="G10" s="112"/>
      <c r="H10" s="112"/>
      <c r="I10" s="112"/>
      <c r="J10" s="112"/>
      <c r="K10" s="112"/>
      <c r="L10" s="113"/>
      <c r="M10" s="113"/>
      <c r="N10" s="114"/>
      <c r="P10" s="130" t="s">
        <v>54</v>
      </c>
      <c r="Q10" s="103">
        <f>SUM(G4)</f>
        <v>0</v>
      </c>
    </row>
    <row r="11" spans="1:28" ht="15.75" customHeight="1">
      <c r="A11" s="132" t="s">
        <v>71</v>
      </c>
      <c r="B11" s="111">
        <f t="shared" si="2"/>
        <v>0</v>
      </c>
      <c r="C11" s="112"/>
      <c r="D11" s="120"/>
      <c r="E11" s="120"/>
      <c r="F11" s="112"/>
      <c r="G11" s="112"/>
      <c r="H11" s="112"/>
      <c r="I11" s="112"/>
      <c r="J11" s="112"/>
      <c r="K11" s="112"/>
      <c r="L11" s="113"/>
      <c r="M11" s="113"/>
      <c r="N11" s="114"/>
      <c r="P11" s="130" t="s">
        <v>55</v>
      </c>
      <c r="Q11" s="103">
        <f>SUM(H4)</f>
        <v>4</v>
      </c>
    </row>
    <row r="12" spans="1:28" ht="15.75" customHeight="1" thickBot="1">
      <c r="A12" s="134" t="s">
        <v>176</v>
      </c>
      <c r="B12" s="111">
        <f t="shared" si="2"/>
        <v>1</v>
      </c>
      <c r="C12" s="135"/>
      <c r="D12" s="136"/>
      <c r="E12" s="280">
        <v>1</v>
      </c>
      <c r="F12" s="137"/>
      <c r="G12" s="280"/>
      <c r="H12" s="136"/>
      <c r="I12" s="136"/>
      <c r="J12" s="136"/>
      <c r="K12" s="137"/>
      <c r="L12" s="138"/>
      <c r="M12" s="139"/>
      <c r="N12" s="140"/>
      <c r="P12" s="133" t="s">
        <v>56</v>
      </c>
      <c r="Q12" s="103">
        <f>SUM(I4)</f>
        <v>0</v>
      </c>
    </row>
    <row r="13" spans="1:28" ht="15.75" customHeight="1" thickBot="1">
      <c r="A13" s="142" t="s">
        <v>314</v>
      </c>
      <c r="B13" s="111">
        <f t="shared" si="2"/>
        <v>1</v>
      </c>
      <c r="C13" s="112"/>
      <c r="D13" s="120"/>
      <c r="E13" s="120">
        <v>1</v>
      </c>
      <c r="F13" s="121"/>
      <c r="G13" s="120"/>
      <c r="H13" s="120"/>
      <c r="I13" s="120"/>
      <c r="J13" s="120"/>
      <c r="K13" s="121"/>
      <c r="L13" s="122"/>
      <c r="M13" s="122"/>
      <c r="N13" s="123"/>
      <c r="P13" s="141" t="s">
        <v>57</v>
      </c>
      <c r="Q13" s="103">
        <f>SUM(J4)</f>
        <v>2</v>
      </c>
    </row>
    <row r="14" spans="1:28" s="143" customFormat="1" ht="15.75" customHeight="1" thickBot="1">
      <c r="A14" s="145" t="s">
        <v>177</v>
      </c>
      <c r="B14" s="111">
        <f t="shared" si="2"/>
        <v>0</v>
      </c>
      <c r="C14" s="112"/>
      <c r="D14" s="120"/>
      <c r="E14" s="120"/>
      <c r="F14" s="146"/>
      <c r="G14" s="220"/>
      <c r="H14" s="120"/>
      <c r="I14" s="120"/>
      <c r="J14" s="120"/>
      <c r="K14" s="146"/>
      <c r="L14" s="147"/>
      <c r="M14" s="147"/>
      <c r="N14" s="148"/>
      <c r="P14" s="144" t="s">
        <v>58</v>
      </c>
      <c r="Q14" s="103">
        <f>SUM(K4)</f>
        <v>0</v>
      </c>
      <c r="R14"/>
    </row>
    <row r="15" spans="1:28" ht="15.75" customHeight="1" thickBot="1">
      <c r="A15" s="145" t="s">
        <v>187</v>
      </c>
      <c r="B15" s="111">
        <f t="shared" si="2"/>
        <v>0</v>
      </c>
      <c r="C15" s="115"/>
      <c r="D15" s="115"/>
      <c r="E15" s="115"/>
      <c r="F15" s="115"/>
      <c r="G15" s="149"/>
      <c r="H15" s="120"/>
      <c r="I15" s="120"/>
      <c r="J15" s="120"/>
      <c r="K15" s="115"/>
      <c r="L15" s="116"/>
      <c r="M15" s="116"/>
      <c r="N15" s="150"/>
      <c r="P15" s="144" t="s">
        <v>59</v>
      </c>
      <c r="Q15" s="103">
        <f>SUM(L4)</f>
        <v>0</v>
      </c>
    </row>
    <row r="16" spans="1:28" ht="15.75" customHeight="1">
      <c r="A16" s="151" t="s">
        <v>188</v>
      </c>
      <c r="B16" s="111">
        <f t="shared" si="2"/>
        <v>1</v>
      </c>
      <c r="C16" s="152"/>
      <c r="D16" s="153"/>
      <c r="E16" s="153"/>
      <c r="F16" s="153"/>
      <c r="G16" s="154"/>
      <c r="H16" s="154"/>
      <c r="I16" s="154"/>
      <c r="J16" s="154">
        <v>1</v>
      </c>
      <c r="K16" s="154"/>
      <c r="L16" s="154"/>
      <c r="M16" s="116"/>
      <c r="N16" s="155"/>
      <c r="P16" s="144" t="s">
        <v>60</v>
      </c>
      <c r="Q16" s="103">
        <f>SUM(M4)</f>
        <v>0</v>
      </c>
    </row>
    <row r="17" spans="1:18" ht="15" customHeight="1">
      <c r="A17" s="145" t="s">
        <v>189</v>
      </c>
      <c r="B17" s="111">
        <f t="shared" si="2"/>
        <v>0</v>
      </c>
      <c r="C17" s="112"/>
      <c r="D17" s="112"/>
      <c r="E17" s="112"/>
      <c r="F17" s="112"/>
      <c r="G17" s="157"/>
      <c r="H17" s="157"/>
      <c r="I17" s="157"/>
      <c r="J17" s="157"/>
      <c r="K17" s="113"/>
      <c r="L17" s="113"/>
      <c r="M17" s="113"/>
      <c r="N17" s="114"/>
      <c r="P17" s="156" t="s">
        <v>61</v>
      </c>
      <c r="Q17" s="103">
        <f>SUM(N4)</f>
        <v>0</v>
      </c>
    </row>
    <row r="18" spans="1:18" ht="15" customHeight="1">
      <c r="A18" s="145" t="s">
        <v>77</v>
      </c>
      <c r="B18" s="111">
        <f t="shared" si="2"/>
        <v>0</v>
      </c>
      <c r="C18" s="158"/>
      <c r="D18" s="159"/>
      <c r="E18" s="159"/>
      <c r="F18" s="159"/>
      <c r="G18" s="160"/>
      <c r="H18" s="160"/>
      <c r="I18" s="160"/>
      <c r="J18" s="160"/>
      <c r="K18" s="160"/>
      <c r="L18" s="160"/>
      <c r="M18" s="160"/>
      <c r="N18" s="161"/>
      <c r="Q18" s="103">
        <f>SUM(Q6:Q17)</f>
        <v>11</v>
      </c>
    </row>
    <row r="19" spans="1:18" ht="15" customHeight="1">
      <c r="A19" s="145" t="s">
        <v>79</v>
      </c>
      <c r="B19" s="111">
        <f t="shared" si="2"/>
        <v>0</v>
      </c>
      <c r="C19" s="158"/>
      <c r="D19" s="159"/>
      <c r="E19" s="159"/>
      <c r="F19" s="159"/>
      <c r="G19" s="160"/>
      <c r="H19" s="160"/>
      <c r="I19" s="160"/>
      <c r="J19" s="160"/>
      <c r="K19" s="160"/>
      <c r="L19" s="160"/>
      <c r="M19" s="160"/>
      <c r="N19" s="161"/>
    </row>
    <row r="20" spans="1:18" ht="15" customHeight="1">
      <c r="A20" s="151" t="s">
        <v>78</v>
      </c>
      <c r="B20" s="111">
        <f t="shared" si="2"/>
        <v>0</v>
      </c>
      <c r="C20" s="152"/>
      <c r="D20" s="153"/>
      <c r="E20" s="153"/>
      <c r="F20" s="153"/>
      <c r="G20" s="154"/>
      <c r="H20" s="154"/>
      <c r="I20" s="154"/>
      <c r="J20" s="154"/>
      <c r="K20" s="154"/>
      <c r="L20" s="154"/>
      <c r="M20" s="154"/>
      <c r="N20" s="155"/>
    </row>
    <row r="21" spans="1:18" ht="15" customHeight="1">
      <c r="A21" s="145" t="s">
        <v>181</v>
      </c>
      <c r="B21" s="111">
        <f t="shared" si="2"/>
        <v>0</v>
      </c>
      <c r="C21" s="121"/>
      <c r="D21" s="162"/>
      <c r="E21" s="162"/>
      <c r="F21" s="162"/>
      <c r="G21" s="163"/>
      <c r="H21" s="163"/>
      <c r="I21" s="163"/>
      <c r="J21" s="163"/>
      <c r="K21" s="163"/>
      <c r="L21" s="163"/>
      <c r="M21" s="163"/>
      <c r="N21" s="164"/>
    </row>
    <row r="22" spans="1:18" ht="15" customHeight="1" thickBot="1">
      <c r="A22" s="275" t="s">
        <v>316</v>
      </c>
      <c r="B22" s="111">
        <f t="shared" si="2"/>
        <v>0</v>
      </c>
      <c r="C22" s="121"/>
      <c r="D22" s="121"/>
      <c r="E22" s="121"/>
      <c r="F22" s="121"/>
      <c r="G22" s="122"/>
      <c r="H22" s="122"/>
      <c r="I22" s="122"/>
      <c r="J22" s="122"/>
      <c r="K22" s="122"/>
      <c r="L22" s="122"/>
      <c r="M22" s="122"/>
      <c r="N22" s="123"/>
    </row>
    <row r="23" spans="1:18" ht="15" customHeight="1" thickBot="1">
      <c r="A23" s="165" t="s">
        <v>45</v>
      </c>
      <c r="B23" s="166">
        <f t="shared" ref="B23:N23" si="3">SUM(B24:B41)</f>
        <v>7</v>
      </c>
      <c r="C23" s="167">
        <f t="shared" si="3"/>
        <v>0</v>
      </c>
      <c r="D23" s="168">
        <f t="shared" si="3"/>
        <v>0</v>
      </c>
      <c r="E23" s="168">
        <f t="shared" si="3"/>
        <v>1</v>
      </c>
      <c r="F23" s="168">
        <f t="shared" si="3"/>
        <v>1</v>
      </c>
      <c r="G23" s="169">
        <f t="shared" si="3"/>
        <v>0</v>
      </c>
      <c r="H23" s="169">
        <f t="shared" si="3"/>
        <v>4</v>
      </c>
      <c r="I23" s="169">
        <f t="shared" si="3"/>
        <v>0</v>
      </c>
      <c r="J23" s="169">
        <f t="shared" si="3"/>
        <v>1</v>
      </c>
      <c r="K23" s="169">
        <f t="shared" si="3"/>
        <v>0</v>
      </c>
      <c r="L23" s="169">
        <f t="shared" si="3"/>
        <v>0</v>
      </c>
      <c r="M23" s="169">
        <f t="shared" si="3"/>
        <v>0</v>
      </c>
      <c r="N23" s="170">
        <f t="shared" si="3"/>
        <v>0</v>
      </c>
    </row>
    <row r="24" spans="1:18" ht="12.75" customHeight="1">
      <c r="A24" s="142" t="s">
        <v>178</v>
      </c>
      <c r="B24" s="111">
        <f t="shared" ref="B24:B41" si="4">SUM(C24,D24,E24,F24,G24,H24,I24,J24,K24,L24,M24,N24)</f>
        <v>0</v>
      </c>
      <c r="C24" s="121"/>
      <c r="D24" s="121"/>
      <c r="E24" s="121"/>
      <c r="F24" s="121"/>
      <c r="G24" s="122"/>
      <c r="H24" s="122"/>
      <c r="I24" s="122"/>
      <c r="J24" s="122"/>
      <c r="K24" s="122"/>
      <c r="L24" s="122"/>
      <c r="M24" s="122"/>
      <c r="N24" s="123"/>
      <c r="O24" s="103">
        <f>SUM(C23:N23)</f>
        <v>7</v>
      </c>
      <c r="Q24" s="171"/>
    </row>
    <row r="25" spans="1:18" ht="15" customHeight="1">
      <c r="A25" s="145" t="s">
        <v>196</v>
      </c>
      <c r="B25" s="111">
        <f t="shared" si="4"/>
        <v>0</v>
      </c>
      <c r="C25" s="172"/>
      <c r="D25" s="112"/>
      <c r="E25" s="112"/>
      <c r="F25" s="112"/>
      <c r="G25" s="113"/>
      <c r="H25" s="113"/>
      <c r="I25" s="113"/>
      <c r="J25" s="113"/>
      <c r="K25" s="113"/>
      <c r="L25" s="113"/>
      <c r="M25" s="113"/>
      <c r="N25" s="114"/>
    </row>
    <row r="26" spans="1:18" ht="15" customHeight="1">
      <c r="A26" s="145" t="s">
        <v>85</v>
      </c>
      <c r="B26" s="111">
        <f t="shared" si="4"/>
        <v>0</v>
      </c>
      <c r="C26" s="121"/>
      <c r="D26" s="121"/>
      <c r="E26" s="121"/>
      <c r="F26" s="121"/>
      <c r="G26" s="122"/>
      <c r="H26" s="122"/>
      <c r="I26" s="122"/>
      <c r="J26" s="122"/>
      <c r="K26" s="122"/>
      <c r="L26" s="122"/>
      <c r="M26" s="122"/>
      <c r="N26" s="123"/>
    </row>
    <row r="27" spans="1:18" ht="15" customHeight="1">
      <c r="A27" s="145" t="s">
        <v>190</v>
      </c>
      <c r="B27" s="111">
        <f t="shared" si="4"/>
        <v>0</v>
      </c>
      <c r="C27" s="112"/>
      <c r="D27" s="112"/>
      <c r="E27" s="112"/>
      <c r="F27" s="112"/>
      <c r="G27" s="113"/>
      <c r="H27" s="113"/>
      <c r="I27" s="113"/>
      <c r="J27" s="113"/>
      <c r="K27" s="113"/>
      <c r="L27" s="113"/>
      <c r="M27" s="113"/>
      <c r="N27" s="114"/>
    </row>
    <row r="28" spans="1:18" ht="15" customHeight="1">
      <c r="A28" s="145" t="s">
        <v>191</v>
      </c>
      <c r="B28" s="111">
        <f t="shared" si="4"/>
        <v>0</v>
      </c>
      <c r="C28" s="112"/>
      <c r="D28" s="112"/>
      <c r="E28" s="112"/>
      <c r="F28" s="112"/>
      <c r="G28" s="113"/>
      <c r="H28" s="113"/>
      <c r="I28" s="113"/>
      <c r="J28" s="113"/>
      <c r="K28" s="113"/>
      <c r="L28" s="113"/>
      <c r="M28" s="113"/>
      <c r="N28" s="114"/>
    </row>
    <row r="29" spans="1:18" ht="15" customHeight="1">
      <c r="A29" s="145" t="s">
        <v>81</v>
      </c>
      <c r="B29" s="111">
        <f t="shared" si="4"/>
        <v>1</v>
      </c>
      <c r="C29" s="146"/>
      <c r="D29" s="146"/>
      <c r="E29" s="146">
        <v>1</v>
      </c>
      <c r="F29" s="146"/>
      <c r="G29" s="147"/>
      <c r="H29" s="147"/>
      <c r="I29" s="147"/>
      <c r="J29" s="147"/>
      <c r="K29" s="147"/>
      <c r="L29" s="147"/>
      <c r="M29" s="147"/>
      <c r="N29" s="148"/>
    </row>
    <row r="30" spans="1:18" ht="15" customHeight="1">
      <c r="A30" s="145" t="s">
        <v>192</v>
      </c>
      <c r="B30" s="111">
        <f t="shared" si="4"/>
        <v>2</v>
      </c>
      <c r="C30" s="173"/>
      <c r="D30" s="174"/>
      <c r="E30" s="174"/>
      <c r="F30" s="174"/>
      <c r="G30" s="92"/>
      <c r="H30" s="92">
        <v>1</v>
      </c>
      <c r="I30" s="92"/>
      <c r="J30" s="92">
        <v>1</v>
      </c>
      <c r="K30" s="92"/>
      <c r="L30" s="92"/>
      <c r="M30" s="92"/>
      <c r="N30" s="175"/>
    </row>
    <row r="31" spans="1:18" ht="15" customHeight="1">
      <c r="A31" s="145" t="s">
        <v>179</v>
      </c>
      <c r="B31" s="111">
        <f t="shared" si="4"/>
        <v>0</v>
      </c>
      <c r="C31" s="173"/>
      <c r="D31" s="173"/>
      <c r="E31" s="173"/>
      <c r="F31" s="173"/>
      <c r="G31" s="176"/>
      <c r="H31" s="176"/>
      <c r="I31" s="176"/>
      <c r="J31" s="176"/>
      <c r="K31" s="176"/>
      <c r="L31" s="176"/>
      <c r="M31" s="176"/>
      <c r="N31" s="177"/>
      <c r="R31" s="18"/>
    </row>
    <row r="32" spans="1:18" ht="15" customHeight="1">
      <c r="A32" s="178" t="s">
        <v>193</v>
      </c>
      <c r="B32" s="111">
        <f t="shared" si="4"/>
        <v>0</v>
      </c>
      <c r="C32" s="152"/>
      <c r="D32" s="153"/>
      <c r="E32" s="153"/>
      <c r="F32" s="153"/>
      <c r="G32" s="154"/>
      <c r="H32" s="154"/>
      <c r="I32" s="154"/>
      <c r="J32" s="154"/>
      <c r="K32" s="154"/>
      <c r="L32" s="154"/>
      <c r="M32" s="154"/>
      <c r="N32" s="155"/>
    </row>
    <row r="33" spans="1:27" ht="15" customHeight="1">
      <c r="A33" s="142" t="s">
        <v>89</v>
      </c>
      <c r="B33" s="111">
        <f t="shared" si="4"/>
        <v>0</v>
      </c>
      <c r="C33" s="179"/>
      <c r="D33" s="180"/>
      <c r="E33" s="180"/>
      <c r="F33" s="180"/>
      <c r="G33" s="181"/>
      <c r="H33" s="181"/>
      <c r="I33" s="181"/>
      <c r="J33" s="181"/>
      <c r="K33" s="181"/>
      <c r="L33" s="181"/>
      <c r="M33" s="181"/>
      <c r="N33" s="182"/>
    </row>
    <row r="34" spans="1:27" ht="15" customHeight="1">
      <c r="A34" s="145" t="s">
        <v>90</v>
      </c>
      <c r="B34" s="111">
        <f t="shared" si="4"/>
        <v>1</v>
      </c>
      <c r="C34" s="112"/>
      <c r="D34" s="112"/>
      <c r="E34" s="112"/>
      <c r="F34" s="112"/>
      <c r="G34" s="113"/>
      <c r="H34" s="113">
        <v>1</v>
      </c>
      <c r="I34" s="113"/>
      <c r="J34" s="113"/>
      <c r="K34" s="113"/>
      <c r="L34" s="113"/>
      <c r="M34" s="113"/>
      <c r="N34" s="114"/>
    </row>
    <row r="35" spans="1:27" ht="15" customHeight="1">
      <c r="A35" s="145" t="s">
        <v>91</v>
      </c>
      <c r="B35" s="111">
        <f t="shared" si="4"/>
        <v>0</v>
      </c>
      <c r="C35" s="184"/>
      <c r="D35" s="185"/>
      <c r="E35" s="185"/>
      <c r="F35" s="185"/>
      <c r="G35" s="186"/>
      <c r="H35" s="186"/>
      <c r="I35" s="186"/>
      <c r="J35" s="186"/>
      <c r="K35" s="186"/>
      <c r="L35" s="186"/>
      <c r="M35" s="186"/>
      <c r="N35" s="187"/>
      <c r="O35" s="77"/>
      <c r="Q35" s="77"/>
      <c r="R35" s="77"/>
      <c r="S35" s="183"/>
      <c r="T35" s="77"/>
      <c r="U35" s="77"/>
      <c r="V35" s="77"/>
      <c r="W35" s="77"/>
      <c r="X35" s="77"/>
      <c r="Y35" s="77"/>
      <c r="Z35" s="77"/>
      <c r="AA35" s="77"/>
    </row>
    <row r="36" spans="1:27" ht="15" customHeight="1">
      <c r="A36" s="145" t="s">
        <v>194</v>
      </c>
      <c r="B36" s="111">
        <f t="shared" si="4"/>
        <v>0</v>
      </c>
      <c r="C36" s="152"/>
      <c r="D36" s="153"/>
      <c r="E36" s="153"/>
      <c r="F36" s="153"/>
      <c r="G36" s="154"/>
      <c r="H36" s="154"/>
      <c r="I36" s="154"/>
      <c r="J36" s="154"/>
      <c r="K36" s="154"/>
      <c r="L36" s="154"/>
      <c r="M36" s="154"/>
      <c r="N36" s="155"/>
    </row>
    <row r="37" spans="1:27" ht="15" customHeight="1">
      <c r="A37" s="145" t="s">
        <v>93</v>
      </c>
      <c r="B37" s="111">
        <f t="shared" si="4"/>
        <v>1</v>
      </c>
      <c r="C37" s="112"/>
      <c r="D37" s="112"/>
      <c r="E37" s="112"/>
      <c r="F37" s="112">
        <v>1</v>
      </c>
      <c r="G37" s="113"/>
      <c r="H37" s="113"/>
      <c r="I37" s="113"/>
      <c r="J37" s="113"/>
      <c r="K37" s="113"/>
      <c r="L37" s="113"/>
      <c r="M37" s="113"/>
      <c r="N37" s="114"/>
      <c r="O37" s="77"/>
      <c r="P37" s="77"/>
      <c r="Q37" s="77"/>
      <c r="R37" s="77"/>
      <c r="S37" s="77"/>
      <c r="T37" s="77"/>
      <c r="U37" s="77"/>
      <c r="V37" s="77"/>
      <c r="W37" s="77"/>
      <c r="X37" s="77"/>
      <c r="Y37" s="77"/>
      <c r="Z37" s="77"/>
      <c r="AA37" s="77"/>
    </row>
    <row r="38" spans="1:27" ht="15" customHeight="1">
      <c r="A38" s="145" t="s">
        <v>94</v>
      </c>
      <c r="B38" s="111">
        <f t="shared" si="4"/>
        <v>0</v>
      </c>
      <c r="C38" s="112"/>
      <c r="D38" s="112"/>
      <c r="E38" s="112"/>
      <c r="F38" s="112"/>
      <c r="G38" s="113"/>
      <c r="H38" s="113"/>
      <c r="I38" s="113"/>
      <c r="J38" s="113"/>
      <c r="K38" s="113"/>
      <c r="L38" s="113"/>
      <c r="M38" s="113"/>
      <c r="N38" s="114"/>
    </row>
    <row r="39" spans="1:27" ht="15" customHeight="1">
      <c r="A39" s="188" t="s">
        <v>171</v>
      </c>
      <c r="B39" s="111">
        <f t="shared" si="4"/>
        <v>2</v>
      </c>
      <c r="C39" s="112"/>
      <c r="D39" s="112"/>
      <c r="E39" s="112"/>
      <c r="F39" s="112"/>
      <c r="G39" s="113"/>
      <c r="H39" s="113">
        <v>2</v>
      </c>
      <c r="I39" s="113"/>
      <c r="J39" s="113"/>
      <c r="K39" s="113"/>
      <c r="L39" s="113"/>
      <c r="M39" s="113"/>
      <c r="N39" s="114"/>
    </row>
    <row r="40" spans="1:27" ht="15" customHeight="1">
      <c r="A40" s="145" t="s">
        <v>95</v>
      </c>
      <c r="B40" s="111">
        <f t="shared" si="4"/>
        <v>0</v>
      </c>
      <c r="C40" s="112"/>
      <c r="D40" s="112"/>
      <c r="E40" s="112"/>
      <c r="F40" s="112"/>
      <c r="G40" s="113"/>
      <c r="H40" s="113"/>
      <c r="I40" s="113"/>
      <c r="J40" s="113"/>
      <c r="K40" s="113"/>
      <c r="L40" s="113"/>
      <c r="M40" s="113"/>
      <c r="N40" s="114"/>
    </row>
    <row r="41" spans="1:27" ht="15" customHeight="1" thickBot="1">
      <c r="A41" s="189" t="s">
        <v>180</v>
      </c>
      <c r="B41" s="190">
        <f t="shared" si="4"/>
        <v>0</v>
      </c>
      <c r="C41" s="191"/>
      <c r="D41" s="192"/>
      <c r="E41" s="192"/>
      <c r="F41" s="192"/>
      <c r="G41" s="193"/>
      <c r="H41" s="193"/>
      <c r="I41" s="193"/>
      <c r="J41" s="193"/>
      <c r="K41" s="193"/>
      <c r="L41" s="193"/>
      <c r="M41" s="193"/>
      <c r="N41" s="194"/>
    </row>
    <row r="42" spans="1:27" ht="15" customHeight="1">
      <c r="H42" s="171" t="s">
        <v>197</v>
      </c>
    </row>
    <row r="43" spans="1:27">
      <c r="A43" s="22"/>
    </row>
    <row r="44" spans="1:27" ht="15.75" customHeight="1">
      <c r="A44" s="195"/>
    </row>
    <row r="45" spans="1:27" ht="9.75" customHeight="1">
      <c r="A45" s="196"/>
    </row>
    <row r="46" spans="1:27" ht="18" customHeight="1">
      <c r="A46" s="19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workbookViewId="0">
      <selection activeCell="A6" sqref="A6:A10"/>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336</v>
      </c>
      <c r="B1" s="20"/>
      <c r="C1" s="20"/>
      <c r="D1" s="20"/>
      <c r="E1" s="20"/>
      <c r="F1" s="20"/>
      <c r="G1" s="20"/>
      <c r="H1" s="20"/>
      <c r="I1" s="20"/>
      <c r="J1" s="20"/>
      <c r="K1" s="20"/>
      <c r="L1" s="20"/>
      <c r="M1" s="20"/>
      <c r="N1" s="20"/>
      <c r="O1" s="21"/>
    </row>
    <row r="2" spans="1:28" ht="15" customHeight="1" thickBot="1">
      <c r="A2" s="20" t="s">
        <v>320</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39.75" customHeight="1" thickTop="1" thickBot="1">
      <c r="A4" s="98" t="s">
        <v>64</v>
      </c>
      <c r="B4" s="99">
        <f t="shared" ref="B4:N4" si="0">SUM(B5,B9)</f>
        <v>0</v>
      </c>
      <c r="C4" s="100">
        <f t="shared" si="0"/>
        <v>0</v>
      </c>
      <c r="D4" s="101">
        <f t="shared" si="0"/>
        <v>0</v>
      </c>
      <c r="E4" s="101">
        <f t="shared" si="0"/>
        <v>0</v>
      </c>
      <c r="F4" s="101">
        <f t="shared" si="0"/>
        <v>0</v>
      </c>
      <c r="G4" s="101">
        <f t="shared" si="0"/>
        <v>0</v>
      </c>
      <c r="H4" s="101">
        <f t="shared" si="0"/>
        <v>0</v>
      </c>
      <c r="I4" s="101">
        <f t="shared" si="0"/>
        <v>0</v>
      </c>
      <c r="J4" s="101">
        <f t="shared" si="0"/>
        <v>0</v>
      </c>
      <c r="K4" s="101">
        <f t="shared" si="0"/>
        <v>0</v>
      </c>
      <c r="L4" s="101">
        <f t="shared" si="0"/>
        <v>0</v>
      </c>
      <c r="M4" s="101">
        <f t="shared" si="0"/>
        <v>0</v>
      </c>
      <c r="N4" s="102">
        <f t="shared" si="0"/>
        <v>0</v>
      </c>
      <c r="O4" s="103">
        <f>SUM(C4:N4)</f>
        <v>0</v>
      </c>
      <c r="S4" s="103"/>
      <c r="T4" s="103"/>
      <c r="U4" s="103"/>
      <c r="V4" s="103"/>
      <c r="W4" s="103"/>
      <c r="X4" s="103"/>
      <c r="Y4" s="103"/>
      <c r="Z4" s="103"/>
      <c r="AA4" s="103"/>
      <c r="AB4" s="103"/>
    </row>
    <row r="5" spans="1:28" ht="39.75" customHeight="1" thickTop="1" thickBot="1">
      <c r="A5" s="104" t="s">
        <v>172</v>
      </c>
      <c r="B5" s="105">
        <f t="shared" ref="B5" si="1">SUM(B6:B22)</f>
        <v>0</v>
      </c>
      <c r="C5" s="106">
        <f>SUM(C6:C9)</f>
        <v>0</v>
      </c>
      <c r="D5" s="106">
        <f t="shared" ref="D5:N5" si="2">SUM(D6:D9)</f>
        <v>0</v>
      </c>
      <c r="E5" s="106">
        <f t="shared" si="2"/>
        <v>0</v>
      </c>
      <c r="F5" s="106">
        <f t="shared" si="2"/>
        <v>0</v>
      </c>
      <c r="G5" s="106">
        <f t="shared" si="2"/>
        <v>0</v>
      </c>
      <c r="H5" s="106">
        <f t="shared" si="2"/>
        <v>0</v>
      </c>
      <c r="I5" s="106">
        <f t="shared" si="2"/>
        <v>0</v>
      </c>
      <c r="J5" s="106">
        <f t="shared" si="2"/>
        <v>0</v>
      </c>
      <c r="K5" s="106">
        <f t="shared" si="2"/>
        <v>0</v>
      </c>
      <c r="L5" s="106">
        <f t="shared" si="2"/>
        <v>0</v>
      </c>
      <c r="M5" s="106">
        <f t="shared" si="2"/>
        <v>0</v>
      </c>
      <c r="N5" s="107">
        <f t="shared" si="2"/>
        <v>0</v>
      </c>
      <c r="O5" s="103">
        <f>SUM(C5:N5)</f>
        <v>0</v>
      </c>
      <c r="Q5" s="108" t="s">
        <v>183</v>
      </c>
      <c r="S5" s="109"/>
      <c r="T5" s="109"/>
      <c r="U5" s="109"/>
      <c r="V5" s="109"/>
      <c r="W5" s="109"/>
      <c r="X5" s="109"/>
      <c r="Y5" s="109"/>
      <c r="Z5" s="109"/>
      <c r="AA5" s="109"/>
    </row>
    <row r="6" spans="1:28" ht="39.75" customHeight="1" thickBot="1">
      <c r="A6" s="126" t="s">
        <v>175</v>
      </c>
      <c r="B6" s="111">
        <f t="shared" ref="B6:B8" si="3">SUM(C6,D6,E6,F6,G6,H6,I6,J6,K6,L6,M6,N6)</f>
        <v>0</v>
      </c>
      <c r="C6" s="112"/>
      <c r="D6" s="112"/>
      <c r="E6" s="112"/>
      <c r="F6" s="112"/>
      <c r="G6" s="113"/>
      <c r="H6" s="113"/>
      <c r="I6" s="113"/>
      <c r="J6" s="113"/>
      <c r="K6" s="113"/>
      <c r="L6" s="113"/>
      <c r="M6" s="113"/>
      <c r="N6" s="114"/>
      <c r="P6" s="108" t="s">
        <v>50</v>
      </c>
      <c r="Q6" s="103">
        <f>SUM(C4)</f>
        <v>0</v>
      </c>
    </row>
    <row r="7" spans="1:28" ht="39.75" customHeight="1" thickBot="1">
      <c r="A7" s="145" t="s">
        <v>181</v>
      </c>
      <c r="B7" s="111">
        <f t="shared" si="3"/>
        <v>0</v>
      </c>
      <c r="C7" s="115"/>
      <c r="D7" s="115"/>
      <c r="E7" s="115"/>
      <c r="F7" s="115"/>
      <c r="G7" s="115"/>
      <c r="H7" s="115"/>
      <c r="I7" s="115"/>
      <c r="J7" s="115"/>
      <c r="K7" s="115"/>
      <c r="L7" s="116"/>
      <c r="M7" s="116"/>
      <c r="N7" s="117"/>
      <c r="P7" s="118" t="s">
        <v>51</v>
      </c>
      <c r="Q7" s="119">
        <f>SUM(D4)</f>
        <v>0</v>
      </c>
    </row>
    <row r="8" spans="1:28" ht="39.75" customHeight="1" thickTop="1" thickBot="1">
      <c r="A8" s="132" t="s">
        <v>337</v>
      </c>
      <c r="B8" s="111">
        <f t="shared" si="3"/>
        <v>0</v>
      </c>
      <c r="C8" s="112"/>
      <c r="D8" s="120"/>
      <c r="E8" s="120"/>
      <c r="F8" s="121"/>
      <c r="G8" s="121"/>
      <c r="H8" s="121"/>
      <c r="I8" s="121"/>
      <c r="J8" s="121"/>
      <c r="K8" s="121"/>
      <c r="L8" s="122"/>
      <c r="M8" s="122"/>
      <c r="N8" s="123"/>
      <c r="P8" s="124" t="s">
        <v>52</v>
      </c>
      <c r="Q8" s="125">
        <f>SUM(E4)</f>
        <v>0</v>
      </c>
    </row>
    <row r="9" spans="1:28" ht="39.75" customHeight="1" thickTop="1" thickBot="1">
      <c r="A9" s="165" t="s">
        <v>45</v>
      </c>
      <c r="B9" s="166"/>
      <c r="C9" s="167"/>
      <c r="D9" s="168"/>
      <c r="E9" s="168"/>
      <c r="F9" s="168"/>
      <c r="G9" s="169"/>
      <c r="H9" s="169"/>
      <c r="I9" s="169"/>
      <c r="J9" s="169"/>
      <c r="K9" s="169"/>
      <c r="L9" s="169"/>
      <c r="M9" s="169"/>
      <c r="N9" s="170"/>
      <c r="P9" s="124" t="s">
        <v>186</v>
      </c>
      <c r="Q9" s="103">
        <f>SUM(F4)</f>
        <v>0</v>
      </c>
    </row>
    <row r="10" spans="1:28" ht="15.75" customHeight="1" thickBot="1">
      <c r="A10" s="372" t="s">
        <v>338</v>
      </c>
      <c r="P10" s="130" t="s">
        <v>54</v>
      </c>
      <c r="Q10" s="103">
        <f>SUM(G4)</f>
        <v>0</v>
      </c>
    </row>
    <row r="11" spans="1:28" ht="15.75" customHeight="1">
      <c r="P11" s="130" t="s">
        <v>55</v>
      </c>
      <c r="Q11" s="103">
        <f>SUM(H4)</f>
        <v>0</v>
      </c>
    </row>
    <row r="12" spans="1:28" ht="15.75" customHeight="1" thickBot="1">
      <c r="P12" s="133" t="s">
        <v>56</v>
      </c>
      <c r="Q12" s="103">
        <f>SUM(I4)</f>
        <v>0</v>
      </c>
    </row>
    <row r="13" spans="1:28" ht="15.75" customHeight="1" thickBot="1">
      <c r="P13" s="141" t="s">
        <v>57</v>
      </c>
      <c r="Q13" s="103">
        <f>SUM(J4)</f>
        <v>0</v>
      </c>
    </row>
    <row r="14" spans="1:28" s="143" customFormat="1" ht="15.75" customHeight="1" thickBot="1">
      <c r="A14"/>
      <c r="B14"/>
      <c r="C14"/>
      <c r="D14"/>
      <c r="E14"/>
      <c r="F14"/>
      <c r="G14"/>
      <c r="H14"/>
      <c r="I14"/>
      <c r="J14"/>
      <c r="K14"/>
      <c r="L14"/>
      <c r="M14"/>
      <c r="N14"/>
      <c r="P14" s="144" t="s">
        <v>58</v>
      </c>
      <c r="Q14" s="103">
        <f>SUM(K4)</f>
        <v>0</v>
      </c>
      <c r="R14"/>
    </row>
    <row r="15" spans="1:28" ht="15.75" customHeight="1" thickBot="1">
      <c r="P15" s="144" t="s">
        <v>59</v>
      </c>
      <c r="Q15" s="103">
        <f>SUM(L4)</f>
        <v>0</v>
      </c>
    </row>
    <row r="16" spans="1:28" ht="15.75" customHeight="1">
      <c r="P16" s="144" t="s">
        <v>60</v>
      </c>
      <c r="Q16" s="103">
        <f>SUM(M4)</f>
        <v>0</v>
      </c>
    </row>
    <row r="17" spans="1:17" ht="15" customHeight="1">
      <c r="P17" s="156" t="s">
        <v>61</v>
      </c>
      <c r="Q17" s="103">
        <f>SUM(N4)</f>
        <v>0</v>
      </c>
    </row>
    <row r="18" spans="1:17" ht="15" customHeight="1">
      <c r="Q18" s="103">
        <f>SUM(Q6:Q17)</f>
        <v>0</v>
      </c>
    </row>
    <row r="19" spans="1:17" ht="15" customHeight="1"/>
    <row r="20" spans="1:17" ht="15" customHeight="1"/>
    <row r="21" spans="1:17" ht="15" customHeight="1"/>
    <row r="22" spans="1:17" ht="15" customHeight="1"/>
    <row r="23" spans="1:17" ht="15" customHeight="1"/>
    <row r="24" spans="1:17" ht="15" customHeight="1">
      <c r="H24" s="171" t="s">
        <v>197</v>
      </c>
    </row>
    <row r="25" spans="1:17">
      <c r="A25" s="22"/>
    </row>
    <row r="26" spans="1:17" ht="15.75" customHeight="1">
      <c r="A26" s="195"/>
    </row>
    <row r="27" spans="1:17" ht="9.75" customHeight="1">
      <c r="A27" s="196"/>
    </row>
    <row r="28" spans="1:17" ht="18" customHeight="1">
      <c r="A28" s="197"/>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8"/>
  <sheetViews>
    <sheetView workbookViewId="0">
      <selection activeCell="A24" sqref="A24"/>
    </sheetView>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321</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12.75" customHeight="1" thickBot="1">
      <c r="A6" s="37" t="s">
        <v>64</v>
      </c>
      <c r="B6" s="38">
        <f>SUM(B7,B25)</f>
        <v>28</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2</v>
      </c>
      <c r="R6" s="38"/>
      <c r="S6" s="38">
        <f>SUM(S7,S25)</f>
        <v>0</v>
      </c>
      <c r="T6" s="38"/>
      <c r="U6" s="38">
        <f>SUM(U7,U25)</f>
        <v>0</v>
      </c>
      <c r="V6" s="38"/>
      <c r="W6" s="38">
        <f>SUM(W7,W25)</f>
        <v>0</v>
      </c>
      <c r="X6" s="38"/>
      <c r="Y6" s="38">
        <f>SUM(Y7,Y25)</f>
        <v>0</v>
      </c>
      <c r="Z6" s="39"/>
      <c r="AA6" s="40">
        <f>SUM(C6:Z6)</f>
        <v>28</v>
      </c>
      <c r="AB6" s="235"/>
      <c r="AC6" s="235"/>
      <c r="AD6" s="235"/>
      <c r="AE6" s="236"/>
      <c r="AF6" s="236"/>
      <c r="AG6" s="236"/>
      <c r="AH6" s="236"/>
      <c r="AI6" s="236"/>
      <c r="AJ6" s="236"/>
      <c r="AK6" s="236"/>
      <c r="AL6" s="236"/>
      <c r="AM6" s="236"/>
      <c r="AN6" s="236"/>
    </row>
    <row r="7" spans="1:40" ht="12.75" customHeight="1" thickBot="1">
      <c r="A7" s="41" t="s">
        <v>65</v>
      </c>
      <c r="B7" s="42">
        <f>SUM(B8:B24)</f>
        <v>10</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0</v>
      </c>
      <c r="R7" s="42"/>
      <c r="S7" s="42">
        <f>SUM(S8:S24)</f>
        <v>0</v>
      </c>
      <c r="T7" s="42"/>
      <c r="U7" s="42">
        <f>SUM(U8:U24)</f>
        <v>0</v>
      </c>
      <c r="V7" s="42"/>
      <c r="W7" s="42">
        <f>SUM(W8:W24)</f>
        <v>0</v>
      </c>
      <c r="X7" s="42"/>
      <c r="Y7" s="42">
        <f>SUM(Y8:Y24)</f>
        <v>0</v>
      </c>
      <c r="Z7" s="43"/>
      <c r="AA7" s="44">
        <f>SUM(C7:Z7)</f>
        <v>10</v>
      </c>
      <c r="AB7" s="237"/>
      <c r="AC7" s="237"/>
      <c r="AD7" s="237"/>
    </row>
    <row r="8" spans="1:40" ht="15.75" customHeight="1">
      <c r="A8" s="45" t="s">
        <v>66</v>
      </c>
      <c r="B8" s="46">
        <f t="shared" ref="B8:B24"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15.75" customHeight="1">
      <c r="A9" s="45" t="s">
        <v>67</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15.75" customHeight="1">
      <c r="A10" s="199" t="s">
        <v>68</v>
      </c>
      <c r="B10" s="50">
        <f t="shared" si="0"/>
        <v>0</v>
      </c>
      <c r="C10" s="51"/>
      <c r="D10" s="51"/>
      <c r="E10" s="51"/>
      <c r="F10" s="51"/>
      <c r="G10" s="51"/>
      <c r="H10" s="51"/>
      <c r="I10" s="51"/>
      <c r="J10" s="51"/>
      <c r="K10" s="51"/>
      <c r="L10" s="51"/>
      <c r="M10" s="51"/>
      <c r="N10" s="51"/>
      <c r="O10" s="51"/>
      <c r="P10" s="52"/>
      <c r="Q10" s="52"/>
      <c r="R10" s="52"/>
      <c r="S10" s="52"/>
      <c r="T10" s="52"/>
      <c r="U10" s="51"/>
      <c r="V10" s="51"/>
      <c r="W10" s="51"/>
      <c r="X10" s="51"/>
      <c r="Y10" s="51"/>
      <c r="Z10" s="53"/>
    </row>
    <row r="11" spans="1:40" ht="15.75" customHeight="1">
      <c r="A11" s="198" t="s">
        <v>69</v>
      </c>
      <c r="B11" s="54">
        <f t="shared" si="0"/>
        <v>0</v>
      </c>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40" ht="15.75" customHeight="1">
      <c r="A12" s="198" t="s">
        <v>70</v>
      </c>
      <c r="B12" s="46">
        <f t="shared" si="0"/>
        <v>0</v>
      </c>
      <c r="C12" s="47"/>
      <c r="D12" s="47"/>
      <c r="E12" s="47"/>
      <c r="F12" s="47"/>
      <c r="G12" s="47"/>
      <c r="H12" s="47"/>
      <c r="I12" s="47"/>
      <c r="J12" s="47"/>
      <c r="K12" s="47"/>
      <c r="L12" s="47"/>
      <c r="M12" s="47"/>
      <c r="N12" s="47"/>
      <c r="O12" s="47"/>
      <c r="P12" s="47"/>
      <c r="Q12" s="47"/>
      <c r="R12" s="47"/>
      <c r="S12" s="47"/>
      <c r="T12" s="47"/>
      <c r="U12" s="47"/>
      <c r="V12" s="47"/>
      <c r="W12" s="47"/>
      <c r="X12" s="47"/>
      <c r="Y12" s="47"/>
      <c r="Z12" s="48"/>
      <c r="AA12" s="49"/>
      <c r="AB12" s="237"/>
      <c r="AC12" s="237"/>
      <c r="AD12" s="237"/>
    </row>
    <row r="13" spans="1:40" ht="15.75" customHeight="1">
      <c r="A13" s="199" t="s">
        <v>71</v>
      </c>
      <c r="B13" s="46">
        <f t="shared" si="0"/>
        <v>0</v>
      </c>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40" ht="15.75" customHeight="1">
      <c r="A14" s="200" t="s">
        <v>72</v>
      </c>
      <c r="B14" s="50">
        <f t="shared" si="0"/>
        <v>2</v>
      </c>
      <c r="C14" s="224"/>
      <c r="D14" s="224"/>
      <c r="E14" s="224"/>
      <c r="F14" s="224"/>
      <c r="G14" s="225"/>
      <c r="H14" s="51"/>
      <c r="I14" s="51"/>
      <c r="J14" s="51"/>
      <c r="K14" s="51">
        <v>1</v>
      </c>
      <c r="L14" s="51"/>
      <c r="M14" s="51">
        <v>1</v>
      </c>
      <c r="N14" s="51"/>
      <c r="O14" s="51"/>
      <c r="P14" s="51"/>
      <c r="Q14" s="51"/>
      <c r="R14" s="51"/>
      <c r="S14" s="51"/>
      <c r="T14" s="51"/>
      <c r="U14" s="51"/>
      <c r="V14" s="51"/>
      <c r="W14" s="51"/>
      <c r="X14" s="47"/>
      <c r="Y14" s="51"/>
      <c r="Z14" s="53"/>
      <c r="AA14" s="57"/>
    </row>
    <row r="15" spans="1:40" ht="15.75" customHeight="1">
      <c r="A15" s="283" t="s">
        <v>317</v>
      </c>
      <c r="B15" s="50">
        <f t="shared" si="0"/>
        <v>3</v>
      </c>
      <c r="C15" s="224"/>
      <c r="D15" s="224"/>
      <c r="E15" s="224"/>
      <c r="F15" s="224"/>
      <c r="G15" s="224">
        <v>1</v>
      </c>
      <c r="H15" s="51"/>
      <c r="I15" s="51"/>
      <c r="J15" s="51"/>
      <c r="K15" s="51"/>
      <c r="L15" s="51"/>
      <c r="M15" s="51">
        <v>2</v>
      </c>
      <c r="N15" s="51"/>
      <c r="O15" s="51"/>
      <c r="P15" s="51"/>
      <c r="Q15" s="51"/>
      <c r="R15" s="59"/>
      <c r="S15" s="51"/>
      <c r="T15" s="51"/>
      <c r="U15" s="51"/>
      <c r="V15" s="60"/>
      <c r="W15" s="51"/>
      <c r="X15" s="51"/>
      <c r="Y15" s="51"/>
      <c r="Z15" s="53"/>
    </row>
    <row r="16" spans="1:40" ht="15.75" customHeight="1">
      <c r="A16" s="199" t="s">
        <v>73</v>
      </c>
      <c r="B16" s="46">
        <f t="shared" si="0"/>
        <v>0</v>
      </c>
      <c r="C16" s="226"/>
      <c r="D16" s="226"/>
      <c r="E16" s="224"/>
      <c r="F16" s="225"/>
      <c r="G16" s="226"/>
      <c r="H16" s="52"/>
      <c r="I16" s="52"/>
      <c r="J16" s="52"/>
      <c r="K16" s="52"/>
      <c r="L16" s="52"/>
      <c r="M16" s="51"/>
      <c r="N16" s="52"/>
      <c r="O16" s="52"/>
      <c r="P16" s="52"/>
      <c r="Q16" s="52"/>
      <c r="R16" s="52"/>
      <c r="S16" s="52"/>
      <c r="T16" s="52"/>
      <c r="U16" s="55"/>
      <c r="V16" s="55"/>
      <c r="W16" s="55"/>
      <c r="X16" s="55"/>
      <c r="Y16" s="55"/>
      <c r="Z16" s="56"/>
      <c r="AA16" s="57"/>
    </row>
    <row r="17" spans="1:27" ht="15.75" customHeight="1">
      <c r="A17" s="199" t="s">
        <v>74</v>
      </c>
      <c r="B17" s="54">
        <f t="shared" si="0"/>
        <v>3</v>
      </c>
      <c r="C17" s="227">
        <v>1</v>
      </c>
      <c r="D17" s="225"/>
      <c r="E17" s="227">
        <v>1</v>
      </c>
      <c r="F17" s="284"/>
      <c r="G17" s="227"/>
      <c r="H17" s="47"/>
      <c r="I17" s="61"/>
      <c r="J17" s="61"/>
      <c r="K17" s="61">
        <v>1</v>
      </c>
      <c r="L17" s="47"/>
      <c r="M17" s="51"/>
      <c r="N17" s="47"/>
      <c r="O17" s="61"/>
      <c r="P17" s="55"/>
      <c r="Q17" s="55"/>
      <c r="R17" s="62"/>
      <c r="S17" s="55"/>
      <c r="T17" s="55"/>
      <c r="U17" s="61"/>
      <c r="V17" s="61"/>
      <c r="W17" s="61"/>
      <c r="X17" s="47"/>
      <c r="Y17" s="61"/>
      <c r="Z17" s="48"/>
    </row>
    <row r="18" spans="1:27" ht="15.75" customHeight="1">
      <c r="A18" s="285" t="s">
        <v>75</v>
      </c>
      <c r="B18" s="46">
        <f t="shared" si="0"/>
        <v>0</v>
      </c>
      <c r="C18" s="228"/>
      <c r="D18" s="228"/>
      <c r="E18" s="228"/>
      <c r="F18" s="228"/>
      <c r="G18" s="225"/>
      <c r="H18" s="63"/>
      <c r="I18" s="63"/>
      <c r="J18" s="63"/>
      <c r="K18" s="63"/>
      <c r="L18" s="63"/>
      <c r="M18" s="63"/>
      <c r="N18" s="63"/>
      <c r="O18" s="63"/>
      <c r="P18" s="63"/>
      <c r="Q18" s="63"/>
      <c r="R18" s="63"/>
      <c r="S18" s="63"/>
      <c r="T18" s="63"/>
      <c r="U18" s="228"/>
      <c r="V18" s="63"/>
      <c r="W18" s="63"/>
      <c r="X18" s="63"/>
      <c r="Y18" s="63"/>
      <c r="Z18" s="64"/>
    </row>
    <row r="19" spans="1:27" ht="15.75" customHeight="1">
      <c r="A19" s="199" t="s">
        <v>76</v>
      </c>
      <c r="B19" s="50">
        <f t="shared" si="0"/>
        <v>0</v>
      </c>
      <c r="C19" s="225"/>
      <c r="D19" s="225"/>
      <c r="E19" s="225"/>
      <c r="F19" s="225"/>
      <c r="G19" s="225"/>
      <c r="H19" s="47"/>
      <c r="I19" s="63"/>
      <c r="J19" s="47"/>
      <c r="K19" s="47"/>
      <c r="L19" s="47"/>
      <c r="M19" s="47"/>
      <c r="N19" s="47"/>
      <c r="O19" s="47"/>
      <c r="P19" s="47"/>
      <c r="Q19" s="47"/>
      <c r="R19" s="47"/>
      <c r="S19" s="47"/>
      <c r="T19" s="47"/>
      <c r="U19" s="47"/>
      <c r="V19" s="47"/>
      <c r="W19" s="47"/>
      <c r="X19" s="47"/>
      <c r="Y19" s="47"/>
      <c r="Z19" s="65"/>
    </row>
    <row r="20" spans="1:27" ht="15.75" customHeight="1">
      <c r="A20" s="199" t="s">
        <v>77</v>
      </c>
      <c r="B20" s="46">
        <f t="shared" si="0"/>
        <v>0</v>
      </c>
      <c r="C20" s="229"/>
      <c r="D20" s="229"/>
      <c r="E20" s="225"/>
      <c r="F20" s="225"/>
      <c r="G20" s="225"/>
      <c r="H20" s="47"/>
      <c r="I20" s="47"/>
      <c r="J20" s="47"/>
      <c r="K20" s="47"/>
      <c r="L20" s="47"/>
      <c r="M20" s="47"/>
      <c r="N20" s="47"/>
      <c r="O20" s="47"/>
      <c r="P20" s="47"/>
      <c r="Q20" s="47"/>
      <c r="R20" s="47"/>
      <c r="S20" s="47"/>
      <c r="T20" s="47"/>
      <c r="U20" s="66"/>
      <c r="V20" s="66"/>
      <c r="W20" s="66"/>
      <c r="X20" s="66"/>
      <c r="Y20" s="51"/>
      <c r="Z20" s="67"/>
    </row>
    <row r="21" spans="1:27" ht="15.75" customHeight="1">
      <c r="A21" s="199" t="s">
        <v>322</v>
      </c>
      <c r="B21" s="46">
        <f t="shared" si="0"/>
        <v>2</v>
      </c>
      <c r="C21" s="66">
        <v>1</v>
      </c>
      <c r="D21" s="66"/>
      <c r="E21" s="47">
        <v>1</v>
      </c>
      <c r="F21" s="47"/>
      <c r="G21" s="47"/>
      <c r="H21" s="47"/>
      <c r="I21" s="55"/>
      <c r="J21" s="55"/>
      <c r="K21" s="55"/>
      <c r="L21" s="55"/>
      <c r="M21" s="55"/>
      <c r="N21" s="55"/>
      <c r="O21" s="55"/>
      <c r="P21" s="47"/>
      <c r="Q21" s="47"/>
      <c r="R21" s="47"/>
      <c r="S21" s="47"/>
      <c r="T21" s="47"/>
      <c r="U21" s="66"/>
      <c r="V21" s="66"/>
      <c r="W21" s="66"/>
      <c r="X21" s="66"/>
      <c r="Y21" s="66"/>
      <c r="Z21" s="67"/>
    </row>
    <row r="22" spans="1:27" ht="15.75" customHeight="1">
      <c r="A22" s="199" t="s">
        <v>79</v>
      </c>
      <c r="B22" s="46">
        <f t="shared" si="0"/>
        <v>0</v>
      </c>
      <c r="C22" s="66"/>
      <c r="D22" s="66"/>
      <c r="E22" s="47"/>
      <c r="F22" s="47"/>
      <c r="G22" s="47"/>
      <c r="H22" s="47"/>
      <c r="I22" s="47"/>
      <c r="J22" s="47"/>
      <c r="K22" s="47"/>
      <c r="L22" s="47"/>
      <c r="M22" s="47"/>
      <c r="N22" s="47"/>
      <c r="O22" s="47"/>
      <c r="P22" s="47"/>
      <c r="Q22" s="47"/>
      <c r="R22" s="47"/>
      <c r="S22" s="47"/>
      <c r="T22" s="47"/>
      <c r="U22" s="66"/>
      <c r="V22" s="66"/>
      <c r="W22" s="66"/>
      <c r="X22" s="66"/>
      <c r="Y22" s="66"/>
      <c r="Z22" s="67"/>
    </row>
    <row r="23" spans="1:27" ht="15.75" customHeight="1">
      <c r="A23" s="199" t="s">
        <v>195</v>
      </c>
      <c r="B23" s="46">
        <f t="shared" si="0"/>
        <v>0</v>
      </c>
      <c r="C23" s="51"/>
      <c r="D23" s="51"/>
      <c r="E23" s="51"/>
      <c r="F23" s="51"/>
      <c r="G23" s="51"/>
      <c r="H23" s="51"/>
      <c r="I23" s="51"/>
      <c r="J23" s="51"/>
      <c r="K23" s="51"/>
      <c r="L23" s="51"/>
      <c r="M23" s="51"/>
      <c r="N23" s="51"/>
      <c r="O23" s="51"/>
      <c r="P23" s="51"/>
      <c r="Q23" s="51"/>
      <c r="R23" s="51"/>
      <c r="S23" s="51"/>
      <c r="T23" s="51"/>
      <c r="U23" s="51"/>
      <c r="V23" s="51"/>
      <c r="W23" s="51"/>
      <c r="X23" s="51"/>
      <c r="Y23" s="51"/>
      <c r="Z23" s="53"/>
    </row>
    <row r="24" spans="1:27" ht="15" customHeight="1" thickBot="1">
      <c r="A24" s="286" t="s">
        <v>316</v>
      </c>
      <c r="B24" s="46">
        <f t="shared" si="0"/>
        <v>0</v>
      </c>
      <c r="C24" s="51"/>
      <c r="D24" s="51"/>
      <c r="E24" s="51"/>
      <c r="F24" s="51"/>
      <c r="G24" s="51"/>
      <c r="H24" s="51"/>
      <c r="I24" s="51"/>
      <c r="J24" s="51"/>
      <c r="K24" s="51"/>
      <c r="L24" s="51"/>
      <c r="M24" s="51"/>
      <c r="N24" s="51"/>
      <c r="O24" s="51"/>
      <c r="P24" s="51"/>
      <c r="Q24" s="51"/>
      <c r="R24" s="51"/>
      <c r="S24" s="51"/>
      <c r="T24" s="51"/>
      <c r="U24" s="51"/>
      <c r="V24" s="51"/>
      <c r="W24" s="51"/>
      <c r="X24" s="51"/>
      <c r="Y24" s="51"/>
      <c r="Z24" s="53"/>
    </row>
    <row r="25" spans="1:27" ht="15.75" customHeight="1" thickBot="1">
      <c r="A25" s="202" t="s">
        <v>80</v>
      </c>
      <c r="B25" s="42">
        <f t="shared" ref="B25:Q25" si="1">SUM(B26:B44)</f>
        <v>18</v>
      </c>
      <c r="C25" s="68">
        <f t="shared" si="1"/>
        <v>2</v>
      </c>
      <c r="D25" s="68">
        <f t="shared" si="1"/>
        <v>0</v>
      </c>
      <c r="E25" s="68">
        <f t="shared" si="1"/>
        <v>2</v>
      </c>
      <c r="F25" s="68">
        <f t="shared" si="1"/>
        <v>0</v>
      </c>
      <c r="G25" s="68">
        <f t="shared" si="1"/>
        <v>0</v>
      </c>
      <c r="H25" s="68">
        <f t="shared" si="1"/>
        <v>0</v>
      </c>
      <c r="I25" s="68">
        <f t="shared" si="1"/>
        <v>1</v>
      </c>
      <c r="J25" s="68">
        <f t="shared" si="1"/>
        <v>0</v>
      </c>
      <c r="K25" s="68">
        <f t="shared" si="1"/>
        <v>9</v>
      </c>
      <c r="L25" s="68">
        <f t="shared" si="1"/>
        <v>0</v>
      </c>
      <c r="M25" s="68">
        <f t="shared" si="1"/>
        <v>0</v>
      </c>
      <c r="N25" s="68">
        <f t="shared" si="1"/>
        <v>0</v>
      </c>
      <c r="O25" s="68">
        <f t="shared" si="1"/>
        <v>2</v>
      </c>
      <c r="P25" s="68">
        <f t="shared" si="1"/>
        <v>0</v>
      </c>
      <c r="Q25" s="68">
        <f t="shared" si="1"/>
        <v>2</v>
      </c>
      <c r="R25" s="68"/>
      <c r="S25" s="68">
        <f t="shared" ref="S25:Z25" si="2">SUM(S26:S44)</f>
        <v>0</v>
      </c>
      <c r="T25" s="68">
        <f t="shared" si="2"/>
        <v>0</v>
      </c>
      <c r="U25" s="68">
        <f t="shared" si="2"/>
        <v>0</v>
      </c>
      <c r="V25" s="221">
        <f t="shared" si="2"/>
        <v>0</v>
      </c>
      <c r="W25" s="68">
        <f t="shared" si="2"/>
        <v>0</v>
      </c>
      <c r="X25" s="221">
        <f t="shared" si="2"/>
        <v>0</v>
      </c>
      <c r="Y25" s="68">
        <f t="shared" si="2"/>
        <v>0</v>
      </c>
      <c r="Z25" s="222">
        <f t="shared" si="2"/>
        <v>0</v>
      </c>
      <c r="AA25" s="57">
        <f>SUM(C25:Z25)</f>
        <v>18</v>
      </c>
    </row>
    <row r="26" spans="1:27" ht="14.25" customHeight="1">
      <c r="A26" s="203" t="s">
        <v>81</v>
      </c>
      <c r="B26" s="50">
        <f t="shared" ref="B26:B44" si="3">SUM(C26:Z26)</f>
        <v>1</v>
      </c>
      <c r="C26" s="69"/>
      <c r="D26" s="69"/>
      <c r="E26" s="69"/>
      <c r="F26" s="69"/>
      <c r="G26" s="69"/>
      <c r="H26" s="69"/>
      <c r="I26" s="69"/>
      <c r="J26" s="69"/>
      <c r="K26" s="69">
        <v>1</v>
      </c>
      <c r="L26" s="69"/>
      <c r="M26" s="69"/>
      <c r="N26" s="69"/>
      <c r="O26" s="69"/>
      <c r="P26" s="69"/>
      <c r="Q26" s="69"/>
      <c r="R26" s="69"/>
      <c r="S26" s="69"/>
      <c r="T26" s="69"/>
      <c r="U26" s="69"/>
      <c r="V26" s="69"/>
      <c r="W26" s="69"/>
      <c r="X26" s="51"/>
      <c r="Y26" s="69"/>
      <c r="Z26" s="70"/>
      <c r="AA26" s="57"/>
    </row>
    <row r="27" spans="1:27" ht="14.25" customHeight="1">
      <c r="A27" s="58" t="s">
        <v>82</v>
      </c>
      <c r="B27" s="50">
        <f t="shared" si="3"/>
        <v>1</v>
      </c>
      <c r="C27" s="51"/>
      <c r="D27" s="51"/>
      <c r="E27" s="51">
        <v>1</v>
      </c>
      <c r="F27" s="51"/>
      <c r="G27" s="51"/>
      <c r="H27" s="51"/>
      <c r="I27" s="51"/>
      <c r="J27" s="51"/>
      <c r="K27" s="51"/>
      <c r="L27" s="51"/>
      <c r="M27" s="51"/>
      <c r="N27" s="51"/>
      <c r="O27" s="51"/>
      <c r="P27" s="51"/>
      <c r="Q27" s="51"/>
      <c r="R27" s="51"/>
      <c r="S27" s="51"/>
      <c r="T27" s="51"/>
      <c r="U27" s="51"/>
      <c r="V27" s="51"/>
      <c r="W27" s="51"/>
      <c r="X27" s="51"/>
      <c r="Y27" s="51"/>
      <c r="Z27" s="53"/>
      <c r="AA27" s="57"/>
    </row>
    <row r="28" spans="1:27" ht="14.25" customHeight="1">
      <c r="A28" s="45" t="s">
        <v>83</v>
      </c>
      <c r="B28" s="50">
        <f t="shared" si="3"/>
        <v>0</v>
      </c>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7" ht="14.25" customHeight="1">
      <c r="A29" s="45" t="s">
        <v>84</v>
      </c>
      <c r="B29" s="50">
        <f t="shared" si="3"/>
        <v>0</v>
      </c>
      <c r="C29" s="47"/>
      <c r="D29" s="47"/>
      <c r="E29" s="47"/>
      <c r="F29" s="47"/>
      <c r="G29" s="47"/>
      <c r="H29" s="47"/>
      <c r="I29" s="47"/>
      <c r="J29" s="47"/>
      <c r="K29" s="47"/>
      <c r="L29" s="47"/>
      <c r="M29" s="47"/>
      <c r="N29" s="47"/>
      <c r="O29" s="47"/>
      <c r="P29" s="47"/>
      <c r="Q29" s="47"/>
      <c r="R29" s="47"/>
      <c r="S29" s="47"/>
      <c r="T29" s="47"/>
      <c r="U29" s="47"/>
      <c r="V29" s="47"/>
      <c r="W29" s="47"/>
      <c r="X29" s="47"/>
      <c r="Y29" s="47"/>
      <c r="Z29" s="48"/>
    </row>
    <row r="30" spans="1:27" ht="14.25" customHeight="1">
      <c r="A30" s="45" t="s">
        <v>85</v>
      </c>
      <c r="B30" s="50">
        <f t="shared" si="3"/>
        <v>0</v>
      </c>
      <c r="C30" s="51"/>
      <c r="D30" s="51"/>
      <c r="E30" s="51"/>
      <c r="F30" s="51"/>
      <c r="G30" s="51"/>
      <c r="H30" s="51"/>
      <c r="I30" s="47"/>
      <c r="J30" s="51"/>
      <c r="K30" s="51"/>
      <c r="L30" s="51"/>
      <c r="M30" s="51"/>
      <c r="N30" s="51"/>
      <c r="O30" s="51"/>
      <c r="P30" s="51"/>
      <c r="Q30" s="51"/>
      <c r="R30" s="51"/>
      <c r="S30" s="51"/>
      <c r="T30" s="51"/>
      <c r="U30" s="51"/>
      <c r="V30" s="51"/>
      <c r="W30" s="51"/>
      <c r="X30" s="51"/>
      <c r="Y30" s="51"/>
      <c r="Z30" s="53"/>
    </row>
    <row r="31" spans="1:27" ht="14.25" customHeight="1">
      <c r="A31" s="45" t="s">
        <v>323</v>
      </c>
      <c r="B31" s="50">
        <f t="shared" si="3"/>
        <v>0</v>
      </c>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7" ht="14.25" customHeight="1">
      <c r="A32" s="45" t="s">
        <v>86</v>
      </c>
      <c r="B32" s="50">
        <f t="shared" si="3"/>
        <v>0</v>
      </c>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62" ht="14.25" customHeight="1">
      <c r="A33" s="45" t="s">
        <v>87</v>
      </c>
      <c r="B33" s="50">
        <f t="shared" si="3"/>
        <v>0</v>
      </c>
      <c r="C33" s="71"/>
      <c r="D33" s="71"/>
      <c r="E33" s="47"/>
      <c r="F33" s="47"/>
      <c r="G33" s="47"/>
      <c r="H33" s="47"/>
      <c r="I33" s="47"/>
      <c r="J33" s="47"/>
      <c r="K33" s="47"/>
      <c r="L33" s="47"/>
      <c r="M33" s="47"/>
      <c r="N33" s="47"/>
      <c r="O33" s="47"/>
      <c r="P33" s="47"/>
      <c r="Q33" s="47"/>
      <c r="R33" s="47"/>
      <c r="S33" s="47"/>
      <c r="T33" s="55"/>
      <c r="U33" s="71"/>
      <c r="V33" s="71"/>
      <c r="W33" s="71"/>
      <c r="X33" s="71"/>
      <c r="Y33" s="71"/>
      <c r="Z33" s="72"/>
    </row>
    <row r="34" spans="1:62" ht="14.25" customHeight="1">
      <c r="A34" s="201" t="s">
        <v>88</v>
      </c>
      <c r="B34" s="50">
        <f t="shared" si="3"/>
        <v>2</v>
      </c>
      <c r="C34" s="63"/>
      <c r="D34" s="63"/>
      <c r="E34" s="63">
        <v>1</v>
      </c>
      <c r="F34" s="63"/>
      <c r="G34" s="63"/>
      <c r="H34" s="63"/>
      <c r="I34" s="63"/>
      <c r="J34" s="63"/>
      <c r="K34" s="63"/>
      <c r="L34" s="63"/>
      <c r="M34" s="63"/>
      <c r="N34" s="63"/>
      <c r="O34" s="63"/>
      <c r="P34" s="63"/>
      <c r="Q34" s="228">
        <v>1</v>
      </c>
      <c r="R34" s="63"/>
      <c r="S34" s="63"/>
      <c r="T34" s="63"/>
      <c r="U34" s="63"/>
      <c r="V34" s="63"/>
      <c r="W34" s="63"/>
      <c r="X34" s="63"/>
      <c r="Y34" s="63"/>
      <c r="Z34" s="73"/>
    </row>
    <row r="35" spans="1:62" ht="14.25" customHeight="1">
      <c r="A35" s="207" t="s">
        <v>198</v>
      </c>
      <c r="B35" s="50">
        <f t="shared" si="3"/>
        <v>4</v>
      </c>
      <c r="C35" s="206">
        <v>1</v>
      </c>
      <c r="D35" s="206"/>
      <c r="E35" s="206"/>
      <c r="F35" s="206"/>
      <c r="G35" s="206"/>
      <c r="H35" s="206"/>
      <c r="I35" s="206"/>
      <c r="J35" s="206"/>
      <c r="K35" s="206"/>
      <c r="L35" s="206"/>
      <c r="M35" s="206"/>
      <c r="N35" s="206"/>
      <c r="O35" s="206">
        <v>2</v>
      </c>
      <c r="P35" s="206"/>
      <c r="Q35" s="206">
        <v>1</v>
      </c>
      <c r="R35" s="63"/>
      <c r="S35" s="63"/>
      <c r="T35" s="206"/>
      <c r="U35" s="206"/>
      <c r="V35" s="206"/>
      <c r="W35" s="206"/>
      <c r="X35" s="206"/>
      <c r="Y35" s="206"/>
      <c r="Z35" s="208"/>
    </row>
    <row r="36" spans="1:62" ht="14.25" customHeight="1">
      <c r="A36" s="58" t="s">
        <v>89</v>
      </c>
      <c r="B36" s="50">
        <f t="shared" si="3"/>
        <v>0</v>
      </c>
      <c r="C36" s="51"/>
      <c r="D36" s="51"/>
      <c r="E36" s="51"/>
      <c r="F36" s="51"/>
      <c r="G36" s="51"/>
      <c r="H36" s="51"/>
      <c r="I36" s="51"/>
      <c r="J36" s="51"/>
      <c r="K36" s="51"/>
      <c r="L36" s="51"/>
      <c r="M36" s="51"/>
      <c r="N36" s="51"/>
      <c r="O36" s="51"/>
      <c r="P36" s="51"/>
      <c r="Q36" s="51"/>
      <c r="R36" s="74"/>
      <c r="S36" s="74"/>
      <c r="T36" s="51"/>
      <c r="U36" s="51"/>
      <c r="V36" s="51"/>
      <c r="W36" s="51"/>
      <c r="X36" s="51"/>
      <c r="Y36" s="51"/>
      <c r="Z36" s="53"/>
      <c r="AA36" s="75"/>
      <c r="AC36" s="238"/>
      <c r="AD36" s="238"/>
      <c r="AE36" s="239"/>
      <c r="AF36" s="238"/>
      <c r="AG36" s="238"/>
      <c r="AH36" s="238"/>
      <c r="AI36" s="238"/>
      <c r="AJ36" s="238"/>
      <c r="AK36" s="238"/>
      <c r="AL36" s="238"/>
      <c r="AM36" s="238"/>
    </row>
    <row r="37" spans="1:62" ht="14.25" customHeight="1">
      <c r="A37" s="45" t="s">
        <v>324</v>
      </c>
      <c r="B37" s="54">
        <f t="shared" si="3"/>
        <v>0</v>
      </c>
      <c r="C37" s="47"/>
      <c r="D37" s="47"/>
      <c r="E37" s="47"/>
      <c r="F37" s="47"/>
      <c r="G37" s="47"/>
      <c r="H37" s="47"/>
      <c r="I37" s="47"/>
      <c r="J37" s="47"/>
      <c r="K37" s="47"/>
      <c r="L37" s="47"/>
      <c r="M37" s="47"/>
      <c r="N37" s="47"/>
      <c r="O37" s="47"/>
      <c r="P37" s="47"/>
      <c r="Q37" s="47"/>
      <c r="R37" s="51"/>
      <c r="S37" s="51"/>
      <c r="T37" s="47"/>
      <c r="U37" s="47"/>
      <c r="V37" s="47"/>
      <c r="W37" s="47"/>
      <c r="X37" s="47"/>
      <c r="Y37" s="47"/>
      <c r="Z37" s="48"/>
    </row>
    <row r="38" spans="1:62" ht="14.25" customHeight="1">
      <c r="A38" s="45" t="s">
        <v>91</v>
      </c>
      <c r="B38" s="76">
        <f t="shared" si="3"/>
        <v>2</v>
      </c>
      <c r="C38" s="47">
        <v>1</v>
      </c>
      <c r="D38" s="47"/>
      <c r="E38" s="47"/>
      <c r="F38" s="47"/>
      <c r="G38" s="47"/>
      <c r="H38" s="47"/>
      <c r="I38" s="47">
        <v>1</v>
      </c>
      <c r="J38" s="47"/>
      <c r="K38" s="47"/>
      <c r="L38" s="47"/>
      <c r="M38" s="47"/>
      <c r="N38" s="47"/>
      <c r="O38" s="47"/>
      <c r="P38" s="47"/>
      <c r="Q38" s="47"/>
      <c r="R38" s="47"/>
      <c r="S38" s="47"/>
      <c r="T38" s="47"/>
      <c r="U38" s="47"/>
      <c r="V38" s="47"/>
      <c r="W38" s="47"/>
      <c r="X38" s="47"/>
      <c r="Y38" s="47"/>
      <c r="Z38" s="48"/>
      <c r="AA38" s="77"/>
      <c r="AB38" s="238"/>
      <c r="AC38" s="238"/>
      <c r="AD38" s="238"/>
      <c r="AE38" s="238"/>
      <c r="AF38" s="238"/>
      <c r="AG38" s="238"/>
      <c r="AH38" s="238"/>
      <c r="AI38" s="238"/>
      <c r="AJ38" s="238"/>
      <c r="AK38" s="238"/>
      <c r="AL38" s="238"/>
      <c r="AM38" s="238"/>
    </row>
    <row r="39" spans="1:62" ht="14.25" customHeight="1">
      <c r="A39" s="45" t="s">
        <v>92</v>
      </c>
      <c r="B39" s="76">
        <f t="shared" si="3"/>
        <v>0</v>
      </c>
      <c r="C39" s="63"/>
      <c r="D39" s="63"/>
      <c r="E39" s="63"/>
      <c r="F39" s="63"/>
      <c r="G39" s="63"/>
      <c r="H39" s="63"/>
      <c r="I39" s="63"/>
      <c r="J39" s="63"/>
      <c r="K39" s="63"/>
      <c r="L39" s="63"/>
      <c r="M39" s="63"/>
      <c r="N39" s="63"/>
      <c r="O39" s="63"/>
      <c r="P39" s="63"/>
      <c r="Q39" s="63"/>
      <c r="R39" s="63"/>
      <c r="S39" s="63"/>
      <c r="T39" s="63"/>
      <c r="U39" s="63"/>
      <c r="V39" s="63"/>
      <c r="W39" s="63"/>
      <c r="X39" s="63"/>
      <c r="Y39" s="63"/>
      <c r="Z39" s="64"/>
    </row>
    <row r="40" spans="1:62" ht="14.25" customHeight="1">
      <c r="A40" s="45" t="s">
        <v>93</v>
      </c>
      <c r="B40" s="76">
        <f t="shared" si="3"/>
        <v>0</v>
      </c>
      <c r="C40" s="47"/>
      <c r="D40" s="47"/>
      <c r="E40" s="47"/>
      <c r="F40" s="47"/>
      <c r="G40" s="47"/>
      <c r="H40" s="47"/>
      <c r="I40" s="47"/>
      <c r="J40" s="47"/>
      <c r="K40" s="47"/>
      <c r="L40" s="47"/>
      <c r="M40" s="47"/>
      <c r="N40" s="47"/>
      <c r="O40" s="47"/>
      <c r="P40" s="55"/>
      <c r="Q40" s="55"/>
      <c r="R40" s="55"/>
      <c r="S40" s="55"/>
      <c r="T40" s="55"/>
      <c r="U40" s="47"/>
      <c r="V40" s="47"/>
      <c r="W40" s="47"/>
      <c r="X40" s="47"/>
      <c r="Y40" s="47"/>
      <c r="Z40" s="48"/>
    </row>
    <row r="41" spans="1:62" ht="14.25" customHeight="1">
      <c r="A41" s="45" t="s">
        <v>94</v>
      </c>
      <c r="B41" s="76">
        <f t="shared" si="3"/>
        <v>8</v>
      </c>
      <c r="C41" s="47"/>
      <c r="D41" s="47"/>
      <c r="E41" s="47"/>
      <c r="F41" s="47"/>
      <c r="G41" s="47"/>
      <c r="H41" s="47"/>
      <c r="I41" s="47"/>
      <c r="J41" s="47"/>
      <c r="K41" s="47">
        <v>8</v>
      </c>
      <c r="L41" s="47"/>
      <c r="M41" s="47"/>
      <c r="N41" s="47"/>
      <c r="O41" s="47"/>
      <c r="P41" s="55"/>
      <c r="Q41" s="55"/>
      <c r="R41" s="55"/>
      <c r="S41" s="55"/>
      <c r="T41" s="55"/>
      <c r="U41" s="47"/>
      <c r="V41" s="47"/>
      <c r="W41" s="47"/>
      <c r="X41" s="47"/>
      <c r="Y41" s="47"/>
      <c r="Z41" s="48"/>
    </row>
    <row r="42" spans="1:62" ht="14.25" customHeight="1">
      <c r="A42" s="45" t="s">
        <v>95</v>
      </c>
      <c r="B42" s="46">
        <f t="shared" si="3"/>
        <v>0</v>
      </c>
      <c r="C42" s="47"/>
      <c r="D42" s="47"/>
      <c r="E42" s="47"/>
      <c r="F42" s="47"/>
      <c r="G42" s="47"/>
      <c r="H42" s="47"/>
      <c r="I42" s="47" t="s">
        <v>224</v>
      </c>
      <c r="J42" s="47"/>
      <c r="K42" s="47"/>
      <c r="L42" s="47"/>
      <c r="M42" s="47"/>
      <c r="N42" s="47"/>
      <c r="O42" s="47"/>
      <c r="P42" s="47"/>
      <c r="Q42" s="47"/>
      <c r="R42" s="47"/>
      <c r="S42" s="47"/>
      <c r="T42" s="47"/>
      <c r="U42" s="47"/>
      <c r="V42" s="47"/>
      <c r="W42" s="47"/>
      <c r="X42" s="47"/>
      <c r="Y42" s="47"/>
      <c r="Z42" s="48"/>
    </row>
    <row r="43" spans="1:62" ht="14.25" customHeight="1">
      <c r="A43" s="78" t="s">
        <v>96</v>
      </c>
      <c r="B43" s="46">
        <f t="shared" si="3"/>
        <v>0</v>
      </c>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62" ht="14.25" customHeight="1" thickBot="1">
      <c r="A44" s="204" t="s">
        <v>335</v>
      </c>
      <c r="B44" s="79">
        <f t="shared" si="3"/>
        <v>0</v>
      </c>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62" s="82" customFormat="1" ht="9">
      <c r="B45" s="82" t="s">
        <v>97</v>
      </c>
      <c r="D45" s="82" t="s">
        <v>98</v>
      </c>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46" s="83" t="s">
        <v>99</v>
      </c>
      <c r="B46" s="84"/>
      <c r="C46" s="84"/>
      <c r="D46" s="84"/>
      <c r="L46" s="83" t="s">
        <v>100</v>
      </c>
      <c r="P46" s="85" t="s">
        <v>101</v>
      </c>
      <c r="T46" s="83" t="s">
        <v>102</v>
      </c>
      <c r="W46" s="83" t="s">
        <v>103</v>
      </c>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47" s="83" t="s">
        <v>104</v>
      </c>
      <c r="B47" s="83" t="s">
        <v>217</v>
      </c>
      <c r="E47" s="83" t="s">
        <v>105</v>
      </c>
      <c r="I47" s="83" t="s">
        <v>106</v>
      </c>
      <c r="L47" s="83" t="s">
        <v>107</v>
      </c>
      <c r="P47" s="83" t="s">
        <v>108</v>
      </c>
      <c r="T47" s="83" t="s">
        <v>109</v>
      </c>
      <c r="X47" s="83" t="s">
        <v>110</v>
      </c>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48" s="83" t="s">
        <v>111</v>
      </c>
      <c r="B48" s="83" t="s">
        <v>112</v>
      </c>
      <c r="E48" s="83" t="s">
        <v>113</v>
      </c>
      <c r="I48" s="83" t="s">
        <v>114</v>
      </c>
      <c r="L48" s="83" t="s">
        <v>115</v>
      </c>
      <c r="P48" s="83" t="s">
        <v>116</v>
      </c>
      <c r="T48" s="83" t="s">
        <v>117</v>
      </c>
      <c r="X48" s="83" t="s">
        <v>118</v>
      </c>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1:62" s="83" customFormat="1" ht="9.75" customHeight="1">
      <c r="A49" s="83" t="s">
        <v>119</v>
      </c>
      <c r="B49" s="83" t="s">
        <v>120</v>
      </c>
      <c r="E49" s="83" t="s">
        <v>121</v>
      </c>
      <c r="I49" s="83" t="s">
        <v>122</v>
      </c>
      <c r="L49" s="86" t="s">
        <v>123</v>
      </c>
      <c r="P49" s="87" t="s">
        <v>124</v>
      </c>
      <c r="T49" s="83" t="s">
        <v>125</v>
      </c>
      <c r="X49" s="83" t="s">
        <v>227</v>
      </c>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1:62" s="83" customFormat="1" ht="9.75" customHeight="1">
      <c r="A50" s="83" t="s">
        <v>126</v>
      </c>
      <c r="B50" s="83" t="s">
        <v>127</v>
      </c>
      <c r="E50" s="83" t="s">
        <v>128</v>
      </c>
      <c r="I50" s="83" t="s">
        <v>129</v>
      </c>
      <c r="L50" s="83" t="s">
        <v>130</v>
      </c>
      <c r="P50" s="88" t="s">
        <v>131</v>
      </c>
      <c r="T50" s="87" t="s">
        <v>132</v>
      </c>
      <c r="X50" s="85" t="s">
        <v>133</v>
      </c>
      <c r="Y50" s="89"/>
      <c r="Z50" s="89"/>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1:62" s="83" customFormat="1" ht="9.75" customHeight="1">
      <c r="A51" s="83" t="s">
        <v>199</v>
      </c>
      <c r="B51" s="83" t="s">
        <v>134</v>
      </c>
      <c r="E51" s="83" t="s">
        <v>135</v>
      </c>
      <c r="I51" s="83" t="s">
        <v>136</v>
      </c>
      <c r="L51" s="83" t="s">
        <v>137</v>
      </c>
      <c r="P51" s="88" t="s">
        <v>138</v>
      </c>
      <c r="T51" s="85" t="s">
        <v>139</v>
      </c>
      <c r="X51" s="89" t="s">
        <v>140</v>
      </c>
      <c r="Y51" s="89"/>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1:62" s="83" customFormat="1" ht="9.75" customHeight="1">
      <c r="A52" s="83" t="s">
        <v>141</v>
      </c>
      <c r="B52" s="83" t="s">
        <v>142</v>
      </c>
      <c r="E52" s="83" t="s">
        <v>143</v>
      </c>
      <c r="I52" s="83" t="s">
        <v>144</v>
      </c>
      <c r="L52" s="83" t="s">
        <v>145</v>
      </c>
      <c r="P52" s="83" t="s">
        <v>146</v>
      </c>
      <c r="T52" s="83" t="s">
        <v>147</v>
      </c>
      <c r="W52" s="83" t="s">
        <v>148</v>
      </c>
      <c r="Y52" s="90"/>
      <c r="Z52" s="89"/>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1:62" s="83" customFormat="1" ht="9.75" customHeight="1">
      <c r="A53" s="83" t="s">
        <v>149</v>
      </c>
      <c r="B53" s="83" t="s">
        <v>150</v>
      </c>
      <c r="E53" s="83" t="s">
        <v>151</v>
      </c>
      <c r="I53" s="83" t="s">
        <v>152</v>
      </c>
      <c r="L53" s="83" t="s">
        <v>153</v>
      </c>
      <c r="P53" s="87" t="s">
        <v>154</v>
      </c>
      <c r="T53" s="83" t="s">
        <v>155</v>
      </c>
      <c r="W53" s="83" t="s">
        <v>156</v>
      </c>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1:62" s="83" customFormat="1" ht="9.75" customHeight="1">
      <c r="A54" s="83" t="s">
        <v>157</v>
      </c>
      <c r="B54" s="83" t="s">
        <v>158</v>
      </c>
      <c r="E54" s="83" t="s">
        <v>159</v>
      </c>
      <c r="I54" s="83" t="s">
        <v>160</v>
      </c>
      <c r="L54" s="83" t="s">
        <v>161</v>
      </c>
      <c r="P54" s="91" t="s">
        <v>162</v>
      </c>
      <c r="T54" s="83" t="s">
        <v>218</v>
      </c>
      <c r="X54" s="89" t="s">
        <v>163</v>
      </c>
      <c r="Y54" s="89"/>
      <c r="Z54" s="89"/>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1:62" s="83" customFormat="1" ht="9.75" customHeight="1">
      <c r="A55" s="83" t="s">
        <v>164</v>
      </c>
      <c r="B55" s="83" t="s">
        <v>165</v>
      </c>
      <c r="E55" s="83" t="s">
        <v>166</v>
      </c>
      <c r="I55" s="83" t="s">
        <v>167</v>
      </c>
      <c r="L55" s="83" t="s">
        <v>168</v>
      </c>
      <c r="O55" s="83" t="s">
        <v>169</v>
      </c>
      <c r="X55" s="83" t="s">
        <v>170</v>
      </c>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1: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row r="57" spans="1: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1: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election activeCell="E9" sqref="E9"/>
    </sheetView>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339</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321</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21.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36.75" customHeight="1" thickBot="1">
      <c r="A6" s="37" t="s">
        <v>64</v>
      </c>
      <c r="B6" s="38">
        <f>SUM(B7,B13)</f>
        <v>0</v>
      </c>
      <c r="C6" s="38">
        <f>SUM(C7,C13)</f>
        <v>0</v>
      </c>
      <c r="D6" s="38"/>
      <c r="E6" s="38">
        <f>SUM(E7,E13)</f>
        <v>0</v>
      </c>
      <c r="F6" s="38"/>
      <c r="G6" s="38">
        <f>SUM(G7,G13)</f>
        <v>0</v>
      </c>
      <c r="H6" s="38"/>
      <c r="I6" s="38">
        <f>SUM(I7,I13)</f>
        <v>0</v>
      </c>
      <c r="J6" s="38"/>
      <c r="K6" s="38">
        <f>SUM(K7,K13)</f>
        <v>0</v>
      </c>
      <c r="L6" s="38"/>
      <c r="M6" s="38">
        <f>SUM(M7,M13)</f>
        <v>0</v>
      </c>
      <c r="N6" s="38"/>
      <c r="O6" s="38">
        <f>SUM(O7,O13)</f>
        <v>0</v>
      </c>
      <c r="P6" s="38"/>
      <c r="Q6" s="38">
        <f>SUM(Q7,Q13)</f>
        <v>0</v>
      </c>
      <c r="R6" s="38"/>
      <c r="S6" s="38">
        <f>SUM(S7,S13)</f>
        <v>0</v>
      </c>
      <c r="T6" s="38"/>
      <c r="U6" s="38">
        <f>SUM(U7,U13)</f>
        <v>0</v>
      </c>
      <c r="V6" s="38"/>
      <c r="W6" s="38">
        <f>SUM(W7,W13)</f>
        <v>0</v>
      </c>
      <c r="X6" s="38"/>
      <c r="Y6" s="38">
        <f>SUM(Y7,Y13)</f>
        <v>0</v>
      </c>
      <c r="Z6" s="39"/>
      <c r="AA6" s="40">
        <f>SUM(C6:Z6)</f>
        <v>0</v>
      </c>
      <c r="AB6" s="235"/>
      <c r="AC6" s="235"/>
      <c r="AD6" s="235"/>
      <c r="AE6" s="236"/>
      <c r="AF6" s="236"/>
      <c r="AG6" s="236"/>
      <c r="AH6" s="236"/>
      <c r="AI6" s="236"/>
      <c r="AJ6" s="236"/>
      <c r="AK6" s="236"/>
      <c r="AL6" s="236"/>
      <c r="AM6" s="236"/>
      <c r="AN6" s="236"/>
    </row>
    <row r="7" spans="1:40" ht="36.75" customHeight="1" thickBot="1">
      <c r="A7" s="41" t="s">
        <v>65</v>
      </c>
      <c r="B7" s="42">
        <f>SUM(B8:B13)</f>
        <v>0</v>
      </c>
      <c r="C7" s="42">
        <f>SUM(C8:C10)</f>
        <v>0</v>
      </c>
      <c r="D7" s="42"/>
      <c r="E7" s="42">
        <f>SUM(E8:E13)</f>
        <v>0</v>
      </c>
      <c r="F7" s="42"/>
      <c r="G7" s="42">
        <f>SUM(G8:G13)</f>
        <v>0</v>
      </c>
      <c r="H7" s="42"/>
      <c r="I7" s="42">
        <f>SUM(I8:I13)</f>
        <v>0</v>
      </c>
      <c r="J7" s="42"/>
      <c r="K7" s="42">
        <f>SUM(K8:K13)</f>
        <v>0</v>
      </c>
      <c r="L7" s="42"/>
      <c r="M7" s="42">
        <f>SUM(M8:M13)</f>
        <v>0</v>
      </c>
      <c r="N7" s="42"/>
      <c r="O7" s="42">
        <f>SUM(O8:O13)</f>
        <v>0</v>
      </c>
      <c r="P7" s="42"/>
      <c r="Q7" s="42">
        <f>SUM(Q8:Q13)</f>
        <v>0</v>
      </c>
      <c r="R7" s="42"/>
      <c r="S7" s="42">
        <f>SUM(S8:S13)</f>
        <v>0</v>
      </c>
      <c r="T7" s="42"/>
      <c r="U7" s="42">
        <f>SUM(U8:U13)</f>
        <v>0</v>
      </c>
      <c r="V7" s="42"/>
      <c r="W7" s="42">
        <f>SUM(W8:W13)</f>
        <v>0</v>
      </c>
      <c r="X7" s="42"/>
      <c r="Y7" s="42">
        <f>SUM(Y8:Y13)</f>
        <v>0</v>
      </c>
      <c r="Z7" s="43"/>
      <c r="AA7" s="44">
        <f>SUM(C7:Z7)</f>
        <v>0</v>
      </c>
      <c r="AB7" s="237"/>
      <c r="AC7" s="237"/>
      <c r="AD7" s="237"/>
    </row>
    <row r="8" spans="1:40" ht="36.75" customHeight="1">
      <c r="A8" s="126" t="s">
        <v>175</v>
      </c>
      <c r="B8" s="46">
        <f t="shared" ref="B8:B11"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36.75" customHeight="1">
      <c r="A9" s="145" t="s">
        <v>181</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36.75" customHeight="1" thickBot="1">
      <c r="A10" s="131" t="s">
        <v>337</v>
      </c>
      <c r="B10" s="327">
        <f t="shared" si="0"/>
        <v>0</v>
      </c>
      <c r="C10" s="52"/>
      <c r="D10" s="52"/>
      <c r="E10" s="52"/>
      <c r="F10" s="52"/>
      <c r="G10" s="52"/>
      <c r="H10" s="52"/>
      <c r="I10" s="52"/>
      <c r="J10" s="52"/>
      <c r="K10" s="52"/>
      <c r="L10" s="52"/>
      <c r="M10" s="52"/>
      <c r="N10" s="52"/>
      <c r="O10" s="52"/>
      <c r="P10" s="52"/>
      <c r="Q10" s="52"/>
      <c r="R10" s="52"/>
      <c r="S10" s="52"/>
      <c r="T10" s="52"/>
      <c r="U10" s="52"/>
      <c r="V10" s="52"/>
      <c r="W10" s="52"/>
      <c r="X10" s="52"/>
      <c r="Y10" s="52"/>
      <c r="Z10" s="326"/>
    </row>
    <row r="11" spans="1:40" ht="36.75" customHeight="1" thickBot="1">
      <c r="A11" s="165" t="s">
        <v>45</v>
      </c>
      <c r="B11" s="221">
        <f t="shared" si="0"/>
        <v>0</v>
      </c>
      <c r="C11" s="68"/>
      <c r="D11" s="68"/>
      <c r="E11" s="68"/>
      <c r="F11" s="68"/>
      <c r="G11" s="68"/>
      <c r="H11" s="68"/>
      <c r="I11" s="68"/>
      <c r="J11" s="68"/>
      <c r="K11" s="68"/>
      <c r="L11" s="68"/>
      <c r="M11" s="68"/>
      <c r="N11" s="68"/>
      <c r="O11" s="68"/>
      <c r="P11" s="68"/>
      <c r="Q11" s="68"/>
      <c r="R11" s="68"/>
      <c r="S11" s="68"/>
      <c r="T11" s="68"/>
      <c r="U11" s="68"/>
      <c r="V11" s="68"/>
      <c r="W11" s="68"/>
      <c r="X11" s="68"/>
      <c r="Y11" s="68"/>
      <c r="Z11" s="374"/>
    </row>
    <row r="12" spans="1:40" ht="15.75" customHeight="1">
      <c r="A12" s="372" t="s">
        <v>338</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49"/>
      <c r="AB12" s="237"/>
      <c r="AC12" s="237"/>
      <c r="AD12" s="237"/>
    </row>
    <row r="13" spans="1:40" ht="15.7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row>
    <row r="14" spans="1:40" ht="15.75" customHeight="1">
      <c r="A14" s="371"/>
      <c r="B14" s="369"/>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57"/>
    </row>
    <row r="15" spans="1:40" ht="15.75" customHeight="1">
      <c r="A15" s="82"/>
      <c r="B15" s="82" t="s">
        <v>97</v>
      </c>
      <c r="C15" s="82"/>
      <c r="D15" s="82" t="s">
        <v>98</v>
      </c>
      <c r="E15" s="82"/>
      <c r="F15" s="82"/>
      <c r="G15" s="82"/>
      <c r="H15" s="82"/>
      <c r="I15" s="82"/>
      <c r="J15" s="82"/>
      <c r="K15" s="82"/>
      <c r="L15" s="82"/>
      <c r="M15" s="82"/>
      <c r="N15" s="82"/>
      <c r="O15" s="82"/>
      <c r="P15" s="82"/>
      <c r="Q15" s="82"/>
      <c r="R15" s="82"/>
      <c r="S15" s="82"/>
      <c r="T15" s="82"/>
      <c r="U15" s="82"/>
      <c r="V15" s="82"/>
      <c r="W15" s="82"/>
      <c r="X15" s="82"/>
      <c r="Y15" s="82"/>
      <c r="Z15" s="82"/>
    </row>
    <row r="16" spans="1:40" ht="15.75" customHeight="1">
      <c r="A16" s="83" t="s">
        <v>99</v>
      </c>
      <c r="B16" s="84"/>
      <c r="C16" s="84"/>
      <c r="D16" s="84"/>
      <c r="E16" s="83"/>
      <c r="F16" s="83"/>
      <c r="G16" s="83"/>
      <c r="H16" s="83"/>
      <c r="I16" s="83"/>
      <c r="J16" s="83"/>
      <c r="K16" s="83"/>
      <c r="L16" s="83" t="s">
        <v>100</v>
      </c>
      <c r="M16" s="83"/>
      <c r="N16" s="83"/>
      <c r="O16" s="83"/>
      <c r="P16" s="85" t="s">
        <v>101</v>
      </c>
      <c r="Q16" s="83"/>
      <c r="R16" s="83"/>
      <c r="S16" s="83"/>
      <c r="T16" s="83" t="s">
        <v>102</v>
      </c>
      <c r="U16" s="83"/>
      <c r="V16" s="83"/>
      <c r="W16" s="83" t="s">
        <v>103</v>
      </c>
      <c r="X16" s="83"/>
      <c r="Y16" s="83"/>
      <c r="Z16" s="83"/>
      <c r="AA16" s="57"/>
    </row>
    <row r="17" spans="1:27" ht="15.75" customHeight="1">
      <c r="A17" s="83" t="s">
        <v>104</v>
      </c>
      <c r="B17" s="83" t="s">
        <v>217</v>
      </c>
      <c r="C17" s="83"/>
      <c r="D17" s="83"/>
      <c r="E17" s="83" t="s">
        <v>105</v>
      </c>
      <c r="F17" s="83"/>
      <c r="G17" s="83"/>
      <c r="H17" s="83"/>
      <c r="I17" s="83" t="s">
        <v>106</v>
      </c>
      <c r="J17" s="83"/>
      <c r="K17" s="83"/>
      <c r="L17" s="83" t="s">
        <v>107</v>
      </c>
      <c r="M17" s="83"/>
      <c r="N17" s="83"/>
      <c r="O17" s="83"/>
      <c r="P17" s="83" t="s">
        <v>108</v>
      </c>
      <c r="Q17" s="83"/>
      <c r="R17" s="83"/>
      <c r="S17" s="83"/>
      <c r="T17" s="83" t="s">
        <v>109</v>
      </c>
      <c r="U17" s="83"/>
      <c r="V17" s="83"/>
      <c r="W17" s="83"/>
      <c r="X17" s="83" t="s">
        <v>110</v>
      </c>
      <c r="Y17" s="83"/>
      <c r="Z17" s="83"/>
    </row>
    <row r="18" spans="1:27" ht="15.75" customHeight="1">
      <c r="A18" s="83" t="s">
        <v>111</v>
      </c>
      <c r="B18" s="83" t="s">
        <v>112</v>
      </c>
      <c r="C18" s="83"/>
      <c r="D18" s="83"/>
      <c r="E18" s="83" t="s">
        <v>113</v>
      </c>
      <c r="F18" s="83"/>
      <c r="G18" s="83"/>
      <c r="H18" s="83"/>
      <c r="I18" s="83" t="s">
        <v>114</v>
      </c>
      <c r="J18" s="83"/>
      <c r="K18" s="83"/>
      <c r="L18" s="83" t="s">
        <v>115</v>
      </c>
      <c r="M18" s="83"/>
      <c r="N18" s="83"/>
      <c r="O18" s="83"/>
      <c r="P18" s="83" t="s">
        <v>116</v>
      </c>
      <c r="Q18" s="83"/>
      <c r="R18" s="83"/>
      <c r="S18" s="83"/>
      <c r="T18" s="83" t="s">
        <v>117</v>
      </c>
      <c r="U18" s="83"/>
      <c r="V18" s="83"/>
      <c r="W18" s="83"/>
      <c r="X18" s="83" t="s">
        <v>118</v>
      </c>
      <c r="Y18" s="83"/>
      <c r="Z18" s="83"/>
    </row>
    <row r="19" spans="1:27" ht="15.75" customHeight="1">
      <c r="A19" s="83" t="s">
        <v>119</v>
      </c>
      <c r="B19" s="83" t="s">
        <v>120</v>
      </c>
      <c r="C19" s="83"/>
      <c r="D19" s="83"/>
      <c r="E19" s="83" t="s">
        <v>121</v>
      </c>
      <c r="F19" s="83"/>
      <c r="G19" s="83"/>
      <c r="H19" s="83"/>
      <c r="I19" s="83" t="s">
        <v>122</v>
      </c>
      <c r="J19" s="83"/>
      <c r="K19" s="83"/>
      <c r="L19" s="86" t="s">
        <v>123</v>
      </c>
      <c r="M19" s="83"/>
      <c r="N19" s="83"/>
      <c r="O19" s="83"/>
      <c r="P19" s="87" t="s">
        <v>124</v>
      </c>
      <c r="Q19" s="83"/>
      <c r="R19" s="83"/>
      <c r="S19" s="83"/>
      <c r="T19" s="83" t="s">
        <v>125</v>
      </c>
      <c r="U19" s="83"/>
      <c r="V19" s="83"/>
      <c r="W19" s="83"/>
      <c r="X19" s="83" t="s">
        <v>227</v>
      </c>
      <c r="Y19" s="83"/>
      <c r="Z19" s="83"/>
    </row>
    <row r="20" spans="1:27" ht="15.75" customHeight="1">
      <c r="A20" s="83" t="s">
        <v>126</v>
      </c>
      <c r="B20" s="83" t="s">
        <v>127</v>
      </c>
      <c r="C20" s="83"/>
      <c r="D20" s="83"/>
      <c r="E20" s="83" t="s">
        <v>128</v>
      </c>
      <c r="F20" s="83"/>
      <c r="G20" s="83"/>
      <c r="H20" s="83"/>
      <c r="I20" s="83" t="s">
        <v>129</v>
      </c>
      <c r="J20" s="83"/>
      <c r="K20" s="83"/>
      <c r="L20" s="83" t="s">
        <v>130</v>
      </c>
      <c r="M20" s="83"/>
      <c r="N20" s="83"/>
      <c r="O20" s="83"/>
      <c r="P20" s="88" t="s">
        <v>131</v>
      </c>
      <c r="Q20" s="83"/>
      <c r="R20" s="83"/>
      <c r="S20" s="83"/>
      <c r="T20" s="87" t="s">
        <v>132</v>
      </c>
      <c r="U20" s="83"/>
      <c r="V20" s="83"/>
      <c r="W20" s="83"/>
      <c r="X20" s="85" t="s">
        <v>133</v>
      </c>
      <c r="Y20" s="89"/>
      <c r="Z20" s="89"/>
    </row>
    <row r="21" spans="1:27" ht="15.75" customHeight="1">
      <c r="A21" s="83" t="s">
        <v>199</v>
      </c>
      <c r="B21" s="83" t="s">
        <v>134</v>
      </c>
      <c r="C21" s="83"/>
      <c r="D21" s="83"/>
      <c r="E21" s="83" t="s">
        <v>135</v>
      </c>
      <c r="F21" s="83"/>
      <c r="G21" s="83"/>
      <c r="H21" s="83"/>
      <c r="I21" s="83" t="s">
        <v>136</v>
      </c>
      <c r="J21" s="83"/>
      <c r="K21" s="83"/>
      <c r="L21" s="83" t="s">
        <v>137</v>
      </c>
      <c r="M21" s="83"/>
      <c r="N21" s="83"/>
      <c r="O21" s="83"/>
      <c r="P21" s="88" t="s">
        <v>138</v>
      </c>
      <c r="Q21" s="83"/>
      <c r="R21" s="83"/>
      <c r="S21" s="83"/>
      <c r="T21" s="85" t="s">
        <v>139</v>
      </c>
      <c r="U21" s="83"/>
      <c r="V21" s="83"/>
      <c r="W21" s="83"/>
      <c r="X21" s="89" t="s">
        <v>140</v>
      </c>
      <c r="Y21" s="89"/>
      <c r="Z21" s="83"/>
    </row>
    <row r="22" spans="1:27" ht="15.75" customHeight="1">
      <c r="A22" s="83" t="s">
        <v>141</v>
      </c>
      <c r="B22" s="83" t="s">
        <v>142</v>
      </c>
      <c r="C22" s="83"/>
      <c r="D22" s="83"/>
      <c r="E22" s="83" t="s">
        <v>143</v>
      </c>
      <c r="F22" s="83"/>
      <c r="G22" s="83"/>
      <c r="H22" s="83"/>
      <c r="I22" s="83" t="s">
        <v>144</v>
      </c>
      <c r="J22" s="83"/>
      <c r="K22" s="83"/>
      <c r="L22" s="83" t="s">
        <v>145</v>
      </c>
      <c r="M22" s="83"/>
      <c r="N22" s="83"/>
      <c r="O22" s="83"/>
      <c r="P22" s="83" t="s">
        <v>146</v>
      </c>
      <c r="Q22" s="83"/>
      <c r="R22" s="83"/>
      <c r="S22" s="83"/>
      <c r="T22" s="83" t="s">
        <v>147</v>
      </c>
      <c r="U22" s="83"/>
      <c r="V22" s="83"/>
      <c r="W22" s="83" t="s">
        <v>148</v>
      </c>
      <c r="X22" s="83"/>
      <c r="Y22" s="90"/>
      <c r="Z22" s="89"/>
    </row>
    <row r="23" spans="1:27" ht="15.75" customHeight="1">
      <c r="A23" s="83" t="s">
        <v>149</v>
      </c>
      <c r="B23" s="83" t="s">
        <v>150</v>
      </c>
      <c r="C23" s="83"/>
      <c r="D23" s="83"/>
      <c r="E23" s="83" t="s">
        <v>151</v>
      </c>
      <c r="F23" s="83"/>
      <c r="G23" s="83"/>
      <c r="H23" s="83"/>
      <c r="I23" s="83" t="s">
        <v>152</v>
      </c>
      <c r="J23" s="83"/>
      <c r="K23" s="83"/>
      <c r="L23" s="83" t="s">
        <v>153</v>
      </c>
      <c r="M23" s="83"/>
      <c r="N23" s="83"/>
      <c r="O23" s="83"/>
      <c r="P23" s="87" t="s">
        <v>154</v>
      </c>
      <c r="Q23" s="83"/>
      <c r="R23" s="83"/>
      <c r="S23" s="83"/>
      <c r="T23" s="83" t="s">
        <v>155</v>
      </c>
      <c r="U23" s="83"/>
      <c r="V23" s="83"/>
      <c r="W23" s="83" t="s">
        <v>156</v>
      </c>
      <c r="X23" s="83"/>
      <c r="Y23" s="83"/>
      <c r="Z23" s="83"/>
    </row>
    <row r="24" spans="1:27" s="22" customFormat="1" ht="15" customHeight="1">
      <c r="A24" s="83" t="s">
        <v>157</v>
      </c>
      <c r="B24" s="83" t="s">
        <v>158</v>
      </c>
      <c r="C24" s="83"/>
      <c r="D24" s="83"/>
      <c r="E24" s="83" t="s">
        <v>159</v>
      </c>
      <c r="F24" s="83"/>
      <c r="G24" s="83"/>
      <c r="H24" s="83"/>
      <c r="I24" s="83" t="s">
        <v>160</v>
      </c>
      <c r="J24" s="83"/>
      <c r="K24" s="83"/>
      <c r="L24" s="83" t="s">
        <v>161</v>
      </c>
      <c r="M24" s="83"/>
      <c r="N24" s="83"/>
      <c r="O24" s="83"/>
      <c r="P24" s="91" t="s">
        <v>162</v>
      </c>
      <c r="Q24" s="83"/>
      <c r="R24" s="83"/>
      <c r="S24" s="83"/>
      <c r="T24" s="83" t="s">
        <v>218</v>
      </c>
      <c r="U24" s="83"/>
      <c r="V24" s="83"/>
      <c r="W24" s="83"/>
      <c r="X24" s="89" t="s">
        <v>163</v>
      </c>
      <c r="Y24" s="89"/>
      <c r="Z24" s="89"/>
      <c r="AA24"/>
    </row>
    <row r="25" spans="1:27" s="22" customFormat="1" ht="15.75" customHeight="1">
      <c r="A25" s="83" t="s">
        <v>164</v>
      </c>
      <c r="B25" s="83" t="s">
        <v>165</v>
      </c>
      <c r="C25" s="83"/>
      <c r="D25" s="83"/>
      <c r="E25" s="83" t="s">
        <v>166</v>
      </c>
      <c r="F25" s="83"/>
      <c r="G25" s="83"/>
      <c r="H25" s="83"/>
      <c r="I25" s="83" t="s">
        <v>167</v>
      </c>
      <c r="J25" s="83"/>
      <c r="K25" s="83"/>
      <c r="L25" s="83" t="s">
        <v>168</v>
      </c>
      <c r="M25" s="83"/>
      <c r="N25" s="83"/>
      <c r="O25" s="83" t="s">
        <v>169</v>
      </c>
      <c r="P25" s="83"/>
      <c r="Q25" s="83"/>
      <c r="R25" s="83"/>
      <c r="S25" s="83"/>
      <c r="T25" s="83"/>
      <c r="U25" s="83"/>
      <c r="V25" s="83"/>
      <c r="W25" s="83"/>
      <c r="X25" s="83" t="s">
        <v>170</v>
      </c>
      <c r="Y25" s="83"/>
      <c r="Z25" s="83"/>
      <c r="AA25" s="328">
        <f>SUM(C13:Z13)</f>
        <v>0</v>
      </c>
    </row>
    <row r="26" spans="1:27" s="22" customFormat="1" ht="14.25" customHeight="1">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57"/>
    </row>
    <row r="27" spans="1:27" ht="14.25" customHeight="1">
      <c r="AA27" s="57"/>
    </row>
    <row r="28" spans="1:27" ht="14.25" customHeight="1"/>
    <row r="29" spans="1:27" ht="14.25" customHeight="1">
      <c r="A29" s="361"/>
      <c r="B29" s="362"/>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row>
    <row r="30" spans="1:27" ht="14.25" customHeight="1">
      <c r="A30" s="361"/>
      <c r="B30" s="362"/>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row>
    <row r="31" spans="1:27" ht="14.25" customHeight="1">
      <c r="A31" s="361"/>
      <c r="B31" s="362"/>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row>
    <row r="32" spans="1:27" ht="14.25" customHeight="1">
      <c r="A32" s="361"/>
      <c r="B32" s="362"/>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row>
    <row r="33" spans="1:62" ht="14.25" customHeight="1">
      <c r="A33" s="361"/>
      <c r="B33" s="362"/>
      <c r="C33" s="364"/>
      <c r="D33" s="364"/>
      <c r="E33" s="363"/>
      <c r="F33" s="363"/>
      <c r="G33" s="363"/>
      <c r="H33" s="363"/>
      <c r="I33" s="363"/>
      <c r="J33" s="363"/>
      <c r="K33" s="363"/>
      <c r="L33" s="363"/>
      <c r="M33" s="363"/>
      <c r="N33" s="363"/>
      <c r="O33" s="363"/>
      <c r="P33" s="363"/>
      <c r="Q33" s="363"/>
      <c r="R33" s="363"/>
      <c r="S33" s="363"/>
      <c r="T33" s="363"/>
      <c r="U33" s="364"/>
      <c r="V33" s="364"/>
      <c r="W33" s="364"/>
      <c r="X33" s="364"/>
      <c r="Y33" s="364"/>
      <c r="Z33" s="364"/>
    </row>
    <row r="34" spans="1:62" ht="14.25" customHeight="1">
      <c r="A34" s="365"/>
      <c r="B34" s="362"/>
      <c r="C34" s="366"/>
      <c r="D34" s="366"/>
      <c r="E34" s="366"/>
      <c r="F34" s="366"/>
      <c r="G34" s="366"/>
      <c r="H34" s="366"/>
      <c r="I34" s="366"/>
      <c r="J34" s="366"/>
      <c r="K34" s="366"/>
      <c r="L34" s="366"/>
      <c r="M34" s="366"/>
      <c r="N34" s="366"/>
      <c r="O34" s="366"/>
      <c r="P34" s="366"/>
      <c r="Q34" s="367"/>
      <c r="R34" s="366"/>
      <c r="S34" s="366"/>
      <c r="T34" s="366"/>
      <c r="U34" s="366"/>
      <c r="V34" s="366"/>
      <c r="W34" s="366"/>
      <c r="X34" s="366"/>
      <c r="Y34" s="366"/>
      <c r="Z34" s="366"/>
    </row>
    <row r="35" spans="1:62" ht="14.25" customHeight="1">
      <c r="A35" s="365"/>
      <c r="B35" s="362"/>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row>
    <row r="36" spans="1:62" ht="14.25" customHeight="1">
      <c r="A36" s="361"/>
      <c r="B36" s="362"/>
      <c r="C36" s="363"/>
      <c r="D36" s="363"/>
      <c r="E36" s="363"/>
      <c r="F36" s="363"/>
      <c r="G36" s="363"/>
      <c r="H36" s="363"/>
      <c r="I36" s="363"/>
      <c r="J36" s="363"/>
      <c r="K36" s="363"/>
      <c r="L36" s="363"/>
      <c r="M36" s="363"/>
      <c r="N36" s="363"/>
      <c r="O36" s="363"/>
      <c r="P36" s="363"/>
      <c r="Q36" s="363"/>
      <c r="R36" s="368"/>
      <c r="S36" s="368"/>
      <c r="T36" s="363"/>
      <c r="U36" s="363"/>
      <c r="V36" s="363"/>
      <c r="W36" s="363"/>
      <c r="X36" s="363"/>
      <c r="Y36" s="363"/>
      <c r="Z36" s="363"/>
      <c r="AA36" s="75"/>
      <c r="AC36" s="238"/>
      <c r="AD36" s="238"/>
      <c r="AE36" s="239"/>
      <c r="AF36" s="238"/>
      <c r="AG36" s="238"/>
      <c r="AH36" s="238"/>
      <c r="AI36" s="238"/>
      <c r="AJ36" s="238"/>
      <c r="AK36" s="238"/>
      <c r="AL36" s="238"/>
      <c r="AM36" s="238"/>
    </row>
    <row r="37" spans="1:62" ht="14.25" customHeight="1">
      <c r="A37" s="361"/>
      <c r="B37" s="362"/>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row>
    <row r="38" spans="1:62" ht="14.25" customHeight="1">
      <c r="A38" s="361"/>
      <c r="B38" s="369"/>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77"/>
      <c r="AB38" s="238"/>
      <c r="AC38" s="238"/>
      <c r="AD38" s="238"/>
      <c r="AE38" s="238"/>
      <c r="AF38" s="238"/>
      <c r="AG38" s="238"/>
      <c r="AH38" s="238"/>
      <c r="AI38" s="238"/>
      <c r="AJ38" s="238"/>
      <c r="AK38" s="238"/>
      <c r="AL38" s="238"/>
      <c r="AM38" s="238"/>
    </row>
    <row r="39" spans="1:62" ht="14.25" customHeight="1">
      <c r="A39" s="361"/>
      <c r="B39" s="369"/>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row>
    <row r="40" spans="1:62" ht="14.25" customHeight="1">
      <c r="A40" s="361"/>
      <c r="B40" s="369"/>
      <c r="C40" s="363"/>
      <c r="D40" s="363"/>
      <c r="E40" s="363"/>
      <c r="F40" s="363"/>
      <c r="G40" s="363"/>
      <c r="H40" s="363"/>
      <c r="I40" s="363"/>
      <c r="J40" s="363"/>
      <c r="K40" s="363"/>
      <c r="L40" s="363"/>
      <c r="M40" s="363"/>
      <c r="N40" s="363"/>
      <c r="O40" s="363"/>
      <c r="P40" s="363"/>
      <c r="Q40" s="363"/>
      <c r="R40" s="363"/>
      <c r="S40" s="363"/>
      <c r="T40" s="363"/>
      <c r="U40" s="363"/>
      <c r="V40" s="363"/>
      <c r="W40" s="363"/>
      <c r="X40" s="363"/>
      <c r="Y40" s="363"/>
      <c r="Z40" s="363"/>
    </row>
    <row r="41" spans="1:62" ht="14.25" customHeight="1">
      <c r="A41" s="361"/>
      <c r="B41" s="369"/>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row>
    <row r="42" spans="1:62" ht="14.25" customHeight="1">
      <c r="A42" s="361"/>
      <c r="B42" s="362"/>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row>
    <row r="43" spans="1:62" ht="14.25" customHeight="1">
      <c r="A43" s="370"/>
      <c r="B43" s="362"/>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row>
    <row r="44" spans="1:62" ht="14.25" customHeight="1"/>
    <row r="45" spans="1:62" s="82" customFormat="1" ht="9">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28:62" s="83" customFormat="1" ht="9.75" customHeight="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28:62" s="83" customFormat="1" ht="9.75" customHeight="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28:62" s="83" customFormat="1" ht="9.75" customHeight="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28:62" s="83" customFormat="1" ht="9.75" customHeight="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28:62" s="83" customFormat="1" ht="9.75" customHeight="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28:62" s="83" customFormat="1" ht="9.75" customHeight="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28:62" s="83" customFormat="1" ht="9.75" customHeight="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28: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331</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5"/>
      <c r="G5" s="5"/>
      <c r="H5" s="5"/>
      <c r="I5" s="5"/>
      <c r="J5" s="205"/>
      <c r="K5" s="5"/>
      <c r="L5" s="5"/>
      <c r="M5" s="402" t="s">
        <v>30</v>
      </c>
      <c r="N5" s="403"/>
      <c r="O5" s="403"/>
      <c r="P5" s="403"/>
      <c r="Q5" s="403"/>
      <c r="R5" s="404"/>
      <c r="S5" s="5"/>
      <c r="T5" s="5"/>
    </row>
    <row r="6" spans="1:22">
      <c r="A6" s="405" t="s">
        <v>2</v>
      </c>
      <c r="B6" s="291"/>
      <c r="C6" s="394" t="s">
        <v>4</v>
      </c>
      <c r="D6" s="291"/>
      <c r="E6" s="291"/>
      <c r="F6" s="291"/>
      <c r="G6" s="291"/>
      <c r="H6" s="292"/>
      <c r="I6" s="292"/>
      <c r="J6" s="292"/>
      <c r="K6" s="292"/>
      <c r="L6" s="292"/>
      <c r="M6" s="399" t="s">
        <v>31</v>
      </c>
      <c r="N6" s="292"/>
      <c r="O6" s="399" t="s">
        <v>32</v>
      </c>
      <c r="P6" s="342"/>
      <c r="Q6" s="399" t="s">
        <v>33</v>
      </c>
      <c r="R6" s="342"/>
      <c r="S6" s="399" t="s">
        <v>34</v>
      </c>
      <c r="T6" s="293"/>
    </row>
    <row r="7" spans="1:22" ht="15" customHeight="1">
      <c r="A7" s="406"/>
      <c r="B7" s="294" t="s">
        <v>3</v>
      </c>
      <c r="C7" s="395"/>
      <c r="D7" s="294" t="s">
        <v>5</v>
      </c>
      <c r="E7" s="294" t="s">
        <v>6</v>
      </c>
      <c r="F7" s="294" t="s">
        <v>7</v>
      </c>
      <c r="G7" s="295" t="s">
        <v>35</v>
      </c>
      <c r="H7" s="295" t="s">
        <v>36</v>
      </c>
      <c r="I7" s="295" t="s">
        <v>37</v>
      </c>
      <c r="J7" s="295" t="s">
        <v>36</v>
      </c>
      <c r="K7" s="295" t="s">
        <v>38</v>
      </c>
      <c r="L7" s="295" t="s">
        <v>36</v>
      </c>
      <c r="M7" s="400"/>
      <c r="N7" s="295" t="s">
        <v>36</v>
      </c>
      <c r="O7" s="400"/>
      <c r="P7" s="295" t="s">
        <v>36</v>
      </c>
      <c r="Q7" s="400"/>
      <c r="R7" s="295" t="s">
        <v>36</v>
      </c>
      <c r="S7" s="400"/>
      <c r="T7" s="296" t="s">
        <v>36</v>
      </c>
    </row>
    <row r="8" spans="1:22" ht="27" customHeight="1" thickBot="1">
      <c r="A8" s="407"/>
      <c r="B8" s="297"/>
      <c r="C8" s="396"/>
      <c r="D8" s="297"/>
      <c r="E8" s="297"/>
      <c r="F8" s="297"/>
      <c r="G8" s="297"/>
      <c r="H8" s="298"/>
      <c r="I8" s="298"/>
      <c r="J8" s="298"/>
      <c r="K8" s="298"/>
      <c r="L8" s="298"/>
      <c r="M8" s="401"/>
      <c r="N8" s="298"/>
      <c r="O8" s="401"/>
      <c r="P8" s="343"/>
      <c r="Q8" s="401"/>
      <c r="R8" s="343"/>
      <c r="S8" s="401"/>
      <c r="T8" s="299"/>
    </row>
    <row r="9" spans="1:22" s="7" customFormat="1" ht="19.5" customHeight="1">
      <c r="A9" s="300" t="s">
        <v>11</v>
      </c>
      <c r="B9" s="301">
        <f t="shared" ref="B9:G9" si="0">SUM(B10,B29)</f>
        <v>13816</v>
      </c>
      <c r="C9" s="301">
        <f t="shared" si="0"/>
        <v>888</v>
      </c>
      <c r="D9" s="301">
        <f t="shared" si="0"/>
        <v>11676.75</v>
      </c>
      <c r="E9" s="301">
        <f t="shared" si="0"/>
        <v>1921.95</v>
      </c>
      <c r="F9" s="301">
        <f t="shared" si="0"/>
        <v>9754.7999999999993</v>
      </c>
      <c r="G9" s="301">
        <f t="shared" si="0"/>
        <v>3510.4500000000007</v>
      </c>
      <c r="H9" s="302">
        <f>G9/F9*100</f>
        <v>35.98689875753476</v>
      </c>
      <c r="I9" s="303">
        <f>SUM(I10,I29)</f>
        <v>3552.75</v>
      </c>
      <c r="J9" s="302">
        <f>I9/F9*100</f>
        <v>36.420531430680278</v>
      </c>
      <c r="K9" s="301">
        <f>SUM(K10,K29)</f>
        <v>1975.05</v>
      </c>
      <c r="L9" s="302">
        <f>K9/F9*100</f>
        <v>20.246955345060893</v>
      </c>
      <c r="M9" s="301">
        <f>SUM(M10,M29)</f>
        <v>0</v>
      </c>
      <c r="N9" s="302">
        <f>M9/F9*100</f>
        <v>0</v>
      </c>
      <c r="O9" s="301">
        <f>SUM(O10,O29)</f>
        <v>159.4</v>
      </c>
      <c r="P9" s="302">
        <f>O9/F9*100</f>
        <v>1.6340673309550173</v>
      </c>
      <c r="Q9" s="301">
        <f>SUM(Q10,Q29)</f>
        <v>284.5</v>
      </c>
      <c r="R9" s="302">
        <f>Q9/F9*100</f>
        <v>2.9165128962151967</v>
      </c>
      <c r="S9" s="301">
        <f>SUM(S10,S29)</f>
        <v>271.45000000000005</v>
      </c>
      <c r="T9" s="304">
        <f>S9/F9*100</f>
        <v>2.7827326034362576</v>
      </c>
    </row>
    <row r="10" spans="1:22" s="7" customFormat="1" ht="19.5" customHeight="1" thickBot="1">
      <c r="A10" s="332" t="s">
        <v>12</v>
      </c>
      <c r="B10" s="333">
        <f>SUM(B11:B28)</f>
        <v>6804</v>
      </c>
      <c r="C10" s="333">
        <f t="shared" ref="C10:S10" si="1">SUM(C11:C28)</f>
        <v>405</v>
      </c>
      <c r="D10" s="333">
        <f t="shared" si="1"/>
        <v>5799.4000000000005</v>
      </c>
      <c r="E10" s="333">
        <f t="shared" si="1"/>
        <v>837.7</v>
      </c>
      <c r="F10" s="333">
        <f t="shared" si="1"/>
        <v>4961.7000000000007</v>
      </c>
      <c r="G10" s="333">
        <f t="shared" si="1"/>
        <v>1987.7500000000002</v>
      </c>
      <c r="H10" s="334">
        <f>G10/F10*100</f>
        <v>40.061873954491404</v>
      </c>
      <c r="I10" s="333">
        <f t="shared" si="1"/>
        <v>1543.75</v>
      </c>
      <c r="J10" s="334">
        <f>I10/F10*100</f>
        <v>31.113328093193861</v>
      </c>
      <c r="K10" s="333">
        <f t="shared" si="1"/>
        <v>1158.8</v>
      </c>
      <c r="L10" s="334">
        <f>K10/F10*100</f>
        <v>23.354898522683754</v>
      </c>
      <c r="M10" s="333">
        <f t="shared" si="1"/>
        <v>0</v>
      </c>
      <c r="N10" s="334">
        <f>M10/F10*100</f>
        <v>0</v>
      </c>
      <c r="O10" s="333">
        <f t="shared" si="1"/>
        <v>26.150000000000002</v>
      </c>
      <c r="P10" s="334">
        <f>O10/F10*100</f>
        <v>0.52703710421831229</v>
      </c>
      <c r="Q10" s="333">
        <f t="shared" si="1"/>
        <v>77.75</v>
      </c>
      <c r="R10" s="334">
        <f>Q10/F10*100</f>
        <v>1.5670032448555935</v>
      </c>
      <c r="S10" s="333">
        <f t="shared" si="1"/>
        <v>166.8</v>
      </c>
      <c r="T10" s="335">
        <f>S10/F10*100</f>
        <v>3.3617510127577237</v>
      </c>
      <c r="V10" s="230">
        <f>SUM(T10:U10,G10,I10,K10,M10,O10,Q10,S10)</f>
        <v>4964.3617510127578</v>
      </c>
    </row>
    <row r="11" spans="1:22" ht="19.5" customHeight="1">
      <c r="A11" s="209" t="s">
        <v>13</v>
      </c>
      <c r="B11" s="214">
        <f>SUM([1]PROMEDIO!B11)</f>
        <v>500</v>
      </c>
      <c r="C11" s="214">
        <f>SUM([1]PROMEDIO!C11)</f>
        <v>0</v>
      </c>
      <c r="D11" s="214">
        <f>SUM(E11:F11)</f>
        <v>474.4</v>
      </c>
      <c r="E11" s="214">
        <f>[1]RESUMEN!F10/[1]RESUMEN!$AO$49</f>
        <v>0</v>
      </c>
      <c r="F11" s="214">
        <f>[1]RESUMEN!I10/[1]RESUMEN!$AO$49</f>
        <v>474.4</v>
      </c>
      <c r="G11" s="214">
        <f>[1]RESUMEN!J10/[1]RESUMEN!$AO$49</f>
        <v>474.4</v>
      </c>
      <c r="H11" s="215">
        <f>G11/F11*100</f>
        <v>100</v>
      </c>
      <c r="I11" s="214">
        <f>[1]RESUMEN!L10/[1]RESUMEN!$AO$49</f>
        <v>0</v>
      </c>
      <c r="J11" s="215">
        <f>I11/F11*100</f>
        <v>0</v>
      </c>
      <c r="K11" s="214">
        <f>[1]RESUMEN!M10/[1]RESUMEN!$AO$49</f>
        <v>0</v>
      </c>
      <c r="L11" s="215">
        <f>K11/F11*100</f>
        <v>0</v>
      </c>
      <c r="M11" s="214">
        <f>[1]RESUMEN!O10/[1]RESUMEN!$AO$49</f>
        <v>0</v>
      </c>
      <c r="N11" s="215">
        <f>M11/F11*100</f>
        <v>0</v>
      </c>
      <c r="O11" s="214">
        <f>[1]RESUMEN!P10/[1]RESUMEN!$AO$49</f>
        <v>0</v>
      </c>
      <c r="P11" s="215">
        <f>O11/F11*100</f>
        <v>0</v>
      </c>
      <c r="Q11" s="214">
        <f>[1]RESUMEN!S10/[1]RESUMEN!$AO$49</f>
        <v>0</v>
      </c>
      <c r="R11" s="215">
        <f>Q11/F11*100</f>
        <v>0</v>
      </c>
      <c r="S11" s="214">
        <f>[1]RESUMEN!T10/[1]RESUMEN!$AO$49</f>
        <v>0</v>
      </c>
      <c r="T11" s="216">
        <f>S11/F11*100</f>
        <v>0</v>
      </c>
    </row>
    <row r="12" spans="1:22" ht="19.5" customHeight="1">
      <c r="A12" s="210" t="s">
        <v>200</v>
      </c>
      <c r="B12" s="214">
        <f>SUM([1]PROMEDIO!B12)</f>
        <v>450</v>
      </c>
      <c r="C12" s="214">
        <f>SUM([1]PROMEDIO!C12)</f>
        <v>0</v>
      </c>
      <c r="D12" s="214">
        <f t="shared" ref="D12:D14" si="2">SUM(E12:F12)</f>
        <v>434.85</v>
      </c>
      <c r="E12" s="214">
        <f>[1]RESUMEN!F11/[1]RESUMEN!$AO$49</f>
        <v>0</v>
      </c>
      <c r="F12" s="214">
        <f>[1]RESUMEN!I11/[1]RESUMEN!$AO$49</f>
        <v>434.85</v>
      </c>
      <c r="G12" s="214">
        <f>[1]RESUMEN!J11/[1]RESUMEN!$AO$49</f>
        <v>111.35</v>
      </c>
      <c r="H12" s="215">
        <f t="shared" ref="H12:H28" si="3">G12/F12*100</f>
        <v>25.606530987696903</v>
      </c>
      <c r="I12" s="214">
        <f>[1]RESUMEN!L11/[1]RESUMEN!$AO$49</f>
        <v>318.60000000000002</v>
      </c>
      <c r="J12" s="215">
        <f t="shared" ref="J12:J28" si="4">I12/F12*100</f>
        <v>73.266643670231119</v>
      </c>
      <c r="K12" s="214">
        <v>0</v>
      </c>
      <c r="L12" s="215">
        <f t="shared" ref="L12:L28" si="5">K12/F12*100</f>
        <v>0</v>
      </c>
      <c r="M12" s="214">
        <f>[1]RESUMEN!O11/[1]RESUMEN!$AO$49</f>
        <v>0</v>
      </c>
      <c r="N12" s="215">
        <f t="shared" ref="N12:N28" si="6">M12/F12*100</f>
        <v>0</v>
      </c>
      <c r="O12" s="214">
        <f>[1]RESUMEN!P11/[1]RESUMEN!$AO$49</f>
        <v>0</v>
      </c>
      <c r="P12" s="215">
        <f t="shared" ref="P12:P28" si="7">O12/F12*100</f>
        <v>0</v>
      </c>
      <c r="Q12" s="214">
        <f>[1]RESUMEN!S11/[1]RESUMEN!$AO$49</f>
        <v>0.25</v>
      </c>
      <c r="R12" s="215">
        <f t="shared" ref="R12:R28" si="8">Q12/F12*100</f>
        <v>5.7491088881223409E-2</v>
      </c>
      <c r="S12" s="214">
        <f>[1]RESUMEN!T11/[1]RESUMEN!$AO$49</f>
        <v>4.4000000000000004</v>
      </c>
      <c r="T12" s="216">
        <f t="shared" ref="T12:T28" si="9">S12/F12*100</f>
        <v>1.011843164309532</v>
      </c>
    </row>
    <row r="13" spans="1:22" ht="19.5" customHeight="1">
      <c r="A13" s="210" t="s">
        <v>201</v>
      </c>
      <c r="B13" s="214">
        <f>SUM([1]PROMEDIO!B13)</f>
        <v>36</v>
      </c>
      <c r="C13" s="214">
        <f>SUM([1]PROMEDIO!C13)</f>
        <v>0</v>
      </c>
      <c r="D13" s="214">
        <f t="shared" si="2"/>
        <v>34.5</v>
      </c>
      <c r="E13" s="214">
        <f>[1]RESUMEN!F12/[1]RESUMEN!$AO$49</f>
        <v>0</v>
      </c>
      <c r="F13" s="214">
        <f>[1]RESUMEN!I12/[1]RESUMEN!$AO$49</f>
        <v>34.5</v>
      </c>
      <c r="G13" s="214">
        <f>[1]RESUMEN!J12/[1]RESUMEN!$AO$49</f>
        <v>0</v>
      </c>
      <c r="H13" s="215">
        <f t="shared" si="3"/>
        <v>0</v>
      </c>
      <c r="I13" s="214">
        <f>[1]RESUMEN!L12/[1]RESUMEN!$AO$49</f>
        <v>0</v>
      </c>
      <c r="J13" s="215">
        <f t="shared" si="4"/>
        <v>0</v>
      </c>
      <c r="K13" s="214">
        <f>[1]RESUMEN!M12/[1]RESUMEN!$AO$49</f>
        <v>0</v>
      </c>
      <c r="L13" s="215">
        <f t="shared" si="5"/>
        <v>0</v>
      </c>
      <c r="M13" s="214">
        <f>[1]RESUMEN!O12/[1]RESUMEN!$AO$49</f>
        <v>0</v>
      </c>
      <c r="N13" s="215">
        <f t="shared" si="6"/>
        <v>0</v>
      </c>
      <c r="O13" s="214">
        <f>[1]RESUMEN!P12/[1]RESUMEN!$AO$49</f>
        <v>0</v>
      </c>
      <c r="P13" s="215">
        <f t="shared" si="7"/>
        <v>0</v>
      </c>
      <c r="Q13" s="214">
        <f>[1]RESUMEN!S12/[1]RESUMEN!$AO$49</f>
        <v>0</v>
      </c>
      <c r="R13" s="215">
        <f t="shared" si="8"/>
        <v>0</v>
      </c>
      <c r="S13" s="214">
        <f>[1]RESUMEN!T12/[1]RESUMEN!$AO$49</f>
        <v>34.5</v>
      </c>
      <c r="T13" s="216">
        <f t="shared" si="9"/>
        <v>100</v>
      </c>
    </row>
    <row r="14" spans="1:22" ht="19.5" customHeight="1">
      <c r="A14" s="210" t="s">
        <v>202</v>
      </c>
      <c r="B14" s="214">
        <f>SUM([1]PROMEDIO!B14)</f>
        <v>40</v>
      </c>
      <c r="C14" s="214">
        <f>SUM([1]PROMEDIO!C14)</f>
        <v>0</v>
      </c>
      <c r="D14" s="214">
        <f t="shared" si="2"/>
        <v>30.7</v>
      </c>
      <c r="E14" s="214">
        <f>[1]RESUMEN!F13/[1]RESUMEN!$AO$49</f>
        <v>0</v>
      </c>
      <c r="F14" s="214">
        <f>[1]RESUMEN!I13/[1]RESUMEN!$AO$49</f>
        <v>30.7</v>
      </c>
      <c r="G14" s="214">
        <f>[1]RESUMEN!J13/[1]RESUMEN!$AO$49</f>
        <v>30.7</v>
      </c>
      <c r="H14" s="215">
        <f t="shared" si="3"/>
        <v>100</v>
      </c>
      <c r="I14" s="214">
        <f>[1]RESUMEN!L13/[1]RESUMEN!$AO$49</f>
        <v>0</v>
      </c>
      <c r="J14" s="215">
        <f t="shared" si="4"/>
        <v>0</v>
      </c>
      <c r="K14" s="214">
        <f>[1]RESUMEN!M13/[1]RESUMEN!$AO$49</f>
        <v>0</v>
      </c>
      <c r="L14" s="215">
        <f t="shared" si="5"/>
        <v>0</v>
      </c>
      <c r="M14" s="214">
        <f>[1]RESUMEN!O13/[1]RESUMEN!$AO$49</f>
        <v>0</v>
      </c>
      <c r="N14" s="215">
        <f t="shared" si="6"/>
        <v>0</v>
      </c>
      <c r="O14" s="214">
        <f>[1]RESUMEN!P13/[1]RESUMEN!$AO$49</f>
        <v>0</v>
      </c>
      <c r="P14" s="215">
        <f t="shared" si="7"/>
        <v>0</v>
      </c>
      <c r="Q14" s="214">
        <f>[1]RESUMEN!S13/[1]RESUMEN!$AO$49</f>
        <v>0</v>
      </c>
      <c r="R14" s="215">
        <f t="shared" si="8"/>
        <v>0</v>
      </c>
      <c r="S14" s="214">
        <f>[1]RESUMEN!T13/[1]RESUMEN!$AO$49</f>
        <v>0</v>
      </c>
      <c r="T14" s="216">
        <f t="shared" si="9"/>
        <v>0</v>
      </c>
    </row>
    <row r="15" spans="1:22" ht="28.5" customHeight="1">
      <c r="A15" s="329" t="s">
        <v>327</v>
      </c>
      <c r="B15" s="214">
        <f>SUM([1]PROMEDIO!B15)</f>
        <v>108</v>
      </c>
      <c r="C15" s="214">
        <f>SUM([1]PROMEDIO!C15)</f>
        <v>0</v>
      </c>
      <c r="D15" s="214">
        <f t="shared" ref="D15:D28" si="10">SUM(E15:F15)</f>
        <v>39.9</v>
      </c>
      <c r="E15" s="214">
        <f>[1]RESUMEN!F14/[1]RESUMEN!$AO$49</f>
        <v>0</v>
      </c>
      <c r="F15" s="214">
        <f>[1]RESUMEN!I14/[1]RESUMEN!$AO$49</f>
        <v>39.9</v>
      </c>
      <c r="G15" s="214">
        <f>[1]RESUMEN!J14/[1]RESUMEN!$AO$49</f>
        <v>25.6</v>
      </c>
      <c r="H15" s="215">
        <f t="shared" si="3"/>
        <v>64.160401002506276</v>
      </c>
      <c r="I15" s="214">
        <f>[1]RESUMEN!L14/[1]RESUMEN!$AO$49</f>
        <v>14.3</v>
      </c>
      <c r="J15" s="215">
        <f t="shared" si="4"/>
        <v>35.839598997493738</v>
      </c>
      <c r="K15" s="214">
        <f>[1]RESUMEN!M14/[1]RESUMEN!$AO$49</f>
        <v>0</v>
      </c>
      <c r="L15" s="215">
        <f t="shared" si="5"/>
        <v>0</v>
      </c>
      <c r="M15" s="214">
        <f>[1]RESUMEN!O14/[1]RESUMEN!$AO$49</f>
        <v>0</v>
      </c>
      <c r="N15" s="215">
        <f t="shared" si="6"/>
        <v>0</v>
      </c>
      <c r="O15" s="214">
        <f>[1]RESUMEN!P14/[1]RESUMEN!$AO$49</f>
        <v>0</v>
      </c>
      <c r="P15" s="215">
        <f t="shared" si="7"/>
        <v>0</v>
      </c>
      <c r="Q15" s="214">
        <f>[1]RESUMEN!S14/[1]RESUMEN!$AO$49</f>
        <v>0</v>
      </c>
      <c r="R15" s="215">
        <f t="shared" si="8"/>
        <v>0</v>
      </c>
      <c r="S15" s="214">
        <f>[1]RESUMEN!T14/[1]RESUMEN!$AO$49</f>
        <v>0</v>
      </c>
      <c r="T15" s="216">
        <f t="shared" si="9"/>
        <v>0</v>
      </c>
    </row>
    <row r="16" spans="1:22" ht="19.5" customHeight="1">
      <c r="A16" s="210" t="s">
        <v>203</v>
      </c>
      <c r="B16" s="214">
        <f>SUM([1]PROMEDIO!B16)</f>
        <v>68</v>
      </c>
      <c r="C16" s="214">
        <f>SUM([1]PROMEDIO!C16)</f>
        <v>0</v>
      </c>
      <c r="D16" s="214">
        <f t="shared" si="10"/>
        <v>35.799999999999997</v>
      </c>
      <c r="E16" s="214">
        <f>[1]RESUMEN!F15/[1]RESUMEN!$AO$49</f>
        <v>0</v>
      </c>
      <c r="F16" s="214">
        <f>[1]RESUMEN!I15/[1]RESUMEN!$AO$49</f>
        <v>35.799999999999997</v>
      </c>
      <c r="G16" s="214">
        <f>[1]RESUMEN!J15/[1]RESUMEN!$AO$49</f>
        <v>35.799999999999997</v>
      </c>
      <c r="H16" s="215">
        <f t="shared" si="3"/>
        <v>100</v>
      </c>
      <c r="I16" s="214">
        <f>[1]RESUMEN!L15/[1]RESUMEN!$AO$49</f>
        <v>0</v>
      </c>
      <c r="J16" s="215">
        <f t="shared" si="4"/>
        <v>0</v>
      </c>
      <c r="K16" s="214">
        <f>[1]RESUMEN!M15/[1]RESUMEN!$AO$49</f>
        <v>0</v>
      </c>
      <c r="L16" s="215">
        <f t="shared" si="5"/>
        <v>0</v>
      </c>
      <c r="M16" s="214">
        <f>[1]RESUMEN!O15/[1]RESUMEN!$AO$49</f>
        <v>0</v>
      </c>
      <c r="N16" s="215">
        <f t="shared" si="6"/>
        <v>0</v>
      </c>
      <c r="O16" s="214">
        <f>[1]RESUMEN!P15/[1]RESUMEN!$AO$49</f>
        <v>0</v>
      </c>
      <c r="P16" s="215">
        <f t="shared" si="7"/>
        <v>0</v>
      </c>
      <c r="Q16" s="214">
        <f>[1]RESUMEN!S15/[1]RESUMEN!$AO$49</f>
        <v>0</v>
      </c>
      <c r="R16" s="215">
        <f t="shared" si="8"/>
        <v>0</v>
      </c>
      <c r="S16" s="214">
        <f>[1]RESUMEN!T15/[1]RESUMEN!$AO$49</f>
        <v>0</v>
      </c>
      <c r="T16" s="216">
        <f t="shared" si="9"/>
        <v>0</v>
      </c>
    </row>
    <row r="17" spans="1:22" ht="19.5" customHeight="1">
      <c r="A17" s="210" t="s">
        <v>204</v>
      </c>
      <c r="B17" s="214">
        <f>SUM([1]PROMEDIO!B17)</f>
        <v>108</v>
      </c>
      <c r="C17" s="214">
        <f>SUM([1]PROMEDIO!C17)</f>
        <v>0</v>
      </c>
      <c r="D17" s="214">
        <f t="shared" si="10"/>
        <v>47.300000000000004</v>
      </c>
      <c r="E17" s="214">
        <f>[1]RESUMEN!F16/[1]RESUMEN!$AO$49</f>
        <v>34.200000000000003</v>
      </c>
      <c r="F17" s="214">
        <f>[1]RESUMEN!I16/[1]RESUMEN!$AO$49</f>
        <v>13.1</v>
      </c>
      <c r="G17" s="214">
        <f>[1]RESUMEN!J16/[1]RESUMEN!$AO$49</f>
        <v>4.25</v>
      </c>
      <c r="H17" s="215">
        <f t="shared" si="3"/>
        <v>32.44274809160305</v>
      </c>
      <c r="I17" s="214">
        <f>[1]RESUMEN!L16/[1]RESUMEN!$AO$49</f>
        <v>4</v>
      </c>
      <c r="J17" s="215">
        <f t="shared" si="4"/>
        <v>30.534351145038169</v>
      </c>
      <c r="K17" s="214">
        <f>[1]RESUMEN!M16/[1]RESUMEN!$AO$49</f>
        <v>3.65</v>
      </c>
      <c r="L17" s="215">
        <f t="shared" si="5"/>
        <v>27.862595419847331</v>
      </c>
      <c r="M17" s="214">
        <f>[1]RESUMEN!O16/[1]RESUMEN!$AO$49</f>
        <v>0</v>
      </c>
      <c r="N17" s="215">
        <f t="shared" si="6"/>
        <v>0</v>
      </c>
      <c r="O17" s="214">
        <f>[1]RESUMEN!P16/[1]RESUMEN!$AO$49</f>
        <v>0</v>
      </c>
      <c r="P17" s="215">
        <f t="shared" si="7"/>
        <v>0</v>
      </c>
      <c r="Q17" s="214">
        <f>[1]RESUMEN!S16/[1]RESUMEN!$AO$49</f>
        <v>1.2</v>
      </c>
      <c r="R17" s="215">
        <f t="shared" si="8"/>
        <v>9.1603053435114496</v>
      </c>
      <c r="S17" s="214">
        <f>[1]RESUMEN!T16/[1]RESUMEN!$AO$49</f>
        <v>0</v>
      </c>
      <c r="T17" s="216">
        <f t="shared" si="9"/>
        <v>0</v>
      </c>
    </row>
    <row r="18" spans="1:22" ht="24.75" customHeight="1">
      <c r="A18" s="210" t="s">
        <v>219</v>
      </c>
      <c r="B18" s="214">
        <f>SUM([1]PROMEDIO!B18)</f>
        <v>705</v>
      </c>
      <c r="C18" s="214">
        <f>SUM([1]PROMEDIO!C18)</f>
        <v>28</v>
      </c>
      <c r="D18" s="214">
        <f t="shared" si="10"/>
        <v>668.7</v>
      </c>
      <c r="E18" s="214">
        <f>[1]RESUMEN!F17/[1]RESUMEN!$AO$49</f>
        <v>432.5</v>
      </c>
      <c r="F18" s="214">
        <f>[1]RESUMEN!I17/[1]RESUMEN!$AO$49</f>
        <v>236.2</v>
      </c>
      <c r="G18" s="214">
        <f>[1]RESUMEN!J17/[1]RESUMEN!$AO$49</f>
        <v>44.6</v>
      </c>
      <c r="H18" s="215">
        <f t="shared" si="3"/>
        <v>18.882303132938187</v>
      </c>
      <c r="I18" s="214">
        <f>[1]RESUMEN!L17/[1]RESUMEN!$AO$49</f>
        <v>29.5</v>
      </c>
      <c r="J18" s="215">
        <f t="shared" si="4"/>
        <v>12.489415749364946</v>
      </c>
      <c r="K18" s="214">
        <f>[1]RESUMEN!M17/[1]RESUMEN!$AO$49</f>
        <v>21.75</v>
      </c>
      <c r="L18" s="215">
        <f t="shared" si="5"/>
        <v>9.2082980524978826</v>
      </c>
      <c r="M18" s="214">
        <f>[1]RESUMEN!O17/[1]RESUMEN!$AO$49</f>
        <v>0</v>
      </c>
      <c r="N18" s="215">
        <f t="shared" si="6"/>
        <v>0</v>
      </c>
      <c r="O18" s="214">
        <f>[1]RESUMEN!P17/[1]RESUMEN!$AO$49</f>
        <v>25.1</v>
      </c>
      <c r="P18" s="215">
        <f t="shared" si="7"/>
        <v>10.626587637595259</v>
      </c>
      <c r="Q18" s="214">
        <f>[1]RESUMEN!S17/[1]RESUMEN!$AO$49</f>
        <v>52.55</v>
      </c>
      <c r="R18" s="215">
        <f t="shared" si="8"/>
        <v>22.248094834885691</v>
      </c>
      <c r="S18" s="214">
        <f>[1]RESUMEN!T17/[1]RESUMEN!$AO$49</f>
        <v>62.7</v>
      </c>
      <c r="T18" s="216">
        <f t="shared" si="9"/>
        <v>26.545300592718039</v>
      </c>
    </row>
    <row r="19" spans="1:22" ht="19.5" customHeight="1">
      <c r="A19" s="210" t="s">
        <v>312</v>
      </c>
      <c r="B19" s="214">
        <f>SUM([1]PROMEDIO!B19)</f>
        <v>404</v>
      </c>
      <c r="C19" s="214">
        <f>SUM([1]PROMEDIO!C19)</f>
        <v>2</v>
      </c>
      <c r="D19" s="214">
        <f t="shared" si="10"/>
        <v>298.09999999999997</v>
      </c>
      <c r="E19" s="214">
        <f>[1]RESUMEN!F18/[1]RESUMEN!$AO$49</f>
        <v>7.7</v>
      </c>
      <c r="F19" s="214">
        <f>[1]RESUMEN!I18/[1]RESUMEN!$AO$49</f>
        <v>290.39999999999998</v>
      </c>
      <c r="G19" s="214">
        <f>[1]RESUMEN!J18/[1]RESUMEN!$AO$49</f>
        <v>198.35</v>
      </c>
      <c r="H19" s="215">
        <f t="shared" si="3"/>
        <v>68.302341597796143</v>
      </c>
      <c r="I19" s="214">
        <f>[1]RESUMEN!L18/[1]RESUMEN!$AO$49</f>
        <v>83.25</v>
      </c>
      <c r="J19" s="215">
        <f t="shared" si="4"/>
        <v>28.667355371900825</v>
      </c>
      <c r="K19" s="214">
        <f>[1]RESUMEN!M18/[1]RESUMEN!$AO$49</f>
        <v>7.3</v>
      </c>
      <c r="L19" s="215">
        <f t="shared" si="5"/>
        <v>2.5137741046831956</v>
      </c>
      <c r="M19" s="214">
        <f>[1]RESUMEN!O18/[1]RESUMEN!$AO$49</f>
        <v>0</v>
      </c>
      <c r="N19" s="215">
        <f t="shared" si="6"/>
        <v>0</v>
      </c>
      <c r="O19" s="214">
        <f>[1]RESUMEN!P18/[1]RESUMEN!$AO$49</f>
        <v>0.55000000000000004</v>
      </c>
      <c r="P19" s="215">
        <f t="shared" si="7"/>
        <v>0.18939393939393942</v>
      </c>
      <c r="Q19" s="214">
        <f>[1]RESUMEN!S18/[1]RESUMEN!$AO$49</f>
        <v>0.95</v>
      </c>
      <c r="R19" s="215">
        <f t="shared" si="8"/>
        <v>0.32713498622589532</v>
      </c>
      <c r="S19" s="214">
        <f>[1]RESUMEN!T18/[1]RESUMEN!$AO$49</f>
        <v>0</v>
      </c>
      <c r="T19" s="216">
        <f t="shared" si="9"/>
        <v>0</v>
      </c>
    </row>
    <row r="20" spans="1:22" ht="19.5" customHeight="1">
      <c r="A20" s="210" t="s">
        <v>220</v>
      </c>
      <c r="B20" s="214">
        <f>SUM([1]PROMEDIO!B20)</f>
        <v>292</v>
      </c>
      <c r="C20" s="214">
        <f>SUM([1]PROMEDIO!C20)</f>
        <v>3</v>
      </c>
      <c r="D20" s="214">
        <f t="shared" si="10"/>
        <v>285.25</v>
      </c>
      <c r="E20" s="214">
        <f>[1]RESUMEN!F19/[1]RESUMEN!$AO$49</f>
        <v>0</v>
      </c>
      <c r="F20" s="214">
        <f>[1]RESUMEN!I19/[1]RESUMEN!$AO$49</f>
        <v>285.25</v>
      </c>
      <c r="G20" s="214">
        <f>[1]RESUMEN!J19/[1]RESUMEN!$AO$49</f>
        <v>0</v>
      </c>
      <c r="H20" s="215">
        <f t="shared" si="3"/>
        <v>0</v>
      </c>
      <c r="I20" s="214">
        <f>[1]RESUMEN!L19/[1]RESUMEN!$AO$49</f>
        <v>0.95</v>
      </c>
      <c r="J20" s="215">
        <f t="shared" si="4"/>
        <v>0.33304119193689741</v>
      </c>
      <c r="K20" s="214">
        <f>[1]RESUMEN!M19/[1]RESUMEN!$AO$49</f>
        <v>284.3</v>
      </c>
      <c r="L20" s="215">
        <f t="shared" si="5"/>
        <v>99.666958808063114</v>
      </c>
      <c r="M20" s="214">
        <f>[1]RESUMEN!O19/[1]RESUMEN!$AO$49</f>
        <v>0</v>
      </c>
      <c r="N20" s="215">
        <f t="shared" si="6"/>
        <v>0</v>
      </c>
      <c r="O20" s="214">
        <f>[1]RESUMEN!P19/[1]RESUMEN!$AO$49</f>
        <v>0</v>
      </c>
      <c r="P20" s="215">
        <f t="shared" si="7"/>
        <v>0</v>
      </c>
      <c r="Q20" s="214">
        <f>[1]RESUMEN!S19/[1]RESUMEN!$AO$49</f>
        <v>0</v>
      </c>
      <c r="R20" s="215">
        <f t="shared" si="8"/>
        <v>0</v>
      </c>
      <c r="S20" s="214">
        <f>[1]RESUMEN!T19/[1]RESUMEN!$AO$49</f>
        <v>0</v>
      </c>
      <c r="T20" s="216">
        <f t="shared" si="9"/>
        <v>0</v>
      </c>
    </row>
    <row r="21" spans="1:22" ht="19.5" customHeight="1">
      <c r="A21" s="210" t="s">
        <v>205</v>
      </c>
      <c r="B21" s="214">
        <f>SUM([1]PROMEDIO!B21)</f>
        <v>1414</v>
      </c>
      <c r="C21" s="214">
        <f>SUM([1]PROMEDIO!C21)</f>
        <v>38</v>
      </c>
      <c r="D21" s="214">
        <f t="shared" si="10"/>
        <v>1284.5</v>
      </c>
      <c r="E21" s="214">
        <f>[1]RESUMEN!F20/[1]RESUMEN!$AO$49</f>
        <v>271.55</v>
      </c>
      <c r="F21" s="214">
        <f>[1]RESUMEN!I20/[1]RESUMEN!$AO$49</f>
        <v>1012.95</v>
      </c>
      <c r="G21" s="214">
        <f>[1]RESUMEN!J20/[1]RESUMEN!$AO$49</f>
        <v>391.05</v>
      </c>
      <c r="H21" s="215">
        <f t="shared" si="3"/>
        <v>38.605064415815193</v>
      </c>
      <c r="I21" s="214">
        <f>[1]RESUMEN!L20/[1]RESUMEN!$AO$49</f>
        <v>544.1</v>
      </c>
      <c r="J21" s="215">
        <f t="shared" si="4"/>
        <v>53.714398538920975</v>
      </c>
      <c r="K21" s="214">
        <f>[1]RESUMEN!M20/[1]RESUMEN!$AO$49</f>
        <v>3</v>
      </c>
      <c r="L21" s="215">
        <f t="shared" si="5"/>
        <v>0.29616466755516063</v>
      </c>
      <c r="M21" s="214">
        <f>[1]RESUMEN!O20/[1]RESUMEN!$AO$49</f>
        <v>0</v>
      </c>
      <c r="N21" s="215">
        <f t="shared" si="6"/>
        <v>0</v>
      </c>
      <c r="O21" s="214">
        <f>[1]RESUMEN!P20/[1]RESUMEN!$AO$49</f>
        <v>0</v>
      </c>
      <c r="P21" s="215">
        <f t="shared" si="7"/>
        <v>0</v>
      </c>
      <c r="Q21" s="214">
        <f>[1]RESUMEN!S20/[1]RESUMEN!$AO$49</f>
        <v>9.6</v>
      </c>
      <c r="R21" s="215">
        <f t="shared" si="8"/>
        <v>0.94772693617651405</v>
      </c>
      <c r="S21" s="214">
        <f>[1]RESUMEN!T20/[1]RESUMEN!$AO$49</f>
        <v>65.2</v>
      </c>
      <c r="T21" s="216">
        <f t="shared" si="9"/>
        <v>6.4366454415321588</v>
      </c>
    </row>
    <row r="22" spans="1:22" ht="19.5" customHeight="1">
      <c r="A22" s="211" t="s">
        <v>14</v>
      </c>
      <c r="B22" s="214">
        <f>SUM([1]PROMEDIO!B22)</f>
        <v>516</v>
      </c>
      <c r="C22" s="214">
        <f>SUM([1]PROMEDIO!C22)</f>
        <v>47</v>
      </c>
      <c r="D22" s="214">
        <f t="shared" si="10"/>
        <v>458.05</v>
      </c>
      <c r="E22" s="214">
        <f>[1]RESUMEN!F21/[1]RESUMEN!$AO$49</f>
        <v>0</v>
      </c>
      <c r="F22" s="214">
        <f>[1]RESUMEN!I21/[1]RESUMEN!$AO$49</f>
        <v>458.05</v>
      </c>
      <c r="G22" s="214">
        <f>[1]RESUMEN!J21/[1]RESUMEN!$AO$49</f>
        <v>241.45</v>
      </c>
      <c r="H22" s="215">
        <f t="shared" si="3"/>
        <v>52.712585962231195</v>
      </c>
      <c r="I22" s="214">
        <f>[1]RESUMEN!L21/[1]RESUMEN!$AO$49</f>
        <v>182.95</v>
      </c>
      <c r="J22" s="215">
        <f t="shared" si="4"/>
        <v>39.941054470036022</v>
      </c>
      <c r="K22" s="214">
        <f>[1]RESUMEN!M21/[1]RESUMEN!$AO$49</f>
        <v>33.65</v>
      </c>
      <c r="L22" s="215">
        <f t="shared" si="5"/>
        <v>7.3463595677327795</v>
      </c>
      <c r="M22" s="214">
        <f>[1]RESUMEN!O21/[1]RESUMEN!$AO$49</f>
        <v>0</v>
      </c>
      <c r="N22" s="215">
        <f t="shared" si="6"/>
        <v>0</v>
      </c>
      <c r="O22" s="214">
        <f>[1]RESUMEN!P21/[1]RESUMEN!$AO$49</f>
        <v>0</v>
      </c>
      <c r="P22" s="215">
        <f t="shared" si="7"/>
        <v>0</v>
      </c>
      <c r="Q22" s="214">
        <f>[1]RESUMEN!S21/[1]RESUMEN!$AO$49</f>
        <v>0</v>
      </c>
      <c r="R22" s="215">
        <f t="shared" si="8"/>
        <v>0</v>
      </c>
      <c r="S22" s="214">
        <f>[1]RESUMEN!T21/[1]RESUMEN!$AO$49</f>
        <v>0</v>
      </c>
      <c r="T22" s="216">
        <f t="shared" si="9"/>
        <v>0</v>
      </c>
    </row>
    <row r="23" spans="1:22" ht="19.5" customHeight="1">
      <c r="A23" s="211" t="s">
        <v>15</v>
      </c>
      <c r="B23" s="214">
        <f>SUM([1]PROMEDIO!B23)</f>
        <v>320</v>
      </c>
      <c r="C23" s="214">
        <f>SUM([1]PROMEDIO!C23)</f>
        <v>212</v>
      </c>
      <c r="D23" s="214">
        <f t="shared" si="10"/>
        <v>80.349999999999994</v>
      </c>
      <c r="E23" s="214">
        <f>[1]RESUMEN!F22/[1]RESUMEN!$AO$49</f>
        <v>0</v>
      </c>
      <c r="F23" s="214">
        <f>[1]RESUMEN!I22/[1]RESUMEN!$AO$49</f>
        <v>80.349999999999994</v>
      </c>
      <c r="G23" s="214">
        <f>[1]RESUMEN!J22/[1]RESUMEN!$AO$49</f>
        <v>80.349999999999994</v>
      </c>
      <c r="H23" s="215">
        <f t="shared" si="3"/>
        <v>100</v>
      </c>
      <c r="I23" s="214">
        <f>[1]RESUMEN!L22/[1]RESUMEN!$AO$49</f>
        <v>0</v>
      </c>
      <c r="J23" s="215">
        <f t="shared" si="4"/>
        <v>0</v>
      </c>
      <c r="K23" s="214">
        <f>[1]RESUMEN!M22/[1]RESUMEN!$AO$49</f>
        <v>0</v>
      </c>
      <c r="L23" s="215">
        <f t="shared" si="5"/>
        <v>0</v>
      </c>
      <c r="M23" s="214">
        <f>[1]RESUMEN!O22/[1]RESUMEN!$AO$49</f>
        <v>0</v>
      </c>
      <c r="N23" s="215">
        <f t="shared" si="6"/>
        <v>0</v>
      </c>
      <c r="O23" s="214">
        <f>[1]RESUMEN!P22/[1]RESUMEN!$AO$49</f>
        <v>0</v>
      </c>
      <c r="P23" s="215">
        <f t="shared" si="7"/>
        <v>0</v>
      </c>
      <c r="Q23" s="214">
        <f>[1]RESUMEN!S22/[1]RESUMEN!$AO$49</f>
        <v>0</v>
      </c>
      <c r="R23" s="215">
        <f t="shared" si="8"/>
        <v>0</v>
      </c>
      <c r="S23" s="214">
        <f>[1]RESUMEN!T22/[1]RESUMEN!$AO$49</f>
        <v>0</v>
      </c>
      <c r="T23" s="216">
        <f t="shared" si="9"/>
        <v>0</v>
      </c>
    </row>
    <row r="24" spans="1:22" ht="19.5" customHeight="1">
      <c r="A24" s="211" t="s">
        <v>16</v>
      </c>
      <c r="B24" s="214">
        <f>SUM([1]PROMEDIO!B24)</f>
        <v>296</v>
      </c>
      <c r="C24" s="214">
        <f>SUM([1]PROMEDIO!C24)</f>
        <v>6</v>
      </c>
      <c r="D24" s="214">
        <f t="shared" si="10"/>
        <v>285.3</v>
      </c>
      <c r="E24" s="214">
        <f>[1]RESUMEN!F23/[1]RESUMEN!$AO$49</f>
        <v>0</v>
      </c>
      <c r="F24" s="214">
        <f>[1]RESUMEN!I23/[1]RESUMEN!$AO$49</f>
        <v>285.3</v>
      </c>
      <c r="G24" s="214">
        <f>[1]RESUMEN!J23/[1]RESUMEN!$AO$49</f>
        <v>0</v>
      </c>
      <c r="H24" s="215">
        <f t="shared" si="3"/>
        <v>0</v>
      </c>
      <c r="I24" s="214">
        <f>[1]RESUMEN!L23/[1]RESUMEN!$AO$49</f>
        <v>2.8</v>
      </c>
      <c r="J24" s="215">
        <f t="shared" si="4"/>
        <v>0.98142306344199071</v>
      </c>
      <c r="K24" s="214">
        <f>[1]RESUMEN!M23/[1]RESUMEN!$AO$49</f>
        <v>282.5</v>
      </c>
      <c r="L24" s="215">
        <f t="shared" si="5"/>
        <v>99.018576936558006</v>
      </c>
      <c r="M24" s="214">
        <f>[1]RESUMEN!O23/[1]RESUMEN!$AO$49</f>
        <v>0</v>
      </c>
      <c r="N24" s="215">
        <f t="shared" si="6"/>
        <v>0</v>
      </c>
      <c r="O24" s="214">
        <f>[1]RESUMEN!P23/[1]RESUMEN!$AO$49</f>
        <v>0</v>
      </c>
      <c r="P24" s="215">
        <f t="shared" si="7"/>
        <v>0</v>
      </c>
      <c r="Q24" s="214">
        <f>[1]RESUMEN!S23/[1]RESUMEN!$AO$49</f>
        <v>0</v>
      </c>
      <c r="R24" s="215">
        <f t="shared" si="8"/>
        <v>0</v>
      </c>
      <c r="S24" s="214">
        <f>[1]RESUMEN!T23/[1]RESUMEN!$AO$49</f>
        <v>0</v>
      </c>
      <c r="T24" s="216">
        <f t="shared" si="9"/>
        <v>0</v>
      </c>
    </row>
    <row r="25" spans="1:22" ht="19.5" customHeight="1">
      <c r="A25" s="212" t="s">
        <v>17</v>
      </c>
      <c r="B25" s="214">
        <f>SUM([1]PROMEDIO!B25)</f>
        <v>516</v>
      </c>
      <c r="C25" s="214">
        <f>SUM([1]PROMEDIO!C25)</f>
        <v>6</v>
      </c>
      <c r="D25" s="214">
        <f t="shared" si="10"/>
        <v>494.15</v>
      </c>
      <c r="E25" s="214">
        <f>[1]RESUMEN!F24/[1]RESUMEN!$AO$49</f>
        <v>0.2</v>
      </c>
      <c r="F25" s="214">
        <f>[1]RESUMEN!I24/[1]RESUMEN!$AO$49</f>
        <v>493.95</v>
      </c>
      <c r="G25" s="214">
        <f>[1]RESUMEN!J24/[1]RESUMEN!$AO$49</f>
        <v>238.45</v>
      </c>
      <c r="H25" s="215">
        <f t="shared" si="3"/>
        <v>48.274116813442653</v>
      </c>
      <c r="I25" s="214">
        <f>[1]RESUMEN!L24/[1]RESUMEN!$AO$49</f>
        <v>253.8</v>
      </c>
      <c r="J25" s="215">
        <f t="shared" si="4"/>
        <v>51.381718797449139</v>
      </c>
      <c r="K25" s="214">
        <f>[1]RESUMEN!M24/[1]RESUMEN!$AO$49</f>
        <v>1.7</v>
      </c>
      <c r="L25" s="215">
        <f t="shared" si="5"/>
        <v>0.34416438910820935</v>
      </c>
      <c r="M25" s="214">
        <f>[1]RESUMEN!O24/[1]RESUMEN!$AO$49</f>
        <v>0</v>
      </c>
      <c r="N25" s="215">
        <f t="shared" si="6"/>
        <v>0</v>
      </c>
      <c r="O25" s="214">
        <f>[1]RESUMEN!P24/[1]RESUMEN!$AO$49</f>
        <v>0</v>
      </c>
      <c r="P25" s="215">
        <f t="shared" si="7"/>
        <v>0</v>
      </c>
      <c r="Q25" s="214">
        <f>[1]RESUMEN!S24/[1]RESUMEN!$AO$49</f>
        <v>0</v>
      </c>
      <c r="R25" s="215">
        <f t="shared" si="8"/>
        <v>0</v>
      </c>
      <c r="S25" s="214">
        <f>[1]RESUMEN!T24/[1]RESUMEN!$AO$49</f>
        <v>0</v>
      </c>
      <c r="T25" s="216">
        <f t="shared" si="9"/>
        <v>0</v>
      </c>
    </row>
    <row r="26" spans="1:22" ht="19.5" customHeight="1">
      <c r="A26" s="276" t="s">
        <v>315</v>
      </c>
      <c r="B26" s="214">
        <f>SUM([1]PROMEDIO!B26)</f>
        <v>529</v>
      </c>
      <c r="C26" s="214">
        <f>SUM([1]PROMEDIO!C26)</f>
        <v>27</v>
      </c>
      <c r="D26" s="214">
        <f t="shared" si="10"/>
        <v>477.85</v>
      </c>
      <c r="E26" s="214">
        <f>[1]RESUMEN!F25/[1]RESUMEN!$AO$49</f>
        <v>0</v>
      </c>
      <c r="F26" s="214">
        <f>[1]RESUMEN!I25/[1]RESUMEN!$AO$49</f>
        <v>477.85</v>
      </c>
      <c r="G26" s="214">
        <f>[1]RESUMEN!J25/[1]RESUMEN!$AO$49</f>
        <v>4.6500000000000004</v>
      </c>
      <c r="H26" s="215">
        <f t="shared" si="3"/>
        <v>0.97310871612430683</v>
      </c>
      <c r="I26" s="214">
        <f>[1]RESUMEN!L25/[1]RESUMEN!$AO$49</f>
        <v>20.3</v>
      </c>
      <c r="J26" s="215">
        <f t="shared" si="4"/>
        <v>4.2481950402846085</v>
      </c>
      <c r="K26" s="214">
        <f>[1]RESUMEN!M25/[1]RESUMEN!$AO$49</f>
        <v>452.9</v>
      </c>
      <c r="L26" s="215">
        <f t="shared" si="5"/>
        <v>94.778696243591071</v>
      </c>
      <c r="M26" s="214">
        <f>[1]RESUMEN!O25/[1]RESUMEN!$AO$49</f>
        <v>0</v>
      </c>
      <c r="N26" s="215">
        <f t="shared" si="6"/>
        <v>0</v>
      </c>
      <c r="O26" s="214">
        <f>[1]RESUMEN!P25/[1]RESUMEN!$AO$49</f>
        <v>0</v>
      </c>
      <c r="P26" s="215">
        <f t="shared" si="7"/>
        <v>0</v>
      </c>
      <c r="Q26" s="214">
        <f>[1]RESUMEN!S25/[1]RESUMEN!$AO$49</f>
        <v>0</v>
      </c>
      <c r="R26" s="215">
        <f t="shared" si="8"/>
        <v>0</v>
      </c>
      <c r="S26" s="214">
        <f>[1]RESUMEN!T25/[1]RESUMEN!$AO$49</f>
        <v>0</v>
      </c>
      <c r="T26" s="216">
        <f t="shared" si="9"/>
        <v>0</v>
      </c>
    </row>
    <row r="27" spans="1:22" ht="19.5" customHeight="1">
      <c r="A27" s="277" t="s">
        <v>206</v>
      </c>
      <c r="B27" s="214">
        <f>SUM([1]PROMEDIO!B27)</f>
        <v>476</v>
      </c>
      <c r="C27" s="214">
        <f>SUM([1]PROMEDIO!C27)</f>
        <v>36</v>
      </c>
      <c r="D27" s="214">
        <f t="shared" si="10"/>
        <v>361.25</v>
      </c>
      <c r="E27" s="214">
        <f>[1]RESUMEN!F26/[1]RESUMEN!$AO$49</f>
        <v>91.55</v>
      </c>
      <c r="F27" s="214">
        <f>[1]RESUMEN!I26/[1]RESUMEN!$AO$49</f>
        <v>269.7</v>
      </c>
      <c r="G27" s="214">
        <f>[1]RESUMEN!J26/[1]RESUMEN!$AO$49</f>
        <v>98.3</v>
      </c>
      <c r="H27" s="215">
        <f t="shared" si="3"/>
        <v>36.447905079718204</v>
      </c>
      <c r="I27" s="214">
        <f>[1]RESUMEN!L26/[1]RESUMEN!$AO$49</f>
        <v>89.2</v>
      </c>
      <c r="J27" s="215">
        <f t="shared" si="4"/>
        <v>33.073785687801262</v>
      </c>
      <c r="K27" s="214">
        <f>[1]RESUMEN!M26/[1]RESUMEN!$AO$49</f>
        <v>68.05</v>
      </c>
      <c r="L27" s="215">
        <f t="shared" si="5"/>
        <v>25.231738969225066</v>
      </c>
      <c r="M27" s="214">
        <f>[1]RESUMEN!O26/[1]RESUMEN!$AO$49</f>
        <v>0</v>
      </c>
      <c r="N27" s="215">
        <f t="shared" si="6"/>
        <v>0</v>
      </c>
      <c r="O27" s="214">
        <f>[1]RESUMEN!P26/[1]RESUMEN!$AO$49</f>
        <v>0.5</v>
      </c>
      <c r="P27" s="215">
        <f t="shared" si="7"/>
        <v>0.18539117538005193</v>
      </c>
      <c r="Q27" s="214">
        <f>[1]RESUMEN!S26/[1]RESUMEN!$AO$49</f>
        <v>13.2</v>
      </c>
      <c r="R27" s="215">
        <f t="shared" si="8"/>
        <v>4.894327030033371</v>
      </c>
      <c r="S27" s="214">
        <v>0</v>
      </c>
      <c r="T27" s="216">
        <f t="shared" si="9"/>
        <v>0</v>
      </c>
    </row>
    <row r="28" spans="1:22" ht="19.5" customHeight="1" thickBot="1">
      <c r="A28" s="336" t="s">
        <v>313</v>
      </c>
      <c r="B28" s="217">
        <f>SUM([1]PROMEDIO!B28)</f>
        <v>26</v>
      </c>
      <c r="C28" s="217">
        <f>SUM([1]PROMEDIO!C28)</f>
        <v>0</v>
      </c>
      <c r="D28" s="217">
        <f t="shared" si="10"/>
        <v>8.4499999999999993</v>
      </c>
      <c r="E28" s="217">
        <f>[1]RESUMEN!F27/[1]RESUMEN!$AO$49</f>
        <v>0</v>
      </c>
      <c r="F28" s="217">
        <f>[1]RESUMEN!I27/[1]RESUMEN!$AO$49</f>
        <v>8.4499999999999993</v>
      </c>
      <c r="G28" s="217">
        <f>[1]RESUMEN!J27/[1]RESUMEN!$AO$49</f>
        <v>8.4499999999999993</v>
      </c>
      <c r="H28" s="218">
        <f t="shared" si="3"/>
        <v>100</v>
      </c>
      <c r="I28" s="217">
        <f>[1]RESUMEN!L27/[1]RESUMEN!$AO$49</f>
        <v>0</v>
      </c>
      <c r="J28" s="218">
        <f t="shared" si="4"/>
        <v>0</v>
      </c>
      <c r="K28" s="217">
        <f>[1]RESUMEN!M27/[1]RESUMEN!$AO$49</f>
        <v>0</v>
      </c>
      <c r="L28" s="218">
        <f t="shared" si="5"/>
        <v>0</v>
      </c>
      <c r="M28" s="217">
        <f>[1]RESUMEN!O27/[1]RESUMEN!$AO$49</f>
        <v>0</v>
      </c>
      <c r="N28" s="218">
        <f t="shared" si="6"/>
        <v>0</v>
      </c>
      <c r="O28" s="217">
        <f>[1]RESUMEN!P27/[1]RESUMEN!$AO$49</f>
        <v>0</v>
      </c>
      <c r="P28" s="218">
        <f t="shared" si="7"/>
        <v>0</v>
      </c>
      <c r="Q28" s="217">
        <f>[1]RESUMEN!S27/[1]RESUMEN!$AO$49</f>
        <v>0</v>
      </c>
      <c r="R28" s="218">
        <f t="shared" si="8"/>
        <v>0</v>
      </c>
      <c r="S28" s="217">
        <f>[1]RESUMEN!T27/[1]RESUMEN!$AO$49</f>
        <v>0</v>
      </c>
      <c r="T28" s="219">
        <f t="shared" si="9"/>
        <v>0</v>
      </c>
    </row>
    <row r="29" spans="1:22" s="7" customFormat="1" ht="19.5" customHeight="1" thickBot="1">
      <c r="A29" s="337" t="s">
        <v>18</v>
      </c>
      <c r="B29" s="338">
        <f>SUM(B30:B49)</f>
        <v>7012</v>
      </c>
      <c r="C29" s="338">
        <f t="shared" ref="C29:S29" si="11">SUM(C30:C49)</f>
        <v>483</v>
      </c>
      <c r="D29" s="338">
        <f t="shared" si="11"/>
        <v>5877.3499999999985</v>
      </c>
      <c r="E29" s="338">
        <f t="shared" si="11"/>
        <v>1084.25</v>
      </c>
      <c r="F29" s="338">
        <f>SUM(F30:F49)</f>
        <v>4793.0999999999995</v>
      </c>
      <c r="G29" s="338">
        <f t="shared" si="11"/>
        <v>1522.7000000000003</v>
      </c>
      <c r="H29" s="339">
        <f>G29/F29*100</f>
        <v>31.768584006175555</v>
      </c>
      <c r="I29" s="338">
        <f t="shared" si="11"/>
        <v>2009.0000000000002</v>
      </c>
      <c r="J29" s="339">
        <f>I29/F29*100</f>
        <v>41.914418643466661</v>
      </c>
      <c r="K29" s="338">
        <f t="shared" si="11"/>
        <v>816.25</v>
      </c>
      <c r="L29" s="339">
        <f>K29/F29*100</f>
        <v>17.029688510567276</v>
      </c>
      <c r="M29" s="338">
        <f t="shared" si="11"/>
        <v>0</v>
      </c>
      <c r="N29" s="339">
        <f>M29/F29*100</f>
        <v>0</v>
      </c>
      <c r="O29" s="338">
        <f t="shared" si="11"/>
        <v>133.25</v>
      </c>
      <c r="P29" s="339">
        <f>O29/F29*100</f>
        <v>2.7800379712503394</v>
      </c>
      <c r="Q29" s="338">
        <f t="shared" si="11"/>
        <v>206.75</v>
      </c>
      <c r="R29" s="339">
        <f>Q29/F29*100</f>
        <v>4.3134923118649731</v>
      </c>
      <c r="S29" s="338">
        <f t="shared" si="11"/>
        <v>104.65</v>
      </c>
      <c r="T29" s="340">
        <f>S29/F29*100</f>
        <v>2.1833468944941687</v>
      </c>
      <c r="V29" s="230"/>
    </row>
    <row r="30" spans="1:22" ht="18.75" customHeight="1">
      <c r="A30" s="209" t="s">
        <v>19</v>
      </c>
      <c r="B30" s="214">
        <f>SUM([1]PROMEDIO!B30)</f>
        <v>534</v>
      </c>
      <c r="C30" s="214">
        <f>SUM([1]PROMEDIO!C30)</f>
        <v>19</v>
      </c>
      <c r="D30" s="214">
        <f t="shared" ref="D30:D49" si="12">SUM(E30:F30)</f>
        <v>464.2</v>
      </c>
      <c r="E30" s="214">
        <f>[1]RESUMEN!F29/[1]RESUMEN!$AO$49</f>
        <v>0</v>
      </c>
      <c r="F30" s="214">
        <f>[1]RESUMEN!I29/[1]RESUMEN!$AO$49</f>
        <v>464.2</v>
      </c>
      <c r="G30" s="214">
        <f>[1]RESUMEN!J29/[1]RESUMEN!$AO$49</f>
        <v>63.1</v>
      </c>
      <c r="H30" s="215">
        <f t="shared" ref="H30:H49" si="13">G30/F30*100</f>
        <v>13.593278759155536</v>
      </c>
      <c r="I30" s="214">
        <f>[1]RESUMEN!L29/[1]RESUMEN!$AO$49</f>
        <v>395.7</v>
      </c>
      <c r="J30" s="215">
        <f t="shared" ref="J30:J49" si="14">I30/F30*100</f>
        <v>85.243429556225763</v>
      </c>
      <c r="K30" s="214">
        <f>[1]RESUMEN!M29/[1]RESUMEN!$AO$49</f>
        <v>5.4</v>
      </c>
      <c r="L30" s="215">
        <f t="shared" ref="L30:L49" si="15">K30/F30*100</f>
        <v>1.1632916846186989</v>
      </c>
      <c r="M30" s="214">
        <f>[1]RESUMEN!O29/[1]RESUMEN!$AO$49</f>
        <v>0</v>
      </c>
      <c r="N30" s="215">
        <f t="shared" ref="N30:N49" si="16">M30/F30*100</f>
        <v>0</v>
      </c>
      <c r="O30" s="214">
        <f>[1]RESUMEN!P29/[1]RESUMEN!$AO$49</f>
        <v>0</v>
      </c>
      <c r="P30" s="215">
        <f t="shared" ref="P30:P49" si="17">O30/F30*100</f>
        <v>0</v>
      </c>
      <c r="Q30" s="214">
        <f>[1]RESUMEN!S29/[1]RESUMEN!$AO$49</f>
        <v>0</v>
      </c>
      <c r="R30" s="215">
        <f t="shared" ref="R30:R49" si="18">Q30/F30*100</f>
        <v>0</v>
      </c>
      <c r="S30" s="214">
        <f>[1]RESUMEN!T29/[1]RESUMEN!$AO$49</f>
        <v>0</v>
      </c>
      <c r="T30" s="216">
        <f t="shared" ref="T30:T49" si="19">S30/F30*100</f>
        <v>0</v>
      </c>
    </row>
    <row r="31" spans="1:22" ht="18.75" customHeight="1">
      <c r="A31" s="211" t="s">
        <v>20</v>
      </c>
      <c r="B31" s="214">
        <f>SUM([1]PROMEDIO!B31)</f>
        <v>676</v>
      </c>
      <c r="C31" s="214">
        <f>SUM([1]PROMEDIO!C31)</f>
        <v>2</v>
      </c>
      <c r="D31" s="214">
        <f t="shared" si="12"/>
        <v>611.9</v>
      </c>
      <c r="E31" s="214">
        <f>[1]RESUMEN!F30/[1]RESUMEN!$AO$49</f>
        <v>393.4</v>
      </c>
      <c r="F31" s="214">
        <f>[1]RESUMEN!I30/[1]RESUMEN!$AO$49</f>
        <v>218.5</v>
      </c>
      <c r="G31" s="214">
        <f>[1]RESUMEN!J30/[1]RESUMEN!$AO$49</f>
        <v>29.9</v>
      </c>
      <c r="H31" s="215">
        <f t="shared" si="13"/>
        <v>13.684210526315788</v>
      </c>
      <c r="I31" s="214">
        <f>[1]RESUMEN!L30/[1]RESUMEN!$AO$49</f>
        <v>42</v>
      </c>
      <c r="J31" s="215">
        <f t="shared" si="14"/>
        <v>19.221967963386728</v>
      </c>
      <c r="K31" s="214">
        <f>[1]RESUMEN!M30/[1]RESUMEN!$AO$49</f>
        <v>45</v>
      </c>
      <c r="L31" s="215">
        <f t="shared" si="15"/>
        <v>20.59496567505721</v>
      </c>
      <c r="M31" s="214">
        <f>[1]RESUMEN!O30/[1]RESUMEN!$AO$49</f>
        <v>0</v>
      </c>
      <c r="N31" s="215">
        <f t="shared" si="16"/>
        <v>0</v>
      </c>
      <c r="O31" s="214">
        <f>[1]RESUMEN!P30/[1]RESUMEN!$AO$49</f>
        <v>19.05</v>
      </c>
      <c r="P31" s="215">
        <f t="shared" si="17"/>
        <v>8.7185354691075521</v>
      </c>
      <c r="Q31" s="214">
        <f>[1]RESUMEN!S30/[1]RESUMEN!$AO$49</f>
        <v>60</v>
      </c>
      <c r="R31" s="215">
        <f t="shared" si="18"/>
        <v>27.459954233409611</v>
      </c>
      <c r="S31" s="214">
        <f>[1]RESUMEN!T30/[1]RESUMEN!$AO$49</f>
        <v>22.55</v>
      </c>
      <c r="T31" s="216">
        <f t="shared" si="19"/>
        <v>10.320366132723112</v>
      </c>
    </row>
    <row r="32" spans="1:22" ht="18.75" customHeight="1">
      <c r="A32" s="211" t="s">
        <v>21</v>
      </c>
      <c r="B32" s="214">
        <f>SUM([1]PROMEDIO!B32)</f>
        <v>280</v>
      </c>
      <c r="C32" s="214">
        <f>SUM([1]PROMEDIO!C32)</f>
        <v>0</v>
      </c>
      <c r="D32" s="214">
        <f t="shared" si="12"/>
        <v>271.05</v>
      </c>
      <c r="E32" s="214">
        <f>[1]RESUMEN!F31/[1]RESUMEN!$AO$49</f>
        <v>0</v>
      </c>
      <c r="F32" s="214">
        <f>[1]RESUMEN!I31/[1]RESUMEN!$AO$49</f>
        <v>271.05</v>
      </c>
      <c r="G32" s="214">
        <f>[1]RESUMEN!J31/[1]RESUMEN!$AO$49</f>
        <v>177.05</v>
      </c>
      <c r="H32" s="215">
        <f t="shared" si="13"/>
        <v>65.320051650986898</v>
      </c>
      <c r="I32" s="214">
        <f>[1]RESUMEN!L31/[1]RESUMEN!$AO$49</f>
        <v>94</v>
      </c>
      <c r="J32" s="215">
        <f t="shared" si="14"/>
        <v>34.679948349013095</v>
      </c>
      <c r="K32" s="214">
        <f>[1]RESUMEN!M31/[1]RESUMEN!$AO$49</f>
        <v>0</v>
      </c>
      <c r="L32" s="215">
        <f t="shared" si="15"/>
        <v>0</v>
      </c>
      <c r="M32" s="214">
        <f>[1]RESUMEN!O31/[1]RESUMEN!$AO$49</f>
        <v>0</v>
      </c>
      <c r="N32" s="215">
        <f t="shared" si="16"/>
        <v>0</v>
      </c>
      <c r="O32" s="214">
        <f>[1]RESUMEN!P31/[1]RESUMEN!$AO$49</f>
        <v>0</v>
      </c>
      <c r="P32" s="215">
        <f t="shared" si="17"/>
        <v>0</v>
      </c>
      <c r="Q32" s="214">
        <f>[1]RESUMEN!S31/[1]RESUMEN!$AO$49</f>
        <v>0</v>
      </c>
      <c r="R32" s="215">
        <f t="shared" si="18"/>
        <v>0</v>
      </c>
      <c r="S32" s="214">
        <f>[1]RESUMEN!T31/[1]RESUMEN!$AO$49</f>
        <v>0</v>
      </c>
      <c r="T32" s="216">
        <f t="shared" si="19"/>
        <v>0</v>
      </c>
    </row>
    <row r="33" spans="1:20" ht="18.75" customHeight="1">
      <c r="A33" s="211" t="s">
        <v>22</v>
      </c>
      <c r="B33" s="214">
        <f>SUM([1]PROMEDIO!B33)</f>
        <v>224</v>
      </c>
      <c r="C33" s="214">
        <f>SUM([1]PROMEDIO!C33)</f>
        <v>2</v>
      </c>
      <c r="D33" s="214">
        <f t="shared" si="12"/>
        <v>192.15</v>
      </c>
      <c r="E33" s="214">
        <f>[1]RESUMEN!F32/[1]RESUMEN!$AO$49</f>
        <v>0</v>
      </c>
      <c r="F33" s="214">
        <f>[1]RESUMEN!I32/[1]RESUMEN!$AO$49</f>
        <v>192.15</v>
      </c>
      <c r="G33" s="214">
        <f>[1]RESUMEN!J32/[1]RESUMEN!$AO$49</f>
        <v>192.15</v>
      </c>
      <c r="H33" s="215">
        <f t="shared" si="13"/>
        <v>100</v>
      </c>
      <c r="I33" s="214">
        <f>[1]RESUMEN!L32/[1]RESUMEN!$AO$49</f>
        <v>0</v>
      </c>
      <c r="J33" s="215">
        <f t="shared" si="14"/>
        <v>0</v>
      </c>
      <c r="K33" s="214">
        <f>[1]RESUMEN!M32/[1]RESUMEN!$AO$49</f>
        <v>0</v>
      </c>
      <c r="L33" s="215">
        <f t="shared" si="15"/>
        <v>0</v>
      </c>
      <c r="M33" s="214">
        <f>[1]RESUMEN!O32/[1]RESUMEN!$AO$49</f>
        <v>0</v>
      </c>
      <c r="N33" s="215">
        <f t="shared" si="16"/>
        <v>0</v>
      </c>
      <c r="O33" s="214">
        <f>[1]RESUMEN!P32/[1]RESUMEN!$AO$49</f>
        <v>0</v>
      </c>
      <c r="P33" s="215">
        <f t="shared" si="17"/>
        <v>0</v>
      </c>
      <c r="Q33" s="214">
        <f>[1]RESUMEN!S32/[1]RESUMEN!$AO$49</f>
        <v>0</v>
      </c>
      <c r="R33" s="215">
        <f t="shared" si="18"/>
        <v>0</v>
      </c>
      <c r="S33" s="214">
        <f>[1]RESUMEN!T32/[1]RESUMEN!$AO$49</f>
        <v>0</v>
      </c>
      <c r="T33" s="216">
        <f t="shared" si="19"/>
        <v>0</v>
      </c>
    </row>
    <row r="34" spans="1:20" ht="18.75" customHeight="1">
      <c r="A34" s="210" t="s">
        <v>207</v>
      </c>
      <c r="B34" s="214">
        <f>SUM([1]PROMEDIO!B34)</f>
        <v>192</v>
      </c>
      <c r="C34" s="214">
        <f>SUM([1]PROMEDIO!C34)</f>
        <v>0</v>
      </c>
      <c r="D34" s="214">
        <f t="shared" si="12"/>
        <v>177.85</v>
      </c>
      <c r="E34" s="214">
        <f>[1]RESUMEN!F33/[1]RESUMEN!$AO$49</f>
        <v>0</v>
      </c>
      <c r="F34" s="214">
        <f>[1]RESUMEN!I33/[1]RESUMEN!$AO$49</f>
        <v>177.85</v>
      </c>
      <c r="G34" s="214">
        <f>[1]RESUMEN!J33/[1]RESUMEN!$AO$49</f>
        <v>177.85</v>
      </c>
      <c r="H34" s="215">
        <f t="shared" si="13"/>
        <v>100</v>
      </c>
      <c r="I34" s="214">
        <f>[1]RESUMEN!L33/[1]RESUMEN!$AO$49</f>
        <v>0</v>
      </c>
      <c r="J34" s="215">
        <f t="shared" si="14"/>
        <v>0</v>
      </c>
      <c r="K34" s="214">
        <f>[1]RESUMEN!M33/[1]RESUMEN!$AO$49</f>
        <v>0</v>
      </c>
      <c r="L34" s="215">
        <f t="shared" si="15"/>
        <v>0</v>
      </c>
      <c r="M34" s="214">
        <f>[1]RESUMEN!O33/[1]RESUMEN!$AO$49</f>
        <v>0</v>
      </c>
      <c r="N34" s="215">
        <f t="shared" si="16"/>
        <v>0</v>
      </c>
      <c r="O34" s="214">
        <f>[1]RESUMEN!P33/[1]RESUMEN!$AO$49</f>
        <v>0</v>
      </c>
      <c r="P34" s="215">
        <f t="shared" si="17"/>
        <v>0</v>
      </c>
      <c r="Q34" s="214">
        <f>[1]RESUMEN!S33/[1]RESUMEN!$AO$49</f>
        <v>0</v>
      </c>
      <c r="R34" s="215">
        <f t="shared" si="18"/>
        <v>0</v>
      </c>
      <c r="S34" s="214">
        <f>[1]RESUMEN!T33/[1]RESUMEN!$AO$49</f>
        <v>0</v>
      </c>
      <c r="T34" s="216">
        <f t="shared" si="19"/>
        <v>0</v>
      </c>
    </row>
    <row r="35" spans="1:20" ht="18.75" customHeight="1">
      <c r="A35" s="210" t="s">
        <v>318</v>
      </c>
      <c r="B35" s="214">
        <f>SUM([1]PROMEDIO!B35)</f>
        <v>528</v>
      </c>
      <c r="C35" s="214">
        <f>SUM([1]PROMEDIO!C35)</f>
        <v>16</v>
      </c>
      <c r="D35" s="214">
        <f t="shared" si="12"/>
        <v>471</v>
      </c>
      <c r="E35" s="214">
        <f>[1]RESUMEN!F34/[1]RESUMEN!$AO$49</f>
        <v>85.95</v>
      </c>
      <c r="F35" s="214">
        <f>[1]RESUMEN!I34/[1]RESUMEN!$AO$49</f>
        <v>385.05</v>
      </c>
      <c r="G35" s="214">
        <f>[1]RESUMEN!J34/[1]RESUMEN!$AO$49</f>
        <v>82.3</v>
      </c>
      <c r="H35" s="215">
        <f t="shared" si="13"/>
        <v>21.373847552265936</v>
      </c>
      <c r="I35" s="214">
        <f>[1]RESUMEN!L34/[1]RESUMEN!$AO$49</f>
        <v>216.15</v>
      </c>
      <c r="J35" s="215">
        <f t="shared" si="14"/>
        <v>56.135566809505256</v>
      </c>
      <c r="K35" s="214">
        <f>[1]RESUMEN!M34/[1]RESUMEN!$AO$49</f>
        <v>78.400000000000006</v>
      </c>
      <c r="L35" s="215">
        <f t="shared" si="15"/>
        <v>20.360992078950787</v>
      </c>
      <c r="M35" s="214">
        <f>[1]RESUMEN!O34/[1]RESUMEN!$AO$49</f>
        <v>0</v>
      </c>
      <c r="N35" s="215">
        <f t="shared" si="16"/>
        <v>0</v>
      </c>
      <c r="O35" s="214">
        <f>[1]RESUMEN!P34/[1]RESUMEN!$AO$49</f>
        <v>0</v>
      </c>
      <c r="P35" s="215">
        <f t="shared" si="17"/>
        <v>0</v>
      </c>
      <c r="Q35" s="214">
        <f>[1]RESUMEN!S34/[1]RESUMEN!$AO$49</f>
        <v>8.1999999999999993</v>
      </c>
      <c r="R35" s="215">
        <f t="shared" si="18"/>
        <v>2.1295935592780157</v>
      </c>
      <c r="S35" s="214">
        <f>[1]RESUMEN!T34/[1]RESUMEN!$AO$49</f>
        <v>0</v>
      </c>
      <c r="T35" s="216">
        <f t="shared" si="19"/>
        <v>0</v>
      </c>
    </row>
    <row r="36" spans="1:20" ht="18.75" customHeight="1">
      <c r="A36" s="211" t="s">
        <v>23</v>
      </c>
      <c r="B36" s="214">
        <f>SUM([1]PROMEDIO!B36)</f>
        <v>246</v>
      </c>
      <c r="C36" s="214">
        <f>SUM([1]PROMEDIO!C36)</f>
        <v>0</v>
      </c>
      <c r="D36" s="214">
        <f t="shared" si="12"/>
        <v>235.6</v>
      </c>
      <c r="E36" s="214">
        <f>[1]RESUMEN!F35/[1]RESUMEN!$AO$49</f>
        <v>200.45</v>
      </c>
      <c r="F36" s="214">
        <f>[1]RESUMEN!I35/[1]RESUMEN!$AO$49</f>
        <v>35.15</v>
      </c>
      <c r="G36" s="214">
        <f>[1]RESUMEN!J35/[1]RESUMEN!$AO$49</f>
        <v>3.45</v>
      </c>
      <c r="H36" s="215">
        <f t="shared" si="13"/>
        <v>9.8150782361308675</v>
      </c>
      <c r="I36" s="214">
        <f>[1]RESUMEN!L35/[1]RESUMEN!$AO$49</f>
        <v>15.95</v>
      </c>
      <c r="J36" s="215">
        <f t="shared" si="14"/>
        <v>45.376955903271693</v>
      </c>
      <c r="K36" s="214">
        <f>[1]RESUMEN!M35/[1]RESUMEN!$AO$49</f>
        <v>0</v>
      </c>
      <c r="L36" s="215">
        <f t="shared" si="15"/>
        <v>0</v>
      </c>
      <c r="M36" s="214">
        <f>[1]RESUMEN!O35/[1]RESUMEN!$AO$49</f>
        <v>0</v>
      </c>
      <c r="N36" s="215">
        <f t="shared" si="16"/>
        <v>0</v>
      </c>
      <c r="O36" s="214">
        <f>[1]RESUMEN!P35/[1]RESUMEN!$AO$49</f>
        <v>3.55</v>
      </c>
      <c r="P36" s="215">
        <f t="shared" si="17"/>
        <v>10.099573257467995</v>
      </c>
      <c r="Q36" s="214">
        <f>[1]RESUMEN!S35/[1]RESUMEN!$AO$49</f>
        <v>12.2</v>
      </c>
      <c r="R36" s="215">
        <f t="shared" si="18"/>
        <v>34.708392603129447</v>
      </c>
      <c r="S36" s="214">
        <f>[1]RESUMEN!T35/[1]RESUMEN!$AO$49</f>
        <v>0</v>
      </c>
      <c r="T36" s="216">
        <f t="shared" si="19"/>
        <v>0</v>
      </c>
    </row>
    <row r="37" spans="1:20" ht="18.75" customHeight="1">
      <c r="A37" s="213" t="s">
        <v>24</v>
      </c>
      <c r="B37" s="214">
        <f>SUM([1]PROMEDIO!B37)</f>
        <v>56</v>
      </c>
      <c r="C37" s="214">
        <f>SUM([1]PROMEDIO!C37)</f>
        <v>0</v>
      </c>
      <c r="D37" s="214">
        <f t="shared" si="12"/>
        <v>39.950000000000003</v>
      </c>
      <c r="E37" s="214">
        <f>[1]RESUMEN!F36/[1]RESUMEN!$AO$49</f>
        <v>0</v>
      </c>
      <c r="F37" s="214">
        <f>[1]RESUMEN!I36/[1]RESUMEN!$AO$49</f>
        <v>39.950000000000003</v>
      </c>
      <c r="G37" s="214">
        <f>[1]RESUMEN!J36/[1]RESUMEN!$AO$49</f>
        <v>11.45</v>
      </c>
      <c r="H37" s="215">
        <f t="shared" si="13"/>
        <v>28.660826032540669</v>
      </c>
      <c r="I37" s="214">
        <f>[1]RESUMEN!L36/[1]RESUMEN!$AO$49</f>
        <v>0</v>
      </c>
      <c r="J37" s="215">
        <f t="shared" si="14"/>
        <v>0</v>
      </c>
      <c r="K37" s="214">
        <f>[1]RESUMEN!M36/[1]RESUMEN!$AO$49</f>
        <v>0</v>
      </c>
      <c r="L37" s="215">
        <f t="shared" si="15"/>
        <v>0</v>
      </c>
      <c r="M37" s="214">
        <f>[1]RESUMEN!O36/[1]RESUMEN!$AO$49</f>
        <v>0</v>
      </c>
      <c r="N37" s="215">
        <f t="shared" si="16"/>
        <v>0</v>
      </c>
      <c r="O37" s="214">
        <f>[1]RESUMEN!P36/[1]RESUMEN!$AO$49</f>
        <v>0</v>
      </c>
      <c r="P37" s="215">
        <f t="shared" si="17"/>
        <v>0</v>
      </c>
      <c r="Q37" s="214">
        <f>[1]RESUMEN!S36/[1]RESUMEN!$AO$49</f>
        <v>0</v>
      </c>
      <c r="R37" s="215">
        <f t="shared" si="18"/>
        <v>0</v>
      </c>
      <c r="S37" s="214">
        <f>[1]RESUMEN!T36/[1]RESUMEN!$AO$49</f>
        <v>28.5</v>
      </c>
      <c r="T37" s="216">
        <f t="shared" si="19"/>
        <v>71.339173967459317</v>
      </c>
    </row>
    <row r="38" spans="1:20" ht="18.75" customHeight="1">
      <c r="A38" s="210" t="s">
        <v>208</v>
      </c>
      <c r="B38" s="214">
        <f>SUM([1]PROMEDIO!B38)</f>
        <v>420</v>
      </c>
      <c r="C38" s="214">
        <f>SUM([1]PROMEDIO!C38)</f>
        <v>6</v>
      </c>
      <c r="D38" s="214">
        <f t="shared" si="12"/>
        <v>373.04999999999995</v>
      </c>
      <c r="E38" s="214">
        <f>[1]RESUMEN!F37/[1]RESUMEN!$AO$49</f>
        <v>1.9</v>
      </c>
      <c r="F38" s="214">
        <f>[1]RESUMEN!I37/[1]RESUMEN!$AO$49</f>
        <v>371.15</v>
      </c>
      <c r="G38" s="214">
        <f>[1]RESUMEN!J37/[1]RESUMEN!$AO$49</f>
        <v>0</v>
      </c>
      <c r="H38" s="215">
        <f t="shared" si="13"/>
        <v>0</v>
      </c>
      <c r="I38" s="214">
        <f>[1]RESUMEN!L37/[1]RESUMEN!$AO$49</f>
        <v>2.4</v>
      </c>
      <c r="J38" s="215">
        <f t="shared" si="14"/>
        <v>0.64663882527280081</v>
      </c>
      <c r="K38" s="214">
        <f>[1]RESUMEN!M37/[1]RESUMEN!$AO$49</f>
        <v>368.6</v>
      </c>
      <c r="L38" s="215">
        <f t="shared" si="15"/>
        <v>99.312946248147654</v>
      </c>
      <c r="M38" s="214">
        <f>[1]RESUMEN!O37/[1]RESUMEN!$AO$49</f>
        <v>0</v>
      </c>
      <c r="N38" s="215">
        <f t="shared" si="16"/>
        <v>0</v>
      </c>
      <c r="O38" s="214">
        <f>[1]RESUMEN!P37/[1]RESUMEN!$AO$49</f>
        <v>0</v>
      </c>
      <c r="P38" s="215">
        <f t="shared" si="17"/>
        <v>0</v>
      </c>
      <c r="Q38" s="214">
        <v>0</v>
      </c>
      <c r="R38" s="215">
        <f t="shared" si="18"/>
        <v>0</v>
      </c>
      <c r="S38" s="214">
        <f>[1]RESUMEN!T37/[1]RESUMEN!$AO$49</f>
        <v>0</v>
      </c>
      <c r="T38" s="216">
        <f t="shared" si="19"/>
        <v>0</v>
      </c>
    </row>
    <row r="39" spans="1:20" ht="18.75" customHeight="1">
      <c r="A39" s="210" t="s">
        <v>209</v>
      </c>
      <c r="B39" s="214">
        <f>SUM([1]PROMEDIO!B39)</f>
        <v>831</v>
      </c>
      <c r="C39" s="214">
        <f>SUM([1]PROMEDIO!C39)</f>
        <v>254</v>
      </c>
      <c r="D39" s="214">
        <f t="shared" si="12"/>
        <v>541.85</v>
      </c>
      <c r="E39" s="214">
        <f>[1]RESUMEN!F38/[1]RESUMEN!$AO$49</f>
        <v>0</v>
      </c>
      <c r="F39" s="214">
        <f>[1]RESUMEN!I38/[1]RESUMEN!$AO$49</f>
        <v>541.85</v>
      </c>
      <c r="G39" s="214">
        <f>[1]RESUMEN!J38/[1]RESUMEN!$AO$49</f>
        <v>4.1500000000000004</v>
      </c>
      <c r="H39" s="215">
        <f t="shared" si="13"/>
        <v>0.76589462028236599</v>
      </c>
      <c r="I39" s="214">
        <f>[1]RESUMEN!L38/[1]RESUMEN!$AO$49</f>
        <v>340.85</v>
      </c>
      <c r="J39" s="215">
        <f t="shared" si="14"/>
        <v>62.904862969456502</v>
      </c>
      <c r="K39" s="214">
        <f>[1]RESUMEN!M38/[1]RESUMEN!$AO$49</f>
        <v>196.85</v>
      </c>
      <c r="L39" s="215">
        <f t="shared" si="15"/>
        <v>36.329242410261145</v>
      </c>
      <c r="M39" s="214">
        <f>[1]RESUMEN!O38/[1]RESUMEN!$AO$49</f>
        <v>0</v>
      </c>
      <c r="N39" s="215">
        <f t="shared" si="16"/>
        <v>0</v>
      </c>
      <c r="O39" s="214">
        <f>[1]RESUMEN!P38/[1]RESUMEN!$AO$49</f>
        <v>0</v>
      </c>
      <c r="P39" s="215">
        <f t="shared" si="17"/>
        <v>0</v>
      </c>
      <c r="Q39" s="214">
        <f>[1]RESUMEN!S38/[1]RESUMEN!$AO$49</f>
        <v>0</v>
      </c>
      <c r="R39" s="215">
        <f t="shared" si="18"/>
        <v>0</v>
      </c>
      <c r="S39" s="214">
        <f>[1]RESUMEN!T38/[1]RESUMEN!$AO$49</f>
        <v>0</v>
      </c>
      <c r="T39" s="216">
        <f t="shared" si="19"/>
        <v>0</v>
      </c>
    </row>
    <row r="40" spans="1:20" ht="18.75" customHeight="1">
      <c r="A40" s="210" t="s">
        <v>325</v>
      </c>
      <c r="B40" s="214">
        <f>SUM([1]PROMEDIO!B40)</f>
        <v>486</v>
      </c>
      <c r="C40" s="214">
        <f>SUM([1]PROMEDIO!C40)</f>
        <v>6</v>
      </c>
      <c r="D40" s="214">
        <f t="shared" si="12"/>
        <v>361.45</v>
      </c>
      <c r="E40" s="214">
        <f>[1]RESUMEN!F39/[1]RESUMEN!$AO$49</f>
        <v>15.9</v>
      </c>
      <c r="F40" s="214">
        <f>[1]RESUMEN!I39/[1]RESUMEN!$AO$49</f>
        <v>345.55</v>
      </c>
      <c r="G40" s="214">
        <f>[1]RESUMEN!J39/[1]RESUMEN!$AO$49</f>
        <v>66.599999999999994</v>
      </c>
      <c r="H40" s="215">
        <f t="shared" si="13"/>
        <v>19.273621762407753</v>
      </c>
      <c r="I40" s="214">
        <f>[1]RESUMEN!L39/[1]RESUMEN!$AO$49</f>
        <v>261.7</v>
      </c>
      <c r="J40" s="215">
        <f t="shared" si="14"/>
        <v>75.734336564896537</v>
      </c>
      <c r="K40" s="214">
        <f>[1]RESUMEN!M39/[1]RESUMEN!$AO$49</f>
        <v>13.3</v>
      </c>
      <c r="L40" s="215">
        <f t="shared" si="15"/>
        <v>3.8489364780784254</v>
      </c>
      <c r="M40" s="214">
        <f>[1]RESUMEN!O39/[1]RESUMEN!$AO$49</f>
        <v>0</v>
      </c>
      <c r="N40" s="215">
        <f t="shared" si="16"/>
        <v>0</v>
      </c>
      <c r="O40" s="214">
        <f>[1]RESUMEN!P39/[1]RESUMEN!$AO$49</f>
        <v>0</v>
      </c>
      <c r="P40" s="215">
        <f t="shared" si="17"/>
        <v>0</v>
      </c>
      <c r="Q40" s="214">
        <f>[1]RESUMEN!S39/[1]RESUMEN!$AO$49</f>
        <v>3.85</v>
      </c>
      <c r="R40" s="215">
        <f t="shared" si="18"/>
        <v>1.1141658226016495</v>
      </c>
      <c r="S40" s="214">
        <v>0</v>
      </c>
      <c r="T40" s="216">
        <f t="shared" si="19"/>
        <v>0</v>
      </c>
    </row>
    <row r="41" spans="1:20" ht="18.75" customHeight="1">
      <c r="A41" s="211" t="s">
        <v>25</v>
      </c>
      <c r="B41" s="214">
        <f>SUM([1]PROMEDIO!B41)</f>
        <v>50</v>
      </c>
      <c r="C41" s="214">
        <f>SUM([1]PROMEDIO!C41)</f>
        <v>0</v>
      </c>
      <c r="D41" s="214">
        <f t="shared" si="12"/>
        <v>25.6</v>
      </c>
      <c r="E41" s="214">
        <f>[1]RESUMEN!F40/[1]RESUMEN!$AO$49</f>
        <v>0</v>
      </c>
      <c r="F41" s="214">
        <f>[1]RESUMEN!I40/[1]RESUMEN!$AO$49</f>
        <v>25.6</v>
      </c>
      <c r="G41" s="214">
        <f>[1]RESUMEN!J40/[1]RESUMEN!$AO$49</f>
        <v>25.6</v>
      </c>
      <c r="H41" s="215">
        <f t="shared" si="13"/>
        <v>100</v>
      </c>
      <c r="I41" s="214">
        <f>[1]RESUMEN!L40/[1]RESUMEN!$AO$49</f>
        <v>0</v>
      </c>
      <c r="J41" s="215">
        <f t="shared" si="14"/>
        <v>0</v>
      </c>
      <c r="K41" s="214">
        <f>[1]RESUMEN!M40/[1]RESUMEN!$AO$49</f>
        <v>0</v>
      </c>
      <c r="L41" s="215">
        <f t="shared" si="15"/>
        <v>0</v>
      </c>
      <c r="M41" s="214">
        <f>[1]RESUMEN!O40/[1]RESUMEN!$AO$49</f>
        <v>0</v>
      </c>
      <c r="N41" s="215">
        <f t="shared" si="16"/>
        <v>0</v>
      </c>
      <c r="O41" s="214">
        <f>[1]RESUMEN!P40/[1]RESUMEN!$AO$49</f>
        <v>0</v>
      </c>
      <c r="P41" s="215">
        <f t="shared" si="17"/>
        <v>0</v>
      </c>
      <c r="Q41" s="214">
        <f>[1]RESUMEN!S40/[1]RESUMEN!$AO$49</f>
        <v>0</v>
      </c>
      <c r="R41" s="215">
        <f t="shared" si="18"/>
        <v>0</v>
      </c>
      <c r="S41" s="214">
        <f>[1]RESUMEN!T40/[1]RESUMEN!$AO$49</f>
        <v>0</v>
      </c>
      <c r="T41" s="216">
        <f t="shared" si="19"/>
        <v>0</v>
      </c>
    </row>
    <row r="42" spans="1:20" ht="18.75" customHeight="1">
      <c r="A42" s="210" t="s">
        <v>211</v>
      </c>
      <c r="B42" s="214">
        <f>SUM([1]PROMEDIO!B42)</f>
        <v>546</v>
      </c>
      <c r="C42" s="214">
        <f>SUM([1]PROMEDIO!C42)</f>
        <v>2</v>
      </c>
      <c r="D42" s="214">
        <f t="shared" si="12"/>
        <v>527.1</v>
      </c>
      <c r="E42" s="214">
        <f>[1]RESUMEN!F41/[1]RESUMEN!$AO$49</f>
        <v>0</v>
      </c>
      <c r="F42" s="214">
        <f>[1]RESUMEN!I41/[1]RESUMEN!$AO$49</f>
        <v>527.1</v>
      </c>
      <c r="G42" s="214">
        <f>[1]RESUMEN!J41/[1]RESUMEN!$AO$49</f>
        <v>3.25</v>
      </c>
      <c r="H42" s="215">
        <f t="shared" si="13"/>
        <v>0.61658129387213056</v>
      </c>
      <c r="I42" s="214">
        <f>[1]RESUMEN!L41/[1]RESUMEN!$AO$49</f>
        <v>471</v>
      </c>
      <c r="J42" s="215">
        <f t="shared" si="14"/>
        <v>89.356858281161067</v>
      </c>
      <c r="K42" s="214">
        <f>[1]RESUMEN!M41/[1]RESUMEN!$AO$49</f>
        <v>52.85</v>
      </c>
      <c r="L42" s="215">
        <f t="shared" si="15"/>
        <v>10.026560424966799</v>
      </c>
      <c r="M42" s="214">
        <f>[1]RESUMEN!O41/[1]RESUMEN!$AO$49</f>
        <v>0</v>
      </c>
      <c r="N42" s="215">
        <f t="shared" si="16"/>
        <v>0</v>
      </c>
      <c r="O42" s="214">
        <f>[1]RESUMEN!P41/[1]RESUMEN!$AO$49</f>
        <v>0</v>
      </c>
      <c r="P42" s="215">
        <f t="shared" si="17"/>
        <v>0</v>
      </c>
      <c r="Q42" s="214">
        <f>[1]RESUMEN!S41/[1]RESUMEN!$AO$49</f>
        <v>0</v>
      </c>
      <c r="R42" s="215">
        <f t="shared" si="18"/>
        <v>0</v>
      </c>
      <c r="S42" s="214">
        <f>[1]RESUMEN!T41/[1]RESUMEN!$AO$49</f>
        <v>0</v>
      </c>
      <c r="T42" s="216">
        <f t="shared" si="19"/>
        <v>0</v>
      </c>
    </row>
    <row r="43" spans="1:20" ht="18.75" customHeight="1">
      <c r="A43" s="211" t="s">
        <v>26</v>
      </c>
      <c r="B43" s="214">
        <f>SUM([1]PROMEDIO!B43)</f>
        <v>152</v>
      </c>
      <c r="C43" s="214">
        <f>SUM([1]PROMEDIO!C43)</f>
        <v>0</v>
      </c>
      <c r="D43" s="214">
        <f t="shared" si="12"/>
        <v>102.2</v>
      </c>
      <c r="E43" s="214">
        <f>[1]RESUMEN!F42/[1]RESUMEN!$AO$49</f>
        <v>0</v>
      </c>
      <c r="F43" s="214">
        <f>[1]RESUMEN!I42/[1]RESUMEN!$AO$49</f>
        <v>102.2</v>
      </c>
      <c r="G43" s="214">
        <f>[1]RESUMEN!J42/[1]RESUMEN!$AO$49</f>
        <v>102.2</v>
      </c>
      <c r="H43" s="215">
        <f t="shared" si="13"/>
        <v>100</v>
      </c>
      <c r="I43" s="214">
        <f>[1]RESUMEN!L42/[1]RESUMEN!$AO$49</f>
        <v>0</v>
      </c>
      <c r="J43" s="215">
        <f t="shared" si="14"/>
        <v>0</v>
      </c>
      <c r="K43" s="214">
        <f>[1]RESUMEN!M42/[1]RESUMEN!$AO$49</f>
        <v>0</v>
      </c>
      <c r="L43" s="215">
        <f t="shared" si="15"/>
        <v>0</v>
      </c>
      <c r="M43" s="214">
        <f>[1]RESUMEN!O42/[1]RESUMEN!$AO$49</f>
        <v>0</v>
      </c>
      <c r="N43" s="215">
        <f t="shared" si="16"/>
        <v>0</v>
      </c>
      <c r="O43" s="214">
        <f>[1]RESUMEN!P42/[1]RESUMEN!$AO$49</f>
        <v>0</v>
      </c>
      <c r="P43" s="215">
        <f t="shared" si="17"/>
        <v>0</v>
      </c>
      <c r="Q43" s="214">
        <f>[1]RESUMEN!S42/[1]RESUMEN!$AO$49</f>
        <v>0</v>
      </c>
      <c r="R43" s="215">
        <f t="shared" si="18"/>
        <v>0</v>
      </c>
      <c r="S43" s="214">
        <f>[1]RESUMEN!T42/[1]RESUMEN!$AO$49</f>
        <v>0</v>
      </c>
      <c r="T43" s="216">
        <f t="shared" si="19"/>
        <v>0</v>
      </c>
    </row>
    <row r="44" spans="1:20" ht="18.75" customHeight="1">
      <c r="A44" s="210" t="s">
        <v>212</v>
      </c>
      <c r="B44" s="214">
        <f>SUM([1]PROMEDIO!B44)</f>
        <v>908</v>
      </c>
      <c r="C44" s="214">
        <f>SUM([1]PROMEDIO!C44)</f>
        <v>78</v>
      </c>
      <c r="D44" s="214">
        <f t="shared" si="12"/>
        <v>768.84999999999991</v>
      </c>
      <c r="E44" s="214">
        <f>[1]RESUMEN!F43/[1]RESUMEN!$AO$49</f>
        <v>174.7</v>
      </c>
      <c r="F44" s="214">
        <f>[1]RESUMEN!I43/[1]RESUMEN!$AO$49</f>
        <v>594.15</v>
      </c>
      <c r="G44" s="214">
        <f>[1]RESUMEN!J43/[1]RESUMEN!$AO$49</f>
        <v>194.7</v>
      </c>
      <c r="H44" s="215">
        <f t="shared" si="13"/>
        <v>32.769502650845745</v>
      </c>
      <c r="I44" s="214">
        <f>[1]RESUMEN!L43/[1]RESUMEN!$AO$49</f>
        <v>154.69999999999999</v>
      </c>
      <c r="J44" s="215">
        <f t="shared" si="14"/>
        <v>26.037195994277539</v>
      </c>
      <c r="K44" s="214">
        <f>[1]RESUMEN!M43/[1]RESUMEN!$AO$49</f>
        <v>55.85</v>
      </c>
      <c r="L44" s="215">
        <f t="shared" si="15"/>
        <v>9.3999831692333586</v>
      </c>
      <c r="M44" s="214">
        <f>[1]RESUMEN!O43/[1]RESUMEN!$AO$49</f>
        <v>0</v>
      </c>
      <c r="N44" s="215">
        <f t="shared" si="16"/>
        <v>0</v>
      </c>
      <c r="O44" s="214">
        <f>[1]RESUMEN!P43/[1]RESUMEN!$AO$49</f>
        <v>55.75</v>
      </c>
      <c r="P44" s="215">
        <f t="shared" si="17"/>
        <v>9.3831524025919393</v>
      </c>
      <c r="Q44" s="214">
        <f>[1]RESUMEN!S43/[1]RESUMEN!$AO$49</f>
        <v>100.7</v>
      </c>
      <c r="R44" s="215">
        <f t="shared" si="18"/>
        <v>16.948582007910463</v>
      </c>
      <c r="S44" s="214">
        <f>[1]RESUMEN!T43/[1]RESUMEN!$AO$49</f>
        <v>32.450000000000003</v>
      </c>
      <c r="T44" s="216">
        <f t="shared" si="19"/>
        <v>5.4615837751409577</v>
      </c>
    </row>
    <row r="45" spans="1:20" ht="18.75" customHeight="1">
      <c r="A45" s="210" t="s">
        <v>213</v>
      </c>
      <c r="B45" s="214">
        <f>SUM([1]PROMEDIO!B45)</f>
        <v>75</v>
      </c>
      <c r="C45" s="214">
        <f>SUM([1]PROMEDIO!C45)</f>
        <v>0</v>
      </c>
      <c r="D45" s="214">
        <f t="shared" si="12"/>
        <v>50.5</v>
      </c>
      <c r="E45" s="214">
        <f>[1]RESUMEN!F44/[1]RESUMEN!$AO$49</f>
        <v>0</v>
      </c>
      <c r="F45" s="214">
        <f>[1]RESUMEN!I44/[1]RESUMEN!$AO$49</f>
        <v>50.5</v>
      </c>
      <c r="G45" s="214">
        <f>[1]RESUMEN!J44/[1]RESUMEN!$AO$49</f>
        <v>50.5</v>
      </c>
      <c r="H45" s="215">
        <f t="shared" si="13"/>
        <v>100</v>
      </c>
      <c r="I45" s="214">
        <f>[1]RESUMEN!L44/[1]RESUMEN!$AO$49</f>
        <v>0</v>
      </c>
      <c r="J45" s="215">
        <f t="shared" si="14"/>
        <v>0</v>
      </c>
      <c r="K45" s="214">
        <f>[1]RESUMEN!M44/[1]RESUMEN!$AO$49</f>
        <v>0</v>
      </c>
      <c r="L45" s="215">
        <f t="shared" si="15"/>
        <v>0</v>
      </c>
      <c r="M45" s="214">
        <f>[1]RESUMEN!O44/[1]RESUMEN!$AO$49</f>
        <v>0</v>
      </c>
      <c r="N45" s="215">
        <f t="shared" si="16"/>
        <v>0</v>
      </c>
      <c r="O45" s="214">
        <f>[1]RESUMEN!P44/[1]RESUMEN!$AO$49</f>
        <v>0</v>
      </c>
      <c r="P45" s="215">
        <f t="shared" si="17"/>
        <v>0</v>
      </c>
      <c r="Q45" s="214">
        <f>[1]RESUMEN!S44/[1]RESUMEN!$AO$49</f>
        <v>0</v>
      </c>
      <c r="R45" s="215">
        <f t="shared" si="18"/>
        <v>0</v>
      </c>
      <c r="S45" s="214">
        <f>[1]RESUMEN!T44/[1]RESUMEN!$AO$49</f>
        <v>0</v>
      </c>
      <c r="T45" s="216">
        <f t="shared" si="19"/>
        <v>0</v>
      </c>
    </row>
    <row r="46" spans="1:20" ht="18.75" customHeight="1">
      <c r="A46" s="210" t="s">
        <v>222</v>
      </c>
      <c r="B46" s="214">
        <f>SUM([1]PROMEDIO!B46)</f>
        <v>0</v>
      </c>
      <c r="C46" s="214">
        <f>SUM([1]PROMEDIO!C46)</f>
        <v>0</v>
      </c>
      <c r="D46" s="214">
        <f t="shared" si="12"/>
        <v>0</v>
      </c>
      <c r="E46" s="214">
        <f>[1]RESUMEN!F45/[1]RESUMEN!$AO$49</f>
        <v>0</v>
      </c>
      <c r="F46" s="214">
        <f>[1]RESUMEN!I45/[1]RESUMEN!$AO$49</f>
        <v>0</v>
      </c>
      <c r="G46" s="214">
        <f>[1]RESUMEN!J45/[1]RESUMEN!$AO$49</f>
        <v>0</v>
      </c>
      <c r="H46" s="215">
        <v>0</v>
      </c>
      <c r="I46" s="214">
        <f>[1]RESUMEN!L45/[1]RESUMEN!$AO$49</f>
        <v>0</v>
      </c>
      <c r="J46" s="215">
        <v>0</v>
      </c>
      <c r="K46" s="214">
        <f>[1]RESUMEN!M45/[1]RESUMEN!$AO$49</f>
        <v>0</v>
      </c>
      <c r="L46" s="215">
        <v>0</v>
      </c>
      <c r="M46" s="214">
        <f>[1]RESUMEN!O45/[1]RESUMEN!$AO$49</f>
        <v>0</v>
      </c>
      <c r="N46" s="215">
        <v>0</v>
      </c>
      <c r="O46" s="214">
        <f>[1]RESUMEN!P45/[1]RESUMEN!$AO$49</f>
        <v>0</v>
      </c>
      <c r="P46" s="215">
        <v>0</v>
      </c>
      <c r="Q46" s="214">
        <f>[1]RESUMEN!S45/[1]RESUMEN!$AO$49</f>
        <v>0</v>
      </c>
      <c r="R46" s="215">
        <v>0</v>
      </c>
      <c r="S46" s="214">
        <f>[1]RESUMEN!T45/[1]RESUMEN!$AO$49</f>
        <v>0</v>
      </c>
      <c r="T46" s="216">
        <v>0</v>
      </c>
    </row>
    <row r="47" spans="1:20" ht="18.75" customHeight="1">
      <c r="A47" s="211" t="s">
        <v>27</v>
      </c>
      <c r="B47" s="214">
        <f>SUM([1]PROMEDIO!B47)</f>
        <v>400</v>
      </c>
      <c r="C47" s="214">
        <f>SUM([1]PROMEDIO!C47)</f>
        <v>50</v>
      </c>
      <c r="D47" s="214">
        <f t="shared" si="12"/>
        <v>331.5</v>
      </c>
      <c r="E47" s="214">
        <f>[1]RESUMEN!F46/[1]RESUMEN!$AO$49</f>
        <v>0</v>
      </c>
      <c r="F47" s="214">
        <f>[1]RESUMEN!I46/[1]RESUMEN!$AO$49</f>
        <v>331.5</v>
      </c>
      <c r="G47" s="214">
        <f>[1]RESUMEN!J46/[1]RESUMEN!$AO$49</f>
        <v>331.5</v>
      </c>
      <c r="H47" s="215">
        <f t="shared" si="13"/>
        <v>100</v>
      </c>
      <c r="I47" s="214">
        <f>[1]RESUMEN!L46/[1]RESUMEN!$AO$49</f>
        <v>0</v>
      </c>
      <c r="J47" s="215">
        <f t="shared" si="14"/>
        <v>0</v>
      </c>
      <c r="K47" s="214">
        <f>[1]RESUMEN!M46/[1]RESUMEN!$AO$49</f>
        <v>0</v>
      </c>
      <c r="L47" s="215">
        <f t="shared" si="15"/>
        <v>0</v>
      </c>
      <c r="M47" s="214">
        <f>[1]RESUMEN!O46/[1]RESUMEN!$AO$49</f>
        <v>0</v>
      </c>
      <c r="N47" s="215">
        <f t="shared" si="16"/>
        <v>0</v>
      </c>
      <c r="O47" s="214">
        <f>[1]RESUMEN!P46/[1]RESUMEN!$AO$49</f>
        <v>0</v>
      </c>
      <c r="P47" s="215">
        <f t="shared" si="17"/>
        <v>0</v>
      </c>
      <c r="Q47" s="214">
        <f>[1]RESUMEN!S46/[1]RESUMEN!$AO$49</f>
        <v>0</v>
      </c>
      <c r="R47" s="215">
        <f t="shared" si="18"/>
        <v>0</v>
      </c>
      <c r="S47" s="214">
        <f>[1]RESUMEN!T46/[1]RESUMEN!$AO$49</f>
        <v>0</v>
      </c>
      <c r="T47" s="216">
        <f t="shared" si="19"/>
        <v>0</v>
      </c>
    </row>
    <row r="48" spans="1:20" ht="18.75" customHeight="1">
      <c r="A48" s="211" t="s">
        <v>28</v>
      </c>
      <c r="B48" s="214">
        <f>SUM([1]PROMEDIO!B48)</f>
        <v>384</v>
      </c>
      <c r="C48" s="214">
        <f>SUM([1]PROMEDIO!C48)</f>
        <v>48</v>
      </c>
      <c r="D48" s="214">
        <f t="shared" si="12"/>
        <v>310.39999999999998</v>
      </c>
      <c r="E48" s="214">
        <f>[1]RESUMEN!F47/[1]RESUMEN!$AO$49</f>
        <v>211.95</v>
      </c>
      <c r="F48" s="214">
        <f>[1]RESUMEN!I47/[1]RESUMEN!$AO$49</f>
        <v>98.45</v>
      </c>
      <c r="G48" s="214">
        <f>[1]RESUMEN!J47/[1]RESUMEN!$AO$49</f>
        <v>6.95</v>
      </c>
      <c r="H48" s="215">
        <f t="shared" si="13"/>
        <v>7.0594210259014734</v>
      </c>
      <c r="I48" s="214">
        <f>[1]RESUMEN!L47/[1]RESUMEN!$AO$49</f>
        <v>14.55</v>
      </c>
      <c r="J48" s="215">
        <f t="shared" si="14"/>
        <v>14.779075672930423</v>
      </c>
      <c r="K48" s="214">
        <v>0</v>
      </c>
      <c r="L48" s="215">
        <f t="shared" si="15"/>
        <v>0</v>
      </c>
      <c r="M48" s="214">
        <f>[1]RESUMEN!O47/[1]RESUMEN!$AO$49</f>
        <v>0</v>
      </c>
      <c r="N48" s="215">
        <f t="shared" si="16"/>
        <v>0</v>
      </c>
      <c r="O48" s="214">
        <f>[1]RESUMEN!P47/[1]RESUMEN!$AO$49</f>
        <v>54.9</v>
      </c>
      <c r="P48" s="215">
        <f t="shared" si="17"/>
        <v>55.764347384459114</v>
      </c>
      <c r="Q48" s="214">
        <f>[1]RESUMEN!S47/[1]RESUMEN!$AO$49</f>
        <v>21.8</v>
      </c>
      <c r="R48" s="215">
        <f t="shared" si="18"/>
        <v>22.143219908583038</v>
      </c>
      <c r="S48" s="214">
        <f>[1]RESUMEN!T47/[1]RESUMEN!$AO$49</f>
        <v>0</v>
      </c>
      <c r="T48" s="216">
        <f t="shared" si="19"/>
        <v>0</v>
      </c>
    </row>
    <row r="49" spans="1:20" ht="18.75" customHeight="1" thickBot="1">
      <c r="A49" s="278" t="s">
        <v>214</v>
      </c>
      <c r="B49" s="279">
        <f>SUM([1]PROMEDIO!B49)</f>
        <v>24</v>
      </c>
      <c r="C49" s="279">
        <f>SUM([1]PROMEDIO!C49)</f>
        <v>0</v>
      </c>
      <c r="D49" s="279">
        <f t="shared" si="12"/>
        <v>21.15</v>
      </c>
      <c r="E49" s="279">
        <f>[1]RESUMEN!F48/[1]RESUMEN!$AO$49</f>
        <v>0</v>
      </c>
      <c r="F49" s="279">
        <f>[1]RESUMEN!I48/[1]RESUMEN!$AO$49</f>
        <v>21.15</v>
      </c>
      <c r="G49" s="279">
        <f>[1]RESUMEN!J48/[1]RESUMEN!$AO$49</f>
        <v>0</v>
      </c>
      <c r="H49" s="281">
        <f t="shared" si="13"/>
        <v>0</v>
      </c>
      <c r="I49" s="279">
        <f>[1]RESUMEN!L48/[1]RESUMEN!$AO$49</f>
        <v>0</v>
      </c>
      <c r="J49" s="281">
        <f t="shared" si="14"/>
        <v>0</v>
      </c>
      <c r="K49" s="279">
        <f>[1]RESUMEN!M48/[1]RESUMEN!$AO$49</f>
        <v>0</v>
      </c>
      <c r="L49" s="281">
        <f t="shared" si="15"/>
        <v>0</v>
      </c>
      <c r="M49" s="279">
        <f>[1]RESUMEN!O48/[1]RESUMEN!$AO$49</f>
        <v>0</v>
      </c>
      <c r="N49" s="281">
        <f t="shared" si="16"/>
        <v>0</v>
      </c>
      <c r="O49" s="279">
        <f>[1]RESUMEN!P48/[1]RESUMEN!$AO$49</f>
        <v>0</v>
      </c>
      <c r="P49" s="281">
        <f t="shared" si="17"/>
        <v>0</v>
      </c>
      <c r="Q49" s="279">
        <f>[1]RESUMEN!S48/[1]RESUMEN!$AO$49</f>
        <v>0</v>
      </c>
      <c r="R49" s="281">
        <f t="shared" si="18"/>
        <v>0</v>
      </c>
      <c r="S49" s="279">
        <f>[1]RESUMEN!T48/[1]RESUMEN!$AO$49</f>
        <v>21.15</v>
      </c>
      <c r="T49" s="282">
        <f t="shared" si="19"/>
        <v>100</v>
      </c>
    </row>
    <row r="50" spans="1:20" ht="15.75" customHeight="1">
      <c r="A50" s="11" t="s">
        <v>215</v>
      </c>
      <c r="C50" s="12" t="s">
        <v>39</v>
      </c>
      <c r="D50" s="8"/>
      <c r="E50" s="8"/>
      <c r="F50" s="8"/>
    </row>
    <row r="51" spans="1:20" ht="15.75" customHeight="1">
      <c r="A51" s="11" t="s">
        <v>29</v>
      </c>
      <c r="C51" s="13" t="s">
        <v>40</v>
      </c>
      <c r="D51" s="288"/>
      <c r="E51" s="288"/>
      <c r="F51" s="288"/>
      <c r="G51" s="287"/>
      <c r="H51" s="287"/>
      <c r="I51" s="287"/>
      <c r="J51" s="287"/>
      <c r="K51" s="287"/>
      <c r="L51" s="287"/>
      <c r="M51" s="287"/>
      <c r="N51" s="287"/>
      <c r="O51" s="287"/>
      <c r="P51" s="287"/>
      <c r="Q51" s="287"/>
      <c r="R51" s="287"/>
      <c r="S51" s="287"/>
      <c r="T51" s="287"/>
    </row>
    <row r="52" spans="1:20" ht="15.75" customHeight="1">
      <c r="A52" s="14" t="s">
        <v>216</v>
      </c>
      <c r="C52" s="13" t="s">
        <v>41</v>
      </c>
      <c r="D52" s="8"/>
      <c r="E52" s="8"/>
      <c r="F52" s="8"/>
    </row>
    <row r="53" spans="1:20">
      <c r="B53" s="6"/>
    </row>
    <row r="54" spans="1:20">
      <c r="A54" s="231"/>
    </row>
    <row r="55" spans="1:20">
      <c r="A55" s="231"/>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2012-03-02T17:03:32Z</cp:lastPrinted>
  <dcterms:created xsi:type="dcterms:W3CDTF">2009-09-11T17:26:49Z</dcterms:created>
  <dcterms:modified xsi:type="dcterms:W3CDTF">2012-03-02T20:22:52Z</dcterms:modified>
</cp:coreProperties>
</file>