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25725"/>
</workbook>
</file>

<file path=xl/calcChain.xml><?xml version="1.0" encoding="utf-8"?>
<calcChain xmlns="http://schemas.openxmlformats.org/spreadsheetml/2006/main">
  <c r="O31" i="3"/>
  <c r="O30"/>
  <c r="O29"/>
  <c r="O28"/>
  <c r="O27"/>
  <c r="O26"/>
  <c r="O25"/>
  <c r="O21"/>
  <c r="O20"/>
  <c r="O19"/>
  <c r="O18"/>
  <c r="O17"/>
  <c r="O16"/>
  <c r="O15"/>
  <c r="O11"/>
  <c r="O10"/>
  <c r="O9"/>
  <c r="O8"/>
  <c r="O7"/>
  <c r="O6"/>
  <c r="O5"/>
  <c r="O12" s="1"/>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Y7"/>
  <c r="W7"/>
  <c r="U7"/>
  <c r="S7"/>
  <c r="Q7"/>
  <c r="O7"/>
  <c r="M7"/>
  <c r="K7"/>
  <c r="I7"/>
  <c r="G7"/>
  <c r="E7"/>
  <c r="C7"/>
  <c r="W6"/>
  <c r="S6"/>
  <c r="Q6"/>
  <c r="O6"/>
  <c r="M6"/>
  <c r="K6"/>
  <c r="I6"/>
  <c r="G6"/>
  <c r="E6"/>
  <c r="C6"/>
  <c r="B41" i="6"/>
  <c r="B40"/>
  <c r="B39"/>
  <c r="B38"/>
  <c r="B37"/>
  <c r="B36"/>
  <c r="B35"/>
  <c r="B34"/>
  <c r="B33"/>
  <c r="B32"/>
  <c r="B31"/>
  <c r="B30"/>
  <c r="B29"/>
  <c r="B28"/>
  <c r="B27"/>
  <c r="B26"/>
  <c r="B25"/>
  <c r="B24"/>
  <c r="B23" s="1"/>
  <c r="N23"/>
  <c r="M23"/>
  <c r="L23"/>
  <c r="K23"/>
  <c r="J23"/>
  <c r="I23"/>
  <c r="H23"/>
  <c r="G23"/>
  <c r="F23"/>
  <c r="E23"/>
  <c r="D23"/>
  <c r="C23"/>
  <c r="O24" s="1"/>
  <c r="B22"/>
  <c r="B21"/>
  <c r="B20"/>
  <c r="B19"/>
  <c r="B18"/>
  <c r="B17"/>
  <c r="B16"/>
  <c r="B15"/>
  <c r="B14"/>
  <c r="B13"/>
  <c r="B12"/>
  <c r="B11"/>
  <c r="B10"/>
  <c r="B9"/>
  <c r="B8"/>
  <c r="B7"/>
  <c r="B6"/>
  <c r="N5"/>
  <c r="M5"/>
  <c r="L5"/>
  <c r="K5"/>
  <c r="J5"/>
  <c r="I5"/>
  <c r="H5"/>
  <c r="G5"/>
  <c r="F5"/>
  <c r="E5"/>
  <c r="D5"/>
  <c r="C5"/>
  <c r="O5" s="1"/>
  <c r="N4"/>
  <c r="Q17" s="1"/>
  <c r="M4"/>
  <c r="Q16" s="1"/>
  <c r="L4"/>
  <c r="Q15" s="1"/>
  <c r="K4"/>
  <c r="Q14" s="1"/>
  <c r="J4"/>
  <c r="Q13" s="1"/>
  <c r="I4"/>
  <c r="Q12" s="1"/>
  <c r="H4"/>
  <c r="Q11" s="1"/>
  <c r="G4"/>
  <c r="Q10" s="1"/>
  <c r="F4"/>
  <c r="Q9" s="1"/>
  <c r="E4"/>
  <c r="Q8" s="1"/>
  <c r="D4"/>
  <c r="Q7" s="1"/>
  <c r="C4"/>
  <c r="Q6" s="1"/>
  <c r="L150" i="1"/>
  <c r="K150"/>
  <c r="J150" s="1"/>
  <c r="I150"/>
  <c r="H150"/>
  <c r="F150"/>
  <c r="E150"/>
  <c r="C150"/>
  <c r="B150"/>
  <c r="L149"/>
  <c r="K149"/>
  <c r="I149"/>
  <c r="H149"/>
  <c r="F149"/>
  <c r="E149"/>
  <c r="C149"/>
  <c r="B149"/>
  <c r="L148"/>
  <c r="K148"/>
  <c r="J148"/>
  <c r="I148"/>
  <c r="H148"/>
  <c r="G148" s="1"/>
  <c r="F148"/>
  <c r="E148"/>
  <c r="D148" s="1"/>
  <c r="C148"/>
  <c r="B148"/>
  <c r="L147"/>
  <c r="K147"/>
  <c r="I147"/>
  <c r="H147"/>
  <c r="G147" s="1"/>
  <c r="F147"/>
  <c r="E147"/>
  <c r="C147"/>
  <c r="B147"/>
  <c r="L146"/>
  <c r="K146"/>
  <c r="I146"/>
  <c r="H146"/>
  <c r="F146"/>
  <c r="E146"/>
  <c r="D146"/>
  <c r="C146"/>
  <c r="B146"/>
  <c r="L145"/>
  <c r="K145"/>
  <c r="J145" s="1"/>
  <c r="I145"/>
  <c r="H145"/>
  <c r="G145" s="1"/>
  <c r="F145"/>
  <c r="E145"/>
  <c r="C145"/>
  <c r="B145"/>
  <c r="L144"/>
  <c r="K144"/>
  <c r="J144" s="1"/>
  <c r="I144"/>
  <c r="H144"/>
  <c r="F144"/>
  <c r="E144"/>
  <c r="C144"/>
  <c r="B144"/>
  <c r="L143"/>
  <c r="K143"/>
  <c r="I143"/>
  <c r="H143"/>
  <c r="F143"/>
  <c r="E143"/>
  <c r="C143"/>
  <c r="B143"/>
  <c r="L142"/>
  <c r="K142"/>
  <c r="J142"/>
  <c r="I142"/>
  <c r="H142"/>
  <c r="G142" s="1"/>
  <c r="F142"/>
  <c r="E142"/>
  <c r="D142" s="1"/>
  <c r="C142"/>
  <c r="B142"/>
  <c r="L141"/>
  <c r="K141"/>
  <c r="I141"/>
  <c r="H141"/>
  <c r="G141" s="1"/>
  <c r="F141"/>
  <c r="E141"/>
  <c r="C141"/>
  <c r="B141"/>
  <c r="L140"/>
  <c r="K140"/>
  <c r="I140"/>
  <c r="H140"/>
  <c r="F140"/>
  <c r="E140"/>
  <c r="D140"/>
  <c r="C140"/>
  <c r="B140"/>
  <c r="L139"/>
  <c r="K139"/>
  <c r="J139" s="1"/>
  <c r="I139"/>
  <c r="H139"/>
  <c r="G139" s="1"/>
  <c r="F139"/>
  <c r="E139"/>
  <c r="C139"/>
  <c r="B139"/>
  <c r="L138"/>
  <c r="K138"/>
  <c r="J138" s="1"/>
  <c r="I138"/>
  <c r="H138"/>
  <c r="F138"/>
  <c r="E138"/>
  <c r="C138"/>
  <c r="B138"/>
  <c r="L137"/>
  <c r="K137"/>
  <c r="I137"/>
  <c r="H137"/>
  <c r="G137"/>
  <c r="F137"/>
  <c r="E137"/>
  <c r="D137" s="1"/>
  <c r="C137"/>
  <c r="B137"/>
  <c r="L136"/>
  <c r="K136"/>
  <c r="J136" s="1"/>
  <c r="I136"/>
  <c r="H136"/>
  <c r="F136"/>
  <c r="E136"/>
  <c r="D136" s="1"/>
  <c r="C136"/>
  <c r="B136"/>
  <c r="L135"/>
  <c r="K135"/>
  <c r="I135"/>
  <c r="H135"/>
  <c r="F135"/>
  <c r="E135"/>
  <c r="C135"/>
  <c r="B135"/>
  <c r="L134"/>
  <c r="K134"/>
  <c r="J134"/>
  <c r="I134"/>
  <c r="H134"/>
  <c r="G134" s="1"/>
  <c r="F134"/>
  <c r="E134"/>
  <c r="D134" s="1"/>
  <c r="C134"/>
  <c r="B134"/>
  <c r="L133"/>
  <c r="K133"/>
  <c r="I133"/>
  <c r="H133"/>
  <c r="G133" s="1"/>
  <c r="F133"/>
  <c r="E133"/>
  <c r="C133"/>
  <c r="B133"/>
  <c r="L132"/>
  <c r="L130" s="1"/>
  <c r="K132"/>
  <c r="I132"/>
  <c r="H132"/>
  <c r="F132"/>
  <c r="F130" s="1"/>
  <c r="E132"/>
  <c r="D132"/>
  <c r="C132"/>
  <c r="B132"/>
  <c r="L131"/>
  <c r="K131"/>
  <c r="J131" s="1"/>
  <c r="I131"/>
  <c r="H131"/>
  <c r="G131" s="1"/>
  <c r="F131"/>
  <c r="E131"/>
  <c r="D131" s="1"/>
  <c r="C131"/>
  <c r="B131"/>
  <c r="H130"/>
  <c r="B130"/>
  <c r="K129"/>
  <c r="J129"/>
  <c r="I129"/>
  <c r="H129"/>
  <c r="G129" s="1"/>
  <c r="F129"/>
  <c r="E129"/>
  <c r="D129" s="1"/>
  <c r="C129"/>
  <c r="B129"/>
  <c r="L128"/>
  <c r="K128"/>
  <c r="I128"/>
  <c r="H128"/>
  <c r="G128" s="1"/>
  <c r="F128"/>
  <c r="E128"/>
  <c r="C128"/>
  <c r="B128"/>
  <c r="L127"/>
  <c r="K127"/>
  <c r="I127"/>
  <c r="H127"/>
  <c r="F127"/>
  <c r="E127"/>
  <c r="D127"/>
  <c r="C127"/>
  <c r="B127"/>
  <c r="L126"/>
  <c r="K126"/>
  <c r="J126" s="1"/>
  <c r="I126"/>
  <c r="H126"/>
  <c r="G126" s="1"/>
  <c r="F126"/>
  <c r="E126"/>
  <c r="C126"/>
  <c r="B126"/>
  <c r="L125"/>
  <c r="K125"/>
  <c r="J125" s="1"/>
  <c r="I125"/>
  <c r="H125"/>
  <c r="F125"/>
  <c r="E125"/>
  <c r="C125"/>
  <c r="B125"/>
  <c r="L124"/>
  <c r="K124"/>
  <c r="I124"/>
  <c r="H124"/>
  <c r="G124"/>
  <c r="F124"/>
  <c r="E124"/>
  <c r="D124" s="1"/>
  <c r="C124"/>
  <c r="B124"/>
  <c r="L123"/>
  <c r="K123"/>
  <c r="J123" s="1"/>
  <c r="I123"/>
  <c r="H123"/>
  <c r="F123"/>
  <c r="E123"/>
  <c r="D123" s="1"/>
  <c r="C123"/>
  <c r="B123"/>
  <c r="L122"/>
  <c r="K122"/>
  <c r="I122"/>
  <c r="H122"/>
  <c r="F122"/>
  <c r="E122"/>
  <c r="C122"/>
  <c r="B122"/>
  <c r="L121"/>
  <c r="K121"/>
  <c r="J121"/>
  <c r="I121"/>
  <c r="H121"/>
  <c r="G121" s="1"/>
  <c r="F121"/>
  <c r="E121"/>
  <c r="D121" s="1"/>
  <c r="C121"/>
  <c r="B121"/>
  <c r="L120"/>
  <c r="K120"/>
  <c r="I120"/>
  <c r="H120"/>
  <c r="G120" s="1"/>
  <c r="F120"/>
  <c r="E120"/>
  <c r="C120"/>
  <c r="B120"/>
  <c r="L119"/>
  <c r="K119"/>
  <c r="I119"/>
  <c r="H119"/>
  <c r="F119"/>
  <c r="E119"/>
  <c r="D119"/>
  <c r="C119"/>
  <c r="B119"/>
  <c r="L118"/>
  <c r="K118"/>
  <c r="J118" s="1"/>
  <c r="I118"/>
  <c r="H118"/>
  <c r="G118" s="1"/>
  <c r="F118"/>
  <c r="E118"/>
  <c r="C118"/>
  <c r="B118"/>
  <c r="L117"/>
  <c r="K117"/>
  <c r="J117" s="1"/>
  <c r="I117"/>
  <c r="H117"/>
  <c r="F117"/>
  <c r="E117"/>
  <c r="C117"/>
  <c r="B117"/>
  <c r="L116"/>
  <c r="K116"/>
  <c r="I116"/>
  <c r="H116"/>
  <c r="G116"/>
  <c r="F116"/>
  <c r="E116"/>
  <c r="D116" s="1"/>
  <c r="C116"/>
  <c r="B116"/>
  <c r="L115"/>
  <c r="K115"/>
  <c r="J115" s="1"/>
  <c r="I115"/>
  <c r="H115"/>
  <c r="F115"/>
  <c r="E115"/>
  <c r="D115" s="1"/>
  <c r="C115"/>
  <c r="B115"/>
  <c r="L114"/>
  <c r="K114"/>
  <c r="I114"/>
  <c r="H114"/>
  <c r="F114"/>
  <c r="E114"/>
  <c r="C114"/>
  <c r="B114"/>
  <c r="L113"/>
  <c r="L112" s="1"/>
  <c r="K113"/>
  <c r="J113"/>
  <c r="I113"/>
  <c r="H113"/>
  <c r="G113" s="1"/>
  <c r="F113"/>
  <c r="E113"/>
  <c r="D113" s="1"/>
  <c r="C113"/>
  <c r="B113"/>
  <c r="I112"/>
  <c r="L98"/>
  <c r="K98"/>
  <c r="I98"/>
  <c r="H98"/>
  <c r="G98"/>
  <c r="F98"/>
  <c r="E98"/>
  <c r="D98" s="1"/>
  <c r="C98"/>
  <c r="B98"/>
  <c r="L97"/>
  <c r="K97"/>
  <c r="J97" s="1"/>
  <c r="I97"/>
  <c r="H97"/>
  <c r="F97"/>
  <c r="E97"/>
  <c r="D97" s="1"/>
  <c r="C97"/>
  <c r="B97"/>
  <c r="L96"/>
  <c r="K96"/>
  <c r="I96"/>
  <c r="H96"/>
  <c r="F96"/>
  <c r="E96"/>
  <c r="C96"/>
  <c r="B96"/>
  <c r="L95"/>
  <c r="K95"/>
  <c r="J95"/>
  <c r="I95"/>
  <c r="H95"/>
  <c r="G95" s="1"/>
  <c r="F95"/>
  <c r="E95"/>
  <c r="D95" s="1"/>
  <c r="C95"/>
  <c r="B95"/>
  <c r="L94"/>
  <c r="K94"/>
  <c r="I94"/>
  <c r="H94"/>
  <c r="G94" s="1"/>
  <c r="F94"/>
  <c r="E94"/>
  <c r="C94"/>
  <c r="B94"/>
  <c r="L93"/>
  <c r="K93"/>
  <c r="I93"/>
  <c r="H93"/>
  <c r="F93"/>
  <c r="E93"/>
  <c r="D93"/>
  <c r="C93"/>
  <c r="B93"/>
  <c r="L92"/>
  <c r="K92"/>
  <c r="J92" s="1"/>
  <c r="I92"/>
  <c r="H92"/>
  <c r="G92" s="1"/>
  <c r="F92"/>
  <c r="E92"/>
  <c r="C92"/>
  <c r="B92"/>
  <c r="L91"/>
  <c r="K91"/>
  <c r="J91" s="1"/>
  <c r="I91"/>
  <c r="H91"/>
  <c r="F91"/>
  <c r="E91"/>
  <c r="C91"/>
  <c r="B91"/>
  <c r="L90"/>
  <c r="K90"/>
  <c r="I90"/>
  <c r="H90"/>
  <c r="G90"/>
  <c r="F90"/>
  <c r="E90"/>
  <c r="D90" s="1"/>
  <c r="C90"/>
  <c r="B90"/>
  <c r="L89"/>
  <c r="K89"/>
  <c r="J89" s="1"/>
  <c r="I89"/>
  <c r="H89"/>
  <c r="F89"/>
  <c r="E89"/>
  <c r="D89" s="1"/>
  <c r="C89"/>
  <c r="B89"/>
  <c r="L88"/>
  <c r="K88"/>
  <c r="I88"/>
  <c r="H88"/>
  <c r="F88"/>
  <c r="E88"/>
  <c r="C88"/>
  <c r="B88"/>
  <c r="L87"/>
  <c r="K87"/>
  <c r="J87"/>
  <c r="I87"/>
  <c r="H87"/>
  <c r="G87" s="1"/>
  <c r="F87"/>
  <c r="E87"/>
  <c r="D87" s="1"/>
  <c r="C87"/>
  <c r="B87"/>
  <c r="L86"/>
  <c r="K86"/>
  <c r="I86"/>
  <c r="H86"/>
  <c r="G86" s="1"/>
  <c r="F86"/>
  <c r="E86"/>
  <c r="C86"/>
  <c r="B86"/>
  <c r="L85"/>
  <c r="K85"/>
  <c r="I85"/>
  <c r="H85"/>
  <c r="F85"/>
  <c r="E85"/>
  <c r="D85"/>
  <c r="C85"/>
  <c r="B85"/>
  <c r="L84"/>
  <c r="K84"/>
  <c r="J84" s="1"/>
  <c r="I84"/>
  <c r="H84"/>
  <c r="G84" s="1"/>
  <c r="F84"/>
  <c r="E84"/>
  <c r="C84"/>
  <c r="B84"/>
  <c r="L83"/>
  <c r="K83"/>
  <c r="J83" s="1"/>
  <c r="I83"/>
  <c r="H83"/>
  <c r="F83"/>
  <c r="E83"/>
  <c r="C83"/>
  <c r="B83"/>
  <c r="L82"/>
  <c r="K82"/>
  <c r="I82"/>
  <c r="H82"/>
  <c r="G82"/>
  <c r="F82"/>
  <c r="E82"/>
  <c r="D82" s="1"/>
  <c r="C82"/>
  <c r="B82"/>
  <c r="L81"/>
  <c r="K81"/>
  <c r="J81" s="1"/>
  <c r="I81"/>
  <c r="H81"/>
  <c r="F81"/>
  <c r="E81"/>
  <c r="D81" s="1"/>
  <c r="C81"/>
  <c r="B81"/>
  <c r="L80"/>
  <c r="K80"/>
  <c r="I80"/>
  <c r="H80"/>
  <c r="F80"/>
  <c r="E80"/>
  <c r="C80"/>
  <c r="C78" s="1"/>
  <c r="B80"/>
  <c r="I79"/>
  <c r="I78" s="1"/>
  <c r="H79"/>
  <c r="F79"/>
  <c r="F78" s="1"/>
  <c r="E79"/>
  <c r="D79"/>
  <c r="C79"/>
  <c r="B79"/>
  <c r="B78" s="1"/>
  <c r="E78"/>
  <c r="L77"/>
  <c r="K77"/>
  <c r="J77"/>
  <c r="I77"/>
  <c r="H77"/>
  <c r="G77" s="1"/>
  <c r="F77"/>
  <c r="E77"/>
  <c r="D77" s="1"/>
  <c r="C77"/>
  <c r="B77"/>
  <c r="L76"/>
  <c r="K76"/>
  <c r="I76"/>
  <c r="H76"/>
  <c r="G76" s="1"/>
  <c r="F76"/>
  <c r="E76"/>
  <c r="C76"/>
  <c r="B76"/>
  <c r="L75"/>
  <c r="K75"/>
  <c r="I75"/>
  <c r="H75"/>
  <c r="F75"/>
  <c r="E75"/>
  <c r="D75"/>
  <c r="C75"/>
  <c r="B75"/>
  <c r="L74"/>
  <c r="K74"/>
  <c r="J74" s="1"/>
  <c r="I74"/>
  <c r="H74"/>
  <c r="G74" s="1"/>
  <c r="F74"/>
  <c r="E74"/>
  <c r="C74"/>
  <c r="B74"/>
  <c r="L73"/>
  <c r="K73"/>
  <c r="J73" s="1"/>
  <c r="I73"/>
  <c r="H73"/>
  <c r="F73"/>
  <c r="E73"/>
  <c r="C73"/>
  <c r="B73"/>
  <c r="L72"/>
  <c r="K72"/>
  <c r="I72"/>
  <c r="H72"/>
  <c r="G72"/>
  <c r="F72"/>
  <c r="E72"/>
  <c r="D72" s="1"/>
  <c r="C72"/>
  <c r="B72"/>
  <c r="L71"/>
  <c r="K71"/>
  <c r="J71" s="1"/>
  <c r="I71"/>
  <c r="H71"/>
  <c r="F71"/>
  <c r="E71"/>
  <c r="D71" s="1"/>
  <c r="C71"/>
  <c r="B71"/>
  <c r="L70"/>
  <c r="K70"/>
  <c r="I70"/>
  <c r="H70"/>
  <c r="F70"/>
  <c r="E70"/>
  <c r="C70"/>
  <c r="B70"/>
  <c r="L69"/>
  <c r="K69"/>
  <c r="J69"/>
  <c r="I69"/>
  <c r="H69"/>
  <c r="G69" s="1"/>
  <c r="F69"/>
  <c r="E69"/>
  <c r="D69" s="1"/>
  <c r="C69"/>
  <c r="B69"/>
  <c r="L68"/>
  <c r="K68"/>
  <c r="J68" s="1"/>
  <c r="I68"/>
  <c r="H68"/>
  <c r="G68" s="1"/>
  <c r="F68"/>
  <c r="E68"/>
  <c r="C68"/>
  <c r="B68"/>
  <c r="L67"/>
  <c r="K67"/>
  <c r="I67"/>
  <c r="H67"/>
  <c r="F67"/>
  <c r="E67"/>
  <c r="C67"/>
  <c r="B67"/>
  <c r="L66"/>
  <c r="K66"/>
  <c r="I66"/>
  <c r="H66"/>
  <c r="F66"/>
  <c r="E66"/>
  <c r="C66"/>
  <c r="B66"/>
  <c r="L65"/>
  <c r="K65"/>
  <c r="J65"/>
  <c r="I65"/>
  <c r="H65"/>
  <c r="G65" s="1"/>
  <c r="F65"/>
  <c r="E65"/>
  <c r="D65" s="1"/>
  <c r="C65"/>
  <c r="B65"/>
  <c r="L64"/>
  <c r="K64"/>
  <c r="I64"/>
  <c r="H64"/>
  <c r="G64" s="1"/>
  <c r="F64"/>
  <c r="E64"/>
  <c r="C64"/>
  <c r="B64"/>
  <c r="L63"/>
  <c r="K63"/>
  <c r="I63"/>
  <c r="H63"/>
  <c r="F63"/>
  <c r="E63"/>
  <c r="D63"/>
  <c r="C63"/>
  <c r="B63"/>
  <c r="L62"/>
  <c r="K62"/>
  <c r="J62" s="1"/>
  <c r="I62"/>
  <c r="H62"/>
  <c r="G62" s="1"/>
  <c r="F62"/>
  <c r="E62"/>
  <c r="C62"/>
  <c r="B62"/>
  <c r="L61"/>
  <c r="K61"/>
  <c r="J61" s="1"/>
  <c r="I61"/>
  <c r="I60" s="1"/>
  <c r="I59" s="1"/>
  <c r="H61"/>
  <c r="F61"/>
  <c r="F60" s="1"/>
  <c r="E61"/>
  <c r="C61"/>
  <c r="C60" s="1"/>
  <c r="C59" s="1"/>
  <c r="B61"/>
  <c r="K60"/>
  <c r="E60"/>
  <c r="E59" s="1"/>
  <c r="J48"/>
  <c r="C48"/>
  <c r="B48"/>
  <c r="J47"/>
  <c r="C47"/>
  <c r="B47"/>
  <c r="J46"/>
  <c r="C46"/>
  <c r="B46"/>
  <c r="J45"/>
  <c r="C45"/>
  <c r="B45"/>
  <c r="J44"/>
  <c r="C44"/>
  <c r="B44"/>
  <c r="J43"/>
  <c r="C43"/>
  <c r="B43"/>
  <c r="J42"/>
  <c r="C42"/>
  <c r="B42"/>
  <c r="J41"/>
  <c r="C41"/>
  <c r="B41"/>
  <c r="J40"/>
  <c r="C40"/>
  <c r="B40"/>
  <c r="J39"/>
  <c r="C39"/>
  <c r="B39"/>
  <c r="J38"/>
  <c r="C38"/>
  <c r="B38"/>
  <c r="C37"/>
  <c r="B37"/>
  <c r="J36"/>
  <c r="C36"/>
  <c r="B36"/>
  <c r="J35"/>
  <c r="C35"/>
  <c r="B35"/>
  <c r="J34"/>
  <c r="C34"/>
  <c r="B34"/>
  <c r="J33"/>
  <c r="C33"/>
  <c r="B33"/>
  <c r="J32"/>
  <c r="C32"/>
  <c r="B32"/>
  <c r="J31"/>
  <c r="C31"/>
  <c r="B31"/>
  <c r="J30"/>
  <c r="C30"/>
  <c r="C28" s="1"/>
  <c r="B30"/>
  <c r="J29"/>
  <c r="C29"/>
  <c r="B29"/>
  <c r="B28" s="1"/>
  <c r="C27"/>
  <c r="B27"/>
  <c r="C26"/>
  <c r="B26"/>
  <c r="J25"/>
  <c r="C25"/>
  <c r="B25"/>
  <c r="J24"/>
  <c r="C24"/>
  <c r="B24"/>
  <c r="J23"/>
  <c r="C23"/>
  <c r="B23"/>
  <c r="J22"/>
  <c r="C22"/>
  <c r="B22"/>
  <c r="J21"/>
  <c r="C21"/>
  <c r="B21"/>
  <c r="J20"/>
  <c r="C20"/>
  <c r="B20"/>
  <c r="J19"/>
  <c r="C19"/>
  <c r="B19"/>
  <c r="J18"/>
  <c r="C18"/>
  <c r="B18"/>
  <c r="J17"/>
  <c r="C17"/>
  <c r="B17"/>
  <c r="C16"/>
  <c r="B16"/>
  <c r="J15"/>
  <c r="C15"/>
  <c r="B15"/>
  <c r="C14"/>
  <c r="B14"/>
  <c r="J13"/>
  <c r="C13"/>
  <c r="B13"/>
  <c r="J12"/>
  <c r="C12"/>
  <c r="B12"/>
  <c r="J11"/>
  <c r="C11"/>
  <c r="B11"/>
  <c r="B10" s="1"/>
  <c r="B9" s="1"/>
  <c r="B48" i="2"/>
  <c r="B47"/>
  <c r="B45"/>
  <c r="B44"/>
  <c r="B43"/>
  <c r="B42"/>
  <c r="B41"/>
  <c r="B40"/>
  <c r="B38"/>
  <c r="B37"/>
  <c r="B36"/>
  <c r="B34"/>
  <c r="B33"/>
  <c r="B31"/>
  <c r="B30"/>
  <c r="B29"/>
  <c r="B13"/>
  <c r="B15"/>
  <c r="B16"/>
  <c r="B17"/>
  <c r="B19"/>
  <c r="B20"/>
  <c r="B21"/>
  <c r="B23"/>
  <c r="B24"/>
  <c r="B25"/>
  <c r="B26"/>
  <c r="B27"/>
  <c r="B11"/>
  <c r="C48"/>
  <c r="C46"/>
  <c r="C44"/>
  <c r="C42"/>
  <c r="C40"/>
  <c r="C38"/>
  <c r="C36"/>
  <c r="C34"/>
  <c r="C32"/>
  <c r="C31"/>
  <c r="C30"/>
  <c r="C12"/>
  <c r="C14"/>
  <c r="C16"/>
  <c r="C18"/>
  <c r="C20"/>
  <c r="C22"/>
  <c r="C24"/>
  <c r="C26"/>
  <c r="C11"/>
  <c r="L27" i="1"/>
  <c r="K37"/>
  <c r="I48"/>
  <c r="H48"/>
  <c r="S48" i="2"/>
  <c r="Q48"/>
  <c r="O48"/>
  <c r="K48"/>
  <c r="I48"/>
  <c r="G48"/>
  <c r="I47" i="1"/>
  <c r="H47"/>
  <c r="S47" i="2"/>
  <c r="Q47"/>
  <c r="O47"/>
  <c r="M47"/>
  <c r="K47"/>
  <c r="I47"/>
  <c r="G47"/>
  <c r="H46" i="1"/>
  <c r="Q46" i="2"/>
  <c r="O46"/>
  <c r="M46"/>
  <c r="K46"/>
  <c r="I46"/>
  <c r="G46"/>
  <c r="F46"/>
  <c r="E46"/>
  <c r="I45" i="1"/>
  <c r="S45" i="2"/>
  <c r="Q45"/>
  <c r="O45"/>
  <c r="M45"/>
  <c r="K45"/>
  <c r="I45"/>
  <c r="G45"/>
  <c r="F45"/>
  <c r="E45"/>
  <c r="I44" i="1"/>
  <c r="H44"/>
  <c r="S44" i="2"/>
  <c r="Q44"/>
  <c r="O44"/>
  <c r="M44"/>
  <c r="K44"/>
  <c r="I44"/>
  <c r="G44"/>
  <c r="F44"/>
  <c r="I43" i="1"/>
  <c r="H43"/>
  <c r="S43" i="2"/>
  <c r="Q43"/>
  <c r="O43"/>
  <c r="M43"/>
  <c r="K43"/>
  <c r="G43"/>
  <c r="F43"/>
  <c r="T43" s="1"/>
  <c r="E43"/>
  <c r="I42" i="1"/>
  <c r="H42"/>
  <c r="S42" i="2"/>
  <c r="Q42"/>
  <c r="O42"/>
  <c r="M42"/>
  <c r="K42"/>
  <c r="I42"/>
  <c r="G42"/>
  <c r="F42"/>
  <c r="E42"/>
  <c r="D42" s="1"/>
  <c r="I41" i="1"/>
  <c r="H41"/>
  <c r="G41" s="1"/>
  <c r="S41" i="2"/>
  <c r="Q41"/>
  <c r="O41"/>
  <c r="M41"/>
  <c r="K41"/>
  <c r="I41"/>
  <c r="E41"/>
  <c r="I40" i="1"/>
  <c r="H40"/>
  <c r="S40" i="2"/>
  <c r="Q40"/>
  <c r="O40"/>
  <c r="M40"/>
  <c r="K40"/>
  <c r="G40"/>
  <c r="F40"/>
  <c r="I39" i="1"/>
  <c r="H39"/>
  <c r="G39" s="1"/>
  <c r="S39" i="2"/>
  <c r="Q39"/>
  <c r="O39"/>
  <c r="M39"/>
  <c r="K39"/>
  <c r="I39"/>
  <c r="G39"/>
  <c r="E39"/>
  <c r="I38" i="1"/>
  <c r="H38"/>
  <c r="S38" i="2"/>
  <c r="Q38"/>
  <c r="O38"/>
  <c r="M38"/>
  <c r="K38"/>
  <c r="I38"/>
  <c r="G38"/>
  <c r="F38"/>
  <c r="E38"/>
  <c r="I37" i="1"/>
  <c r="H37"/>
  <c r="S37" i="2"/>
  <c r="Q37"/>
  <c r="O37"/>
  <c r="M37"/>
  <c r="K37"/>
  <c r="I37"/>
  <c r="F37"/>
  <c r="T37" s="1"/>
  <c r="E37"/>
  <c r="I36" i="1"/>
  <c r="H36"/>
  <c r="S36" i="2"/>
  <c r="Q36"/>
  <c r="O36"/>
  <c r="M36"/>
  <c r="K36"/>
  <c r="I36"/>
  <c r="G36"/>
  <c r="F36"/>
  <c r="I35" i="1"/>
  <c r="H35"/>
  <c r="S35" i="2"/>
  <c r="Q35"/>
  <c r="O35"/>
  <c r="M35"/>
  <c r="I35"/>
  <c r="F35"/>
  <c r="E35"/>
  <c r="D35" s="1"/>
  <c r="Q34"/>
  <c r="M34"/>
  <c r="K34"/>
  <c r="I34"/>
  <c r="F34" i="1"/>
  <c r="H33"/>
  <c r="S33" i="2"/>
  <c r="Q33"/>
  <c r="O33"/>
  <c r="M33"/>
  <c r="K33"/>
  <c r="I33"/>
  <c r="G33"/>
  <c r="F33"/>
  <c r="E33"/>
  <c r="I32" i="1"/>
  <c r="H32"/>
  <c r="S32" i="2"/>
  <c r="Q32"/>
  <c r="O32"/>
  <c r="M32"/>
  <c r="K32"/>
  <c r="I32"/>
  <c r="G32"/>
  <c r="I31" i="1"/>
  <c r="H31"/>
  <c r="S31" i="2"/>
  <c r="Q31"/>
  <c r="O31"/>
  <c r="M31"/>
  <c r="K31"/>
  <c r="I31"/>
  <c r="G31"/>
  <c r="F31"/>
  <c r="E31"/>
  <c r="I30" i="1"/>
  <c r="S30" i="2"/>
  <c r="Q30"/>
  <c r="O30"/>
  <c r="M30"/>
  <c r="K30"/>
  <c r="I30"/>
  <c r="G30"/>
  <c r="F30"/>
  <c r="I29" i="1"/>
  <c r="H29"/>
  <c r="S29" i="2"/>
  <c r="Q29"/>
  <c r="Q28" s="1"/>
  <c r="O29"/>
  <c r="M29"/>
  <c r="K29"/>
  <c r="I29"/>
  <c r="G29"/>
  <c r="F29"/>
  <c r="E29"/>
  <c r="I27" i="1"/>
  <c r="H27"/>
  <c r="S27" i="2"/>
  <c r="Q27"/>
  <c r="O27"/>
  <c r="M27"/>
  <c r="K27"/>
  <c r="G27"/>
  <c r="I26" i="1"/>
  <c r="H26"/>
  <c r="S26" i="2"/>
  <c r="Q26"/>
  <c r="O26"/>
  <c r="M26"/>
  <c r="K26"/>
  <c r="I26"/>
  <c r="G26"/>
  <c r="E26"/>
  <c r="I25" i="1"/>
  <c r="H25"/>
  <c r="S25" i="2"/>
  <c r="Q25"/>
  <c r="O25"/>
  <c r="M25"/>
  <c r="K25"/>
  <c r="G25"/>
  <c r="F25"/>
  <c r="E25"/>
  <c r="I24" i="1"/>
  <c r="H24"/>
  <c r="S24" i="2"/>
  <c r="T24" s="1"/>
  <c r="Q24"/>
  <c r="O24"/>
  <c r="P24" s="1"/>
  <c r="M24"/>
  <c r="K24"/>
  <c r="I24"/>
  <c r="G24"/>
  <c r="H24" s="1"/>
  <c r="F24"/>
  <c r="E24"/>
  <c r="D24" s="1"/>
  <c r="I23" i="1"/>
  <c r="S23" i="2"/>
  <c r="Q23"/>
  <c r="O23"/>
  <c r="M23"/>
  <c r="K23"/>
  <c r="I23"/>
  <c r="F23"/>
  <c r="E23"/>
  <c r="I22" i="1"/>
  <c r="H22"/>
  <c r="S22" i="2"/>
  <c r="T22" s="1"/>
  <c r="Q22"/>
  <c r="O22"/>
  <c r="P22" s="1"/>
  <c r="M22"/>
  <c r="K22"/>
  <c r="I22"/>
  <c r="G22"/>
  <c r="H22" s="1"/>
  <c r="F22"/>
  <c r="E22"/>
  <c r="D22" s="1"/>
  <c r="I21" i="1"/>
  <c r="H21"/>
  <c r="Q21" i="2"/>
  <c r="O21"/>
  <c r="M21"/>
  <c r="K21"/>
  <c r="I21"/>
  <c r="G21"/>
  <c r="F21"/>
  <c r="E21"/>
  <c r="D21" s="1"/>
  <c r="I20" i="1"/>
  <c r="H20"/>
  <c r="S20" i="2"/>
  <c r="Q20"/>
  <c r="O20"/>
  <c r="M20"/>
  <c r="K20"/>
  <c r="I20"/>
  <c r="G20"/>
  <c r="F20"/>
  <c r="E20"/>
  <c r="I19" i="1"/>
  <c r="H19"/>
  <c r="Q19" i="2"/>
  <c r="O19"/>
  <c r="M19"/>
  <c r="K19"/>
  <c r="I19"/>
  <c r="G19"/>
  <c r="F19"/>
  <c r="E19"/>
  <c r="I18" i="1"/>
  <c r="H18"/>
  <c r="S18" i="2"/>
  <c r="T18" s="1"/>
  <c r="Q18"/>
  <c r="O18"/>
  <c r="P18" s="1"/>
  <c r="M18"/>
  <c r="K18"/>
  <c r="I18"/>
  <c r="G18"/>
  <c r="H18" s="1"/>
  <c r="F18"/>
  <c r="E18"/>
  <c r="D18" s="1"/>
  <c r="I17" i="1"/>
  <c r="H17"/>
  <c r="Q17" i="2"/>
  <c r="O17"/>
  <c r="M17"/>
  <c r="K17"/>
  <c r="I17"/>
  <c r="G17"/>
  <c r="F17"/>
  <c r="E17"/>
  <c r="D17" s="1"/>
  <c r="I16" i="1"/>
  <c r="H16"/>
  <c r="S16" i="2"/>
  <c r="Q16"/>
  <c r="R16" s="1"/>
  <c r="O16"/>
  <c r="M16"/>
  <c r="I16"/>
  <c r="G16"/>
  <c r="H16" s="1"/>
  <c r="F16"/>
  <c r="E16"/>
  <c r="D16" s="1"/>
  <c r="I15" i="1"/>
  <c r="H15"/>
  <c r="Q15" i="2"/>
  <c r="O15"/>
  <c r="M15"/>
  <c r="K15"/>
  <c r="I15"/>
  <c r="G15"/>
  <c r="F15"/>
  <c r="E15"/>
  <c r="D15" s="1"/>
  <c r="I14" i="1"/>
  <c r="H14"/>
  <c r="S14" i="2"/>
  <c r="Q14"/>
  <c r="R14" s="1"/>
  <c r="O14"/>
  <c r="M14"/>
  <c r="I14"/>
  <c r="G14"/>
  <c r="H14" s="1"/>
  <c r="F14"/>
  <c r="E14"/>
  <c r="D14" s="1"/>
  <c r="I13" i="1"/>
  <c r="H13"/>
  <c r="S13" i="2"/>
  <c r="Q13"/>
  <c r="O13"/>
  <c r="M13"/>
  <c r="K13"/>
  <c r="I13"/>
  <c r="G13"/>
  <c r="I12" i="1"/>
  <c r="H12"/>
  <c r="S12" i="2"/>
  <c r="Q12"/>
  <c r="O12"/>
  <c r="M12"/>
  <c r="K12"/>
  <c r="I12"/>
  <c r="G12"/>
  <c r="E12"/>
  <c r="I11" i="1"/>
  <c r="S11" i="2"/>
  <c r="M11"/>
  <c r="K11"/>
  <c r="F11"/>
  <c r="M48"/>
  <c r="I46" i="1"/>
  <c r="L16"/>
  <c r="F39" i="2"/>
  <c r="T39" s="1"/>
  <c r="F41"/>
  <c r="T41" s="1"/>
  <c r="F47"/>
  <c r="E30"/>
  <c r="E36"/>
  <c r="D36" s="1"/>
  <c r="E44"/>
  <c r="D44" s="1"/>
  <c r="I34" i="1"/>
  <c r="H34"/>
  <c r="S34" i="2"/>
  <c r="F26"/>
  <c r="F27"/>
  <c r="T27" s="1"/>
  <c r="Q11"/>
  <c r="G34"/>
  <c r="O34"/>
  <c r="E11"/>
  <c r="D11" s="1"/>
  <c r="K16" i="1"/>
  <c r="J16" s="1"/>
  <c r="L14"/>
  <c r="F32" i="2"/>
  <c r="L26" i="1"/>
  <c r="K14"/>
  <c r="J20" i="2" l="1"/>
  <c r="J30"/>
  <c r="C10" i="1"/>
  <c r="C9" s="1"/>
  <c r="L111"/>
  <c r="G34"/>
  <c r="D30" i="2"/>
  <c r="G12" i="1"/>
  <c r="J14" i="2"/>
  <c r="P14"/>
  <c r="J16"/>
  <c r="P16"/>
  <c r="J18"/>
  <c r="D19"/>
  <c r="D20"/>
  <c r="H20"/>
  <c r="P20"/>
  <c r="T20"/>
  <c r="J22"/>
  <c r="D23"/>
  <c r="J24"/>
  <c r="D25"/>
  <c r="G26" i="1"/>
  <c r="H30" i="2"/>
  <c r="P30"/>
  <c r="T30"/>
  <c r="D31"/>
  <c r="D33"/>
  <c r="T35"/>
  <c r="G35" i="1"/>
  <c r="G36"/>
  <c r="D37" i="2"/>
  <c r="D38"/>
  <c r="G42" i="1"/>
  <c r="D43" i="2"/>
  <c r="G43" i="1"/>
  <c r="D45" i="2"/>
  <c r="D46"/>
  <c r="G47" i="1"/>
  <c r="B60"/>
  <c r="D61"/>
  <c r="G61"/>
  <c r="L60"/>
  <c r="J63"/>
  <c r="D64"/>
  <c r="G66"/>
  <c r="J66"/>
  <c r="D67"/>
  <c r="G67"/>
  <c r="J67"/>
  <c r="D68"/>
  <c r="G70"/>
  <c r="J70"/>
  <c r="D73"/>
  <c r="G73"/>
  <c r="J75"/>
  <c r="D76"/>
  <c r="G80"/>
  <c r="J80"/>
  <c r="D83"/>
  <c r="G83"/>
  <c r="J85"/>
  <c r="D86"/>
  <c r="G88"/>
  <c r="J88"/>
  <c r="D91"/>
  <c r="G91"/>
  <c r="J93"/>
  <c r="D94"/>
  <c r="G96"/>
  <c r="J96"/>
  <c r="E112"/>
  <c r="K112"/>
  <c r="C112"/>
  <c r="G114"/>
  <c r="J114"/>
  <c r="D117"/>
  <c r="G117"/>
  <c r="J119"/>
  <c r="D120"/>
  <c r="G122"/>
  <c r="J122"/>
  <c r="D125"/>
  <c r="G125"/>
  <c r="J127"/>
  <c r="D128"/>
  <c r="C130"/>
  <c r="I130"/>
  <c r="J132"/>
  <c r="D133"/>
  <c r="G135"/>
  <c r="J135"/>
  <c r="D138"/>
  <c r="G138"/>
  <c r="J140"/>
  <c r="D141"/>
  <c r="G143"/>
  <c r="J143"/>
  <c r="D144"/>
  <c r="G144"/>
  <c r="J146"/>
  <c r="D147"/>
  <c r="G149"/>
  <c r="J149"/>
  <c r="D150"/>
  <c r="G150"/>
  <c r="O32" i="3"/>
  <c r="Q18" i="6"/>
  <c r="B5"/>
  <c r="B4" s="1"/>
  <c r="B7" i="5"/>
  <c r="B6" s="1"/>
  <c r="AA25"/>
  <c r="U6"/>
  <c r="P30" i="3"/>
  <c r="P11"/>
  <c r="P10"/>
  <c r="P9"/>
  <c r="P8"/>
  <c r="P7"/>
  <c r="P6"/>
  <c r="P5"/>
  <c r="P28"/>
  <c r="P27"/>
  <c r="P26"/>
  <c r="P25"/>
  <c r="P29"/>
  <c r="P31"/>
  <c r="P21"/>
  <c r="O22"/>
  <c r="O34" s="1"/>
  <c r="Q16" i="4"/>
  <c r="J14" i="1"/>
  <c r="L10"/>
  <c r="I10"/>
  <c r="G13"/>
  <c r="G14"/>
  <c r="G15"/>
  <c r="G16"/>
  <c r="G17"/>
  <c r="G18"/>
  <c r="G19"/>
  <c r="G20"/>
  <c r="G21"/>
  <c r="G22"/>
  <c r="G24"/>
  <c r="G25"/>
  <c r="G27"/>
  <c r="G29"/>
  <c r="G31"/>
  <c r="G32"/>
  <c r="G37"/>
  <c r="G38"/>
  <c r="G40"/>
  <c r="G44"/>
  <c r="G46"/>
  <c r="G48"/>
  <c r="K28"/>
  <c r="P20" i="4"/>
  <c r="O11" i="2"/>
  <c r="G11"/>
  <c r="K35"/>
  <c r="E32"/>
  <c r="D32" s="1"/>
  <c r="T11"/>
  <c r="F12"/>
  <c r="E13"/>
  <c r="S15"/>
  <c r="S17"/>
  <c r="S19"/>
  <c r="S21"/>
  <c r="G23"/>
  <c r="I25"/>
  <c r="E27"/>
  <c r="D27" s="1"/>
  <c r="I27"/>
  <c r="E47"/>
  <c r="D47" s="1"/>
  <c r="F48"/>
  <c r="T48" s="1"/>
  <c r="C27"/>
  <c r="C25"/>
  <c r="C23"/>
  <c r="C21"/>
  <c r="C19"/>
  <c r="C17"/>
  <c r="C15"/>
  <c r="C13"/>
  <c r="C29"/>
  <c r="C33"/>
  <c r="C35"/>
  <c r="C37"/>
  <c r="C39"/>
  <c r="C41"/>
  <c r="C43"/>
  <c r="C45"/>
  <c r="C47"/>
  <c r="B22"/>
  <c r="B18"/>
  <c r="B14"/>
  <c r="B12"/>
  <c r="T15"/>
  <c r="T17"/>
  <c r="L26"/>
  <c r="N26"/>
  <c r="R26"/>
  <c r="O28"/>
  <c r="H32"/>
  <c r="J32"/>
  <c r="P32"/>
  <c r="T32"/>
  <c r="L36"/>
  <c r="N36"/>
  <c r="R36"/>
  <c r="L38"/>
  <c r="N38"/>
  <c r="R38"/>
  <c r="D39"/>
  <c r="L40"/>
  <c r="N40"/>
  <c r="R40"/>
  <c r="D41"/>
  <c r="L42"/>
  <c r="N42"/>
  <c r="R42"/>
  <c r="L44"/>
  <c r="N44"/>
  <c r="R44"/>
  <c r="L47"/>
  <c r="N47"/>
  <c r="R47"/>
  <c r="B10"/>
  <c r="E11" i="1"/>
  <c r="H11"/>
  <c r="G11" s="1"/>
  <c r="F12"/>
  <c r="E13"/>
  <c r="F14"/>
  <c r="F15"/>
  <c r="E16"/>
  <c r="E17"/>
  <c r="F18"/>
  <c r="E19"/>
  <c r="F20"/>
  <c r="E21"/>
  <c r="F22"/>
  <c r="E23"/>
  <c r="H23"/>
  <c r="G23" s="1"/>
  <c r="F24"/>
  <c r="E25"/>
  <c r="F26"/>
  <c r="F27"/>
  <c r="K27"/>
  <c r="J27" s="1"/>
  <c r="E29"/>
  <c r="F30"/>
  <c r="H30"/>
  <c r="G30" s="1"/>
  <c r="E31"/>
  <c r="F32"/>
  <c r="E33"/>
  <c r="E35"/>
  <c r="F36"/>
  <c r="E37"/>
  <c r="L37"/>
  <c r="L28" s="1"/>
  <c r="F38"/>
  <c r="E39"/>
  <c r="F40"/>
  <c r="E41"/>
  <c r="F42"/>
  <c r="E43"/>
  <c r="F44"/>
  <c r="E45"/>
  <c r="H45"/>
  <c r="G45" s="1"/>
  <c r="F46"/>
  <c r="E47"/>
  <c r="F48"/>
  <c r="I11" i="2"/>
  <c r="E40"/>
  <c r="D40" s="1"/>
  <c r="E34"/>
  <c r="F13"/>
  <c r="T13" s="1"/>
  <c r="K14"/>
  <c r="L14" s="1"/>
  <c r="K16"/>
  <c r="L16" s="1"/>
  <c r="D29"/>
  <c r="F34"/>
  <c r="P34" s="1"/>
  <c r="G35"/>
  <c r="G37"/>
  <c r="I40"/>
  <c r="J40" s="1"/>
  <c r="G41"/>
  <c r="I43"/>
  <c r="S46"/>
  <c r="S28" s="1"/>
  <c r="E48"/>
  <c r="D48" s="1"/>
  <c r="B32"/>
  <c r="B35"/>
  <c r="B39"/>
  <c r="B46"/>
  <c r="H34"/>
  <c r="T34"/>
  <c r="N14"/>
  <c r="T14"/>
  <c r="N16"/>
  <c r="T16"/>
  <c r="L18"/>
  <c r="N18"/>
  <c r="R18"/>
  <c r="T19"/>
  <c r="L20"/>
  <c r="N20"/>
  <c r="R20"/>
  <c r="T21"/>
  <c r="L22"/>
  <c r="N22"/>
  <c r="R22"/>
  <c r="L24"/>
  <c r="N24"/>
  <c r="R24"/>
  <c r="T25"/>
  <c r="D26"/>
  <c r="H26"/>
  <c r="J26"/>
  <c r="P26"/>
  <c r="T26"/>
  <c r="F28"/>
  <c r="R28" s="1"/>
  <c r="K28"/>
  <c r="M28"/>
  <c r="N28" s="1"/>
  <c r="L30"/>
  <c r="N30"/>
  <c r="R30"/>
  <c r="T31"/>
  <c r="L32"/>
  <c r="N32"/>
  <c r="R32"/>
  <c r="T33"/>
  <c r="J34"/>
  <c r="N34"/>
  <c r="R34"/>
  <c r="H36"/>
  <c r="J36"/>
  <c r="P36"/>
  <c r="T36"/>
  <c r="H38"/>
  <c r="J38"/>
  <c r="P38"/>
  <c r="T38"/>
  <c r="H40"/>
  <c r="P40"/>
  <c r="T40"/>
  <c r="H42"/>
  <c r="J42"/>
  <c r="P42"/>
  <c r="T42"/>
  <c r="H44"/>
  <c r="J44"/>
  <c r="P44"/>
  <c r="T44"/>
  <c r="H47"/>
  <c r="J47"/>
  <c r="P47"/>
  <c r="T47"/>
  <c r="C10"/>
  <c r="B28"/>
  <c r="F11" i="1"/>
  <c r="E12"/>
  <c r="D12" s="1"/>
  <c r="F13"/>
  <c r="E14"/>
  <c r="D14" s="1"/>
  <c r="E15"/>
  <c r="D15" s="1"/>
  <c r="F16"/>
  <c r="F17"/>
  <c r="E18"/>
  <c r="D18" s="1"/>
  <c r="F19"/>
  <c r="E20"/>
  <c r="D20" s="1"/>
  <c r="F21"/>
  <c r="E22"/>
  <c r="D22" s="1"/>
  <c r="F23"/>
  <c r="E24"/>
  <c r="D24" s="1"/>
  <c r="F25"/>
  <c r="E26"/>
  <c r="D26" s="1"/>
  <c r="E27"/>
  <c r="D27" s="1"/>
  <c r="F29"/>
  <c r="E30"/>
  <c r="D30" s="1"/>
  <c r="F31"/>
  <c r="E32"/>
  <c r="D32" s="1"/>
  <c r="F33"/>
  <c r="I33"/>
  <c r="I28" s="1"/>
  <c r="E34"/>
  <c r="D34" s="1"/>
  <c r="F35"/>
  <c r="E36"/>
  <c r="D36" s="1"/>
  <c r="F37"/>
  <c r="E38"/>
  <c r="D38" s="1"/>
  <c r="F39"/>
  <c r="E40"/>
  <c r="D40" s="1"/>
  <c r="F41"/>
  <c r="E42"/>
  <c r="D42" s="1"/>
  <c r="F43"/>
  <c r="E44"/>
  <c r="D44" s="1"/>
  <c r="F45"/>
  <c r="E46"/>
  <c r="D46" s="1"/>
  <c r="F47"/>
  <c r="E48"/>
  <c r="D48" s="1"/>
  <c r="D62"/>
  <c r="G63"/>
  <c r="J64"/>
  <c r="D66"/>
  <c r="D70"/>
  <c r="G71"/>
  <c r="J72"/>
  <c r="D74"/>
  <c r="G75"/>
  <c r="J76"/>
  <c r="G79"/>
  <c r="D80"/>
  <c r="G81"/>
  <c r="J82"/>
  <c r="D84"/>
  <c r="G85"/>
  <c r="J86"/>
  <c r="D88"/>
  <c r="G89"/>
  <c r="J90"/>
  <c r="D92"/>
  <c r="G93"/>
  <c r="J94"/>
  <c r="D96"/>
  <c r="G97"/>
  <c r="J98"/>
  <c r="B112"/>
  <c r="B111" s="1"/>
  <c r="F112"/>
  <c r="F111" s="1"/>
  <c r="D114"/>
  <c r="G115"/>
  <c r="J116"/>
  <c r="D118"/>
  <c r="G119"/>
  <c r="J120"/>
  <c r="D122"/>
  <c r="G123"/>
  <c r="J124"/>
  <c r="D126"/>
  <c r="G127"/>
  <c r="J128"/>
  <c r="D145"/>
  <c r="G146"/>
  <c r="J147"/>
  <c r="D149"/>
  <c r="G132"/>
  <c r="J133"/>
  <c r="D135"/>
  <c r="G136"/>
  <c r="J137"/>
  <c r="D139"/>
  <c r="D130" s="1"/>
  <c r="G140"/>
  <c r="J141"/>
  <c r="D143"/>
  <c r="J12" i="2"/>
  <c r="I10"/>
  <c r="N12"/>
  <c r="M10"/>
  <c r="R12"/>
  <c r="Q10"/>
  <c r="T23"/>
  <c r="R23"/>
  <c r="P23"/>
  <c r="N23"/>
  <c r="L23"/>
  <c r="J23"/>
  <c r="H11"/>
  <c r="J11"/>
  <c r="L11"/>
  <c r="N11"/>
  <c r="P11"/>
  <c r="R11"/>
  <c r="H13"/>
  <c r="J13"/>
  <c r="L13"/>
  <c r="N13"/>
  <c r="P13"/>
  <c r="R13"/>
  <c r="H15"/>
  <c r="J15"/>
  <c r="L15"/>
  <c r="N15"/>
  <c r="P15"/>
  <c r="R15"/>
  <c r="H17"/>
  <c r="J17"/>
  <c r="L17"/>
  <c r="N17"/>
  <c r="P17"/>
  <c r="R17"/>
  <c r="H19"/>
  <c r="J19"/>
  <c r="L19"/>
  <c r="N19"/>
  <c r="P19"/>
  <c r="R19"/>
  <c r="H21"/>
  <c r="J21"/>
  <c r="L21"/>
  <c r="N21"/>
  <c r="P21"/>
  <c r="R21"/>
  <c r="H23"/>
  <c r="D12"/>
  <c r="E10"/>
  <c r="H12"/>
  <c r="G10"/>
  <c r="L12"/>
  <c r="K10"/>
  <c r="P12"/>
  <c r="O10"/>
  <c r="T12"/>
  <c r="S10"/>
  <c r="H25"/>
  <c r="J25"/>
  <c r="L25"/>
  <c r="N25"/>
  <c r="P25"/>
  <c r="R25"/>
  <c r="H27"/>
  <c r="J27"/>
  <c r="L27"/>
  <c r="N27"/>
  <c r="P27"/>
  <c r="R27"/>
  <c r="H29"/>
  <c r="J29"/>
  <c r="L29"/>
  <c r="N29"/>
  <c r="P29"/>
  <c r="R29"/>
  <c r="T29"/>
  <c r="H31"/>
  <c r="J31"/>
  <c r="L31"/>
  <c r="N31"/>
  <c r="P31"/>
  <c r="R31"/>
  <c r="H33"/>
  <c r="J33"/>
  <c r="L33"/>
  <c r="N33"/>
  <c r="P33"/>
  <c r="R33"/>
  <c r="H35"/>
  <c r="J35"/>
  <c r="L35"/>
  <c r="N35"/>
  <c r="P35"/>
  <c r="R35"/>
  <c r="H37"/>
  <c r="J37"/>
  <c r="L37"/>
  <c r="N37"/>
  <c r="P37"/>
  <c r="R37"/>
  <c r="H39"/>
  <c r="J39"/>
  <c r="L39"/>
  <c r="N39"/>
  <c r="P39"/>
  <c r="R39"/>
  <c r="H41"/>
  <c r="J41"/>
  <c r="L41"/>
  <c r="N41"/>
  <c r="P41"/>
  <c r="R41"/>
  <c r="H43"/>
  <c r="J43"/>
  <c r="L43"/>
  <c r="N43"/>
  <c r="P43"/>
  <c r="R43"/>
  <c r="H46"/>
  <c r="J46"/>
  <c r="L46"/>
  <c r="N46"/>
  <c r="P46"/>
  <c r="R46"/>
  <c r="H48"/>
  <c r="J48"/>
  <c r="L48"/>
  <c r="N48"/>
  <c r="P48"/>
  <c r="R48"/>
  <c r="Y6" i="5"/>
  <c r="AA6" s="1"/>
  <c r="AA7"/>
  <c r="O4" i="6"/>
  <c r="B59" i="1"/>
  <c r="D60"/>
  <c r="F59"/>
  <c r="G78"/>
  <c r="I111"/>
  <c r="D112"/>
  <c r="J130"/>
  <c r="H10"/>
  <c r="H28"/>
  <c r="H60"/>
  <c r="H78"/>
  <c r="H112"/>
  <c r="H111" s="1"/>
  <c r="E130"/>
  <c r="E111" s="1"/>
  <c r="K130"/>
  <c r="K111" s="1"/>
  <c r="K26"/>
  <c r="J26" s="1"/>
  <c r="J10" s="1"/>
  <c r="G112" l="1"/>
  <c r="G111" s="1"/>
  <c r="D78"/>
  <c r="G60"/>
  <c r="G59" s="1"/>
  <c r="T28" i="2"/>
  <c r="C111" i="1"/>
  <c r="G130"/>
  <c r="J112"/>
  <c r="J111" s="1"/>
  <c r="J60"/>
  <c r="G28" i="2"/>
  <c r="H28" s="1"/>
  <c r="F10"/>
  <c r="F9" s="1"/>
  <c r="P17" i="3"/>
  <c r="P19"/>
  <c r="P15"/>
  <c r="P18"/>
  <c r="P20"/>
  <c r="P16"/>
  <c r="Q32" i="4"/>
  <c r="P32"/>
  <c r="D11" i="1"/>
  <c r="E10"/>
  <c r="F28"/>
  <c r="L28" i="2"/>
  <c r="D47" i="1"/>
  <c r="D37"/>
  <c r="D35"/>
  <c r="D23"/>
  <c r="D21"/>
  <c r="D19"/>
  <c r="D17"/>
  <c r="D13"/>
  <c r="B9" i="2"/>
  <c r="T46"/>
  <c r="L34"/>
  <c r="P28"/>
  <c r="J37" i="1"/>
  <c r="J28" s="1"/>
  <c r="J9" s="1"/>
  <c r="G33"/>
  <c r="L9"/>
  <c r="K10"/>
  <c r="K9" s="1"/>
  <c r="D29"/>
  <c r="E28"/>
  <c r="D111"/>
  <c r="D59"/>
  <c r="F10"/>
  <c r="E28" i="2"/>
  <c r="E9" s="1"/>
  <c r="D34"/>
  <c r="D28" s="1"/>
  <c r="D45" i="1"/>
  <c r="D43"/>
  <c r="D41"/>
  <c r="D39"/>
  <c r="D33"/>
  <c r="D31"/>
  <c r="D25"/>
  <c r="D16"/>
  <c r="G10"/>
  <c r="I28" i="2"/>
  <c r="J28" s="1"/>
  <c r="C28"/>
  <c r="C9" s="1"/>
  <c r="D13"/>
  <c r="D10" s="1"/>
  <c r="D9" s="1"/>
  <c r="G28" i="1"/>
  <c r="I9"/>
  <c r="T10" i="2"/>
  <c r="V10" s="1"/>
  <c r="S9"/>
  <c r="T9" s="1"/>
  <c r="P10"/>
  <c r="O9"/>
  <c r="P9" s="1"/>
  <c r="L10"/>
  <c r="K9"/>
  <c r="L9" s="1"/>
  <c r="H10"/>
  <c r="R10"/>
  <c r="Q9"/>
  <c r="R9" s="1"/>
  <c r="N10"/>
  <c r="M9"/>
  <c r="N9" s="1"/>
  <c r="J10"/>
  <c r="I9"/>
  <c r="J9" s="1"/>
  <c r="H59" i="1"/>
  <c r="H9"/>
  <c r="P12" i="4"/>
  <c r="G9" i="2" l="1"/>
  <c r="H9" s="1"/>
  <c r="F9" i="1"/>
  <c r="Q12" i="4"/>
  <c r="R12" s="1"/>
  <c r="D28" i="1"/>
  <c r="E9"/>
  <c r="G9"/>
  <c r="D10"/>
  <c r="D9" s="1"/>
  <c r="P16" i="4"/>
  <c r="R16" s="1"/>
  <c r="P24"/>
  <c r="Q20"/>
  <c r="R20" s="1"/>
  <c r="Q24" l="1"/>
  <c r="P28" l="1"/>
  <c r="Q28"/>
  <c r="L79" i="1" l="1"/>
  <c r="L78" s="1"/>
  <c r="L59" s="1"/>
  <c r="K79"/>
  <c r="K78" s="1"/>
  <c r="K59" s="1"/>
  <c r="J79" l="1"/>
  <c r="J78" s="1"/>
  <c r="J59" s="1"/>
</calcChain>
</file>

<file path=xl/sharedStrings.xml><?xml version="1.0" encoding="utf-8"?>
<sst xmlns="http://schemas.openxmlformats.org/spreadsheetml/2006/main" count="622" uniqueCount="354">
  <si>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</si>
  <si>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</si>
  <si>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</si>
  <si>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</si>
  <si>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</si>
  <si>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</si>
  <si>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</si>
  <si>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</si>
  <si>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</si>
  <si>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</si>
  <si>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</si>
  <si>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</si>
  <si>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</si>
  <si>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</si>
  <si>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</si>
  <si>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</si>
  <si>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</si>
  <si>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</si>
  <si>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</si>
  <si>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</si>
  <si>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</si>
  <si>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</si>
  <si>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</si>
  <si>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Inst. Jóvenes Adultos Ponce (304)                 </t>
  </si>
  <si>
    <t xml:space="preserve">Vivienda Alterna Anexo 246 Ponce                  </t>
  </si>
  <si>
    <t xml:space="preserve">Centro con Libertad para Trabajar                 </t>
  </si>
  <si>
    <t xml:space="preserve">Campamento La Pica                                </t>
  </si>
  <si>
    <t xml:space="preserve">Campamento Limón                                  </t>
  </si>
  <si>
    <t xml:space="preserve">Inst. Correccional Sabana Hoyos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</si>
  <si>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</si>
  <si>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</si>
  <si>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</si>
  <si>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</si>
  <si>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</si>
  <si>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</si>
  <si>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</si>
  <si>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</si>
  <si>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</si>
  <si>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</si>
  <si>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</si>
  <si>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</si>
  <si>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</si>
  <si>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</si>
  <si>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</si>
  <si>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</si>
  <si>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</si>
  <si>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</si>
  <si>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</si>
  <si>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</si>
  <si>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</si>
  <si>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</si>
  <si>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</si>
  <si>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</si>
  <si>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</si>
  <si>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</si>
  <si>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</si>
  <si>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</si>
  <si>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</si>
  <si>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</si>
  <si>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</si>
  <si>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</si>
  <si>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</si>
  <si>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</si>
  <si>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</si>
  <si>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</si>
  <si>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</si>
  <si>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</si>
  <si>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</si>
  <si>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</si>
  <si>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</si>
  <si>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</si>
  <si>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</si>
  <si>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</si>
  <si>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</si>
  <si>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</si>
  <si>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</si>
  <si>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</si>
  <si>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</si>
  <si>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</si>
  <si>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</si>
  <si>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</si>
  <si>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</si>
  <si>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</si>
  <si>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</si>
  <si>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</si>
  <si>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</si>
  <si>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</si>
  <si>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</si>
  <si>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INST. ADULTOS PONCE 304</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</si>
  <si>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</si>
  <si>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</si>
  <si>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</si>
  <si>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</si>
  <si>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</si>
  <si>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</si>
  <si>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</si>
  <si>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</si>
  <si>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</si>
  <si>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</si>
  <si>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</si>
  <si>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</si>
  <si>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</si>
  <si>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</si>
  <si>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</si>
  <si>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</si>
  <si>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</si>
  <si>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</si>
  <si>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</si>
  <si>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</si>
  <si>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</si>
  <si>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</si>
  <si>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</si>
  <si>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</si>
  <si>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</si>
  <si>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</si>
  <si>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</si>
  <si>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</si>
  <si>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</si>
  <si>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</si>
  <si>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</si>
  <si>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</si>
  <si>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</si>
  <si>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</si>
  <si>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</si>
  <si>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</si>
  <si>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</si>
  <si>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</si>
  <si>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</si>
  <si>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</si>
  <si>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</si>
  <si>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</si>
  <si>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</si>
  <si>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</si>
  <si>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</si>
  <si>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</si>
  <si>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</si>
  <si>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</si>
  <si>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</si>
  <si>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</si>
  <si>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</si>
  <si>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</si>
  <si>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</si>
  <si>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</si>
  <si>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</si>
  <si>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</si>
  <si>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</si>
  <si>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</si>
  <si>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</si>
  <si>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</si>
  <si>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</si>
  <si>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</si>
  <si>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</si>
  <si>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</si>
  <si>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</si>
  <si>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</si>
  <si>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</si>
  <si>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</si>
  <si>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</si>
  <si>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</si>
  <si>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</si>
  <si>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</si>
  <si>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</si>
  <si>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</si>
  <si>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</si>
  <si>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</si>
  <si>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</si>
  <si>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</si>
  <si>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</si>
  <si>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</si>
  <si>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</si>
  <si>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</si>
  <si>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</si>
  <si>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</si>
  <si>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</si>
  <si>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</si>
  <si>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</si>
  <si>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</si>
  <si>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</si>
  <si>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</si>
  <si>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</si>
  <si>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</si>
  <si>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</si>
  <si>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</si>
  <si>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</si>
  <si>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</si>
  <si>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</si>
  <si>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</si>
  <si>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</si>
  <si>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</si>
  <si>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</si>
  <si>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</si>
  <si>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</si>
  <si>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</si>
  <si>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</si>
  <si>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</si>
  <si>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</si>
  <si>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</si>
  <si>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</si>
  <si>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</si>
  <si>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</si>
  <si>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</si>
  <si>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</si>
  <si>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</si>
  <si>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</si>
  <si>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</si>
  <si>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</si>
  <si>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</si>
  <si>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</si>
  <si>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</si>
  <si>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</si>
  <si>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Institución Guayama (1000)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</si>
  <si>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</si>
  <si>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</si>
  <si>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</si>
  <si>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</si>
  <si>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</si>
  <si>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</si>
  <si>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</si>
  <si>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</si>
  <si>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</si>
  <si>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</si>
  <si>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 xml:space="preserve">Centro Ingresos Met. Bayamón (705)     </t>
  </si>
  <si>
    <t xml:space="preserve">Anexo Seguridad Máx. Bayamón (292)                      </t>
  </si>
  <si>
    <t>Esp. no hab.= Espacios no habitables.</t>
  </si>
  <si>
    <t>INST.REG MET.BAYAMON 308 (448)</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</si>
  <si>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</si>
  <si>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</si>
  <si>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</si>
  <si>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</si>
  <si>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</si>
  <si>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</si>
  <si>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</si>
  <si>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AÑO FISCAL 2010-2011</t>
  </si>
  <si>
    <t>JULIO 2010 A JUNIO DE 2011</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</si>
  <si>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</si>
  <si>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</si>
  <si>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</si>
  <si>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</si>
  <si>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</si>
  <si>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</si>
  <si>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</si>
  <si>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</si>
  <si>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</si>
  <si>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</si>
  <si>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</si>
  <si>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</si>
  <si>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</si>
  <si>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</si>
  <si>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</si>
  <si>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U</t>
  </si>
  <si>
    <t>A, F</t>
  </si>
  <si>
    <t>F</t>
  </si>
  <si>
    <t>K</t>
  </si>
  <si>
    <t>P</t>
  </si>
  <si>
    <t>L</t>
  </si>
  <si>
    <t>POBLACIÓN TOTAL</t>
  </si>
  <si>
    <t>PENDIENTE LIQUIDACIÓN</t>
  </si>
  <si>
    <t>CON LIQUIDACIÓN</t>
  </si>
  <si>
    <t>SIN SENTENCIA</t>
  </si>
  <si>
    <t>PENSIÓN ALIMENTARIA</t>
  </si>
  <si>
    <t>MAXIMA</t>
  </si>
  <si>
    <t>MINIMA</t>
  </si>
  <si>
    <t>MEDIANA</t>
  </si>
  <si>
    <t>total</t>
  </si>
  <si>
    <t>REGIÓN ESTE</t>
  </si>
  <si>
    <t>Total</t>
  </si>
  <si>
    <t xml:space="preserve">                                                     </t>
  </si>
  <si>
    <t>J</t>
  </si>
  <si>
    <t>AM</t>
  </si>
  <si>
    <t>A</t>
  </si>
  <si>
    <t>L,AIJ</t>
  </si>
  <si>
    <t>AE</t>
  </si>
  <si>
    <t>AAG</t>
  </si>
  <si>
    <t>I</t>
  </si>
  <si>
    <t>AT</t>
  </si>
  <si>
    <t>Nombre:</t>
  </si>
  <si>
    <t>Germán Palau</t>
  </si>
  <si>
    <t>Puesto:</t>
  </si>
  <si>
    <t>Oficial Ejecutivo (Director)</t>
  </si>
  <si>
    <t>Zulma González</t>
  </si>
  <si>
    <t>Estadístico</t>
  </si>
  <si>
    <t>Margarita Otero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</si>
  <si>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</si>
  <si>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</si>
  <si>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</si>
  <si>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</si>
  <si>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</si>
  <si>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</si>
  <si>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</si>
  <si>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</si>
  <si>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</si>
  <si>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</si>
  <si>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17 de mayo de 2011</t>
  </si>
  <si>
    <t>Fechas esperadas de publicación  mensual/anual</t>
  </si>
  <si>
    <t>(1) mensual</t>
  </si>
  <si>
    <t xml:space="preserve">19 de abril, 17 de mayo, 17 de junio, 19 de julio, 17 de agosto, 16 de septiembre, 17 de octubre, 16 de noviembre, 19 de diciembre </t>
  </si>
  <si>
    <t>(2) anual</t>
  </si>
  <si>
    <r>
      <t>17 de septiembre de 2011</t>
    </r>
    <r>
      <rPr>
        <sz val="9"/>
        <color rgb="FFFF0000"/>
        <rFont val="Arial"/>
        <family val="2"/>
      </rPr>
      <t/>
    </r>
  </si>
  <si>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</si>
  <si>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</si>
  <si>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</si>
  <si>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</si>
  <si>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</si>
  <si>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</si>
  <si>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</si>
  <si>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</si>
  <si>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</si>
  <si>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</si>
  <si>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</si>
  <si>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</si>
  <si>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</si>
  <si>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</si>
  <si>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</si>
  <si>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</si>
  <si>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</si>
  <si>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</si>
  <si>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</si>
  <si>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</si>
  <si>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</si>
  <si>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</si>
  <si>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</si>
  <si>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</si>
  <si>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</si>
  <si>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</si>
  <si>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</si>
  <si>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</si>
  <si>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</si>
  <si>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</si>
  <si>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</si>
  <si>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</si>
  <si>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</si>
  <si>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</si>
  <si>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</si>
  <si>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</si>
  <si>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</si>
  <si>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</si>
  <si>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</si>
  <si>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</si>
  <si>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</si>
  <si>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</si>
  <si>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</si>
  <si>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M AYO 2011</t>
  </si>
  <si>
    <t xml:space="preserve">Institución Reg. Met. Bayamón (308) /448                   </t>
  </si>
  <si>
    <t>Proyecto Especial de Musica Vega Alta</t>
  </si>
  <si>
    <t>1 DE MAYO 2011</t>
  </si>
  <si>
    <t xml:space="preserve">Institución Reg. Met. Bayamón (308)/448                     </t>
  </si>
  <si>
    <t>31 DE MAYO 2011</t>
  </si>
  <si>
    <t>PROMEDIO MENSUAL MAYO 2011</t>
  </si>
  <si>
    <t>INST.REG MET.BAYAMON 308/448</t>
  </si>
  <si>
    <t>MAYO 2011</t>
  </si>
  <si>
    <t xml:space="preserve">Institución Reg. Met. Bayamón (308)/448            </t>
  </si>
  <si>
    <t>*Abrio Proyecto Especial de Musica Vega Alta el 11 de mayo de 2011, ademas cambiaron capacidad algunas Instituciones</t>
  </si>
  <si>
    <t xml:space="preserve">Institución Reg. Met. Bayamón (308)/448                    </t>
  </si>
  <si>
    <t>PROYECTO ESPECIAL MUSICA VEGA ALTA</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</si>
</sst>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7">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9"/>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sz val="9"/>
      <color rgb="FFFF0000"/>
      <name val="Arial"/>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10"/>
      <color indexed="8"/>
      <name val="Calibri"/>
      <family val="2"/>
      <scheme val="minor"/>
    </font>
    <font>
      <sz val="10"/>
      <color theme="1"/>
      <name val="Calibri"/>
      <family val="2"/>
      <scheme val="minor"/>
    </font>
    <font>
      <sz val="9"/>
      <name val="Calibri"/>
      <family val="2"/>
      <scheme val="minor"/>
    </font>
    <font>
      <sz val="8"/>
      <name val="Calibri"/>
      <family val="2"/>
      <scheme val="minor"/>
    </font>
  </fonts>
  <fills count="10">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112">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s>
  <cellStyleXfs count="2">
    <xf numFmtId="0" fontId="0" fillId="0" borderId="0"/>
    <xf numFmtId="41" fontId="31" fillId="0" borderId="0" applyFont="0" applyFill="0" applyBorder="0" applyAlignment="0" applyProtection="0"/>
  </cellStyleXfs>
  <cellXfs count="417">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7"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4" borderId="0" xfId="0" applyFont="1" applyFill="1" applyBorder="1" applyAlignment="1">
      <alignment horizontal="left" vertical="top"/>
    </xf>
    <xf numFmtId="41" fontId="9" fillId="0" borderId="0" xfId="1" applyFont="1" applyBorder="1" applyAlignment="1"/>
    <xf numFmtId="0" fontId="10" fillId="0" borderId="0" xfId="0" applyFont="1" applyBorder="1" applyAlignment="1"/>
    <xf numFmtId="0" fontId="7" fillId="4" borderId="0" xfId="0" applyFont="1" applyFill="1" applyBorder="1" applyAlignment="1">
      <alignment horizontal="left" vertical="top" wrapText="1"/>
    </xf>
    <xf numFmtId="0" fontId="7"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1" fillId="0" borderId="0" xfId="0" applyFont="1" applyAlignment="1">
      <alignment horizontal="centerContinuous" wrapText="1"/>
    </xf>
    <xf numFmtId="0" fontId="11"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2" fillId="0" borderId="0" xfId="0" applyNumberFormat="1" applyFont="1" applyAlignment="1">
      <alignment horizontal="left" wrapText="1"/>
    </xf>
    <xf numFmtId="0" fontId="12" fillId="0" borderId="0" xfId="0" applyFont="1" applyAlignment="1">
      <alignment horizontal="centerContinuous" wrapText="1"/>
    </xf>
    <xf numFmtId="164" fontId="12" fillId="0" borderId="0" xfId="0" applyNumberFormat="1" applyFont="1" applyAlignment="1">
      <alignment horizontal="centerContinuous" wrapText="1"/>
    </xf>
    <xf numFmtId="164" fontId="13" fillId="0" borderId="7" xfId="1" applyNumberFormat="1" applyFont="1" applyBorder="1" applyAlignment="1" applyProtection="1">
      <alignment horizontal="center"/>
      <protection hidden="1"/>
    </xf>
    <xf numFmtId="164" fontId="14" fillId="0" borderId="8" xfId="1" applyNumberFormat="1" applyFont="1" applyBorder="1" applyAlignment="1" applyProtection="1">
      <alignment horizontal="centerContinuous" wrapText="1"/>
      <protection hidden="1"/>
    </xf>
    <xf numFmtId="164" fontId="15" fillId="0" borderId="8" xfId="1" applyNumberFormat="1" applyFont="1" applyBorder="1" applyAlignment="1" applyProtection="1">
      <alignment horizontal="centerContinuous" vertical="center" wrapText="1"/>
      <protection hidden="1"/>
    </xf>
    <xf numFmtId="164" fontId="15" fillId="0" borderId="9" xfId="1" applyNumberFormat="1" applyFont="1" applyBorder="1" applyAlignment="1" applyProtection="1">
      <alignment horizontal="centerContinuous" vertical="center" wrapText="1"/>
      <protection hidden="1"/>
    </xf>
    <xf numFmtId="164" fontId="16" fillId="0" borderId="10" xfId="1" applyNumberFormat="1" applyFont="1" applyBorder="1" applyAlignment="1" applyProtection="1">
      <alignment horizontal="center"/>
      <protection hidden="1"/>
    </xf>
    <xf numFmtId="164" fontId="14" fillId="0" borderId="11" xfId="1" applyNumberFormat="1" applyFont="1" applyBorder="1" applyAlignment="1" applyProtection="1">
      <alignment horizontal="centerContinuous" wrapText="1"/>
      <protection hidden="1"/>
    </xf>
    <xf numFmtId="164" fontId="17" fillId="0" borderId="11" xfId="1" applyNumberFormat="1" applyFont="1" applyBorder="1" applyAlignment="1" applyProtection="1">
      <alignment horizontal="center" vertical="center" wrapText="1"/>
      <protection hidden="1"/>
    </xf>
    <xf numFmtId="164" fontId="17" fillId="0" borderId="11" xfId="1" applyNumberFormat="1" applyFont="1" applyBorder="1" applyAlignment="1" applyProtection="1">
      <alignment horizontal="center" vertical="center"/>
      <protection hidden="1"/>
    </xf>
    <xf numFmtId="164" fontId="17" fillId="0" borderId="12" xfId="1" applyNumberFormat="1" applyFont="1" applyBorder="1" applyAlignment="1" applyProtection="1">
      <alignment horizontal="center" vertical="center"/>
      <protection hidden="1"/>
    </xf>
    <xf numFmtId="164" fontId="18" fillId="0" borderId="0" xfId="0" applyNumberFormat="1" applyFont="1"/>
    <xf numFmtId="164" fontId="19" fillId="0" borderId="13" xfId="1" applyNumberFormat="1" applyFont="1" applyBorder="1" applyAlignment="1" applyProtection="1">
      <alignment horizontal="center"/>
      <protection hidden="1"/>
    </xf>
    <xf numFmtId="164" fontId="13" fillId="0" borderId="8" xfId="1" applyNumberFormat="1" applyFont="1" applyBorder="1" applyAlignment="1" applyProtection="1">
      <protection hidden="1"/>
    </xf>
    <xf numFmtId="164" fontId="13" fillId="0" borderId="9" xfId="1" applyNumberFormat="1" applyFont="1" applyBorder="1" applyAlignment="1" applyProtection="1">
      <protection hidden="1"/>
    </xf>
    <xf numFmtId="38" fontId="20" fillId="0" borderId="0" xfId="0" applyNumberFormat="1" applyFont="1"/>
    <xf numFmtId="164" fontId="16" fillId="0" borderId="14" xfId="1" applyNumberFormat="1" applyFont="1" applyBorder="1" applyAlignment="1" applyProtection="1">
      <alignment horizontal="center"/>
      <protection hidden="1"/>
    </xf>
    <xf numFmtId="164" fontId="21" fillId="0" borderId="15" xfId="1" applyNumberFormat="1" applyFont="1" applyBorder="1" applyAlignment="1" applyProtection="1">
      <protection hidden="1"/>
    </xf>
    <xf numFmtId="164" fontId="21" fillId="0" borderId="16" xfId="1" applyNumberFormat="1" applyFont="1" applyBorder="1" applyAlignment="1" applyProtection="1">
      <protection hidden="1"/>
    </xf>
    <xf numFmtId="164" fontId="20" fillId="0" borderId="0" xfId="0" applyNumberFormat="1" applyFont="1"/>
    <xf numFmtId="164" fontId="9" fillId="0" borderId="17" xfId="1" applyNumberFormat="1" applyFont="1" applyBorder="1" applyAlignment="1" applyProtection="1">
      <alignment horizontal="justify" wrapText="1"/>
      <protection hidden="1"/>
    </xf>
    <xf numFmtId="164" fontId="15" fillId="0" borderId="18" xfId="1" applyNumberFormat="1" applyFont="1" applyBorder="1" applyAlignment="1" applyProtection="1">
      <protection hidden="1"/>
    </xf>
    <xf numFmtId="164" fontId="15" fillId="0" borderId="18" xfId="1" applyNumberFormat="1" applyFont="1" applyFill="1" applyBorder="1" applyAlignment="1" applyProtection="1">
      <protection hidden="1"/>
    </xf>
    <xf numFmtId="164" fontId="15" fillId="0" borderId="19" xfId="1" applyNumberFormat="1" applyFont="1" applyFill="1" applyBorder="1" applyAlignment="1" applyProtection="1">
      <protection hidden="1"/>
    </xf>
    <xf numFmtId="0" fontId="20" fillId="0" borderId="0" xfId="0" applyFont="1"/>
    <xf numFmtId="164" fontId="15" fillId="0" borderId="20" xfId="1" applyNumberFormat="1" applyFont="1" applyBorder="1" applyAlignment="1" applyProtection="1">
      <protection hidden="1"/>
    </xf>
    <xf numFmtId="164" fontId="15" fillId="0" borderId="20" xfId="1" applyNumberFormat="1" applyFont="1" applyFill="1" applyBorder="1" applyAlignment="1" applyProtection="1">
      <protection hidden="1"/>
    </xf>
    <xf numFmtId="164" fontId="15" fillId="0" borderId="21" xfId="1" applyNumberFormat="1" applyFont="1" applyFill="1" applyBorder="1" applyAlignment="1" applyProtection="1">
      <protection hidden="1"/>
    </xf>
    <xf numFmtId="164" fontId="15" fillId="0" borderId="22" xfId="1" applyNumberFormat="1" applyFont="1" applyFill="1" applyBorder="1" applyAlignment="1" applyProtection="1">
      <protection hidden="1"/>
    </xf>
    <xf numFmtId="164" fontId="9" fillId="0" borderId="23" xfId="1" applyNumberFormat="1" applyFont="1" applyBorder="1" applyAlignment="1" applyProtection="1">
      <alignment horizontal="justify" wrapText="1"/>
      <protection hidden="1"/>
    </xf>
    <xf numFmtId="164" fontId="15" fillId="0" borderId="24" xfId="1" applyNumberFormat="1" applyFont="1" applyBorder="1" applyAlignment="1" applyProtection="1">
      <protection hidden="1"/>
    </xf>
    <xf numFmtId="164" fontId="15" fillId="0" borderId="24" xfId="1" applyNumberFormat="1" applyFont="1" applyFill="1" applyBorder="1" applyAlignment="1" applyProtection="1">
      <protection hidden="1"/>
    </xf>
    <xf numFmtId="164" fontId="15" fillId="0" borderId="25" xfId="1" applyNumberFormat="1" applyFont="1" applyFill="1" applyBorder="1" applyAlignment="1" applyProtection="1">
      <protection hidden="1"/>
    </xf>
    <xf numFmtId="164" fontId="0" fillId="0" borderId="0" xfId="0" applyNumberFormat="1"/>
    <xf numFmtId="164" fontId="9" fillId="0" borderId="26" xfId="1" applyNumberFormat="1" applyFont="1" applyBorder="1" applyAlignment="1" applyProtection="1">
      <alignment horizontal="justify" wrapText="1"/>
      <protection hidden="1"/>
    </xf>
    <xf numFmtId="164" fontId="17" fillId="0" borderId="20" xfId="1" applyNumberFormat="1" applyFont="1" applyFill="1" applyBorder="1" applyAlignment="1" applyProtection="1">
      <protection hidden="1"/>
    </xf>
    <xf numFmtId="164" fontId="15" fillId="0" borderId="20" xfId="1" applyNumberFormat="1" applyFont="1" applyFill="1" applyBorder="1" applyAlignment="1" applyProtection="1">
      <alignment wrapText="1"/>
      <protection hidden="1"/>
    </xf>
    <xf numFmtId="164" fontId="15" fillId="0" borderId="18" xfId="1" quotePrefix="1" applyNumberFormat="1" applyFont="1" applyFill="1" applyBorder="1" applyAlignment="1" applyProtection="1">
      <protection hidden="1"/>
    </xf>
    <xf numFmtId="164" fontId="17" fillId="0" borderId="24" xfId="1" applyNumberFormat="1" applyFont="1" applyFill="1" applyBorder="1" applyAlignment="1" applyProtection="1">
      <alignment wrapText="1"/>
      <protection hidden="1"/>
    </xf>
    <xf numFmtId="0" fontId="20" fillId="0" borderId="18" xfId="0" applyFont="1" applyFill="1" applyBorder="1" applyAlignment="1"/>
    <xf numFmtId="0" fontId="20" fillId="0" borderId="19" xfId="0" applyFont="1" applyFill="1" applyBorder="1" applyAlignment="1"/>
    <xf numFmtId="164" fontId="15" fillId="0" borderId="27" xfId="1" applyNumberFormat="1" applyFont="1" applyFill="1" applyBorder="1" applyAlignment="1" applyProtection="1">
      <protection hidden="1"/>
    </xf>
    <xf numFmtId="0" fontId="15" fillId="0" borderId="18" xfId="0" applyFont="1" applyFill="1" applyBorder="1" applyAlignment="1"/>
    <xf numFmtId="0" fontId="15" fillId="0" borderId="27" xfId="0" applyFont="1" applyFill="1" applyBorder="1" applyAlignment="1"/>
    <xf numFmtId="164" fontId="15" fillId="0" borderId="15" xfId="1" applyNumberFormat="1" applyFont="1" applyFill="1" applyBorder="1" applyAlignment="1" applyProtection="1">
      <protection hidden="1"/>
    </xf>
    <xf numFmtId="164" fontId="15" fillId="0" borderId="28" xfId="1" applyNumberFormat="1" applyFont="1" applyFill="1" applyBorder="1" applyAlignment="1" applyProtection="1">
      <protection hidden="1"/>
    </xf>
    <xf numFmtId="164" fontId="15" fillId="0" borderId="29" xfId="1" applyNumberFormat="1" applyFont="1" applyFill="1" applyBorder="1" applyAlignment="1" applyProtection="1">
      <protection hidden="1"/>
    </xf>
    <xf numFmtId="0" fontId="15" fillId="0" borderId="24" xfId="0" applyFont="1" applyFill="1" applyBorder="1" applyAlignment="1"/>
    <xf numFmtId="0" fontId="15" fillId="0" borderId="25" xfId="0" applyFont="1" applyFill="1" applyBorder="1" applyAlignment="1"/>
    <xf numFmtId="0" fontId="20" fillId="0" borderId="27" xfId="0" applyFont="1" applyFill="1" applyBorder="1" applyAlignment="1"/>
    <xf numFmtId="0" fontId="0" fillId="0" borderId="18" xfId="0" applyFill="1" applyBorder="1" applyAlignment="1"/>
    <xf numFmtId="164" fontId="23" fillId="0" borderId="0" xfId="0" applyNumberFormat="1" applyFont="1"/>
    <xf numFmtId="164" fontId="21" fillId="0" borderId="18" xfId="1" applyNumberFormat="1" applyFont="1" applyBorder="1" applyAlignment="1" applyProtection="1">
      <protection hidden="1"/>
    </xf>
    <xf numFmtId="0" fontId="23" fillId="0" borderId="0" xfId="0" applyFont="1"/>
    <xf numFmtId="164" fontId="9" fillId="0" borderId="13" xfId="1" applyNumberFormat="1" applyFont="1" applyFill="1" applyBorder="1" applyAlignment="1" applyProtection="1">
      <alignment horizontal="justify" wrapText="1"/>
      <protection hidden="1"/>
    </xf>
    <xf numFmtId="164" fontId="21" fillId="0" borderId="30" xfId="1" applyNumberFormat="1" applyFont="1" applyBorder="1" applyAlignment="1" applyProtection="1">
      <protection hidden="1"/>
    </xf>
    <xf numFmtId="0" fontId="20" fillId="0" borderId="30" xfId="0" applyFont="1" applyFill="1" applyBorder="1" applyAlignment="1"/>
    <xf numFmtId="0" fontId="20" fillId="0" borderId="31" xfId="0" applyFont="1" applyFill="1" applyBorder="1" applyAlignment="1"/>
    <xf numFmtId="0" fontId="18" fillId="0" borderId="0" xfId="0" applyFont="1"/>
    <xf numFmtId="0" fontId="24" fillId="0" borderId="0" xfId="0" applyFont="1"/>
    <xf numFmtId="0" fontId="25" fillId="0" borderId="0" xfId="0" applyFont="1"/>
    <xf numFmtId="0" fontId="24" fillId="0" borderId="0" xfId="0" applyFont="1" applyAlignment="1"/>
    <xf numFmtId="0" fontId="24" fillId="0" borderId="0" xfId="0" applyFont="1" applyAlignment="1">
      <alignment vertical="center"/>
    </xf>
    <xf numFmtId="0" fontId="26" fillId="0" borderId="0" xfId="0" applyFont="1"/>
    <xf numFmtId="0" fontId="26" fillId="0" borderId="0" xfId="0" applyFont="1" applyAlignment="1"/>
    <xf numFmtId="0" fontId="24" fillId="0" borderId="0" xfId="0" applyFont="1" applyAlignment="1">
      <alignment horizontal="centerContinuous"/>
    </xf>
    <xf numFmtId="0" fontId="24" fillId="0" borderId="0" xfId="0" applyFont="1" applyAlignment="1">
      <alignment horizontal="centerContinuous" wrapText="1"/>
    </xf>
    <xf numFmtId="0" fontId="24" fillId="0" borderId="0" xfId="0" applyFont="1" applyAlignment="1">
      <alignment horizontal="left"/>
    </xf>
    <xf numFmtId="0" fontId="23" fillId="0" borderId="24" xfId="0" applyFont="1" applyBorder="1" applyAlignment="1">
      <alignment horizontal="center"/>
    </xf>
    <xf numFmtId="38" fontId="13" fillId="0" borderId="32" xfId="1" applyNumberFormat="1" applyFont="1" applyBorder="1" applyAlignment="1" applyProtection="1">
      <alignment horizontal="center"/>
      <protection hidden="1"/>
    </xf>
    <xf numFmtId="38" fontId="14" fillId="0" borderId="33" xfId="1" applyNumberFormat="1" applyFont="1" applyBorder="1" applyAlignment="1" applyProtection="1">
      <alignment horizontal="centerContinuous" wrapText="1"/>
      <protection hidden="1"/>
    </xf>
    <xf numFmtId="38" fontId="15" fillId="0" borderId="34" xfId="1" applyNumberFormat="1" applyFont="1" applyBorder="1" applyAlignment="1" applyProtection="1">
      <alignment horizontal="center" vertical="center" wrapText="1"/>
      <protection hidden="1"/>
    </xf>
    <xf numFmtId="38" fontId="15" fillId="0" borderId="34" xfId="1" applyNumberFormat="1" applyFont="1" applyBorder="1" applyAlignment="1" applyProtection="1">
      <alignment horizontal="center" vertical="center"/>
      <protection hidden="1"/>
    </xf>
    <xf numFmtId="38" fontId="15" fillId="0" borderId="35" xfId="1" applyNumberFormat="1" applyFont="1" applyBorder="1" applyAlignment="1" applyProtection="1">
      <alignment horizontal="center" vertical="center"/>
      <protection hidden="1"/>
    </xf>
    <xf numFmtId="38" fontId="16" fillId="0" borderId="36" xfId="1" applyNumberFormat="1" applyFont="1" applyBorder="1" applyAlignment="1" applyProtection="1">
      <alignment horizontal="center"/>
      <protection hidden="1"/>
    </xf>
    <xf numFmtId="38" fontId="30" fillId="0" borderId="37" xfId="1" applyNumberFormat="1" applyFont="1" applyBorder="1" applyAlignment="1" applyProtection="1">
      <alignment horizontal="center"/>
      <protection hidden="1"/>
    </xf>
    <xf numFmtId="38" fontId="30" fillId="0" borderId="38" xfId="1" applyNumberFormat="1" applyFont="1" applyBorder="1" applyAlignment="1" applyProtection="1">
      <alignment horizontal="center"/>
      <protection hidden="1"/>
    </xf>
    <xf numFmtId="38" fontId="30" fillId="0" borderId="39" xfId="1" applyNumberFormat="1" applyFont="1" applyBorder="1" applyAlignment="1" applyProtection="1">
      <alignment horizontal="center"/>
      <protection hidden="1"/>
    </xf>
    <xf numFmtId="38" fontId="30" fillId="0" borderId="40" xfId="1" applyNumberFormat="1" applyFont="1" applyBorder="1" applyAlignment="1" applyProtection="1">
      <alignment horizontal="center"/>
      <protection hidden="1"/>
    </xf>
    <xf numFmtId="38" fontId="0" fillId="0" borderId="0" xfId="0" applyNumberFormat="1"/>
    <xf numFmtId="38" fontId="16" fillId="0" borderId="41" xfId="1" applyNumberFormat="1" applyFont="1" applyBorder="1" applyAlignment="1" applyProtection="1">
      <alignment horizontal="center"/>
      <protection hidden="1"/>
    </xf>
    <xf numFmtId="38" fontId="21" fillId="0" borderId="42" xfId="1" applyNumberFormat="1" applyFont="1" applyBorder="1" applyAlignment="1" applyProtection="1">
      <alignment horizontal="center"/>
      <protection hidden="1"/>
    </xf>
    <xf numFmtId="38" fontId="21" fillId="0" borderId="43" xfId="1" applyNumberFormat="1" applyFont="1" applyBorder="1" applyAlignment="1" applyProtection="1">
      <alignment horizontal="center"/>
      <protection hidden="1"/>
    </xf>
    <xf numFmtId="38" fontId="21" fillId="0" borderId="44" xfId="1" applyNumberFormat="1" applyFont="1" applyBorder="1" applyAlignment="1" applyProtection="1">
      <alignment horizontal="center"/>
      <protection hidden="1"/>
    </xf>
    <xf numFmtId="0" fontId="28" fillId="0" borderId="0" xfId="0" applyFont="1"/>
    <xf numFmtId="38" fontId="17" fillId="0" borderId="0" xfId="1" applyNumberFormat="1" applyFont="1" applyBorder="1" applyAlignment="1" applyProtection="1">
      <alignment horizontal="justify" vertical="center" wrapText="1"/>
      <protection hidden="1"/>
    </xf>
    <xf numFmtId="38" fontId="28" fillId="0" borderId="17" xfId="1" applyNumberFormat="1" applyFont="1" applyBorder="1" applyAlignment="1" applyProtection="1">
      <alignment horizontal="justify" wrapText="1"/>
      <protection hidden="1"/>
    </xf>
    <xf numFmtId="38" fontId="23" fillId="0" borderId="45" xfId="1" applyNumberFormat="1" applyFont="1" applyBorder="1" applyAlignment="1" applyProtection="1">
      <alignment horizontal="center"/>
      <protection hidden="1"/>
    </xf>
    <xf numFmtId="38" fontId="23" fillId="0" borderId="46" xfId="1" applyNumberFormat="1" applyFont="1" applyFill="1" applyBorder="1" applyAlignment="1" applyProtection="1">
      <alignment horizontal="center"/>
      <protection hidden="1"/>
    </xf>
    <xf numFmtId="38" fontId="23" fillId="0" borderId="46" xfId="1" applyNumberFormat="1" applyFont="1" applyBorder="1" applyAlignment="1" applyProtection="1">
      <alignment horizontal="center"/>
      <protection hidden="1"/>
    </xf>
    <xf numFmtId="38" fontId="23" fillId="0" borderId="19" xfId="1" applyNumberFormat="1" applyFont="1" applyBorder="1" applyAlignment="1" applyProtection="1">
      <alignment horizontal="center"/>
      <protection hidden="1"/>
    </xf>
    <xf numFmtId="38" fontId="23" fillId="0" borderId="46" xfId="1" quotePrefix="1" applyNumberFormat="1" applyFont="1" applyFill="1" applyBorder="1" applyAlignment="1" applyProtection="1">
      <alignment horizontal="center"/>
      <protection hidden="1"/>
    </xf>
    <xf numFmtId="38" fontId="23" fillId="0" borderId="46" xfId="1" quotePrefix="1" applyNumberFormat="1" applyFont="1" applyBorder="1" applyAlignment="1" applyProtection="1">
      <alignment horizontal="center"/>
      <protection hidden="1"/>
    </xf>
    <xf numFmtId="38" fontId="23" fillId="0" borderId="19" xfId="1" quotePrefix="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wrapText="1"/>
      <protection hidden="1"/>
    </xf>
    <xf numFmtId="38" fontId="27" fillId="0" borderId="0" xfId="0" applyNumberFormat="1" applyFont="1"/>
    <xf numFmtId="38" fontId="23" fillId="0" borderId="18" xfId="1" applyNumberFormat="1" applyFont="1" applyFill="1" applyBorder="1" applyAlignment="1" applyProtection="1">
      <alignment horizontal="center"/>
      <protection hidden="1"/>
    </xf>
    <xf numFmtId="38" fontId="23" fillId="0" borderId="48" xfId="1" applyNumberFormat="1" applyFont="1" applyFill="1" applyBorder="1" applyAlignment="1" applyProtection="1">
      <alignment horizontal="center"/>
      <protection hidden="1"/>
    </xf>
    <xf numFmtId="38" fontId="23" fillId="0" borderId="48" xfId="1" applyNumberFormat="1" applyFont="1" applyBorder="1" applyAlignment="1" applyProtection="1">
      <alignment horizontal="center"/>
      <protection hidden="1"/>
    </xf>
    <xf numFmtId="38" fontId="23" fillId="0" borderId="22" xfId="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protection hidden="1"/>
    </xf>
    <xf numFmtId="38" fontId="23" fillId="0" borderId="0" xfId="1" applyNumberFormat="1" applyFont="1" applyBorder="1" applyAlignment="1" applyProtection="1">
      <alignment horizontal="right" vertical="center" wrapText="1"/>
      <protection hidden="1"/>
    </xf>
    <xf numFmtId="38" fontId="28" fillId="0" borderId="23" xfId="1" applyNumberFormat="1" applyFont="1" applyBorder="1" applyAlignment="1" applyProtection="1">
      <alignment horizontal="justify" wrapText="1"/>
      <protection hidden="1"/>
    </xf>
    <xf numFmtId="38" fontId="23" fillId="0" borderId="49" xfId="1" applyNumberFormat="1" applyFont="1" applyFill="1" applyBorder="1" applyAlignment="1" applyProtection="1">
      <alignment horizontal="center"/>
      <protection hidden="1"/>
    </xf>
    <xf numFmtId="38" fontId="23" fillId="0" borderId="49" xfId="1" applyNumberFormat="1" applyFont="1" applyBorder="1" applyAlignment="1" applyProtection="1">
      <alignment horizontal="center"/>
      <protection hidden="1"/>
    </xf>
    <xf numFmtId="38" fontId="23" fillId="0" borderId="25" xfId="1" applyNumberFormat="1" applyFont="1" applyBorder="1" applyAlignment="1" applyProtection="1">
      <alignment horizontal="center"/>
      <protection hidden="1"/>
    </xf>
    <xf numFmtId="38" fontId="15" fillId="0" borderId="8" xfId="1" applyNumberFormat="1" applyFont="1" applyBorder="1" applyAlignment="1" applyProtection="1">
      <alignment horizontal="center" vertical="center"/>
      <protection hidden="1"/>
    </xf>
    <xf numFmtId="38" fontId="28" fillId="0" borderId="23" xfId="1" applyNumberFormat="1" applyFont="1" applyBorder="1" applyAlignment="1" applyProtection="1">
      <alignment horizontal="left" wrapText="1"/>
      <protection hidden="1"/>
    </xf>
    <xf numFmtId="38" fontId="28" fillId="0" borderId="17" xfId="1" applyNumberFormat="1" applyFont="1" applyBorder="1" applyAlignment="1" applyProtection="1">
      <alignment horizontal="left" wrapText="1"/>
      <protection hidden="1"/>
    </xf>
    <xf numFmtId="38" fontId="15" fillId="0" borderId="21" xfId="1" applyNumberFormat="1" applyFont="1" applyFill="1" applyBorder="1" applyAlignment="1" applyProtection="1">
      <alignment horizontal="center" vertical="center"/>
      <protection hidden="1"/>
    </xf>
    <xf numFmtId="38" fontId="9" fillId="0" borderId="26" xfId="1" applyNumberFormat="1" applyFont="1" applyBorder="1" applyAlignment="1" applyProtection="1">
      <alignment horizontal="left"/>
      <protection hidden="1"/>
    </xf>
    <xf numFmtId="38" fontId="15" fillId="0" borderId="46" xfId="1" applyNumberFormat="1" applyFont="1" applyFill="1" applyBorder="1" applyAlignment="1" applyProtection="1">
      <alignment horizontal="left"/>
      <protection hidden="1"/>
    </xf>
    <xf numFmtId="38" fontId="15" fillId="0" borderId="18" xfId="1" applyNumberFormat="1" applyFont="1" applyFill="1" applyBorder="1" applyAlignment="1" applyProtection="1">
      <alignment horizontal="left"/>
      <protection hidden="1"/>
    </xf>
    <xf numFmtId="38" fontId="15" fillId="0" borderId="48" xfId="1" applyNumberFormat="1" applyFont="1" applyFill="1" applyBorder="1" applyAlignment="1" applyProtection="1">
      <alignment horizontal="left"/>
      <protection hidden="1"/>
    </xf>
    <xf numFmtId="38" fontId="15" fillId="0" borderId="48" xfId="1" applyNumberFormat="1" applyFont="1" applyBorder="1" applyAlignment="1" applyProtection="1">
      <alignment horizontal="left"/>
      <protection hidden="1"/>
    </xf>
    <xf numFmtId="38" fontId="15" fillId="0" borderId="48" xfId="1" applyNumberFormat="1" applyFont="1" applyBorder="1" applyAlignment="1" applyProtection="1">
      <alignment horizontal="center"/>
      <protection hidden="1"/>
    </xf>
    <xf numFmtId="38" fontId="15" fillId="0" borderId="22" xfId="1" applyNumberFormat="1" applyFont="1" applyBorder="1" applyAlignment="1" applyProtection="1">
      <alignment horizontal="left"/>
      <protection hidden="1"/>
    </xf>
    <xf numFmtId="38" fontId="15" fillId="0" borderId="50" xfId="1" applyNumberFormat="1" applyFont="1" applyBorder="1" applyAlignment="1" applyProtection="1">
      <alignment horizontal="center" vertical="center" wrapText="1"/>
      <protection hidden="1"/>
    </xf>
    <xf numFmtId="38" fontId="9" fillId="0" borderId="26" xfId="1" applyNumberFormat="1" applyFont="1" applyBorder="1" applyAlignment="1" applyProtection="1">
      <alignment horizontal="justify" wrapText="1"/>
      <protection hidden="1"/>
    </xf>
    <xf numFmtId="0" fontId="9" fillId="0" borderId="0" xfId="0" applyFont="1" applyAlignment="1">
      <alignment horizontal="left"/>
    </xf>
    <xf numFmtId="38" fontId="15" fillId="0" borderId="8" xfId="1" applyNumberFormat="1" applyFont="1" applyBorder="1" applyAlignment="1" applyProtection="1">
      <alignment horizontal="center" vertical="center" wrapText="1"/>
      <protection hidden="1"/>
    </xf>
    <xf numFmtId="38" fontId="9" fillId="0" borderId="17" xfId="1" applyNumberFormat="1" applyFont="1" applyBorder="1" applyAlignment="1" applyProtection="1">
      <alignment horizontal="justify" wrapText="1"/>
      <protection hidden="1"/>
    </xf>
    <xf numFmtId="38" fontId="23" fillId="0" borderId="51" xfId="1" applyNumberFormat="1" applyFont="1" applyFill="1" applyBorder="1" applyAlignment="1" applyProtection="1">
      <alignment horizontal="center"/>
      <protection hidden="1"/>
    </xf>
    <xf numFmtId="38" fontId="23" fillId="0" borderId="51" xfId="1" applyNumberFormat="1" applyFont="1" applyBorder="1" applyAlignment="1" applyProtection="1">
      <alignment horizontal="center"/>
      <protection hidden="1"/>
    </xf>
    <xf numFmtId="38" fontId="23" fillId="0" borderId="52" xfId="1" applyNumberFormat="1" applyFont="1" applyBorder="1" applyAlignment="1" applyProtection="1">
      <alignment horizontal="center"/>
      <protection hidden="1"/>
    </xf>
    <xf numFmtId="38" fontId="23" fillId="0" borderId="18" xfId="1" quotePrefix="1" applyNumberFormat="1" applyFont="1" applyFill="1" applyBorder="1" applyAlignment="1" applyProtection="1">
      <alignment horizontal="center"/>
      <protection hidden="1"/>
    </xf>
    <xf numFmtId="38" fontId="23" fillId="0" borderId="27" xfId="1" quotePrefix="1" applyNumberFormat="1" applyFont="1" applyBorder="1" applyAlignment="1" applyProtection="1">
      <alignment horizontal="center"/>
      <protection hidden="1"/>
    </xf>
    <xf numFmtId="38" fontId="28"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5" fillId="0" borderId="51" xfId="1" applyNumberFormat="1" applyFont="1" applyFill="1" applyBorder="1" applyAlignment="1" applyProtection="1">
      <alignment horizontal="center" vertical="center" wrapText="1"/>
      <protection hidden="1"/>
    </xf>
    <xf numFmtId="38" fontId="23" fillId="0" borderId="18" xfId="1" applyNumberFormat="1" applyFont="1" applyBorder="1" applyAlignment="1" applyProtection="1">
      <alignment horizontal="center"/>
      <protection hidden="1"/>
    </xf>
    <xf numFmtId="0" fontId="23" fillId="0" borderId="46" xfId="0" applyFont="1" applyFill="1" applyBorder="1" applyAlignment="1">
      <alignment horizontal="center"/>
    </xf>
    <xf numFmtId="0" fontId="23" fillId="0" borderId="18" xfId="0" applyFont="1" applyFill="1" applyBorder="1" applyAlignment="1">
      <alignment horizontal="center"/>
    </xf>
    <xf numFmtId="0" fontId="23" fillId="0" borderId="18" xfId="0" applyFont="1" applyBorder="1" applyAlignment="1">
      <alignment horizontal="center"/>
    </xf>
    <xf numFmtId="0" fontId="23" fillId="0" borderId="27" xfId="0" applyFont="1" applyBorder="1" applyAlignment="1">
      <alignment horizontal="center"/>
    </xf>
    <xf numFmtId="38" fontId="23" fillId="0" borderId="20" xfId="1" applyNumberFormat="1" applyFont="1" applyFill="1" applyBorder="1" applyAlignment="1" applyProtection="1">
      <alignment horizontal="center"/>
      <protection hidden="1"/>
    </xf>
    <xf numFmtId="38" fontId="23" fillId="0" borderId="20" xfId="1" applyNumberFormat="1" applyFont="1" applyBorder="1" applyAlignment="1" applyProtection="1">
      <alignment horizontal="center"/>
      <protection hidden="1"/>
    </xf>
    <xf numFmtId="38" fontId="23" fillId="0" borderId="53" xfId="1" applyNumberFormat="1" applyFont="1" applyBorder="1" applyAlignment="1" applyProtection="1">
      <alignment horizontal="center"/>
      <protection hidden="1"/>
    </xf>
    <xf numFmtId="38" fontId="16" fillId="0" borderId="54" xfId="1" applyNumberFormat="1" applyFont="1" applyBorder="1" applyAlignment="1" applyProtection="1">
      <alignment horizontal="center"/>
      <protection hidden="1"/>
    </xf>
    <xf numFmtId="38" fontId="23" fillId="0" borderId="42" xfId="1" applyNumberFormat="1" applyFont="1" applyBorder="1" applyAlignment="1" applyProtection="1">
      <alignment horizontal="center"/>
      <protection hidden="1"/>
    </xf>
    <xf numFmtId="38" fontId="23" fillId="0" borderId="55" xfId="1" applyNumberFormat="1" applyFont="1" applyFill="1" applyBorder="1" applyAlignment="1" applyProtection="1">
      <alignment horizontal="center"/>
      <protection hidden="1"/>
    </xf>
    <xf numFmtId="38" fontId="23" fillId="0" borderId="56" xfId="1" applyNumberFormat="1" applyFont="1" applyFill="1" applyBorder="1" applyAlignment="1" applyProtection="1">
      <alignment horizontal="center"/>
      <protection hidden="1"/>
    </xf>
    <xf numFmtId="38" fontId="23" fillId="0" borderId="56" xfId="1" applyNumberFormat="1" applyFont="1" applyBorder="1" applyAlignment="1" applyProtection="1">
      <alignment horizontal="center"/>
      <protection hidden="1"/>
    </xf>
    <xf numFmtId="38" fontId="23" fillId="0" borderId="16" xfId="1" applyNumberFormat="1" applyFont="1" applyBorder="1" applyAlignment="1" applyProtection="1">
      <alignment horizontal="center"/>
      <protection hidden="1"/>
    </xf>
    <xf numFmtId="0" fontId="29" fillId="0" borderId="0" xfId="0" applyFont="1"/>
    <xf numFmtId="38" fontId="23" fillId="0" borderId="57" xfId="1" applyNumberFormat="1" applyFont="1" applyFill="1" applyBorder="1" applyAlignment="1" applyProtection="1">
      <alignment horizontal="center"/>
      <protection hidden="1"/>
    </xf>
    <xf numFmtId="0" fontId="23" fillId="0" borderId="49" xfId="0" applyFont="1" applyFill="1" applyBorder="1" applyAlignment="1">
      <alignment horizontal="center"/>
    </xf>
    <xf numFmtId="0" fontId="23" fillId="0" borderId="24" xfId="0" applyFont="1" applyFill="1" applyBorder="1" applyAlignment="1">
      <alignment horizontal="center"/>
    </xf>
    <xf numFmtId="0" fontId="23" fillId="0" borderId="58" xfId="0" applyFont="1" applyBorder="1" applyAlignment="1">
      <alignment horizontal="center"/>
    </xf>
    <xf numFmtId="0" fontId="23" fillId="0" borderId="49" xfId="0" applyFont="1" applyBorder="1" applyAlignment="1">
      <alignment horizontal="center"/>
    </xf>
    <xf numFmtId="0" fontId="23" fillId="0" borderId="25" xfId="0" applyFont="1" applyBorder="1" applyAlignment="1">
      <alignment horizontal="center"/>
    </xf>
    <xf numFmtId="38" fontId="9" fillId="0" borderId="17" xfId="1" applyNumberFormat="1" applyFont="1" applyBorder="1" applyProtection="1">
      <protection hidden="1"/>
    </xf>
    <xf numFmtId="38" fontId="21" fillId="0" borderId="48" xfId="1" applyNumberFormat="1" applyFont="1" applyFill="1" applyBorder="1" applyAlignment="1" applyProtection="1">
      <alignment horizontal="center"/>
      <protection hidden="1"/>
    </xf>
    <xf numFmtId="38" fontId="21" fillId="0" borderId="20" xfId="1" applyNumberFormat="1" applyFont="1" applyFill="1" applyBorder="1" applyAlignment="1" applyProtection="1">
      <alignment horizontal="center"/>
      <protection hidden="1"/>
    </xf>
    <xf numFmtId="38" fontId="21" fillId="0" borderId="20" xfId="1" applyNumberFormat="1" applyFont="1" applyBorder="1" applyAlignment="1" applyProtection="1">
      <alignment horizontal="center"/>
      <protection hidden="1"/>
    </xf>
    <xf numFmtId="38" fontId="21" fillId="0" borderId="53" xfId="1" applyNumberFormat="1" applyFont="1" applyBorder="1" applyAlignment="1" applyProtection="1">
      <alignment horizontal="center"/>
      <protection hidden="1"/>
    </xf>
    <xf numFmtId="0" fontId="15" fillId="0" borderId="0" xfId="0" applyFont="1"/>
    <xf numFmtId="38" fontId="21" fillId="0" borderId="46" xfId="1" applyNumberFormat="1" applyFont="1" applyFill="1" applyBorder="1" applyAlignment="1" applyProtection="1">
      <alignment horizontal="center"/>
      <protection hidden="1"/>
    </xf>
    <xf numFmtId="38" fontId="21" fillId="0" borderId="18" xfId="1" applyNumberFormat="1" applyFont="1" applyFill="1" applyBorder="1" applyAlignment="1" applyProtection="1">
      <alignment horizontal="center"/>
      <protection hidden="1"/>
    </xf>
    <xf numFmtId="38" fontId="21" fillId="0" borderId="18" xfId="1" applyNumberFormat="1" applyFont="1" applyBorder="1" applyAlignment="1" applyProtection="1">
      <alignment horizontal="center"/>
      <protection hidden="1"/>
    </xf>
    <xf numFmtId="38" fontId="21" fillId="0" borderId="27" xfId="1" applyNumberFormat="1" applyFont="1" applyBorder="1" applyAlignment="1" applyProtection="1">
      <alignment horizontal="center"/>
      <protection hidden="1"/>
    </xf>
    <xf numFmtId="38" fontId="9" fillId="0" borderId="13" xfId="1" applyNumberFormat="1" applyFont="1" applyFill="1" applyBorder="1" applyAlignment="1" applyProtection="1">
      <alignment horizontal="justify" wrapText="1"/>
      <protection hidden="1"/>
    </xf>
    <xf numFmtId="38" fontId="9" fillId="0" borderId="59" xfId="1" applyNumberFormat="1" applyFont="1" applyBorder="1" applyAlignment="1" applyProtection="1">
      <alignment horizontal="justify" wrapText="1"/>
      <protection hidden="1"/>
    </xf>
    <xf numFmtId="38" fontId="23"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9" fillId="0" borderId="0" xfId="1" applyNumberFormat="1" applyFont="1" applyFill="1" applyBorder="1" applyAlignment="1" applyProtection="1">
      <alignment horizontal="justify" wrapText="1"/>
      <protection hidden="1"/>
    </xf>
    <xf numFmtId="38" fontId="10" fillId="0" borderId="0" xfId="1" applyNumberFormat="1" applyFont="1" applyFill="1" applyBorder="1" applyProtection="1">
      <protection hidden="1"/>
    </xf>
    <xf numFmtId="38" fontId="10" fillId="0" borderId="0" xfId="1" applyNumberFormat="1" applyFont="1" applyFill="1" applyBorder="1" applyAlignment="1" applyProtection="1">
      <alignment vertical="top"/>
      <protection hidden="1"/>
    </xf>
    <xf numFmtId="164" fontId="9" fillId="0" borderId="23" xfId="1" applyNumberFormat="1" applyFont="1" applyBorder="1" applyAlignment="1" applyProtection="1">
      <alignment horizontal="left" wrapText="1"/>
      <protection hidden="1"/>
    </xf>
    <xf numFmtId="164" fontId="9" fillId="0" borderId="17" xfId="1" applyNumberFormat="1" applyFont="1" applyBorder="1" applyAlignment="1" applyProtection="1">
      <alignment horizontal="left" wrapText="1"/>
      <protection hidden="1"/>
    </xf>
    <xf numFmtId="164" fontId="22" fillId="0" borderId="63" xfId="1" applyNumberFormat="1" applyFont="1" applyBorder="1" applyAlignment="1" applyProtection="1">
      <alignment horizontal="left"/>
      <protection hidden="1"/>
    </xf>
    <xf numFmtId="164" fontId="22" fillId="0" borderId="17" xfId="1" applyNumberFormat="1" applyFont="1" applyBorder="1" applyProtection="1">
      <protection hidden="1"/>
    </xf>
    <xf numFmtId="164" fontId="16" fillId="0" borderId="54" xfId="1" applyNumberFormat="1" applyFont="1" applyBorder="1" applyAlignment="1" applyProtection="1">
      <alignment horizontal="center"/>
      <protection hidden="1"/>
    </xf>
    <xf numFmtId="164" fontId="22" fillId="0" borderId="64" xfId="1" applyNumberFormat="1" applyFont="1" applyBorder="1" applyAlignment="1" applyProtection="1">
      <alignment horizontal="left"/>
      <protection hidden="1"/>
    </xf>
    <xf numFmtId="164" fontId="9"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20" fillId="0" borderId="20" xfId="0" applyFont="1" applyFill="1" applyBorder="1" applyAlignment="1"/>
    <xf numFmtId="164" fontId="22" fillId="0" borderId="26" xfId="1" applyNumberFormat="1" applyFont="1" applyBorder="1" applyProtection="1">
      <protection hidden="1"/>
    </xf>
    <xf numFmtId="0" fontId="20"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7" borderId="75" xfId="0" applyNumberFormat="1" applyFont="1" applyFill="1" applyBorder="1" applyAlignment="1">
      <alignment horizontal="center"/>
    </xf>
    <xf numFmtId="4" fontId="2" fillId="7" borderId="76" xfId="0" applyNumberFormat="1" applyFont="1" applyFill="1" applyBorder="1" applyAlignment="1">
      <alignment horizontal="center"/>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0" fontId="4" fillId="4" borderId="79" xfId="0" applyFont="1" applyFill="1" applyBorder="1" applyAlignment="1">
      <alignment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3" fontId="2" fillId="7" borderId="81" xfId="0" applyNumberFormat="1" applyFont="1" applyFill="1" applyBorder="1" applyAlignment="1">
      <alignment horizontal="center" wrapText="1"/>
    </xf>
    <xf numFmtId="0" fontId="0" fillId="0" borderId="18" xfId="0" applyBorder="1"/>
    <xf numFmtId="49" fontId="3" fillId="0" borderId="0" xfId="0" applyNumberFormat="1" applyFont="1" applyFill="1" applyBorder="1" applyAlignment="1">
      <alignment horizontal="centerContinuous" vertical="top" wrapText="1"/>
    </xf>
    <xf numFmtId="0" fontId="6" fillId="0" borderId="0" xfId="0" applyFont="1" applyFill="1" applyBorder="1" applyAlignment="1">
      <alignment vertical="center"/>
    </xf>
    <xf numFmtId="164" fontId="15" fillId="0" borderId="15" xfId="1" applyNumberFormat="1" applyFont="1" applyBorder="1" applyAlignment="1" applyProtection="1">
      <protection hidden="1"/>
    </xf>
    <xf numFmtId="164" fontId="15" fillId="0" borderId="16" xfId="1" applyNumberFormat="1" applyFont="1" applyBorder="1" applyAlignment="1" applyProtection="1">
      <protection hidden="1"/>
    </xf>
    <xf numFmtId="0" fontId="4" fillId="0" borderId="0" xfId="0" applyFont="1"/>
    <xf numFmtId="0" fontId="7" fillId="4" borderId="0" xfId="0" applyFont="1" applyFill="1" applyBorder="1" applyAlignment="1">
      <alignment vertical="top"/>
    </xf>
    <xf numFmtId="164" fontId="15" fillId="0" borderId="20" xfId="1" applyNumberFormat="1" applyFont="1" applyFill="1" applyBorder="1" applyAlignment="1" applyProtection="1">
      <alignment horizontal="center"/>
      <protection hidden="1"/>
    </xf>
    <xf numFmtId="164" fontId="15" fillId="0" borderId="18" xfId="1" applyNumberFormat="1" applyFont="1" applyFill="1" applyBorder="1" applyAlignment="1" applyProtection="1">
      <alignment horizontal="center"/>
      <protection hidden="1"/>
    </xf>
    <xf numFmtId="164" fontId="15" fillId="0" borderId="21" xfId="1" applyNumberFormat="1" applyFont="1" applyFill="1" applyBorder="1" applyAlignment="1" applyProtection="1">
      <alignment horizontal="center"/>
      <protection hidden="1"/>
    </xf>
    <xf numFmtId="164" fontId="15" fillId="0" borderId="18" xfId="1" quotePrefix="1" applyNumberFormat="1" applyFont="1" applyFill="1" applyBorder="1" applyAlignment="1" applyProtection="1">
      <alignment horizontal="center"/>
      <protection hidden="1"/>
    </xf>
    <xf numFmtId="0" fontId="20" fillId="0" borderId="18" xfId="0" applyFont="1" applyFill="1" applyBorder="1" applyAlignment="1">
      <alignment horizontal="center"/>
    </xf>
    <xf numFmtId="0" fontId="15"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0" fontId="23" fillId="8" borderId="18" xfId="0" applyFont="1" applyFill="1" applyBorder="1" applyAlignment="1">
      <alignment horizontal="center"/>
    </xf>
    <xf numFmtId="164" fontId="15" fillId="0" borderId="0" xfId="1" applyNumberFormat="1" applyFont="1" applyBorder="1" applyAlignment="1" applyProtection="1">
      <alignment horizontal="center" vertical="center" wrapText="1"/>
      <protection hidden="1"/>
    </xf>
    <xf numFmtId="164" fontId="15" fillId="0" borderId="0" xfId="1" applyNumberFormat="1" applyFont="1" applyBorder="1" applyAlignment="1" applyProtection="1">
      <alignment horizontal="center" vertical="center"/>
      <protection hidden="1"/>
    </xf>
    <xf numFmtId="164" fontId="17" fillId="0" borderId="0" xfId="1" applyNumberFormat="1" applyFont="1" applyBorder="1" applyAlignment="1" applyProtection="1">
      <alignment horizontal="center" vertical="center" wrapText="1"/>
      <protection hidden="1"/>
    </xf>
    <xf numFmtId="38" fontId="20" fillId="0" borderId="0" xfId="0" applyNumberFormat="1" applyFont="1" applyBorder="1"/>
    <xf numFmtId="38" fontId="0" fillId="0" borderId="0" xfId="0" applyNumberFormat="1" applyBorder="1"/>
    <xf numFmtId="0" fontId="20" fillId="0" borderId="0" xfId="0" applyFont="1" applyBorder="1"/>
    <xf numFmtId="0" fontId="23" fillId="0" borderId="0" xfId="0" applyFont="1" applyBorder="1"/>
    <xf numFmtId="0" fontId="15" fillId="0" borderId="0" xfId="0" applyFont="1" applyBorder="1"/>
    <xf numFmtId="0" fontId="18" fillId="0" borderId="0" xfId="0" applyFont="1" applyBorder="1"/>
    <xf numFmtId="0" fontId="24" fillId="0" borderId="0" xfId="0" applyFont="1" applyBorder="1"/>
    <xf numFmtId="0" fontId="33" fillId="0" borderId="0" xfId="0" applyFont="1" applyBorder="1" applyAlignment="1">
      <alignment horizontal="left" vertical="top" wrapText="1"/>
    </xf>
    <xf numFmtId="0" fontId="34" fillId="0" borderId="0" xfId="0" applyFont="1" applyBorder="1"/>
    <xf numFmtId="0" fontId="35" fillId="0" borderId="0" xfId="0" applyFont="1"/>
    <xf numFmtId="0" fontId="34" fillId="0" borderId="103" xfId="0" applyFont="1" applyBorder="1" applyAlignment="1">
      <alignment vertical="top" wrapText="1"/>
    </xf>
    <xf numFmtId="0" fontId="33" fillId="0" borderId="49" xfId="0" applyFont="1" applyBorder="1" applyAlignment="1">
      <alignment vertical="top" wrapText="1"/>
    </xf>
    <xf numFmtId="0" fontId="34" fillId="0" borderId="0" xfId="0" applyFont="1" applyBorder="1" applyAlignment="1">
      <alignment vertical="top" wrapText="1"/>
    </xf>
    <xf numFmtId="0" fontId="33" fillId="0" borderId="51" xfId="0" applyFont="1" applyBorder="1" applyAlignment="1">
      <alignment vertical="top" wrapText="1"/>
    </xf>
    <xf numFmtId="0" fontId="33" fillId="0" borderId="48" xfId="0" applyFont="1" applyBorder="1" applyAlignment="1">
      <alignment vertical="top" wrapText="1"/>
    </xf>
    <xf numFmtId="0" fontId="33" fillId="0" borderId="21" xfId="0" applyFont="1" applyBorder="1" applyAlignment="1">
      <alignment horizontal="left" vertical="top" wrapText="1"/>
    </xf>
    <xf numFmtId="0" fontId="33" fillId="0" borderId="18" xfId="0" applyFont="1" applyBorder="1" applyAlignment="1">
      <alignment vertical="top" wrapText="1"/>
    </xf>
    <xf numFmtId="0" fontId="34" fillId="0" borderId="51" xfId="0" applyFont="1" applyBorder="1"/>
    <xf numFmtId="0" fontId="34" fillId="0" borderId="104" xfId="0" applyFont="1" applyBorder="1" applyAlignment="1">
      <alignment horizontal="center" vertical="top" wrapText="1"/>
    </xf>
    <xf numFmtId="0" fontId="34" fillId="0" borderId="51" xfId="0" applyFont="1" applyBorder="1" applyAlignment="1">
      <alignment vertical="top" wrapText="1"/>
    </xf>
    <xf numFmtId="0" fontId="34" fillId="0" borderId="0" xfId="0" applyFont="1" applyFill="1" applyBorder="1"/>
    <xf numFmtId="0" fontId="34" fillId="0" borderId="0" xfId="0" applyFont="1" applyBorder="1" applyAlignment="1">
      <alignment horizontal="left"/>
    </xf>
    <xf numFmtId="0" fontId="34" fillId="0" borderId="51" xfId="0" applyFont="1" applyBorder="1" applyAlignment="1">
      <alignment horizontal="left"/>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21" xfId="0" applyFont="1" applyBorder="1" applyAlignment="1">
      <alignment horizontal="left" vertical="top" wrapText="1"/>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xf numFmtId="0" fontId="0" fillId="4" borderId="0" xfId="0" applyFill="1" applyBorder="1" applyAlignment="1">
      <alignment horizontal="left" vertical="top" wrapText="1"/>
    </xf>
    <xf numFmtId="0" fontId="8" fillId="3" borderId="1"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39" fillId="0" borderId="0" xfId="0" applyFont="1" applyAlignment="1">
      <alignment horizontal="centerContinuous" wrapText="1"/>
    </xf>
    <xf numFmtId="0" fontId="40" fillId="0" borderId="0" xfId="0" applyFont="1" applyAlignment="1">
      <alignment horizontal="centerContinuous" wrapText="1"/>
    </xf>
    <xf numFmtId="0" fontId="40" fillId="0" borderId="0" xfId="0" applyFont="1"/>
    <xf numFmtId="0" fontId="40" fillId="0" borderId="0" xfId="0" applyFont="1" applyAlignment="1">
      <alignment horizontal="justify" wrapText="1"/>
    </xf>
    <xf numFmtId="0" fontId="41" fillId="0" borderId="106" xfId="0" applyFont="1" applyBorder="1" applyAlignment="1">
      <alignment horizontal="justify" vertical="center" wrapText="1"/>
    </xf>
    <xf numFmtId="0" fontId="40" fillId="0" borderId="107" xfId="0" applyFont="1" applyBorder="1" applyAlignment="1">
      <alignment horizontal="justify" wrapText="1"/>
    </xf>
    <xf numFmtId="0" fontId="41" fillId="0" borderId="108" xfId="0" applyFont="1" applyBorder="1" applyAlignment="1">
      <alignment horizontal="justify" vertical="center" wrapText="1"/>
    </xf>
    <xf numFmtId="0" fontId="40" fillId="0" borderId="109" xfId="0" applyFont="1" applyBorder="1" applyAlignment="1">
      <alignment horizontal="justify" wrapText="1"/>
    </xf>
    <xf numFmtId="0" fontId="41" fillId="0" borderId="108" xfId="0" applyFont="1" applyBorder="1" applyAlignment="1">
      <alignment horizontal="left" vertical="center" wrapText="1"/>
    </xf>
    <xf numFmtId="0" fontId="41" fillId="0" borderId="110" xfId="0" applyFont="1" applyBorder="1" applyAlignment="1">
      <alignment horizontal="justify" vertical="center" wrapText="1"/>
    </xf>
    <xf numFmtId="0" fontId="40" fillId="0" borderId="111" xfId="0" applyFont="1" applyBorder="1" applyAlignment="1">
      <alignment horizontal="justify" wrapText="1"/>
    </xf>
    <xf numFmtId="0" fontId="32" fillId="0" borderId="0" xfId="0" applyFont="1" applyFill="1" applyAlignment="1">
      <alignment horizontal="center"/>
    </xf>
    <xf numFmtId="0" fontId="4" fillId="4" borderId="65" xfId="0" applyFont="1" applyFill="1" applyBorder="1" applyAlignment="1">
      <alignment wrapText="1"/>
    </xf>
    <xf numFmtId="4" fontId="0" fillId="0" borderId="75" xfId="0" applyNumberFormat="1" applyFill="1" applyBorder="1" applyAlignment="1">
      <alignment horizontal="center" wrapText="1"/>
    </xf>
    <xf numFmtId="3" fontId="0" fillId="0" borderId="75" xfId="0" applyNumberFormat="1" applyFill="1" applyBorder="1" applyAlignment="1">
      <alignment horizontal="center" wrapText="1"/>
    </xf>
    <xf numFmtId="4" fontId="0" fillId="0" borderId="76" xfId="0" applyNumberFormat="1" applyFill="1" applyBorder="1" applyAlignment="1">
      <alignment horizontal="center" wrapText="1"/>
    </xf>
    <xf numFmtId="0" fontId="2" fillId="7" borderId="80" xfId="0" applyFont="1" applyFill="1" applyBorder="1" applyAlignment="1">
      <alignment horizontal="center" wrapText="1"/>
    </xf>
    <xf numFmtId="4" fontId="2" fillId="7" borderId="82" xfId="0" applyNumberFormat="1" applyFont="1" applyFill="1" applyBorder="1" applyAlignment="1">
      <alignment horizontal="center"/>
    </xf>
    <xf numFmtId="3" fontId="2" fillId="7" borderId="82" xfId="0" applyNumberFormat="1" applyFont="1" applyFill="1" applyBorder="1" applyAlignment="1">
      <alignment horizontal="center" wrapText="1"/>
    </xf>
    <xf numFmtId="4" fontId="2" fillId="7" borderId="83" xfId="0" applyNumberFormat="1" applyFont="1" applyFill="1" applyBorder="1" applyAlignment="1">
      <alignment horizontal="center"/>
    </xf>
    <xf numFmtId="0" fontId="0" fillId="4" borderId="66" xfId="0" applyFont="1" applyFill="1" applyBorder="1" applyAlignment="1">
      <alignment wrapText="1"/>
    </xf>
    <xf numFmtId="0" fontId="40" fillId="4" borderId="66" xfId="0" applyFont="1" applyFill="1" applyBorder="1" applyAlignment="1">
      <alignment wrapText="1"/>
    </xf>
    <xf numFmtId="0" fontId="43" fillId="4" borderId="68" xfId="0" applyFont="1" applyFill="1" applyBorder="1" applyAlignment="1">
      <alignment wrapText="1"/>
    </xf>
    <xf numFmtId="0" fontId="40" fillId="4" borderId="69" xfId="0" applyFont="1" applyFill="1" applyBorder="1" applyAlignment="1">
      <alignment wrapText="1"/>
    </xf>
    <xf numFmtId="0" fontId="44" fillId="4" borderId="66" xfId="0" applyFont="1" applyFill="1" applyBorder="1" applyAlignment="1">
      <alignment wrapText="1"/>
    </xf>
    <xf numFmtId="0" fontId="0" fillId="4" borderId="65" xfId="0" applyFont="1" applyFill="1" applyBorder="1" applyAlignment="1">
      <alignment wrapText="1"/>
    </xf>
    <xf numFmtId="0" fontId="0" fillId="4" borderId="67" xfId="0" applyFont="1" applyFill="1" applyBorder="1" applyAlignment="1">
      <alignment wrapText="1"/>
    </xf>
    <xf numFmtId="0" fontId="40" fillId="4" borderId="90" xfId="0" applyFont="1" applyFill="1" applyBorder="1" applyAlignment="1">
      <alignment wrapText="1"/>
    </xf>
    <xf numFmtId="0" fontId="40" fillId="4" borderId="91" xfId="0" applyFont="1" applyFill="1" applyBorder="1" applyAlignment="1">
      <alignment wrapText="1"/>
    </xf>
    <xf numFmtId="0" fontId="44" fillId="4" borderId="65" xfId="0" applyFont="1" applyFill="1" applyBorder="1" applyAlignment="1">
      <alignment wrapText="1"/>
    </xf>
    <xf numFmtId="0" fontId="44" fillId="4" borderId="67" xfId="0" applyFont="1" applyFill="1" applyBorder="1" applyAlignment="1">
      <alignment wrapText="1"/>
    </xf>
    <xf numFmtId="0" fontId="41" fillId="3" borderId="84" xfId="0" applyFont="1" applyFill="1" applyBorder="1" applyAlignment="1">
      <alignment horizontal="center" vertical="center" wrapText="1"/>
    </xf>
    <xf numFmtId="0" fontId="0" fillId="0" borderId="0" xfId="0" applyFont="1"/>
    <xf numFmtId="0" fontId="41" fillId="3" borderId="85" xfId="0" applyFont="1" applyFill="1" applyBorder="1" applyAlignment="1">
      <alignment horizontal="center" vertical="center" wrapText="1"/>
    </xf>
    <xf numFmtId="0" fontId="41" fillId="3" borderId="86" xfId="0" applyFont="1" applyFill="1" applyBorder="1" applyAlignment="1">
      <alignment horizontal="center" vertical="center" wrapText="1"/>
    </xf>
    <xf numFmtId="0" fontId="41" fillId="5" borderId="87" xfId="0" applyFont="1" applyFill="1" applyBorder="1" applyAlignment="1">
      <alignment horizontal="center" vertical="center" wrapText="1"/>
    </xf>
    <xf numFmtId="3" fontId="41" fillId="5" borderId="72" xfId="0" applyNumberFormat="1" applyFont="1" applyFill="1" applyBorder="1" applyAlignment="1">
      <alignment horizontal="center" vertical="center" wrapText="1"/>
    </xf>
    <xf numFmtId="3" fontId="41" fillId="5" borderId="73" xfId="0" applyNumberFormat="1" applyFont="1" applyFill="1" applyBorder="1" applyAlignment="1">
      <alignment horizontal="center" vertical="center" wrapText="1"/>
    </xf>
    <xf numFmtId="0" fontId="40" fillId="9" borderId="0" xfId="0" applyFont="1" applyFill="1"/>
    <xf numFmtId="0" fontId="41" fillId="2" borderId="80" xfId="0" applyFont="1" applyFill="1" applyBorder="1" applyAlignment="1">
      <alignment horizontal="center" wrapText="1"/>
    </xf>
    <xf numFmtId="3" fontId="41" fillId="2" borderId="88" xfId="0" applyNumberFormat="1" applyFont="1" applyFill="1" applyBorder="1" applyAlignment="1">
      <alignment horizontal="center" wrapText="1"/>
    </xf>
    <xf numFmtId="3" fontId="41" fillId="2" borderId="89" xfId="0" applyNumberFormat="1" applyFont="1" applyFill="1" applyBorder="1" applyAlignment="1">
      <alignment horizontal="center" wrapText="1"/>
    </xf>
    <xf numFmtId="3" fontId="0" fillId="0" borderId="0" xfId="0" applyNumberFormat="1" applyFont="1"/>
    <xf numFmtId="0" fontId="45" fillId="0" borderId="0" xfId="0" applyFont="1" applyFill="1" applyBorder="1" applyAlignment="1">
      <alignment vertical="center"/>
    </xf>
    <xf numFmtId="0" fontId="0" fillId="4" borderId="0" xfId="0" applyFont="1" applyFill="1" applyBorder="1" applyAlignment="1">
      <alignment horizontal="left" vertical="top" wrapText="1"/>
    </xf>
    <xf numFmtId="0" fontId="0" fillId="0" borderId="0" xfId="0" applyFont="1" applyAlignment="1"/>
    <xf numFmtId="0" fontId="46" fillId="0" borderId="0" xfId="0" applyFont="1" applyAlignment="1">
      <alignment vertical="center"/>
    </xf>
    <xf numFmtId="0" fontId="41" fillId="0" borderId="0" xfId="0" applyFont="1"/>
    <xf numFmtId="0" fontId="41" fillId="3" borderId="84" xfId="0" applyFont="1" applyFill="1" applyBorder="1" applyAlignment="1">
      <alignment horizontal="centerContinuous" vertical="center" wrapText="1"/>
    </xf>
    <xf numFmtId="0" fontId="41" fillId="3" borderId="85" xfId="0" applyFont="1" applyFill="1" applyBorder="1" applyAlignment="1">
      <alignment horizontal="centerContinuous" vertical="center" wrapText="1"/>
    </xf>
    <xf numFmtId="0" fontId="41" fillId="3" borderId="86" xfId="0" applyFont="1" applyFill="1" applyBorder="1" applyAlignment="1">
      <alignment horizontal="centerContinuous" vertical="center" wrapText="1"/>
    </xf>
    <xf numFmtId="3" fontId="41" fillId="5" borderId="72" xfId="0" applyNumberFormat="1" applyFont="1" applyFill="1" applyBorder="1" applyAlignment="1">
      <alignment horizontal="right" vertical="center" wrapText="1"/>
    </xf>
    <xf numFmtId="3" fontId="41" fillId="5" borderId="73" xfId="0" applyNumberFormat="1" applyFont="1" applyFill="1" applyBorder="1" applyAlignment="1">
      <alignment horizontal="right" vertical="center" wrapText="1"/>
    </xf>
    <xf numFmtId="3" fontId="41" fillId="2" borderId="88" xfId="0" applyNumberFormat="1" applyFont="1" applyFill="1" applyBorder="1" applyAlignment="1">
      <alignment horizontal="right" wrapText="1"/>
    </xf>
    <xf numFmtId="3" fontId="41" fillId="2" borderId="89" xfId="0" applyNumberFormat="1" applyFont="1" applyFill="1" applyBorder="1" applyAlignment="1">
      <alignment horizontal="right" wrapText="1"/>
    </xf>
    <xf numFmtId="0" fontId="46" fillId="4" borderId="0" xfId="0" applyFont="1" applyFill="1" applyBorder="1" applyAlignment="1">
      <alignment vertical="top"/>
    </xf>
    <xf numFmtId="0" fontId="46" fillId="0" borderId="0" xfId="0" applyFont="1" applyAlignment="1"/>
    <xf numFmtId="3" fontId="41" fillId="5" borderId="72" xfId="0" applyNumberFormat="1" applyFont="1" applyFill="1" applyBorder="1" applyAlignment="1">
      <alignment vertical="center" wrapText="1"/>
    </xf>
    <xf numFmtId="3" fontId="41" fillId="5" borderId="73" xfId="0" applyNumberFormat="1" applyFont="1" applyFill="1" applyBorder="1" applyAlignment="1">
      <alignment vertical="center" wrapText="1"/>
    </xf>
    <xf numFmtId="3" fontId="41" fillId="2" borderId="88" xfId="0" applyNumberFormat="1" applyFont="1" applyFill="1" applyBorder="1" applyAlignment="1">
      <alignment wrapText="1"/>
    </xf>
    <xf numFmtId="3" fontId="41" fillId="2" borderId="89" xfId="0" applyNumberFormat="1" applyFont="1" applyFill="1" applyBorder="1" applyAlignment="1">
      <alignment wrapText="1"/>
    </xf>
    <xf numFmtId="3" fontId="43" fillId="0" borderId="94" xfId="0" applyNumberFormat="1" applyFont="1" applyFill="1" applyBorder="1" applyAlignment="1">
      <alignment wrapText="1"/>
    </xf>
    <xf numFmtId="3" fontId="43" fillId="2" borderId="81" xfId="0" applyNumberFormat="1" applyFont="1" applyFill="1" applyBorder="1" applyAlignment="1">
      <alignment wrapText="1"/>
    </xf>
    <xf numFmtId="3" fontId="43" fillId="2" borderId="95" xfId="0" applyNumberFormat="1" applyFont="1" applyFill="1" applyBorder="1" applyAlignment="1">
      <alignment wrapText="1"/>
    </xf>
    <xf numFmtId="3" fontId="43" fillId="0" borderId="92" xfId="0" applyNumberFormat="1" applyFont="1" applyFill="1" applyBorder="1" applyAlignment="1">
      <alignment wrapText="1"/>
    </xf>
    <xf numFmtId="3" fontId="44" fillId="0" borderId="77" xfId="0" applyNumberFormat="1" applyFont="1" applyFill="1" applyBorder="1" applyAlignment="1">
      <alignment horizontal="center" wrapText="1"/>
    </xf>
    <xf numFmtId="3" fontId="44" fillId="0" borderId="78" xfId="0" applyNumberFormat="1" applyFont="1" applyFill="1" applyBorder="1" applyAlignment="1">
      <alignment horizontal="center" wrapText="1"/>
    </xf>
    <xf numFmtId="3" fontId="44" fillId="0" borderId="94" xfId="0" applyNumberFormat="1" applyFont="1" applyFill="1" applyBorder="1" applyAlignment="1">
      <alignment horizontal="center" wrapText="1"/>
    </xf>
    <xf numFmtId="3" fontId="44" fillId="0" borderId="96" xfId="0" applyNumberFormat="1" applyFont="1" applyFill="1" applyBorder="1" applyAlignment="1">
      <alignment horizontal="center" wrapText="1"/>
    </xf>
    <xf numFmtId="3" fontId="44" fillId="0" borderId="82" xfId="0" applyNumberFormat="1" applyFont="1" applyFill="1" applyBorder="1" applyAlignment="1">
      <alignment horizontal="center" wrapText="1"/>
    </xf>
    <xf numFmtId="3" fontId="44" fillId="0" borderId="92" xfId="0" applyNumberFormat="1" applyFont="1" applyFill="1" applyBorder="1" applyAlignment="1">
      <alignment horizontal="center" wrapText="1"/>
    </xf>
    <xf numFmtId="3" fontId="44" fillId="0" borderId="93" xfId="0" applyNumberFormat="1" applyFont="1" applyFill="1" applyBorder="1" applyAlignment="1">
      <alignment horizontal="center" wrapText="1"/>
    </xf>
    <xf numFmtId="3" fontId="44" fillId="0" borderId="77" xfId="0" applyNumberFormat="1" applyFont="1" applyFill="1" applyBorder="1" applyAlignment="1">
      <alignment horizontal="right" wrapText="1"/>
    </xf>
    <xf numFmtId="3" fontId="44" fillId="0" borderId="73" xfId="0" applyNumberFormat="1" applyFont="1" applyFill="1" applyBorder="1" applyAlignment="1">
      <alignment horizontal="right" wrapText="1"/>
    </xf>
    <xf numFmtId="3" fontId="44" fillId="0" borderId="96" xfId="0" applyNumberFormat="1" applyFont="1" applyFill="1" applyBorder="1" applyAlignment="1">
      <alignment horizontal="right" wrapText="1"/>
    </xf>
    <xf numFmtId="3" fontId="44" fillId="0" borderId="78" xfId="0" applyNumberFormat="1" applyFont="1" applyFill="1" applyBorder="1" applyAlignment="1">
      <alignment horizontal="right" wrapText="1"/>
    </xf>
    <xf numFmtId="3" fontId="44" fillId="0" borderId="92" xfId="0" applyNumberFormat="1" applyFont="1" applyFill="1" applyBorder="1" applyAlignment="1">
      <alignment horizontal="right" wrapText="1"/>
    </xf>
    <xf numFmtId="3" fontId="44" fillId="0" borderId="82" xfId="0" applyNumberFormat="1" applyFont="1" applyFill="1" applyBorder="1" applyAlignment="1">
      <alignment horizontal="right" wrapText="1"/>
    </xf>
    <xf numFmtId="3" fontId="44" fillId="0" borderId="83" xfId="0" applyNumberFormat="1" applyFont="1" applyFill="1" applyBorder="1" applyAlignment="1">
      <alignment horizontal="right" wrapText="1"/>
    </xf>
    <xf numFmtId="3" fontId="44" fillId="0" borderId="77" xfId="0" applyNumberFormat="1" applyFont="1" applyFill="1" applyBorder="1" applyAlignment="1">
      <alignment wrapText="1"/>
    </xf>
    <xf numFmtId="3" fontId="44" fillId="0" borderId="78" xfId="0" applyNumberFormat="1" applyFont="1" applyFill="1" applyBorder="1" applyAlignment="1">
      <alignment wrapText="1"/>
    </xf>
    <xf numFmtId="3" fontId="44" fillId="0" borderId="3" xfId="0" applyNumberFormat="1" applyFont="1" applyFill="1" applyBorder="1" applyAlignment="1">
      <alignment wrapText="1"/>
    </xf>
    <xf numFmtId="3" fontId="44" fillId="0" borderId="18" xfId="0" applyNumberFormat="1" applyFont="1" applyFill="1" applyBorder="1" applyAlignment="1">
      <alignment wrapText="1"/>
    </xf>
    <xf numFmtId="3" fontId="44" fillId="0" borderId="82" xfId="0" applyNumberFormat="1" applyFont="1" applyFill="1" applyBorder="1" applyAlignment="1">
      <alignment wrapText="1"/>
    </xf>
    <xf numFmtId="3" fontId="44" fillId="0" borderId="83" xfId="0" applyNumberFormat="1" applyFont="1" applyFill="1" applyBorder="1" applyAlignment="1">
      <alignment wrapText="1"/>
    </xf>
    <xf numFmtId="0" fontId="34" fillId="0" borderId="104" xfId="0" applyFont="1" applyFill="1" applyBorder="1" applyAlignment="1">
      <alignment horizontal="left" wrapText="1"/>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0" xfId="0" applyFont="1" applyBorder="1" applyAlignment="1">
      <alignment horizontal="left" vertical="top" wrapText="1"/>
    </xf>
    <xf numFmtId="0" fontId="34" fillId="0" borderId="51" xfId="0" applyFont="1" applyBorder="1" applyAlignment="1">
      <alignment horizontal="left" vertical="top" wrapText="1"/>
    </xf>
    <xf numFmtId="0" fontId="34" fillId="0" borderId="105" xfId="0" applyFont="1" applyBorder="1" applyAlignment="1">
      <alignment horizontal="left" vertical="top" wrapText="1"/>
    </xf>
    <xf numFmtId="0" fontId="34" fillId="0" borderId="48" xfId="0" applyFont="1" applyBorder="1" applyAlignment="1">
      <alignment horizontal="left" vertical="top" wrapText="1"/>
    </xf>
    <xf numFmtId="0" fontId="33" fillId="0" borderId="24" xfId="0" applyFont="1" applyBorder="1" applyAlignment="1">
      <alignment horizontal="left" vertical="top"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4" fillId="0" borderId="0" xfId="0" applyFont="1" applyBorder="1" applyAlignment="1">
      <alignment vertical="top" wrapText="1"/>
    </xf>
    <xf numFmtId="0" fontId="34" fillId="0" borderId="51" xfId="0" applyFont="1" applyBorder="1" applyAlignment="1">
      <alignment vertical="top" wrapText="1"/>
    </xf>
    <xf numFmtId="0" fontId="34" fillId="0" borderId="104" xfId="0" applyFont="1" applyBorder="1" applyAlignment="1">
      <alignment horizontal="left" vertical="top" wrapText="1"/>
    </xf>
    <xf numFmtId="0" fontId="41" fillId="3" borderId="97" xfId="0" applyFont="1" applyFill="1" applyBorder="1" applyAlignment="1">
      <alignment horizontal="center" vertical="center" wrapText="1"/>
    </xf>
    <xf numFmtId="0" fontId="41" fillId="3" borderId="94" xfId="0" applyFont="1" applyFill="1" applyBorder="1" applyAlignment="1">
      <alignment horizontal="center" vertical="center" wrapText="1"/>
    </xf>
    <xf numFmtId="0" fontId="41" fillId="3" borderId="99" xfId="0" applyFont="1" applyFill="1" applyBorder="1" applyAlignment="1">
      <alignment horizontal="center" vertical="center" wrapText="1"/>
    </xf>
    <xf numFmtId="0" fontId="41" fillId="3" borderId="97" xfId="0" applyFont="1" applyFill="1" applyBorder="1" applyAlignment="1">
      <alignment horizontal="center" vertical="center"/>
    </xf>
    <xf numFmtId="0" fontId="41" fillId="3" borderId="98" xfId="0" applyFont="1" applyFill="1" applyBorder="1" applyAlignment="1">
      <alignment horizontal="center" vertical="center"/>
    </xf>
    <xf numFmtId="0" fontId="41" fillId="3" borderId="94" xfId="0" applyFont="1" applyFill="1" applyBorder="1" applyAlignment="1">
      <alignment horizontal="center" vertical="center"/>
    </xf>
    <xf numFmtId="0" fontId="41" fillId="3" borderId="99" xfId="0" applyFont="1" applyFill="1" applyBorder="1" applyAlignment="1">
      <alignment horizontal="center" vertical="center"/>
    </xf>
    <xf numFmtId="0" fontId="41" fillId="3" borderId="96" xfId="0" applyFont="1" applyFill="1" applyBorder="1" applyAlignment="1">
      <alignment horizontal="center" vertical="center"/>
    </xf>
    <xf numFmtId="0" fontId="41" fillId="3" borderId="100" xfId="0" applyFont="1" applyFill="1" applyBorder="1" applyAlignment="1">
      <alignment horizontal="center" vertical="center"/>
    </xf>
    <xf numFmtId="0" fontId="40" fillId="4" borderId="0" xfId="0" applyFont="1" applyFill="1" applyBorder="1" applyAlignment="1">
      <alignment horizontal="left" vertical="top" wrapText="1"/>
    </xf>
    <xf numFmtId="0" fontId="0" fillId="4" borderId="0" xfId="0" applyFont="1" applyFill="1" applyBorder="1" applyAlignment="1">
      <alignment horizontal="left" vertical="top" wrapText="1"/>
    </xf>
    <xf numFmtId="0" fontId="3" fillId="0" borderId="0" xfId="0" applyFont="1" applyAlignment="1">
      <alignment horizontal="center"/>
    </xf>
    <xf numFmtId="0" fontId="8" fillId="3" borderId="1"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1"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2" xfId="0" applyFont="1" applyFill="1" applyBorder="1" applyAlignment="1">
      <alignment horizontal="center" vertical="center" wrapText="1"/>
    </xf>
    <xf numFmtId="0" fontId="2" fillId="3" borderId="97" xfId="0" applyFont="1" applyFill="1" applyBorder="1" applyAlignment="1">
      <alignment horizontal="center" vertical="center" wrapText="1"/>
    </xf>
    <xf numFmtId="0" fontId="2" fillId="3" borderId="94" xfId="0" applyFont="1" applyFill="1" applyBorder="1" applyAlignment="1">
      <alignment horizontal="center" vertical="center" wrapText="1"/>
    </xf>
    <xf numFmtId="0" fontId="2" fillId="3" borderId="99" xfId="0" applyFont="1" applyFill="1" applyBorder="1" applyAlignment="1">
      <alignment horizontal="center" vertical="center" wrapText="1"/>
    </xf>
    <xf numFmtId="0" fontId="2" fillId="0" borderId="0" xfId="0" applyFont="1" applyAlignment="1">
      <alignment horizontal="center"/>
    </xf>
  </cellXfs>
  <cellStyles count="2">
    <cellStyle name="Comma [0]" xfId="1" builtinId="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11"/>
          <c:y val="0.35636363636363638"/>
          <c:w val="0.72152010223018215"/>
          <c:h val="0.33090909090909137"/>
        </c:manualLayout>
      </c:layout>
      <c:pie3DChart>
        <c:varyColors val="1"/>
        <c:ser>
          <c:idx val="0"/>
          <c:order val="0"/>
          <c:spPr>
            <a:solidFill>
              <a:srgbClr val="9999FF"/>
            </a:solidFill>
            <a:ln w="12700">
              <a:solidFill>
                <a:srgbClr val="000000"/>
              </a:solidFill>
              <a:prstDash val="solid"/>
            </a:ln>
          </c:spPr>
          <c:explosion val="25"/>
          <c:dPt>
            <c:idx val="0"/>
            <c:spPr>
              <a:solidFill>
                <a:srgbClr val="FF6600"/>
              </a:solidFill>
              <a:ln w="25400">
                <a:noFill/>
              </a:ln>
            </c:spPr>
          </c:dPt>
          <c:dPt>
            <c:idx val="1"/>
            <c:spPr>
              <a:solidFill>
                <a:srgbClr val="339966"/>
              </a:solidFill>
              <a:ln w="25400">
                <a:noFill/>
              </a:ln>
            </c:spPr>
          </c:dPt>
          <c:dLbls>
            <c:dLbl>
              <c:idx val="0"/>
              <c:layout>
                <c:manualLayout>
                  <c:x val="2.8006642407090214E-2"/>
                  <c:y val="-0.13729801956573626"/>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2070.318181818182</c:v>
                </c:pt>
                <c:pt idx="1">
                  <c:v>9517.8181818181802</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922048"/>
        <c:axId val="75948416"/>
        <c:axId val="0"/>
      </c:bar3DChart>
      <c:catAx>
        <c:axId val="75922048"/>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948416"/>
        <c:crosses val="autoZero"/>
        <c:auto val="1"/>
        <c:lblAlgn val="ctr"/>
        <c:lblOffset val="100"/>
        <c:tickLblSkip val="1"/>
        <c:tickMarkSkip val="1"/>
      </c:catAx>
      <c:valAx>
        <c:axId val="7594841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92204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44" r="0.75000000000000144"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2010 A JUNIO DE 2011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2"/>
          <c:w val="0.95929696019080068"/>
          <c:h val="0.76576745004454105"/>
        </c:manualLayout>
      </c:layout>
      <c:bar3DChart>
        <c:barDir val="col"/>
        <c:grouping val="clustered"/>
        <c:ser>
          <c:idx val="0"/>
          <c:order val="0"/>
          <c:tx>
            <c:strRef>
              <c:f>'[2]FUGAS 2010-11 '!$Q$5</c:f>
              <c:strCache>
                <c:ptCount val="1"/>
                <c:pt idx="0">
                  <c:v>REGULAR</c:v>
                </c:pt>
              </c:strCache>
            </c:strRef>
          </c:tx>
          <c:spPr>
            <a:solidFill>
              <a:srgbClr val="FF8080"/>
            </a:solidFill>
            <a:ln w="25400">
              <a:noFill/>
            </a:ln>
          </c:spPr>
          <c:dLbls>
            <c:dLbl>
              <c:idx val="0"/>
              <c:layout>
                <c:manualLayout>
                  <c:x val="5.1051000823530788E-3"/>
                  <c:y val="-1.1739491751251959E-2"/>
                </c:manualLayout>
              </c:layout>
              <c:showVal val="1"/>
            </c:dLbl>
            <c:dLbl>
              <c:idx val="1"/>
              <c:layout>
                <c:manualLayout>
                  <c:x val="-1.9351889477729472E-3"/>
                  <c:y val="2.3203295806902618E-4"/>
                </c:manualLayout>
              </c:layout>
              <c:showVal val="1"/>
            </c:dLbl>
            <c:dLbl>
              <c:idx val="2"/>
              <c:layout>
                <c:manualLayout>
                  <c:x val="-1.2748151248574389E-3"/>
                  <c:y val="-3.5620063177741476E-3"/>
                </c:manualLayout>
              </c:layout>
              <c:showVal val="1"/>
            </c:dLbl>
            <c:dLbl>
              <c:idx val="3"/>
              <c:layout>
                <c:manualLayout>
                  <c:x val="1.5857810838167572E-3"/>
                  <c:y val="-3.5620063177741476E-3"/>
                </c:manualLayout>
              </c:layout>
              <c:showVal val="1"/>
            </c:dLbl>
            <c:dLbl>
              <c:idx val="4"/>
              <c:layout>
                <c:manualLayout>
                  <c:x val="4.6048018087544426E-5"/>
                  <c:y val="9.425080942525612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2010-11 '!$P$6:$P$17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2010-11 '!$Q$6:$Q$17</c:f>
              <c:numCache>
                <c:formatCode>General</c:formatCode>
                <c:ptCount val="12"/>
                <c:pt idx="0">
                  <c:v>1</c:v>
                </c:pt>
                <c:pt idx="1">
                  <c:v>1</c:v>
                </c:pt>
                <c:pt idx="2">
                  <c:v>2</c:v>
                </c:pt>
                <c:pt idx="3">
                  <c:v>0</c:v>
                </c:pt>
                <c:pt idx="4">
                  <c:v>5</c:v>
                </c:pt>
                <c:pt idx="5">
                  <c:v>2</c:v>
                </c:pt>
                <c:pt idx="6">
                  <c:v>0</c:v>
                </c:pt>
                <c:pt idx="7">
                  <c:v>0</c:v>
                </c:pt>
                <c:pt idx="8">
                  <c:v>4</c:v>
                </c:pt>
                <c:pt idx="9">
                  <c:v>0</c:v>
                </c:pt>
                <c:pt idx="10">
                  <c:v>1</c:v>
                </c:pt>
                <c:pt idx="11">
                  <c:v>0</c:v>
                </c:pt>
              </c:numCache>
            </c:numRef>
          </c:val>
        </c:ser>
        <c:dLbls>
          <c:showVal val="1"/>
        </c:dLbls>
        <c:shape val="box"/>
        <c:axId val="75854208"/>
        <c:axId val="75855744"/>
        <c:axId val="0"/>
      </c:bar3DChart>
      <c:catAx>
        <c:axId val="75854208"/>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855744"/>
        <c:crosses val="autoZero"/>
        <c:auto val="1"/>
        <c:lblAlgn val="ctr"/>
        <c:lblOffset val="100"/>
        <c:tickLblSkip val="1"/>
        <c:tickMarkSkip val="1"/>
      </c:catAx>
      <c:valAx>
        <c:axId val="75855744"/>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85420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44" r="0.75000000000000144"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2896"/>
          <c:y val="7.8085642317380369E-2"/>
        </c:manualLayout>
      </c:layout>
      <c:spPr>
        <a:noFill/>
        <a:ln w="25400">
          <a:noFill/>
        </a:ln>
      </c:spPr>
    </c:title>
    <c:view3D>
      <c:perspective val="0"/>
    </c:view3D>
    <c:plotArea>
      <c:layout>
        <c:manualLayout>
          <c:layoutTarget val="inner"/>
          <c:xMode val="edge"/>
          <c:yMode val="edge"/>
          <c:x val="0.28315946348733234"/>
          <c:y val="0.40806095528592801"/>
          <c:w val="0.43517138599105848"/>
          <c:h val="0.2947106899287259"/>
        </c:manualLayout>
      </c:layout>
      <c:pie3DChart>
        <c:varyColors val="1"/>
        <c:ser>
          <c:idx val="0"/>
          <c:order val="0"/>
          <c:spPr>
            <a:solidFill>
              <a:srgbClr val="9999FF"/>
            </a:solidFill>
            <a:ln w="12700">
              <a:solidFill>
                <a:srgbClr val="000000"/>
              </a:solidFill>
              <a:prstDash val="solid"/>
            </a:ln>
          </c:spPr>
          <c:dPt>
            <c:idx val="0"/>
            <c:spPr>
              <a:solidFill>
                <a:srgbClr val="FF00FF"/>
              </a:solidFill>
              <a:ln w="12700">
                <a:solidFill>
                  <a:srgbClr val="000000"/>
                </a:solidFill>
                <a:prstDash val="solid"/>
              </a:ln>
            </c:spPr>
          </c:dPt>
          <c:dPt>
            <c:idx val="1"/>
            <c:spPr>
              <a:solidFill>
                <a:srgbClr val="993366"/>
              </a:solidFill>
              <a:ln w="12700">
                <a:solidFill>
                  <a:srgbClr val="000000"/>
                </a:solidFill>
                <a:prstDash val="solid"/>
              </a:ln>
            </c:spPr>
          </c:dPt>
          <c:dPt>
            <c:idx val="2"/>
            <c:spPr>
              <a:solidFill>
                <a:srgbClr val="FFCC00"/>
              </a:solidFill>
              <a:ln w="12700">
                <a:solidFill>
                  <a:srgbClr val="000000"/>
                </a:solidFill>
                <a:prstDash val="solid"/>
              </a:ln>
            </c:spPr>
          </c:dPt>
          <c:dPt>
            <c:idx val="3"/>
            <c:spPr>
              <a:solidFill>
                <a:srgbClr val="FF6600"/>
              </a:solidFill>
              <a:ln w="12700">
                <a:solidFill>
                  <a:srgbClr val="000000"/>
                </a:solidFill>
                <a:prstDash val="solid"/>
              </a:ln>
            </c:spPr>
          </c:dPt>
          <c:dPt>
            <c:idx val="4"/>
            <c:spPr>
              <a:solidFill>
                <a:srgbClr val="00FF0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E-2"/>
                  <c:y val="-7.2046913531274631E-3"/>
                </c:manualLayout>
              </c:layout>
              <c:dLblPos val="bestFit"/>
              <c:showCatName val="1"/>
              <c:showPercent val="1"/>
            </c:dLbl>
            <c:dLbl>
              <c:idx val="5"/>
              <c:layout>
                <c:manualLayout>
                  <c:x val="0.10520545587539262"/>
                  <c:y val="1.8824120536570222E-2"/>
                </c:manualLayout>
              </c:layout>
              <c:dLblPos val="bestFit"/>
              <c:showCatName val="1"/>
              <c:showPercent val="1"/>
            </c:dLbl>
            <c:dLbl>
              <c:idx val="6"/>
              <c:layout>
                <c:manualLayout>
                  <c:x val="-2.2906853483851054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176.36363636363637</c:v>
                </c:pt>
                <c:pt idx="1">
                  <c:v>231.09090909090909</c:v>
                </c:pt>
                <c:pt idx="2">
                  <c:v>0</c:v>
                </c:pt>
                <c:pt idx="3">
                  <c:v>287.72727272727269</c:v>
                </c:pt>
                <c:pt idx="4">
                  <c:v>1971.0909090909092</c:v>
                </c:pt>
                <c:pt idx="5">
                  <c:v>3673.4545454545455</c:v>
                </c:pt>
                <c:pt idx="6">
                  <c:v>3178.090909090909</c:v>
                </c:pt>
              </c:numCache>
            </c:numRef>
          </c:val>
        </c:ser>
        <c:dLbls>
          <c:showCatName val="1"/>
          <c:showPercent val="1"/>
        </c:dLbls>
      </c:pie3DChart>
      <c:spPr>
        <a:noFill/>
        <a:ln w="25400">
          <a:noFill/>
        </a:ln>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96"/>
          <c:w val="0.67500000000000071"/>
          <c:h val="0.53655985710119614"/>
        </c:manualLayout>
      </c:layout>
      <c:pie3DChart>
        <c:varyColors val="1"/>
        <c:ser>
          <c:idx val="0"/>
          <c:order val="0"/>
          <c:explosion val="25"/>
          <c:dLbls>
            <c:dLbl>
              <c:idx val="0"/>
              <c:layout>
                <c:manualLayout>
                  <c:x val="-0.23333431758530199"/>
                  <c:y val="2.8710994459025956E-2"/>
                </c:manualLayout>
              </c:layout>
              <c:dLblPos val="bestFit"/>
              <c:showCatName val="1"/>
              <c:showPercent val="1"/>
            </c:dLbl>
            <c:dLbl>
              <c:idx val="1"/>
              <c:layout>
                <c:manualLayout>
                  <c:x val="-0.17981835083114636"/>
                  <c:y val="-9.3974190726159354E-2"/>
                </c:manualLayout>
              </c:layout>
              <c:dLblPos val="bestFit"/>
              <c:showCatName val="1"/>
              <c:showPercent val="1"/>
            </c:dLbl>
            <c:dLbl>
              <c:idx val="3"/>
              <c:layout>
                <c:manualLayout>
                  <c:x val="0.10911585619520908"/>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1015E-2"/>
                  <c:y val="-6.574015748031496E-3"/>
                </c:manualLayout>
              </c:layout>
              <c:dLblPos val="bestFit"/>
              <c:showCatName val="1"/>
              <c:showPercent val="1"/>
            </c:dLbl>
            <c:dLbl>
              <c:idx val="6"/>
              <c:layout>
                <c:manualLayout>
                  <c:x val="-5.0677384076990378E-2"/>
                  <c:y val="3.4932195975503087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50.54545454545454</c:v>
                </c:pt>
                <c:pt idx="1">
                  <c:v>97.409090909090907</c:v>
                </c:pt>
                <c:pt idx="2">
                  <c:v>0</c:v>
                </c:pt>
                <c:pt idx="3">
                  <c:v>168.31818181818181</c:v>
                </c:pt>
                <c:pt idx="4">
                  <c:v>1103.318181818182</c:v>
                </c:pt>
                <c:pt idx="5">
                  <c:v>2103.4545454545455</c:v>
                </c:pt>
                <c:pt idx="6">
                  <c:v>1407.8181818181818</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54"/>
                  <c:y val="-8.2335892552084497E-2"/>
                </c:manualLayout>
              </c:layout>
              <c:dLblPos val="bestFit"/>
              <c:showCatName val="1"/>
              <c:showPercent val="1"/>
            </c:dLbl>
            <c:dLbl>
              <c:idx val="2"/>
              <c:layout>
                <c:manualLayout>
                  <c:x val="-3.0883025586713998E-2"/>
                  <c:y val="-4.0085874552463985E-2"/>
                </c:manualLayout>
              </c:layout>
              <c:dLblPos val="bestFit"/>
              <c:showCatName val="1"/>
              <c:showPercent val="1"/>
            </c:dLbl>
            <c:dLbl>
              <c:idx val="3"/>
              <c:layout>
                <c:manualLayout>
                  <c:x val="0.10000414421881486"/>
                  <c:y val="-1.7659002101046581E-2"/>
                </c:manualLayout>
              </c:layout>
              <c:spPr>
                <a:ln>
                  <a:solidFill>
                    <a:srgbClr val="C0504D">
                      <a:lumMod val="40000"/>
                      <a:lumOff val="60000"/>
                    </a:srgbClr>
                  </a:solidFill>
                </a:ln>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146E-2"/>
                  <c:y val="-5.3783902012248521E-3"/>
                </c:manualLayout>
              </c:layout>
              <c:dLblPos val="bestFit"/>
              <c:showCatName val="1"/>
              <c:showPercent val="1"/>
            </c:dLbl>
            <c:dLbl>
              <c:idx val="5"/>
              <c:layout>
                <c:manualLayout>
                  <c:x val="-6.6117173949747504E-2"/>
                  <c:y val="3.0290677505710819E-2"/>
                </c:manualLayout>
              </c:layout>
              <c:spPr>
                <a:gradFill flip="none" rotWithShape="1">
                  <a:gsLst>
                    <a:gs pos="0">
                      <a:srgbClr val="C0504D">
                        <a:lumMod val="60000"/>
                        <a:lumOff val="40000"/>
                      </a:srgbClr>
                    </a:gs>
                    <a:gs pos="50000">
                      <a:srgbClr val="4F81BD">
                        <a:tint val="44500"/>
                        <a:satMod val="160000"/>
                      </a:srgbClr>
                    </a:gs>
                    <a:gs pos="100000">
                      <a:srgbClr val="4F81BD">
                        <a:tint val="23500"/>
                        <a:satMod val="160000"/>
                      </a:srgbClr>
                    </a:gs>
                  </a:gsLst>
                  <a:lin ang="2700000" scaled="1"/>
                  <a:tileRect/>
                </a:gradFill>
                <a:ln>
                  <a:solidFill>
                    <a:srgbClr val="C0504D">
                      <a:lumMod val="40000"/>
                      <a:lumOff val="60000"/>
                    </a:srgbClr>
                  </a:solidFill>
                </a:ln>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055E-2"/>
                  <c:y val="5.6577715815454388E-4"/>
                </c:manualLayout>
              </c:layout>
              <c:dLblPos val="bestFit"/>
              <c:showCatName val="1"/>
              <c:showPercent val="1"/>
            </c:dLbl>
            <c:spPr>
              <a:ln>
                <a:solidFill>
                  <a:srgbClr val="C0504D">
                    <a:lumMod val="40000"/>
                    <a:lumOff val="60000"/>
                  </a:srgbClr>
                </a:solidFill>
              </a:ln>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125.81818181818183</c:v>
                </c:pt>
                <c:pt idx="1">
                  <c:v>133.68181818181819</c:v>
                </c:pt>
                <c:pt idx="2">
                  <c:v>0</c:v>
                </c:pt>
                <c:pt idx="3">
                  <c:v>119.40909090909089</c:v>
                </c:pt>
                <c:pt idx="4">
                  <c:v>867.77272727272725</c:v>
                </c:pt>
                <c:pt idx="5">
                  <c:v>1570</c:v>
                </c:pt>
                <c:pt idx="6">
                  <c:v>1770.272727272727</c:v>
                </c:pt>
              </c:numCache>
            </c:numRef>
          </c:val>
        </c:ser>
        <c:dLbls>
          <c:showCatName val="1"/>
          <c:showPercent val="1"/>
        </c:dLbls>
      </c:pie3DChart>
      <c:spPr>
        <a:noFill/>
        <a:ln w="25400">
          <a:noFill/>
        </a:ln>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44E-2"/>
        </c:manualLayout>
      </c:layout>
      <c:spPr>
        <a:noFill/>
        <a:ln w="25400">
          <a:noFill/>
        </a:ln>
      </c:spPr>
    </c:title>
    <c:plotArea>
      <c:layout>
        <c:manualLayout>
          <c:layoutTarget val="inner"/>
          <c:xMode val="edge"/>
          <c:yMode val="edge"/>
          <c:x val="0.22500000000000001"/>
          <c:y val="0.25362408579627282"/>
          <c:w val="0.47812500000000002"/>
          <c:h val="0.5543497875261395"/>
        </c:manualLayout>
      </c:layout>
      <c:pieChart>
        <c:varyColors val="1"/>
        <c:ser>
          <c:idx val="0"/>
          <c:order val="0"/>
          <c:spPr>
            <a:solidFill>
              <a:srgbClr val="9999FF"/>
            </a:solidFill>
            <a:ln w="12700">
              <a:solidFill>
                <a:srgbClr val="000000"/>
              </a:solidFill>
              <a:prstDash val="solid"/>
            </a:ln>
          </c:spPr>
          <c:explosion val="11"/>
          <c:dPt>
            <c:idx val="0"/>
            <c:spPr>
              <a:solidFill>
                <a:srgbClr val="9999FF"/>
              </a:solidFill>
              <a:ln w="25400">
                <a:noFill/>
              </a:ln>
            </c:spPr>
          </c:dPt>
          <c:dPt>
            <c:idx val="1"/>
            <c:spPr>
              <a:solidFill>
                <a:srgbClr val="FF0000"/>
              </a:solidFill>
              <a:ln w="25400">
                <a:noFill/>
              </a:ln>
            </c:spPr>
          </c:dPt>
          <c:dLbls>
            <c:dLbl>
              <c:idx val="0"/>
              <c:layout>
                <c:manualLayout>
                  <c:x val="-1.4385963984521346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90</c:v>
                </c:pt>
                <c:pt idx="1">
                  <c:v>267.72727272727275</c:v>
                </c:pt>
              </c:numCache>
            </c:numRef>
          </c:val>
        </c:ser>
        <c:dLbls>
          <c:showCatName val="1"/>
          <c:showPercent val="1"/>
        </c:dLbls>
        <c:firstSliceAng val="0"/>
      </c:pieChart>
      <c:spPr>
        <a:noFill/>
        <a:ln w="25400">
          <a:noFill/>
        </a:ln>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468"/>
          <c:y val="3.5971223021582746E-2"/>
        </c:manualLayout>
      </c:layout>
      <c:spPr>
        <a:noFill/>
        <a:ln w="25400">
          <a:noFill/>
        </a:ln>
      </c:spPr>
    </c:title>
    <c:plotArea>
      <c:layout>
        <c:manualLayout>
          <c:layoutTarget val="inner"/>
          <c:xMode val="edge"/>
          <c:yMode val="edge"/>
          <c:x val="0.17973913570751551"/>
          <c:y val="0.20143884892086342"/>
          <c:w val="0.64052491997587369"/>
          <c:h val="0.70503597122302164"/>
        </c:manualLayout>
      </c:layout>
      <c:pieChart>
        <c:varyColors val="1"/>
        <c:ser>
          <c:idx val="0"/>
          <c:order val="0"/>
          <c:spPr>
            <a:solidFill>
              <a:srgbClr val="9999FF"/>
            </a:solidFill>
            <a:ln w="12700">
              <a:solidFill>
                <a:srgbClr val="000000"/>
              </a:solidFill>
              <a:prstDash val="solid"/>
            </a:ln>
          </c:spPr>
          <c:explosion val="25"/>
          <c:dPt>
            <c:idx val="0"/>
            <c:spPr>
              <a:solidFill>
                <a:srgbClr val="808000"/>
              </a:solidFill>
              <a:ln w="25400">
                <a:noFill/>
              </a:ln>
            </c:spPr>
          </c:dPt>
          <c:dPt>
            <c:idx val="1"/>
            <c:spPr>
              <a:solidFill>
                <a:srgbClr val="CC99FF"/>
              </a:solidFill>
              <a:ln w="25400">
                <a:noFill/>
              </a:ln>
            </c:spPr>
          </c:dPt>
          <c:dLbls>
            <c:dLbl>
              <c:idx val="0"/>
              <c:layout>
                <c:manualLayout>
                  <c:x val="-3.3555181876335346E-3"/>
                  <c:y val="-0.12546478158631674"/>
                </c:manualLayout>
              </c:layout>
              <c:dLblPos val="bestFit"/>
              <c:showCatName val="1"/>
              <c:showPercent val="1"/>
            </c:dLbl>
            <c:dLbl>
              <c:idx val="1"/>
              <c:layout>
                <c:manualLayout>
                  <c:x val="-7.7714520035744375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222.54545454545456</c:v>
                </c:pt>
                <c:pt idx="1">
                  <c:v>219.36363636363635</c:v>
                </c:pt>
              </c:numCache>
            </c:numRef>
          </c:val>
        </c:ser>
        <c:dLbls>
          <c:showCatName val="1"/>
          <c:showPercent val="1"/>
        </c:dLbls>
        <c:firstSliceAng val="0"/>
      </c:pieChart>
      <c:spPr>
        <a:noFill/>
        <a:ln w="25400">
          <a:noFill/>
        </a:ln>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76"/>
          <c:y val="3.6303630363036306E-2"/>
        </c:manualLayout>
      </c:layout>
      <c:spPr>
        <a:noFill/>
        <a:ln w="25400">
          <a:noFill/>
        </a:ln>
      </c:spPr>
    </c:title>
    <c:view3D>
      <c:perspective val="0"/>
    </c:view3D>
    <c:plotArea>
      <c:layout>
        <c:manualLayout>
          <c:layoutTarget val="inner"/>
          <c:xMode val="edge"/>
          <c:yMode val="edge"/>
          <c:x val="0.10543147437767449"/>
          <c:y val="0.33003406699304844"/>
          <c:w val="0.79233350441403816"/>
          <c:h val="0.32343338565318708"/>
        </c:manualLayout>
      </c:layout>
      <c:pie3DChart>
        <c:varyColors val="1"/>
        <c:ser>
          <c:idx val="0"/>
          <c:order val="0"/>
          <c:spPr>
            <a:solidFill>
              <a:srgbClr val="9999FF"/>
            </a:solidFill>
            <a:ln w="12700">
              <a:solidFill>
                <a:srgbClr val="000000"/>
              </a:solidFill>
              <a:prstDash val="solid"/>
            </a:ln>
          </c:spPr>
          <c:dPt>
            <c:idx val="0"/>
            <c:explosion val="2"/>
            <c:spPr>
              <a:solidFill>
                <a:srgbClr val="92D050"/>
              </a:solidFill>
              <a:ln w="25400">
                <a:noFill/>
              </a:ln>
            </c:spPr>
          </c:dPt>
          <c:dPt>
            <c:idx val="1"/>
            <c:spPr>
              <a:solidFill>
                <a:srgbClr val="FF6161"/>
              </a:solidFill>
              <a:ln w="25400">
                <a:noFill/>
              </a:ln>
            </c:spPr>
          </c:dPt>
          <c:dLbls>
            <c:dLbl>
              <c:idx val="0"/>
              <c:layout>
                <c:manualLayout>
                  <c:x val="-0.12428308602697721"/>
                  <c:y val="0.18151302515756981"/>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5698.5000000000009</c:v>
                </c:pt>
                <c:pt idx="1">
                  <c:v>5889.636363636364</c:v>
                </c:pt>
              </c:numCache>
            </c:numRef>
          </c:val>
        </c:ser>
        <c:dLbls>
          <c:showCatName val="1"/>
          <c:showPercent val="1"/>
        </c:dLbls>
      </c:pie3DChart>
      <c:spPr>
        <a:noFill/>
        <a:ln w="25400">
          <a:noFill/>
        </a:ln>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3"/>
          <c:y val="3.6184210526315826E-2"/>
        </c:manualLayout>
      </c:layout>
      <c:spPr>
        <a:noFill/>
        <a:ln w="25400">
          <a:noFill/>
        </a:ln>
      </c:spPr>
    </c:title>
    <c:plotArea>
      <c:layout>
        <c:manualLayout>
          <c:layoutTarget val="inner"/>
          <c:xMode val="edge"/>
          <c:yMode val="edge"/>
          <c:x val="0.26851932785773491"/>
          <c:y val="0.23026352774132627"/>
          <c:w val="0.58333509155301033"/>
          <c:h val="0.6217115249015811"/>
        </c:manualLayout>
      </c:layout>
      <c:pieChart>
        <c:varyColors val="1"/>
        <c:ser>
          <c:idx val="0"/>
          <c:order val="0"/>
          <c:spPr>
            <a:solidFill>
              <a:srgbClr val="9999FF"/>
            </a:solidFill>
            <a:ln w="12700">
              <a:solidFill>
                <a:srgbClr val="000000"/>
              </a:solidFill>
              <a:prstDash val="solid"/>
            </a:ln>
          </c:spPr>
          <c:explosion val="9"/>
          <c:dPt>
            <c:idx val="0"/>
            <c:spPr>
              <a:solidFill>
                <a:srgbClr val="33CCCC"/>
              </a:solidFill>
              <a:ln w="25400">
                <a:noFill/>
              </a:ln>
            </c:spPr>
          </c:dPt>
          <c:dPt>
            <c:idx val="1"/>
            <c:spPr>
              <a:solidFill>
                <a:srgbClr val="FF00FF"/>
              </a:solidFill>
              <a:ln w="25400">
                <a:noFill/>
              </a:ln>
            </c:spPr>
          </c:dPt>
          <c:dLbls>
            <c:dLbl>
              <c:idx val="0"/>
              <c:layout>
                <c:manualLayout>
                  <c:x val="-2.297655635952495E-2"/>
                  <c:y val="5.2568174740869299E-3"/>
                </c:manualLayout>
              </c:layout>
              <c:dLblPos val="bestFit"/>
              <c:showCatName val="1"/>
              <c:showPercent val="1"/>
            </c:dLbl>
            <c:dLbl>
              <c:idx val="1"/>
              <c:layout>
                <c:manualLayout>
                  <c:x val="-5.8503019889753802E-2"/>
                  <c:y val="2.822189599181459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11588.136363636364</c:v>
                </c:pt>
                <c:pt idx="1">
                  <c:v>1501.863636363636</c:v>
                </c:pt>
              </c:numCache>
            </c:numRef>
          </c:val>
        </c:ser>
        <c:dLbls>
          <c:showCatName val="1"/>
          <c:showPercent val="1"/>
        </c:dLbls>
        <c:firstSliceAng val="0"/>
      </c:pieChart>
      <c:spPr>
        <a:noFill/>
        <a:ln w="25400">
          <a:noFill/>
        </a:ln>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2931E-2"/>
          <c:y val="0.16817833972709531"/>
          <c:w val="0.84536436130197057"/>
          <c:h val="0.6686825863513457"/>
        </c:manualLayout>
      </c:layout>
      <c:pie3DChart>
        <c:varyColors val="1"/>
        <c:ser>
          <c:idx val="0"/>
          <c:order val="0"/>
          <c:spPr>
            <a:solidFill>
              <a:srgbClr val="FFC000"/>
            </a:solidFill>
          </c:spPr>
          <c:explosion val="27"/>
          <c:dPt>
            <c:idx val="0"/>
            <c:explosion val="1"/>
            <c:spPr>
              <a:solidFill>
                <a:schemeClr val="accent6">
                  <a:lumMod val="75000"/>
                </a:schemeClr>
              </a:solidFill>
            </c:spPr>
          </c:dPt>
          <c:dPt>
            <c:idx val="1"/>
            <c:spPr>
              <a:solidFill>
                <a:schemeClr val="accent4">
                  <a:lumMod val="60000"/>
                  <a:lumOff val="40000"/>
                </a:schemeClr>
              </a:solidFill>
            </c:spPr>
          </c:dPt>
          <c:dLbls>
            <c:dLbl>
              <c:idx val="0"/>
              <c:layout>
                <c:manualLayout>
                  <c:x val="0.11460420950565899"/>
                  <c:y val="-3.7971762189042024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13090</c:v>
                </c:pt>
                <c:pt idx="1">
                  <c:v>618</c:v>
                </c:pt>
              </c:numCache>
            </c:numRef>
          </c:val>
        </c:ser>
        <c:dLbls>
          <c:showCatName val="1"/>
          <c:showPercent val="1"/>
        </c:dLbls>
      </c:pie3DChart>
      <c:spPr>
        <a:noFill/>
        <a:ln w="25400">
          <a:noFill/>
        </a:ln>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569408"/>
        <c:axId val="75575296"/>
        <c:axId val="0"/>
      </c:bar3DChart>
      <c:catAx>
        <c:axId val="75569408"/>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575296"/>
        <c:crosses val="autoZero"/>
        <c:auto val="1"/>
        <c:lblAlgn val="ctr"/>
        <c:lblOffset val="100"/>
        <c:tickLblSkip val="1"/>
        <c:tickMarkSkip val="1"/>
      </c:catAx>
      <c:valAx>
        <c:axId val="75575296"/>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56940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44" r="0.75000000000000144"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586944"/>
        <c:axId val="75613312"/>
        <c:axId val="0"/>
      </c:bar3DChart>
      <c:catAx>
        <c:axId val="75586944"/>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613312"/>
        <c:crosses val="autoZero"/>
        <c:auto val="1"/>
        <c:lblAlgn val="ctr"/>
        <c:lblOffset val="100"/>
        <c:tickLblSkip val="1"/>
        <c:tickMarkSkip val="1"/>
      </c:catAx>
      <c:valAx>
        <c:axId val="75613312"/>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58694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44" r="0.75000000000000144"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904128"/>
        <c:axId val="75905664"/>
        <c:axId val="0"/>
      </c:bar3DChart>
      <c:catAx>
        <c:axId val="75904128"/>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905664"/>
        <c:crosses val="autoZero"/>
        <c:auto val="1"/>
        <c:lblAlgn val="ctr"/>
        <c:lblOffset val="100"/>
        <c:tickLblSkip val="1"/>
        <c:tickMarkSkip val="1"/>
      </c:catAx>
      <c:valAx>
        <c:axId val="75905664"/>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90412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144" r="0.75000000000000144"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3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24</xdr:row>
      <xdr:rowOff>0</xdr:rowOff>
    </xdr:from>
    <xdr:to>
      <xdr:col>4</xdr:col>
      <xdr:colOff>581025</xdr:colOff>
      <xdr:row>41</xdr:row>
      <xdr:rowOff>133350</xdr:rowOff>
    </xdr:to>
    <xdr:graphicFrame macro="">
      <xdr:nvGraphicFramePr>
        <xdr:cNvPr id="3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19050</xdr:colOff>
      <xdr:row>24</xdr:row>
      <xdr:rowOff>0</xdr:rowOff>
    </xdr:from>
    <xdr:to>
      <xdr:col>10</xdr:col>
      <xdr:colOff>57150</xdr:colOff>
      <xdr:row>41</xdr:row>
      <xdr:rowOff>142875</xdr:rowOff>
    </xdr:to>
    <xdr:graphicFrame macro="">
      <xdr:nvGraphicFramePr>
        <xdr:cNvPr id="4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114300</xdr:colOff>
      <xdr:row>24</xdr:row>
      <xdr:rowOff>0</xdr:rowOff>
    </xdr:from>
    <xdr:to>
      <xdr:col>15</xdr:col>
      <xdr:colOff>76200</xdr:colOff>
      <xdr:row>41</xdr:row>
      <xdr:rowOff>142875</xdr:rowOff>
    </xdr:to>
    <xdr:graphicFrame macro="">
      <xdr:nvGraphicFramePr>
        <xdr:cNvPr id="4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0-11/PROMEDIO%20DIARIO%20MAYO%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DE%20SEGURIDAD%202010-2011/FUGAS%20EN%20LAS%20INST.%20CORREC.%201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0">
          <cell r="C10">
            <v>500</v>
          </cell>
          <cell r="D10">
            <v>0</v>
          </cell>
          <cell r="F10">
            <v>0</v>
          </cell>
          <cell r="I10">
            <v>436</v>
          </cell>
          <cell r="AC10">
            <v>0</v>
          </cell>
          <cell r="AD10">
            <v>0</v>
          </cell>
        </row>
        <row r="11">
          <cell r="C11">
            <v>450</v>
          </cell>
          <cell r="D11">
            <v>54</v>
          </cell>
          <cell r="F11">
            <v>0</v>
          </cell>
          <cell r="I11">
            <v>250</v>
          </cell>
          <cell r="AC11">
            <v>0</v>
          </cell>
          <cell r="AD11">
            <v>0</v>
          </cell>
        </row>
        <row r="12">
          <cell r="C12">
            <v>36</v>
          </cell>
          <cell r="D12">
            <v>0</v>
          </cell>
          <cell r="F12">
            <v>0</v>
          </cell>
          <cell r="I12">
            <v>32</v>
          </cell>
          <cell r="AC12">
            <v>0</v>
          </cell>
          <cell r="AD12">
            <v>0</v>
          </cell>
        </row>
        <row r="13">
          <cell r="C13">
            <v>40</v>
          </cell>
          <cell r="D13">
            <v>0</v>
          </cell>
          <cell r="F13">
            <v>0</v>
          </cell>
          <cell r="I13">
            <v>24</v>
          </cell>
          <cell r="AC13">
            <v>0</v>
          </cell>
          <cell r="AD13">
            <v>0</v>
          </cell>
          <cell r="AM13">
            <v>0</v>
          </cell>
          <cell r="AN13">
            <v>24</v>
          </cell>
        </row>
        <row r="14">
          <cell r="C14">
            <v>68</v>
          </cell>
          <cell r="D14">
            <v>0</v>
          </cell>
          <cell r="F14">
            <v>0</v>
          </cell>
          <cell r="I14">
            <v>49</v>
          </cell>
          <cell r="AC14">
            <v>0</v>
          </cell>
          <cell r="AD14">
            <v>0</v>
          </cell>
        </row>
        <row r="15">
          <cell r="C15">
            <v>108</v>
          </cell>
          <cell r="D15">
            <v>0</v>
          </cell>
          <cell r="F15">
            <v>29</v>
          </cell>
          <cell r="I15">
            <v>13</v>
          </cell>
          <cell r="AC15">
            <v>0</v>
          </cell>
          <cell r="AD15">
            <v>0</v>
          </cell>
          <cell r="AM15">
            <v>7</v>
          </cell>
        </row>
        <row r="16">
          <cell r="C16">
            <v>705</v>
          </cell>
          <cell r="D16">
            <v>35</v>
          </cell>
          <cell r="F16">
            <v>445</v>
          </cell>
          <cell r="I16">
            <v>199</v>
          </cell>
          <cell r="AC16">
            <v>51</v>
          </cell>
          <cell r="AD16">
            <v>6</v>
          </cell>
        </row>
        <row r="17">
          <cell r="C17">
            <v>292</v>
          </cell>
          <cell r="D17">
            <v>2</v>
          </cell>
          <cell r="F17">
            <v>18</v>
          </cell>
          <cell r="I17">
            <v>188</v>
          </cell>
          <cell r="AC17">
            <v>2</v>
          </cell>
          <cell r="AD17">
            <v>0</v>
          </cell>
        </row>
        <row r="18">
          <cell r="C18">
            <v>292</v>
          </cell>
          <cell r="D18">
            <v>3</v>
          </cell>
          <cell r="F18">
            <v>0</v>
          </cell>
          <cell r="I18">
            <v>288</v>
          </cell>
          <cell r="AC18">
            <v>0</v>
          </cell>
          <cell r="AD18">
            <v>0</v>
          </cell>
        </row>
        <row r="19">
          <cell r="C19">
            <v>1414</v>
          </cell>
          <cell r="D19">
            <v>37</v>
          </cell>
          <cell r="F19">
            <v>218</v>
          </cell>
          <cell r="I19">
            <v>863</v>
          </cell>
          <cell r="AC19">
            <v>0</v>
          </cell>
          <cell r="AD19">
            <v>29</v>
          </cell>
        </row>
        <row r="20">
          <cell r="C20">
            <v>516</v>
          </cell>
          <cell r="D20">
            <v>48</v>
          </cell>
          <cell r="F20">
            <v>0</v>
          </cell>
          <cell r="I20">
            <v>450</v>
          </cell>
          <cell r="AC20">
            <v>0</v>
          </cell>
          <cell r="AD20">
            <v>0</v>
          </cell>
        </row>
        <row r="21">
          <cell r="C21">
            <v>320</v>
          </cell>
          <cell r="D21">
            <v>2</v>
          </cell>
          <cell r="F21">
            <v>0</v>
          </cell>
          <cell r="I21">
            <v>250</v>
          </cell>
          <cell r="AC21">
            <v>0</v>
          </cell>
          <cell r="AD21">
            <v>0</v>
          </cell>
        </row>
        <row r="22">
          <cell r="C22">
            <v>592</v>
          </cell>
          <cell r="D22">
            <v>3</v>
          </cell>
          <cell r="F22">
            <v>0</v>
          </cell>
          <cell r="I22">
            <v>550</v>
          </cell>
          <cell r="AC22">
            <v>0</v>
          </cell>
          <cell r="AD22">
            <v>0</v>
          </cell>
        </row>
        <row r="23">
          <cell r="C23">
            <v>516</v>
          </cell>
          <cell r="D23">
            <v>2</v>
          </cell>
          <cell r="F23">
            <v>0</v>
          </cell>
          <cell r="I23">
            <v>492</v>
          </cell>
          <cell r="AC23">
            <v>0</v>
          </cell>
          <cell r="AD23">
            <v>0</v>
          </cell>
        </row>
        <row r="24">
          <cell r="C24">
            <v>1031</v>
          </cell>
          <cell r="D24">
            <v>43</v>
          </cell>
          <cell r="F24">
            <v>0</v>
          </cell>
          <cell r="I24">
            <v>701</v>
          </cell>
          <cell r="AC24">
            <v>0</v>
          </cell>
          <cell r="AD24">
            <v>0</v>
          </cell>
        </row>
        <row r="25">
          <cell r="C25">
            <v>476</v>
          </cell>
          <cell r="D25">
            <v>67</v>
          </cell>
          <cell r="F25">
            <v>89</v>
          </cell>
          <cell r="I25">
            <v>245</v>
          </cell>
          <cell r="AC25">
            <v>6</v>
          </cell>
          <cell r="AD25">
            <v>8</v>
          </cell>
          <cell r="AM25">
            <v>89</v>
          </cell>
          <cell r="AN25">
            <v>245</v>
          </cell>
        </row>
        <row r="28">
          <cell r="C28">
            <v>534</v>
          </cell>
          <cell r="D28">
            <v>34</v>
          </cell>
          <cell r="F28">
            <v>0</v>
          </cell>
          <cell r="I28">
            <v>436</v>
          </cell>
          <cell r="AC28">
            <v>0</v>
          </cell>
          <cell r="AD28">
            <v>0</v>
          </cell>
          <cell r="AM28">
            <v>0</v>
          </cell>
          <cell r="AN28">
            <v>0</v>
          </cell>
        </row>
        <row r="29">
          <cell r="C29">
            <v>676</v>
          </cell>
          <cell r="D29">
            <v>2</v>
          </cell>
          <cell r="F29">
            <v>459</v>
          </cell>
          <cell r="I29">
            <v>140</v>
          </cell>
          <cell r="AC29">
            <v>35</v>
          </cell>
          <cell r="AD29">
            <v>2</v>
          </cell>
        </row>
        <row r="30">
          <cell r="C30">
            <v>280</v>
          </cell>
          <cell r="D30">
            <v>0</v>
          </cell>
          <cell r="F30">
            <v>0</v>
          </cell>
          <cell r="I30">
            <v>267</v>
          </cell>
          <cell r="AC30">
            <v>0</v>
          </cell>
          <cell r="AD30">
            <v>0</v>
          </cell>
        </row>
        <row r="31">
          <cell r="C31">
            <v>224</v>
          </cell>
          <cell r="D31">
            <v>4</v>
          </cell>
          <cell r="F31">
            <v>0</v>
          </cell>
          <cell r="I31">
            <v>202</v>
          </cell>
          <cell r="AC31">
            <v>0</v>
          </cell>
          <cell r="AD31">
            <v>0</v>
          </cell>
        </row>
        <row r="32">
          <cell r="C32">
            <v>192</v>
          </cell>
          <cell r="D32">
            <v>0</v>
          </cell>
          <cell r="F32">
            <v>0</v>
          </cell>
          <cell r="I32">
            <v>175</v>
          </cell>
          <cell r="AC32">
            <v>0</v>
          </cell>
          <cell r="AD32">
            <v>0</v>
          </cell>
        </row>
        <row r="33">
          <cell r="C33">
            <v>416</v>
          </cell>
          <cell r="D33">
            <v>15</v>
          </cell>
          <cell r="F33">
            <v>90</v>
          </cell>
          <cell r="I33">
            <v>219</v>
          </cell>
          <cell r="AC33">
            <v>90</v>
          </cell>
          <cell r="AD33">
            <v>175</v>
          </cell>
        </row>
        <row r="34">
          <cell r="C34">
            <v>246</v>
          </cell>
          <cell r="D34">
            <v>0</v>
          </cell>
          <cell r="F34">
            <v>211</v>
          </cell>
          <cell r="I34">
            <v>20</v>
          </cell>
          <cell r="AC34">
            <v>0</v>
          </cell>
          <cell r="AD34">
            <v>0</v>
          </cell>
        </row>
        <row r="35">
          <cell r="C35">
            <v>56</v>
          </cell>
          <cell r="D35">
            <v>0</v>
          </cell>
          <cell r="F35">
            <v>0</v>
          </cell>
          <cell r="I35">
            <v>42</v>
          </cell>
          <cell r="AC35">
            <v>0</v>
          </cell>
          <cell r="AD35">
            <v>0</v>
          </cell>
        </row>
        <row r="36">
          <cell r="C36">
            <v>420</v>
          </cell>
          <cell r="D36">
            <v>2</v>
          </cell>
          <cell r="F36">
            <v>2</v>
          </cell>
          <cell r="I36">
            <v>365</v>
          </cell>
          <cell r="AC36">
            <v>0</v>
          </cell>
          <cell r="AD36">
            <v>0</v>
          </cell>
        </row>
        <row r="37">
          <cell r="C37">
            <v>1031</v>
          </cell>
          <cell r="D37">
            <v>142</v>
          </cell>
          <cell r="F37">
            <v>0</v>
          </cell>
          <cell r="I37">
            <v>799</v>
          </cell>
          <cell r="AC37">
            <v>0</v>
          </cell>
          <cell r="AD37">
            <v>0</v>
          </cell>
        </row>
        <row r="38">
          <cell r="C38">
            <v>486</v>
          </cell>
          <cell r="D38">
            <v>16</v>
          </cell>
          <cell r="F38">
            <v>24</v>
          </cell>
          <cell r="I38">
            <v>79</v>
          </cell>
          <cell r="AC38">
            <v>4</v>
          </cell>
          <cell r="AD38">
            <v>2</v>
          </cell>
        </row>
        <row r="39">
          <cell r="C39">
            <v>28</v>
          </cell>
          <cell r="D39">
            <v>0</v>
          </cell>
          <cell r="F39">
            <v>0</v>
          </cell>
          <cell r="I39">
            <v>27</v>
          </cell>
          <cell r="AC39">
            <v>0</v>
          </cell>
          <cell r="AD39">
            <v>0</v>
          </cell>
        </row>
        <row r="40">
          <cell r="C40">
            <v>546</v>
          </cell>
          <cell r="D40">
            <v>29</v>
          </cell>
          <cell r="F40">
            <v>0</v>
          </cell>
          <cell r="I40">
            <v>501</v>
          </cell>
          <cell r="AC40">
            <v>0</v>
          </cell>
          <cell r="AD40">
            <v>0</v>
          </cell>
        </row>
        <row r="41">
          <cell r="C41">
            <v>152</v>
          </cell>
          <cell r="D41">
            <v>0</v>
          </cell>
          <cell r="F41">
            <v>0</v>
          </cell>
          <cell r="I41">
            <v>152</v>
          </cell>
          <cell r="AC41">
            <v>0</v>
          </cell>
          <cell r="AD41">
            <v>0</v>
          </cell>
        </row>
        <row r="42">
          <cell r="C42">
            <v>908</v>
          </cell>
          <cell r="D42">
            <v>0</v>
          </cell>
          <cell r="F42">
            <v>228</v>
          </cell>
          <cell r="I42">
            <v>568</v>
          </cell>
          <cell r="AC42">
            <v>17</v>
          </cell>
          <cell r="AD42">
            <v>1</v>
          </cell>
        </row>
        <row r="43">
          <cell r="C43">
            <v>75</v>
          </cell>
          <cell r="D43">
            <v>0</v>
          </cell>
          <cell r="F43">
            <v>0</v>
          </cell>
          <cell r="I43">
            <v>45</v>
          </cell>
          <cell r="AC43">
            <v>0</v>
          </cell>
          <cell r="AD43">
            <v>0</v>
          </cell>
        </row>
        <row r="44">
          <cell r="C44">
            <v>0</v>
          </cell>
          <cell r="D44">
            <v>0</v>
          </cell>
          <cell r="F44">
            <v>0</v>
          </cell>
          <cell r="I44">
            <v>0</v>
          </cell>
          <cell r="AC44">
            <v>0</v>
          </cell>
          <cell r="AD44">
            <v>0</v>
          </cell>
        </row>
        <row r="45">
          <cell r="C45">
            <v>400</v>
          </cell>
          <cell r="D45">
            <v>50</v>
          </cell>
          <cell r="F45">
            <v>0</v>
          </cell>
          <cell r="I45">
            <v>314</v>
          </cell>
          <cell r="AC45">
            <v>0</v>
          </cell>
          <cell r="AD45">
            <v>0</v>
          </cell>
        </row>
        <row r="46">
          <cell r="C46">
            <v>384</v>
          </cell>
          <cell r="D46">
            <v>0</v>
          </cell>
          <cell r="F46">
            <v>302</v>
          </cell>
          <cell r="I46">
            <v>55</v>
          </cell>
          <cell r="AC46">
            <v>0</v>
          </cell>
          <cell r="AD46">
            <v>0</v>
          </cell>
        </row>
        <row r="47">
          <cell r="C47">
            <v>24</v>
          </cell>
          <cell r="D47">
            <v>0</v>
          </cell>
          <cell r="F47">
            <v>0</v>
          </cell>
          <cell r="I47">
            <v>20</v>
          </cell>
          <cell r="AC47">
            <v>0</v>
          </cell>
          <cell r="AD47">
            <v>0</v>
          </cell>
        </row>
        <row r="1570">
          <cell r="C1570">
            <v>500</v>
          </cell>
          <cell r="D1570">
            <v>0</v>
          </cell>
          <cell r="F1570">
            <v>0</v>
          </cell>
          <cell r="I1570">
            <v>482</v>
          </cell>
          <cell r="AC1570">
            <v>0</v>
          </cell>
          <cell r="AD1570">
            <v>0</v>
          </cell>
        </row>
        <row r="1571">
          <cell r="C1571">
            <v>450</v>
          </cell>
          <cell r="D1571">
            <v>54</v>
          </cell>
          <cell r="F1571">
            <v>0</v>
          </cell>
          <cell r="I1571">
            <v>238</v>
          </cell>
          <cell r="AC1571">
            <v>0</v>
          </cell>
          <cell r="AD1571">
            <v>0</v>
          </cell>
        </row>
        <row r="1572">
          <cell r="C1572">
            <v>36</v>
          </cell>
          <cell r="D1572">
            <v>0</v>
          </cell>
          <cell r="F1572">
            <v>0</v>
          </cell>
          <cell r="I1572">
            <v>32</v>
          </cell>
          <cell r="AC1572">
            <v>0</v>
          </cell>
          <cell r="AD1572">
            <v>0</v>
          </cell>
        </row>
        <row r="1573">
          <cell r="C1573">
            <v>40</v>
          </cell>
          <cell r="D1573">
            <v>0</v>
          </cell>
          <cell r="F1573">
            <v>0</v>
          </cell>
          <cell r="I1573">
            <v>21</v>
          </cell>
          <cell r="AC1573">
            <v>0</v>
          </cell>
          <cell r="AD1573">
            <v>0</v>
          </cell>
          <cell r="AM1573">
            <v>0</v>
          </cell>
          <cell r="AN1573">
            <v>21</v>
          </cell>
        </row>
        <row r="1574">
          <cell r="C1574">
            <v>68</v>
          </cell>
          <cell r="D1574">
            <v>0</v>
          </cell>
          <cell r="F1574">
            <v>0</v>
          </cell>
          <cell r="I1574">
            <v>44</v>
          </cell>
          <cell r="AC1574">
            <v>0</v>
          </cell>
          <cell r="AD1574">
            <v>0</v>
          </cell>
        </row>
        <row r="1575">
          <cell r="C1575">
            <v>108</v>
          </cell>
          <cell r="D1575">
            <v>0</v>
          </cell>
          <cell r="F1575">
            <v>41</v>
          </cell>
          <cell r="I1575">
            <v>14</v>
          </cell>
          <cell r="AC1575">
            <v>1</v>
          </cell>
          <cell r="AD1575">
            <v>1</v>
          </cell>
          <cell r="AM1575">
            <v>8</v>
          </cell>
          <cell r="AN1575">
            <v>1</v>
          </cell>
        </row>
        <row r="1576">
          <cell r="C1576">
            <v>705</v>
          </cell>
          <cell r="D1576">
            <v>20</v>
          </cell>
          <cell r="F1576">
            <v>468</v>
          </cell>
          <cell r="I1576">
            <v>199</v>
          </cell>
          <cell r="AC1576">
            <v>72</v>
          </cell>
          <cell r="AD1576">
            <v>4</v>
          </cell>
        </row>
        <row r="1577">
          <cell r="C1577">
            <v>404</v>
          </cell>
          <cell r="D1577">
            <v>2</v>
          </cell>
          <cell r="F1577">
            <v>16</v>
          </cell>
          <cell r="I1577">
            <v>242</v>
          </cell>
          <cell r="AC1577">
            <v>1</v>
          </cell>
          <cell r="AD1577">
            <v>0</v>
          </cell>
        </row>
        <row r="1578">
          <cell r="C1578">
            <v>292</v>
          </cell>
          <cell r="D1578">
            <v>3</v>
          </cell>
          <cell r="F1578">
            <v>0</v>
          </cell>
          <cell r="I1578">
            <v>286</v>
          </cell>
          <cell r="AC1578">
            <v>0</v>
          </cell>
          <cell r="AD1578">
            <v>0</v>
          </cell>
        </row>
        <row r="1579">
          <cell r="C1579">
            <v>1414</v>
          </cell>
          <cell r="D1579">
            <v>38</v>
          </cell>
          <cell r="F1579">
            <v>188</v>
          </cell>
          <cell r="I1579">
            <v>1060</v>
          </cell>
          <cell r="AC1579">
            <v>0</v>
          </cell>
          <cell r="AD1579">
            <v>29</v>
          </cell>
        </row>
        <row r="1580">
          <cell r="C1580">
            <v>516</v>
          </cell>
          <cell r="D1580">
            <v>61</v>
          </cell>
          <cell r="F1580">
            <v>0</v>
          </cell>
          <cell r="I1580">
            <v>443</v>
          </cell>
          <cell r="AC1580">
            <v>0</v>
          </cell>
          <cell r="AD1580">
            <v>0</v>
          </cell>
        </row>
        <row r="1581">
          <cell r="C1581">
            <v>320</v>
          </cell>
          <cell r="D1581">
            <v>81</v>
          </cell>
          <cell r="F1581">
            <v>0</v>
          </cell>
          <cell r="I1581">
            <v>236</v>
          </cell>
          <cell r="AC1581">
            <v>0</v>
          </cell>
          <cell r="AD1581">
            <v>0</v>
          </cell>
        </row>
        <row r="1582">
          <cell r="C1582">
            <v>296</v>
          </cell>
          <cell r="D1582">
            <v>8</v>
          </cell>
          <cell r="F1582">
            <v>0</v>
          </cell>
          <cell r="I1582">
            <v>285</v>
          </cell>
          <cell r="AC1582">
            <v>0</v>
          </cell>
          <cell r="AD1582">
            <v>0</v>
          </cell>
        </row>
        <row r="1583">
          <cell r="C1583">
            <v>516</v>
          </cell>
          <cell r="D1583">
            <v>6</v>
          </cell>
          <cell r="F1583">
            <v>0</v>
          </cell>
          <cell r="I1583">
            <v>478</v>
          </cell>
          <cell r="AC1583">
            <v>0</v>
          </cell>
          <cell r="AD1583">
            <v>0</v>
          </cell>
        </row>
        <row r="1584">
          <cell r="C1584">
            <v>529</v>
          </cell>
          <cell r="D1584">
            <v>17</v>
          </cell>
          <cell r="F1584">
            <v>0</v>
          </cell>
          <cell r="I1584">
            <v>497</v>
          </cell>
          <cell r="AC1584">
            <v>0</v>
          </cell>
          <cell r="AD1584">
            <v>0</v>
          </cell>
        </row>
        <row r="1585">
          <cell r="C1585">
            <v>476</v>
          </cell>
          <cell r="D1585">
            <v>48</v>
          </cell>
          <cell r="F1585">
            <v>79</v>
          </cell>
          <cell r="I1585">
            <v>247</v>
          </cell>
          <cell r="AC1585">
            <v>4</v>
          </cell>
          <cell r="AD1585">
            <v>6</v>
          </cell>
          <cell r="AM1585">
            <v>79</v>
          </cell>
          <cell r="AN1585">
            <v>247</v>
          </cell>
        </row>
        <row r="1586">
          <cell r="C1586">
            <v>26</v>
          </cell>
          <cell r="D1586">
            <v>0</v>
          </cell>
          <cell r="F1586">
            <v>0</v>
          </cell>
          <cell r="I1586">
            <v>10</v>
          </cell>
          <cell r="AC1586">
            <v>0</v>
          </cell>
          <cell r="AD1586">
            <v>0</v>
          </cell>
          <cell r="AM1586">
            <v>0</v>
          </cell>
        </row>
        <row r="1588">
          <cell r="C1588">
            <v>534</v>
          </cell>
          <cell r="D1588">
            <v>18</v>
          </cell>
          <cell r="F1588">
            <v>0</v>
          </cell>
          <cell r="I1588">
            <v>467</v>
          </cell>
          <cell r="AC1588">
            <v>0</v>
          </cell>
          <cell r="AD1588">
            <v>0</v>
          </cell>
        </row>
        <row r="1589">
          <cell r="C1589">
            <v>676</v>
          </cell>
          <cell r="D1589">
            <v>24</v>
          </cell>
          <cell r="F1589">
            <v>472</v>
          </cell>
          <cell r="I1589">
            <v>147</v>
          </cell>
          <cell r="AC1589">
            <v>40</v>
          </cell>
          <cell r="AD1589">
            <v>2</v>
          </cell>
        </row>
        <row r="1590">
          <cell r="C1590">
            <v>280</v>
          </cell>
          <cell r="D1590">
            <v>0</v>
          </cell>
          <cell r="F1590">
            <v>0</v>
          </cell>
          <cell r="I1590">
            <v>274</v>
          </cell>
          <cell r="AC1590">
            <v>0</v>
          </cell>
          <cell r="AD1590">
            <v>0</v>
          </cell>
        </row>
        <row r="1591">
          <cell r="C1591">
            <v>224</v>
          </cell>
          <cell r="D1591">
            <v>4</v>
          </cell>
          <cell r="F1591">
            <v>0</v>
          </cell>
          <cell r="I1591">
            <v>197</v>
          </cell>
          <cell r="AC1591">
            <v>0</v>
          </cell>
          <cell r="AD1591">
            <v>0</v>
          </cell>
        </row>
        <row r="1592">
          <cell r="C1592">
            <v>192</v>
          </cell>
          <cell r="D1592">
            <v>0</v>
          </cell>
          <cell r="F1592">
            <v>0</v>
          </cell>
          <cell r="I1592">
            <v>176</v>
          </cell>
          <cell r="AC1592">
            <v>0</v>
          </cell>
          <cell r="AD1592">
            <v>0</v>
          </cell>
        </row>
        <row r="1593">
          <cell r="C1593">
            <v>528</v>
          </cell>
          <cell r="D1593">
            <v>13</v>
          </cell>
          <cell r="F1593">
            <v>92</v>
          </cell>
          <cell r="I1593">
            <v>385</v>
          </cell>
          <cell r="AC1593">
            <v>92</v>
          </cell>
          <cell r="AD1593">
            <v>169</v>
          </cell>
        </row>
        <row r="1594">
          <cell r="C1594">
            <v>246</v>
          </cell>
          <cell r="D1594">
            <v>0</v>
          </cell>
          <cell r="F1594">
            <v>200</v>
          </cell>
          <cell r="I1594">
            <v>15</v>
          </cell>
          <cell r="AC1594">
            <v>0</v>
          </cell>
          <cell r="AD1594">
            <v>0</v>
          </cell>
        </row>
        <row r="1595">
          <cell r="C1595">
            <v>56</v>
          </cell>
          <cell r="D1595">
            <v>0</v>
          </cell>
          <cell r="F1595">
            <v>0</v>
          </cell>
          <cell r="I1595">
            <v>51</v>
          </cell>
          <cell r="AC1595">
            <v>0</v>
          </cell>
          <cell r="AD1595">
            <v>0</v>
          </cell>
        </row>
        <row r="1596">
          <cell r="C1596">
            <v>420</v>
          </cell>
          <cell r="D1596">
            <v>2</v>
          </cell>
          <cell r="F1596">
            <v>1</v>
          </cell>
          <cell r="I1596">
            <v>383</v>
          </cell>
          <cell r="AC1596">
            <v>0</v>
          </cell>
          <cell r="AD1596">
            <v>0</v>
          </cell>
        </row>
        <row r="1597">
          <cell r="C1597">
            <v>831</v>
          </cell>
          <cell r="D1597">
            <v>142</v>
          </cell>
          <cell r="F1597">
            <v>0</v>
          </cell>
          <cell r="I1597">
            <v>613</v>
          </cell>
          <cell r="AC1597">
            <v>0</v>
          </cell>
          <cell r="AD1597">
            <v>0</v>
          </cell>
        </row>
        <row r="1598">
          <cell r="C1598">
            <v>486</v>
          </cell>
          <cell r="D1598">
            <v>2</v>
          </cell>
          <cell r="F1598">
            <v>16</v>
          </cell>
          <cell r="I1598">
            <v>276</v>
          </cell>
          <cell r="AC1598">
            <v>2</v>
          </cell>
          <cell r="AD1598">
            <v>1</v>
          </cell>
        </row>
        <row r="1599">
          <cell r="C1599">
            <v>50</v>
          </cell>
          <cell r="D1599">
            <v>0</v>
          </cell>
          <cell r="F1599">
            <v>0</v>
          </cell>
          <cell r="I1599">
            <v>39</v>
          </cell>
          <cell r="AC1599">
            <v>0</v>
          </cell>
          <cell r="AD1599">
            <v>0</v>
          </cell>
        </row>
        <row r="1600">
          <cell r="C1600">
            <v>546</v>
          </cell>
          <cell r="D1600">
            <v>25</v>
          </cell>
          <cell r="F1600">
            <v>0</v>
          </cell>
          <cell r="I1600">
            <v>495</v>
          </cell>
          <cell r="AC1600">
            <v>0</v>
          </cell>
          <cell r="AD1600">
            <v>0</v>
          </cell>
        </row>
        <row r="1601">
          <cell r="C1601">
            <v>152</v>
          </cell>
          <cell r="D1601">
            <v>0</v>
          </cell>
          <cell r="F1601">
            <v>0</v>
          </cell>
          <cell r="I1601">
            <v>149</v>
          </cell>
          <cell r="AC1601">
            <v>0</v>
          </cell>
          <cell r="AD1601">
            <v>0</v>
          </cell>
        </row>
        <row r="1602">
          <cell r="C1602">
            <v>908</v>
          </cell>
          <cell r="D1602">
            <v>0</v>
          </cell>
          <cell r="F1602">
            <v>238</v>
          </cell>
          <cell r="I1602">
            <v>613</v>
          </cell>
          <cell r="AC1602">
            <v>22</v>
          </cell>
          <cell r="AD1602">
            <v>2</v>
          </cell>
        </row>
        <row r="1603">
          <cell r="C1603">
            <v>75</v>
          </cell>
          <cell r="D1603">
            <v>0</v>
          </cell>
          <cell r="F1603">
            <v>0</v>
          </cell>
          <cell r="I1603">
            <v>51</v>
          </cell>
          <cell r="AC1603">
            <v>0</v>
          </cell>
          <cell r="AD1603">
            <v>0</v>
          </cell>
        </row>
        <row r="1604">
          <cell r="C1604">
            <v>0</v>
          </cell>
          <cell r="D1604">
            <v>0</v>
          </cell>
          <cell r="F1604">
            <v>0</v>
          </cell>
          <cell r="I1604">
            <v>0</v>
          </cell>
          <cell r="AC1604">
            <v>0</v>
          </cell>
          <cell r="AD1604">
            <v>0</v>
          </cell>
        </row>
        <row r="1605">
          <cell r="C1605">
            <v>400</v>
          </cell>
          <cell r="D1605">
            <v>50</v>
          </cell>
          <cell r="F1605">
            <v>0</v>
          </cell>
          <cell r="I1605">
            <v>291</v>
          </cell>
          <cell r="AC1605">
            <v>0</v>
          </cell>
          <cell r="AD1605">
            <v>0</v>
          </cell>
        </row>
        <row r="1606">
          <cell r="C1606">
            <v>384</v>
          </cell>
          <cell r="D1606">
            <v>0</v>
          </cell>
          <cell r="F1606">
            <v>272</v>
          </cell>
          <cell r="I1606">
            <v>88</v>
          </cell>
          <cell r="AC1606">
            <v>0</v>
          </cell>
          <cell r="AD1606">
            <v>0</v>
          </cell>
        </row>
        <row r="1607">
          <cell r="C1607">
            <v>24</v>
          </cell>
          <cell r="D1607">
            <v>0</v>
          </cell>
          <cell r="F1607">
            <v>0</v>
          </cell>
          <cell r="I1607">
            <v>22</v>
          </cell>
          <cell r="AC1607">
            <v>0</v>
          </cell>
          <cell r="AD1607">
            <v>0</v>
          </cell>
        </row>
      </sheetData>
      <sheetData sheetId="1">
        <row r="10">
          <cell r="F10">
            <v>0</v>
          </cell>
          <cell r="I10">
            <v>10161</v>
          </cell>
          <cell r="J10">
            <v>10161</v>
          </cell>
          <cell r="L10">
            <v>0</v>
          </cell>
          <cell r="M10">
            <v>0</v>
          </cell>
          <cell r="O10">
            <v>0</v>
          </cell>
          <cell r="P10">
            <v>0</v>
          </cell>
          <cell r="S10">
            <v>0</v>
          </cell>
          <cell r="T10">
            <v>0</v>
          </cell>
          <cell r="AC10">
            <v>0</v>
          </cell>
          <cell r="AD10">
            <v>0</v>
          </cell>
        </row>
        <row r="11">
          <cell r="F11">
            <v>0</v>
          </cell>
          <cell r="I11">
            <v>5416</v>
          </cell>
          <cell r="J11">
            <v>5079</v>
          </cell>
          <cell r="L11">
            <v>0</v>
          </cell>
          <cell r="M11">
            <v>0</v>
          </cell>
          <cell r="O11">
            <v>0</v>
          </cell>
          <cell r="P11">
            <v>0</v>
          </cell>
          <cell r="S11">
            <v>0</v>
          </cell>
          <cell r="T11">
            <v>337</v>
          </cell>
          <cell r="AC11">
            <v>0</v>
          </cell>
          <cell r="AD11">
            <v>0</v>
          </cell>
        </row>
        <row r="12">
          <cell r="F12">
            <v>0</v>
          </cell>
          <cell r="I12">
            <v>723</v>
          </cell>
          <cell r="J12">
            <v>0</v>
          </cell>
          <cell r="L12">
            <v>0</v>
          </cell>
          <cell r="M12">
            <v>0</v>
          </cell>
          <cell r="O12">
            <v>0</v>
          </cell>
          <cell r="P12">
            <v>0</v>
          </cell>
          <cell r="S12">
            <v>0</v>
          </cell>
          <cell r="T12">
            <v>723</v>
          </cell>
          <cell r="AC12">
            <v>0</v>
          </cell>
          <cell r="AD12">
            <v>0</v>
          </cell>
        </row>
        <row r="13">
          <cell r="F13">
            <v>0</v>
          </cell>
          <cell r="I13">
            <v>499</v>
          </cell>
          <cell r="J13">
            <v>499</v>
          </cell>
          <cell r="L13">
            <v>0</v>
          </cell>
          <cell r="M13">
            <v>0</v>
          </cell>
          <cell r="O13">
            <v>0</v>
          </cell>
          <cell r="P13">
            <v>0</v>
          </cell>
          <cell r="S13">
            <v>0</v>
          </cell>
          <cell r="T13">
            <v>0</v>
          </cell>
          <cell r="AC13">
            <v>0</v>
          </cell>
          <cell r="AD13">
            <v>0</v>
          </cell>
          <cell r="AM13">
            <v>0</v>
          </cell>
          <cell r="AN13">
            <v>499</v>
          </cell>
        </row>
        <row r="14">
          <cell r="F14">
            <v>0</v>
          </cell>
          <cell r="I14">
            <v>1038</v>
          </cell>
          <cell r="J14">
            <v>1038</v>
          </cell>
          <cell r="L14">
            <v>0</v>
          </cell>
          <cell r="M14">
            <v>0</v>
          </cell>
          <cell r="O14">
            <v>0</v>
          </cell>
          <cell r="P14">
            <v>0</v>
          </cell>
          <cell r="S14">
            <v>0</v>
          </cell>
          <cell r="T14">
            <v>0</v>
          </cell>
          <cell r="AC14">
            <v>0</v>
          </cell>
          <cell r="AD14">
            <v>0</v>
          </cell>
        </row>
        <row r="15">
          <cell r="F15">
            <v>672</v>
          </cell>
          <cell r="I15">
            <v>308</v>
          </cell>
          <cell r="J15">
            <v>105</v>
          </cell>
          <cell r="L15">
            <v>65</v>
          </cell>
          <cell r="M15">
            <v>85</v>
          </cell>
          <cell r="O15">
            <v>0</v>
          </cell>
          <cell r="P15">
            <v>0</v>
          </cell>
          <cell r="S15">
            <v>46</v>
          </cell>
          <cell r="T15">
            <v>7</v>
          </cell>
          <cell r="AC15">
            <v>34</v>
          </cell>
          <cell r="AD15">
            <v>5</v>
          </cell>
          <cell r="AM15">
            <v>177</v>
          </cell>
          <cell r="AN15">
            <v>8</v>
          </cell>
        </row>
        <row r="16">
          <cell r="F16">
            <v>9672</v>
          </cell>
          <cell r="I16">
            <v>4799</v>
          </cell>
          <cell r="J16">
            <v>617</v>
          </cell>
          <cell r="L16">
            <v>235</v>
          </cell>
          <cell r="M16">
            <v>793</v>
          </cell>
          <cell r="O16">
            <v>0</v>
          </cell>
          <cell r="P16">
            <v>1104</v>
          </cell>
          <cell r="S16">
            <v>1073</v>
          </cell>
          <cell r="T16">
            <v>977</v>
          </cell>
          <cell r="AC16">
            <v>1191</v>
          </cell>
          <cell r="AD16">
            <v>88</v>
          </cell>
        </row>
        <row r="17">
          <cell r="F17">
            <v>384</v>
          </cell>
          <cell r="I17">
            <v>4694</v>
          </cell>
          <cell r="J17">
            <v>3143</v>
          </cell>
          <cell r="L17">
            <v>1285</v>
          </cell>
          <cell r="M17">
            <v>214</v>
          </cell>
          <cell r="O17">
            <v>0</v>
          </cell>
          <cell r="P17">
            <v>3</v>
          </cell>
          <cell r="S17">
            <v>25</v>
          </cell>
          <cell r="T17">
            <v>24</v>
          </cell>
          <cell r="AC17">
            <v>21</v>
          </cell>
          <cell r="AD17">
            <v>2</v>
          </cell>
        </row>
        <row r="18">
          <cell r="F18">
            <v>0</v>
          </cell>
          <cell r="I18">
            <v>6309</v>
          </cell>
          <cell r="J18">
            <v>0</v>
          </cell>
          <cell r="L18">
            <v>4</v>
          </cell>
          <cell r="M18">
            <v>6305</v>
          </cell>
          <cell r="O18">
            <v>0</v>
          </cell>
          <cell r="P18">
            <v>0</v>
          </cell>
          <cell r="S18">
            <v>0</v>
          </cell>
          <cell r="T18">
            <v>0</v>
          </cell>
          <cell r="AC18">
            <v>0</v>
          </cell>
          <cell r="AD18">
            <v>0</v>
          </cell>
        </row>
        <row r="19">
          <cell r="F19">
            <v>4357</v>
          </cell>
          <cell r="I19">
            <v>21170</v>
          </cell>
          <cell r="J19">
            <v>8529</v>
          </cell>
          <cell r="L19">
            <v>10385</v>
          </cell>
          <cell r="M19">
            <v>88</v>
          </cell>
          <cell r="O19">
            <v>0</v>
          </cell>
          <cell r="P19">
            <v>0</v>
          </cell>
          <cell r="S19">
            <v>573</v>
          </cell>
          <cell r="T19">
            <v>1595</v>
          </cell>
          <cell r="AC19">
            <v>92</v>
          </cell>
          <cell r="AD19">
            <v>642</v>
          </cell>
        </row>
        <row r="20">
          <cell r="F20">
            <v>0</v>
          </cell>
          <cell r="I20">
            <v>9870</v>
          </cell>
          <cell r="J20">
            <v>4880</v>
          </cell>
          <cell r="L20">
            <v>4280</v>
          </cell>
          <cell r="M20">
            <v>710</v>
          </cell>
          <cell r="O20">
            <v>0</v>
          </cell>
          <cell r="P20">
            <v>0</v>
          </cell>
          <cell r="S20">
            <v>0</v>
          </cell>
          <cell r="T20">
            <v>0</v>
          </cell>
          <cell r="AC20">
            <v>0</v>
          </cell>
          <cell r="AD20">
            <v>0</v>
          </cell>
        </row>
        <row r="21">
          <cell r="F21">
            <v>0</v>
          </cell>
          <cell r="I21">
            <v>5376</v>
          </cell>
          <cell r="J21">
            <v>3837</v>
          </cell>
          <cell r="L21">
            <v>1539</v>
          </cell>
          <cell r="M21">
            <v>0</v>
          </cell>
          <cell r="O21">
            <v>0</v>
          </cell>
          <cell r="P21">
            <v>0</v>
          </cell>
          <cell r="S21">
            <v>0</v>
          </cell>
          <cell r="T21">
            <v>0</v>
          </cell>
          <cell r="AC21">
            <v>0</v>
          </cell>
          <cell r="AD21">
            <v>0</v>
          </cell>
        </row>
        <row r="22">
          <cell r="F22">
            <v>0</v>
          </cell>
          <cell r="I22">
            <v>8856</v>
          </cell>
          <cell r="J22">
            <v>1</v>
          </cell>
          <cell r="L22">
            <v>45</v>
          </cell>
          <cell r="M22">
            <v>8810</v>
          </cell>
          <cell r="O22">
            <v>0</v>
          </cell>
          <cell r="P22">
            <v>0</v>
          </cell>
          <cell r="S22">
            <v>0</v>
          </cell>
          <cell r="T22">
            <v>0</v>
          </cell>
          <cell r="AC22">
            <v>0</v>
          </cell>
          <cell r="AD22">
            <v>0</v>
          </cell>
        </row>
        <row r="23">
          <cell r="F23">
            <v>0</v>
          </cell>
          <cell r="I23">
            <v>10891</v>
          </cell>
          <cell r="J23">
            <v>5257</v>
          </cell>
          <cell r="L23">
            <v>5401</v>
          </cell>
          <cell r="M23">
            <v>233</v>
          </cell>
          <cell r="O23">
            <v>0</v>
          </cell>
          <cell r="P23">
            <v>0</v>
          </cell>
          <cell r="S23">
            <v>0</v>
          </cell>
          <cell r="T23">
            <v>0</v>
          </cell>
          <cell r="AC23">
            <v>0</v>
          </cell>
          <cell r="AD23">
            <v>0</v>
          </cell>
        </row>
        <row r="24">
          <cell r="F24">
            <v>0</v>
          </cell>
          <cell r="I24">
            <v>12846</v>
          </cell>
          <cell r="J24">
            <v>368</v>
          </cell>
          <cell r="L24">
            <v>6640</v>
          </cell>
          <cell r="M24">
            <v>5838</v>
          </cell>
          <cell r="O24">
            <v>0</v>
          </cell>
          <cell r="P24">
            <v>0</v>
          </cell>
          <cell r="S24">
            <v>0</v>
          </cell>
          <cell r="T24">
            <v>0</v>
          </cell>
          <cell r="AC24">
            <v>0</v>
          </cell>
          <cell r="AD24">
            <v>0</v>
          </cell>
        </row>
        <row r="25">
          <cell r="F25">
            <v>1803</v>
          </cell>
          <cell r="I25">
            <v>5383</v>
          </cell>
          <cell r="J25">
            <v>2622</v>
          </cell>
          <cell r="L25">
            <v>1093</v>
          </cell>
          <cell r="M25">
            <v>1197</v>
          </cell>
          <cell r="O25">
            <v>0</v>
          </cell>
          <cell r="P25">
            <v>5</v>
          </cell>
          <cell r="S25">
            <v>426</v>
          </cell>
          <cell r="T25">
            <v>40</v>
          </cell>
          <cell r="AC25">
            <v>137</v>
          </cell>
          <cell r="AD25">
            <v>170</v>
          </cell>
          <cell r="AM25">
            <v>1803</v>
          </cell>
          <cell r="AN25">
            <v>5383</v>
          </cell>
        </row>
        <row r="26">
          <cell r="F26">
            <v>0</v>
          </cell>
          <cell r="I26">
            <v>140</v>
          </cell>
          <cell r="J26">
            <v>140</v>
          </cell>
          <cell r="L26">
            <v>0</v>
          </cell>
          <cell r="M26">
            <v>0</v>
          </cell>
          <cell r="O26">
            <v>0</v>
          </cell>
          <cell r="P26">
            <v>0</v>
          </cell>
          <cell r="S26">
            <v>0</v>
          </cell>
          <cell r="T26">
            <v>0</v>
          </cell>
          <cell r="AC26">
            <v>0</v>
          </cell>
          <cell r="AD26">
            <v>0</v>
          </cell>
        </row>
        <row r="28">
          <cell r="F28">
            <v>0</v>
          </cell>
          <cell r="I28">
            <v>9975</v>
          </cell>
          <cell r="J28">
            <v>1781</v>
          </cell>
          <cell r="L28">
            <v>7941</v>
          </cell>
          <cell r="M28">
            <v>253</v>
          </cell>
          <cell r="O28">
            <v>0</v>
          </cell>
          <cell r="P28">
            <v>0</v>
          </cell>
          <cell r="S28">
            <v>0</v>
          </cell>
          <cell r="T28">
            <v>0</v>
          </cell>
          <cell r="AC28">
            <v>0</v>
          </cell>
          <cell r="AD28">
            <v>0</v>
          </cell>
        </row>
        <row r="29">
          <cell r="F29">
            <v>10110</v>
          </cell>
          <cell r="I29">
            <v>3084</v>
          </cell>
          <cell r="J29">
            <v>735</v>
          </cell>
          <cell r="L29">
            <v>205</v>
          </cell>
          <cell r="M29">
            <v>421</v>
          </cell>
          <cell r="O29">
            <v>0</v>
          </cell>
          <cell r="P29">
            <v>465</v>
          </cell>
          <cell r="S29">
            <v>632</v>
          </cell>
          <cell r="T29">
            <v>626</v>
          </cell>
          <cell r="AC29">
            <v>818</v>
          </cell>
          <cell r="AD29">
            <v>34</v>
          </cell>
        </row>
        <row r="30">
          <cell r="F30">
            <v>0</v>
          </cell>
          <cell r="I30">
            <v>5917</v>
          </cell>
          <cell r="J30">
            <v>3907</v>
          </cell>
          <cell r="L30">
            <v>2010</v>
          </cell>
          <cell r="M30">
            <v>0</v>
          </cell>
          <cell r="O30">
            <v>0</v>
          </cell>
          <cell r="P30">
            <v>0</v>
          </cell>
          <cell r="S30">
            <v>0</v>
          </cell>
          <cell r="T30">
            <v>0</v>
          </cell>
          <cell r="AC30">
            <v>0</v>
          </cell>
          <cell r="AD30">
            <v>0</v>
          </cell>
        </row>
        <row r="31">
          <cell r="F31">
            <v>0</v>
          </cell>
          <cell r="I31">
            <v>4278</v>
          </cell>
          <cell r="J31">
            <v>4278</v>
          </cell>
          <cell r="L31">
            <v>0</v>
          </cell>
          <cell r="M31">
            <v>0</v>
          </cell>
          <cell r="O31">
            <v>0</v>
          </cell>
          <cell r="P31">
            <v>0</v>
          </cell>
          <cell r="S31">
            <v>0</v>
          </cell>
          <cell r="T31">
            <v>0</v>
          </cell>
          <cell r="AC31">
            <v>0</v>
          </cell>
          <cell r="AD31">
            <v>0</v>
          </cell>
        </row>
        <row r="32">
          <cell r="F32">
            <v>0</v>
          </cell>
          <cell r="I32">
            <v>3896</v>
          </cell>
          <cell r="J32">
            <v>3896</v>
          </cell>
          <cell r="L32">
            <v>0</v>
          </cell>
          <cell r="M32">
            <v>0</v>
          </cell>
          <cell r="O32">
            <v>0</v>
          </cell>
          <cell r="P32">
            <v>0</v>
          </cell>
          <cell r="S32">
            <v>0</v>
          </cell>
          <cell r="T32">
            <v>0</v>
          </cell>
          <cell r="AC32">
            <v>0</v>
          </cell>
          <cell r="AD32">
            <v>0</v>
          </cell>
        </row>
        <row r="33">
          <cell r="F33">
            <v>2044</v>
          </cell>
          <cell r="I33">
            <v>6742</v>
          </cell>
          <cell r="J33">
            <v>933</v>
          </cell>
          <cell r="L33">
            <v>3665</v>
          </cell>
          <cell r="M33">
            <v>2029</v>
          </cell>
          <cell r="O33">
            <v>0</v>
          </cell>
          <cell r="P33">
            <v>0</v>
          </cell>
          <cell r="S33">
            <v>93</v>
          </cell>
          <cell r="T33">
            <v>22</v>
          </cell>
          <cell r="AC33">
            <v>2044</v>
          </cell>
          <cell r="AD33">
            <v>3805</v>
          </cell>
        </row>
        <row r="34">
          <cell r="F34">
            <v>4572</v>
          </cell>
          <cell r="I34">
            <v>510</v>
          </cell>
          <cell r="J34">
            <v>87</v>
          </cell>
          <cell r="L34">
            <v>64</v>
          </cell>
          <cell r="M34">
            <v>0</v>
          </cell>
          <cell r="O34">
            <v>0</v>
          </cell>
          <cell r="P34">
            <v>92</v>
          </cell>
          <cell r="S34">
            <v>264</v>
          </cell>
          <cell r="T34">
            <v>3</v>
          </cell>
          <cell r="AC34">
            <v>0</v>
          </cell>
          <cell r="AD34">
            <v>0</v>
          </cell>
        </row>
        <row r="35">
          <cell r="F35">
            <v>0</v>
          </cell>
          <cell r="I35">
            <v>1093</v>
          </cell>
          <cell r="J35">
            <v>259</v>
          </cell>
          <cell r="L35">
            <v>0</v>
          </cell>
          <cell r="M35">
            <v>0</v>
          </cell>
          <cell r="O35">
            <v>0</v>
          </cell>
          <cell r="P35">
            <v>0</v>
          </cell>
          <cell r="S35">
            <v>0</v>
          </cell>
          <cell r="T35">
            <v>834</v>
          </cell>
          <cell r="AC35">
            <v>0</v>
          </cell>
          <cell r="AD35">
            <v>0</v>
          </cell>
        </row>
        <row r="36">
          <cell r="F36">
            <v>24</v>
          </cell>
          <cell r="I36">
            <v>8258</v>
          </cell>
          <cell r="J36">
            <v>50</v>
          </cell>
          <cell r="L36">
            <v>112</v>
          </cell>
          <cell r="M36">
            <v>8091</v>
          </cell>
          <cell r="O36">
            <v>0</v>
          </cell>
          <cell r="P36">
            <v>0</v>
          </cell>
          <cell r="S36">
            <v>5</v>
          </cell>
          <cell r="T36">
            <v>0</v>
          </cell>
          <cell r="AC36">
            <v>0</v>
          </cell>
          <cell r="AD36">
            <v>0</v>
          </cell>
          <cell r="AM36">
            <v>0</v>
          </cell>
          <cell r="AN36">
            <v>0</v>
          </cell>
        </row>
        <row r="37">
          <cell r="F37">
            <v>0</v>
          </cell>
          <cell r="I37">
            <v>15228</v>
          </cell>
          <cell r="J37">
            <v>86</v>
          </cell>
          <cell r="L37">
            <v>8751</v>
          </cell>
          <cell r="M37">
            <v>6391</v>
          </cell>
          <cell r="O37">
            <v>0</v>
          </cell>
          <cell r="P37">
            <v>0</v>
          </cell>
          <cell r="S37">
            <v>0</v>
          </cell>
          <cell r="T37">
            <v>0</v>
          </cell>
          <cell r="AC37">
            <v>0</v>
          </cell>
          <cell r="AD37">
            <v>0</v>
          </cell>
        </row>
        <row r="38">
          <cell r="F38">
            <v>502</v>
          </cell>
          <cell r="I38">
            <v>4080</v>
          </cell>
          <cell r="J38">
            <v>802</v>
          </cell>
          <cell r="L38">
            <v>2845</v>
          </cell>
          <cell r="M38">
            <v>364</v>
          </cell>
          <cell r="O38">
            <v>0</v>
          </cell>
          <cell r="P38">
            <v>0</v>
          </cell>
          <cell r="S38">
            <v>52</v>
          </cell>
          <cell r="T38">
            <v>17</v>
          </cell>
          <cell r="AC38">
            <v>71</v>
          </cell>
          <cell r="AD38">
            <v>36</v>
          </cell>
        </row>
        <row r="39">
          <cell r="F39">
            <v>0</v>
          </cell>
          <cell r="I39">
            <v>798</v>
          </cell>
          <cell r="J39">
            <v>798</v>
          </cell>
          <cell r="L39">
            <v>0</v>
          </cell>
          <cell r="M39">
            <v>0</v>
          </cell>
          <cell r="O39">
            <v>0</v>
          </cell>
          <cell r="P39">
            <v>0</v>
          </cell>
          <cell r="S39">
            <v>0</v>
          </cell>
          <cell r="T39">
            <v>0</v>
          </cell>
          <cell r="AC39">
            <v>0</v>
          </cell>
          <cell r="AD39">
            <v>0</v>
          </cell>
        </row>
        <row r="40">
          <cell r="F40">
            <v>0</v>
          </cell>
          <cell r="I40">
            <v>10972</v>
          </cell>
          <cell r="J40">
            <v>97</v>
          </cell>
          <cell r="L40">
            <v>9709</v>
          </cell>
          <cell r="M40">
            <v>1166</v>
          </cell>
          <cell r="O40">
            <v>0</v>
          </cell>
          <cell r="P40">
            <v>0</v>
          </cell>
          <cell r="S40">
            <v>0</v>
          </cell>
          <cell r="T40">
            <v>0</v>
          </cell>
          <cell r="AC40">
            <v>0</v>
          </cell>
          <cell r="AD40">
            <v>0</v>
          </cell>
        </row>
        <row r="41">
          <cell r="F41">
            <v>0</v>
          </cell>
          <cell r="I41">
            <v>3289</v>
          </cell>
          <cell r="J41">
            <v>3289</v>
          </cell>
          <cell r="L41">
            <v>0</v>
          </cell>
          <cell r="M41">
            <v>0</v>
          </cell>
          <cell r="O41">
            <v>0</v>
          </cell>
          <cell r="P41">
            <v>0</v>
          </cell>
          <cell r="S41">
            <v>0</v>
          </cell>
          <cell r="T41">
            <v>0</v>
          </cell>
          <cell r="AC41">
            <v>0</v>
          </cell>
          <cell r="AD41">
            <v>0</v>
          </cell>
        </row>
        <row r="42">
          <cell r="F42">
            <v>5021</v>
          </cell>
          <cell r="I42">
            <v>13094</v>
          </cell>
          <cell r="J42">
            <v>5876</v>
          </cell>
          <cell r="L42">
            <v>3633</v>
          </cell>
          <cell r="M42">
            <v>376</v>
          </cell>
          <cell r="O42">
            <v>0</v>
          </cell>
          <cell r="P42">
            <v>945</v>
          </cell>
          <cell r="S42">
            <v>1608</v>
          </cell>
          <cell r="T42">
            <v>656</v>
          </cell>
          <cell r="AC42">
            <v>488</v>
          </cell>
          <cell r="AD42">
            <v>44</v>
          </cell>
        </row>
        <row r="43">
          <cell r="F43">
            <v>0</v>
          </cell>
          <cell r="I43">
            <v>1070</v>
          </cell>
          <cell r="J43">
            <v>1070</v>
          </cell>
          <cell r="L43">
            <v>0</v>
          </cell>
          <cell r="M43">
            <v>0</v>
          </cell>
          <cell r="O43">
            <v>0</v>
          </cell>
          <cell r="P43">
            <v>0</v>
          </cell>
          <cell r="S43">
            <v>0</v>
          </cell>
          <cell r="T43">
            <v>0</v>
          </cell>
          <cell r="AC43">
            <v>0</v>
          </cell>
          <cell r="AD43">
            <v>0</v>
          </cell>
        </row>
        <row r="44">
          <cell r="F44">
            <v>0</v>
          </cell>
          <cell r="I44">
            <v>0</v>
          </cell>
          <cell r="J44">
            <v>0</v>
          </cell>
          <cell r="L44">
            <v>0</v>
          </cell>
          <cell r="M44">
            <v>0</v>
          </cell>
          <cell r="O44">
            <v>0</v>
          </cell>
          <cell r="P44">
            <v>0</v>
          </cell>
          <cell r="S44">
            <v>0</v>
          </cell>
          <cell r="T44">
            <v>0</v>
          </cell>
          <cell r="AC44">
            <v>0</v>
          </cell>
          <cell r="AD44">
            <v>0</v>
          </cell>
        </row>
        <row r="45">
          <cell r="F45">
            <v>0</v>
          </cell>
          <cell r="I45">
            <v>6587</v>
          </cell>
          <cell r="J45">
            <v>6587</v>
          </cell>
          <cell r="L45">
            <v>0</v>
          </cell>
          <cell r="M45">
            <v>0</v>
          </cell>
          <cell r="O45">
            <v>0</v>
          </cell>
          <cell r="P45">
            <v>0</v>
          </cell>
          <cell r="S45">
            <v>0</v>
          </cell>
          <cell r="T45">
            <v>0</v>
          </cell>
          <cell r="AC45">
            <v>0</v>
          </cell>
          <cell r="AD45">
            <v>0</v>
          </cell>
        </row>
        <row r="46">
          <cell r="F46">
            <v>6386</v>
          </cell>
          <cell r="I46">
            <v>1572</v>
          </cell>
          <cell r="J46">
            <v>8</v>
          </cell>
          <cell r="L46">
            <v>11</v>
          </cell>
          <cell r="M46">
            <v>0</v>
          </cell>
          <cell r="O46">
            <v>0</v>
          </cell>
          <cell r="P46">
            <v>1266</v>
          </cell>
          <cell r="S46">
            <v>287</v>
          </cell>
          <cell r="T46">
            <v>0</v>
          </cell>
          <cell r="AC46">
            <v>0</v>
          </cell>
          <cell r="AD46">
            <v>0</v>
          </cell>
        </row>
        <row r="47">
          <cell r="F47">
            <v>0</v>
          </cell>
          <cell r="I47">
            <v>470</v>
          </cell>
          <cell r="J47">
            <v>1</v>
          </cell>
          <cell r="L47">
            <v>0</v>
          </cell>
          <cell r="M47">
            <v>0</v>
          </cell>
          <cell r="O47">
            <v>0</v>
          </cell>
          <cell r="P47">
            <v>0</v>
          </cell>
          <cell r="S47">
            <v>0</v>
          </cell>
          <cell r="T47">
            <v>469</v>
          </cell>
          <cell r="AC47">
            <v>0</v>
          </cell>
          <cell r="AD47">
            <v>0</v>
          </cell>
        </row>
        <row r="48">
          <cell r="AO48">
            <v>22</v>
          </cell>
        </row>
      </sheetData>
      <sheetData sheetId="2">
        <row r="9">
          <cell r="B9">
            <v>13708</v>
          </cell>
          <cell r="C9">
            <v>618</v>
          </cell>
          <cell r="D9">
            <v>11588.136363636364</v>
          </cell>
          <cell r="E9">
            <v>2070.318181818182</v>
          </cell>
          <cell r="F9">
            <v>9517.8181818181802</v>
          </cell>
          <cell r="H9">
            <v>222.54545454545456</v>
          </cell>
          <cell r="I9">
            <v>219.36363636363635</v>
          </cell>
          <cell r="K9">
            <v>90</v>
          </cell>
          <cell r="L9">
            <v>267.72727272727275</v>
          </cell>
        </row>
        <row r="10">
          <cell r="D10">
            <v>5698.5000000000009</v>
          </cell>
        </row>
        <row r="11">
          <cell r="B11">
            <v>500</v>
          </cell>
          <cell r="C11">
            <v>0</v>
          </cell>
        </row>
        <row r="12">
          <cell r="B12">
            <v>450</v>
          </cell>
          <cell r="C12">
            <v>54</v>
          </cell>
        </row>
        <row r="13">
          <cell r="B13">
            <v>36</v>
          </cell>
          <cell r="C13">
            <v>0</v>
          </cell>
        </row>
        <row r="14">
          <cell r="B14">
            <v>40</v>
          </cell>
          <cell r="C14">
            <v>0</v>
          </cell>
        </row>
        <row r="15">
          <cell r="B15">
            <v>68</v>
          </cell>
          <cell r="C15">
            <v>0</v>
          </cell>
        </row>
        <row r="16">
          <cell r="B16">
            <v>108</v>
          </cell>
          <cell r="C16">
            <v>0</v>
          </cell>
        </row>
        <row r="17">
          <cell r="B17">
            <v>705</v>
          </cell>
          <cell r="C17">
            <v>20</v>
          </cell>
        </row>
        <row r="18">
          <cell r="B18">
            <v>404</v>
          </cell>
          <cell r="C18">
            <v>2</v>
          </cell>
        </row>
        <row r="19">
          <cell r="B19">
            <v>292</v>
          </cell>
          <cell r="C19">
            <v>3</v>
          </cell>
        </row>
        <row r="20">
          <cell r="B20">
            <v>1414</v>
          </cell>
          <cell r="C20">
            <v>38</v>
          </cell>
        </row>
        <row r="21">
          <cell r="B21">
            <v>516</v>
          </cell>
          <cell r="C21">
            <v>61</v>
          </cell>
        </row>
        <row r="22">
          <cell r="B22">
            <v>320</v>
          </cell>
          <cell r="C22">
            <v>81</v>
          </cell>
        </row>
        <row r="23">
          <cell r="B23">
            <v>296</v>
          </cell>
          <cell r="C23">
            <v>8</v>
          </cell>
        </row>
        <row r="24">
          <cell r="B24">
            <v>516</v>
          </cell>
          <cell r="C24">
            <v>6</v>
          </cell>
        </row>
        <row r="25">
          <cell r="B25">
            <v>529</v>
          </cell>
          <cell r="C25">
            <v>17</v>
          </cell>
        </row>
        <row r="26">
          <cell r="B26">
            <v>476</v>
          </cell>
          <cell r="C26">
            <v>48</v>
          </cell>
        </row>
        <row r="27">
          <cell r="B27">
            <v>26</v>
          </cell>
          <cell r="C27">
            <v>0</v>
          </cell>
        </row>
        <row r="28">
          <cell r="D28">
            <v>5889.636363636364</v>
          </cell>
        </row>
        <row r="29">
          <cell r="B29">
            <v>534</v>
          </cell>
          <cell r="C29">
            <v>18</v>
          </cell>
        </row>
        <row r="30">
          <cell r="B30">
            <v>676</v>
          </cell>
          <cell r="C30">
            <v>24</v>
          </cell>
        </row>
        <row r="31">
          <cell r="B31">
            <v>280</v>
          </cell>
          <cell r="C31">
            <v>0</v>
          </cell>
        </row>
        <row r="32">
          <cell r="B32">
            <v>224</v>
          </cell>
          <cell r="C32">
            <v>4</v>
          </cell>
        </row>
        <row r="33">
          <cell r="B33">
            <v>192</v>
          </cell>
          <cell r="C33">
            <v>0</v>
          </cell>
        </row>
        <row r="34">
          <cell r="B34">
            <v>528</v>
          </cell>
          <cell r="C34">
            <v>13</v>
          </cell>
        </row>
        <row r="35">
          <cell r="B35">
            <v>246</v>
          </cell>
          <cell r="C35">
            <v>0</v>
          </cell>
        </row>
        <row r="36">
          <cell r="B36">
            <v>56</v>
          </cell>
          <cell r="C36">
            <v>0</v>
          </cell>
        </row>
        <row r="37">
          <cell r="B37">
            <v>420</v>
          </cell>
          <cell r="C37">
            <v>2</v>
          </cell>
        </row>
        <row r="38">
          <cell r="B38">
            <v>831</v>
          </cell>
          <cell r="C38">
            <v>142</v>
          </cell>
        </row>
        <row r="39">
          <cell r="B39">
            <v>486</v>
          </cell>
          <cell r="C39">
            <v>2</v>
          </cell>
        </row>
        <row r="40">
          <cell r="B40">
            <v>50</v>
          </cell>
          <cell r="C40">
            <v>0</v>
          </cell>
        </row>
        <row r="41">
          <cell r="B41">
            <v>546</v>
          </cell>
          <cell r="C41">
            <v>25</v>
          </cell>
        </row>
        <row r="42">
          <cell r="B42">
            <v>152</v>
          </cell>
          <cell r="C42">
            <v>0</v>
          </cell>
        </row>
        <row r="43">
          <cell r="B43">
            <v>908</v>
          </cell>
          <cell r="C43">
            <v>0</v>
          </cell>
        </row>
        <row r="44">
          <cell r="B44">
            <v>75</v>
          </cell>
          <cell r="C44">
            <v>0</v>
          </cell>
        </row>
        <row r="45">
          <cell r="B45">
            <v>0</v>
          </cell>
          <cell r="C45">
            <v>0</v>
          </cell>
        </row>
        <row r="46">
          <cell r="B46">
            <v>400</v>
          </cell>
          <cell r="C46">
            <v>50</v>
          </cell>
        </row>
        <row r="47">
          <cell r="B47">
            <v>384</v>
          </cell>
          <cell r="C47">
            <v>0</v>
          </cell>
        </row>
        <row r="48">
          <cell r="B48">
            <v>24</v>
          </cell>
          <cell r="C48">
            <v>0</v>
          </cell>
        </row>
      </sheetData>
      <sheetData sheetId="3"/>
      <sheetData sheetId="4"/>
      <sheetData sheetId="5">
        <row r="11">
          <cell r="P11" t="str">
            <v>SUM</v>
          </cell>
          <cell r="Q11" t="str">
            <v>SENT</v>
          </cell>
        </row>
        <row r="12">
          <cell r="P12">
            <v>2070.318181818182</v>
          </cell>
          <cell r="Q12">
            <v>9517.8181818181802</v>
          </cell>
        </row>
        <row r="15">
          <cell r="P15" t="str">
            <v>SUM</v>
          </cell>
          <cell r="Q15" t="str">
            <v>SENT</v>
          </cell>
        </row>
        <row r="16">
          <cell r="P16">
            <v>90</v>
          </cell>
          <cell r="Q16">
            <v>267.72727272727275</v>
          </cell>
        </row>
        <row r="19">
          <cell r="P19" t="str">
            <v>SUM</v>
          </cell>
          <cell r="Q19" t="str">
            <v>SENT</v>
          </cell>
        </row>
        <row r="20">
          <cell r="P20">
            <v>222.54545454545456</v>
          </cell>
          <cell r="Q20">
            <v>219.36363636363635</v>
          </cell>
        </row>
        <row r="23">
          <cell r="P23" t="str">
            <v>ESTE</v>
          </cell>
          <cell r="Q23" t="str">
            <v>OESTE</v>
          </cell>
        </row>
        <row r="24">
          <cell r="P24">
            <v>5698.5000000000009</v>
          </cell>
          <cell r="Q24">
            <v>5889.636363636364</v>
          </cell>
        </row>
        <row r="27">
          <cell r="P27" t="str">
            <v>OCUPADA</v>
          </cell>
          <cell r="Q27" t="str">
            <v>NO OCUPADA</v>
          </cell>
        </row>
        <row r="28">
          <cell r="P28">
            <v>11588.136363636364</v>
          </cell>
          <cell r="Q28">
            <v>1501.863636363636</v>
          </cell>
        </row>
        <row r="31">
          <cell r="P31" t="str">
            <v>HABITABLES</v>
          </cell>
          <cell r="Q31" t="str">
            <v>NO HABITABLES</v>
          </cell>
        </row>
        <row r="32">
          <cell r="P32">
            <v>13090</v>
          </cell>
          <cell r="Q32">
            <v>618</v>
          </cell>
        </row>
      </sheetData>
      <sheetData sheetId="6">
        <row r="9">
          <cell r="G9">
            <v>3673.4545454545455</v>
          </cell>
          <cell r="I9">
            <v>3178.090909090909</v>
          </cell>
          <cell r="K9">
            <v>1971.0909090909092</v>
          </cell>
          <cell r="M9">
            <v>0</v>
          </cell>
          <cell r="O9">
            <v>176.36363636363637</v>
          </cell>
          <cell r="Q9">
            <v>231.09090909090909</v>
          </cell>
          <cell r="S9">
            <v>287.72727272727269</v>
          </cell>
        </row>
        <row r="10">
          <cell r="G10">
            <v>2103.4545454545455</v>
          </cell>
          <cell r="I10">
            <v>1407.8181818181818</v>
          </cell>
          <cell r="K10">
            <v>1103.318181818182</v>
          </cell>
          <cell r="M10">
            <v>0</v>
          </cell>
          <cell r="O10">
            <v>50.54545454545454</v>
          </cell>
          <cell r="Q10">
            <v>97.409090909090907</v>
          </cell>
          <cell r="S10">
            <v>168.31818181818181</v>
          </cell>
        </row>
        <row r="28">
          <cell r="G28">
            <v>1570</v>
          </cell>
          <cell r="I28">
            <v>1770.272727272727</v>
          </cell>
          <cell r="K28">
            <v>867.77272727272725</v>
          </cell>
          <cell r="M28">
            <v>0</v>
          </cell>
          <cell r="O28">
            <v>125.81818181818183</v>
          </cell>
          <cell r="Q28">
            <v>133.68181818181819</v>
          </cell>
          <cell r="S28">
            <v>119.40909090909089</v>
          </cell>
        </row>
      </sheetData>
      <sheetData sheetId="7">
        <row r="5">
          <cell r="N5" t="str">
            <v>PENDIENTE LIQUIDACIÓN</v>
          </cell>
          <cell r="O5">
            <v>176.36363636363637</v>
          </cell>
        </row>
        <row r="6">
          <cell r="N6" t="str">
            <v>CON LIQUIDACIÓN</v>
          </cell>
          <cell r="O6">
            <v>231.09090909090909</v>
          </cell>
        </row>
        <row r="7">
          <cell r="N7" t="str">
            <v>SIN SENTENCIA</v>
          </cell>
          <cell r="O7">
            <v>0</v>
          </cell>
        </row>
        <row r="8">
          <cell r="N8" t="str">
            <v>PENSIÓN ALIMENTARIA</v>
          </cell>
          <cell r="O8">
            <v>287.72727272727269</v>
          </cell>
        </row>
        <row r="9">
          <cell r="N9" t="str">
            <v>MAXIMA</v>
          </cell>
          <cell r="O9">
            <v>1971.0909090909092</v>
          </cell>
        </row>
        <row r="10">
          <cell r="N10" t="str">
            <v>MINIMA</v>
          </cell>
          <cell r="O10">
            <v>3673.4545454545455</v>
          </cell>
        </row>
        <row r="11">
          <cell r="N11" t="str">
            <v>MEDIANA</v>
          </cell>
          <cell r="O11">
            <v>3178.090909090909</v>
          </cell>
        </row>
        <row r="15">
          <cell r="N15" t="str">
            <v>PENDIENTE LIQUIDACIÓN</v>
          </cell>
          <cell r="O15">
            <v>50.54545454545454</v>
          </cell>
        </row>
        <row r="16">
          <cell r="N16" t="str">
            <v>CON LIQUIDACIÓN</v>
          </cell>
          <cell r="O16">
            <v>97.409090909090907</v>
          </cell>
        </row>
        <row r="17">
          <cell r="N17" t="str">
            <v>SIN SENTENCIA</v>
          </cell>
          <cell r="O17">
            <v>0</v>
          </cell>
        </row>
        <row r="18">
          <cell r="N18" t="str">
            <v>PENSIÓN ALIMENTARIA</v>
          </cell>
          <cell r="O18">
            <v>168.31818181818181</v>
          </cell>
        </row>
        <row r="19">
          <cell r="N19" t="str">
            <v>MAXIMA</v>
          </cell>
          <cell r="O19">
            <v>1103.318181818182</v>
          </cell>
        </row>
        <row r="20">
          <cell r="N20" t="str">
            <v>MINIMA</v>
          </cell>
          <cell r="O20">
            <v>2103.4545454545455</v>
          </cell>
        </row>
        <row r="21">
          <cell r="N21" t="str">
            <v>MEDIANA</v>
          </cell>
          <cell r="O21">
            <v>1407.8181818181818</v>
          </cell>
        </row>
        <row r="25">
          <cell r="N25" t="str">
            <v>PENDIENTE LIQUIDACIÓN</v>
          </cell>
          <cell r="O25">
            <v>125.81818181818183</v>
          </cell>
        </row>
        <row r="26">
          <cell r="N26" t="str">
            <v>CON LIQUIDACIÓN</v>
          </cell>
          <cell r="O26">
            <v>133.68181818181819</v>
          </cell>
        </row>
        <row r="27">
          <cell r="N27" t="str">
            <v>SIN SENTENCIA</v>
          </cell>
          <cell r="O27">
            <v>0</v>
          </cell>
        </row>
        <row r="28">
          <cell r="N28" t="str">
            <v>PENSIÓN ALIMENTARIA</v>
          </cell>
          <cell r="O28">
            <v>119.40909090909089</v>
          </cell>
        </row>
        <row r="29">
          <cell r="N29" t="str">
            <v>MAXIMA</v>
          </cell>
          <cell r="O29">
            <v>867.77272727272725</v>
          </cell>
        </row>
        <row r="30">
          <cell r="N30" t="str">
            <v>MINIMA</v>
          </cell>
          <cell r="O30">
            <v>1570</v>
          </cell>
        </row>
        <row r="31">
          <cell r="N31" t="str">
            <v>MEDIANA</v>
          </cell>
          <cell r="O31">
            <v>1770.272727272727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1</v>
          </cell>
        </row>
        <row r="7">
          <cell r="P7" t="str">
            <v>AGO.</v>
          </cell>
          <cell r="Q7">
            <v>1</v>
          </cell>
        </row>
        <row r="8">
          <cell r="P8" t="str">
            <v>SEP.</v>
          </cell>
          <cell r="Q8">
            <v>2</v>
          </cell>
        </row>
        <row r="9">
          <cell r="P9" t="str">
            <v>OCT</v>
          </cell>
          <cell r="Q9">
            <v>0</v>
          </cell>
        </row>
        <row r="10">
          <cell r="P10" t="str">
            <v>NOV.</v>
          </cell>
          <cell r="Q10">
            <v>5</v>
          </cell>
        </row>
        <row r="11">
          <cell r="P11" t="str">
            <v>DIC.</v>
          </cell>
          <cell r="Q11">
            <v>2</v>
          </cell>
        </row>
        <row r="12">
          <cell r="P12" t="str">
            <v>ENE.</v>
          </cell>
          <cell r="Q12">
            <v>0</v>
          </cell>
        </row>
        <row r="13">
          <cell r="P13" t="str">
            <v xml:space="preserve">FEB. </v>
          </cell>
          <cell r="Q13">
            <v>0</v>
          </cell>
        </row>
        <row r="14">
          <cell r="P14" t="str">
            <v>MAR.</v>
          </cell>
          <cell r="Q14">
            <v>4</v>
          </cell>
        </row>
        <row r="15">
          <cell r="P15" t="str">
            <v>ABR.</v>
          </cell>
          <cell r="Q15">
            <v>0</v>
          </cell>
        </row>
        <row r="16">
          <cell r="P16" t="str">
            <v>MAY.</v>
          </cell>
          <cell r="Q16">
            <v>1</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activeCell="D9" sqref="D9"/>
    </sheetView>
  </sheetViews>
  <sheetFormatPr defaultRowHeight="12.75"/>
  <cols>
    <col min="1" max="1" width="36.42578125" style="297" customWidth="1"/>
    <col min="2" max="2" width="47.7109375" style="297" customWidth="1"/>
    <col min="3" max="16384" width="9.140625" style="296"/>
  </cols>
  <sheetData>
    <row r="1" spans="1:2" ht="16.5" customHeight="1">
      <c r="A1" s="294" t="s">
        <v>312</v>
      </c>
      <c r="B1" s="295"/>
    </row>
    <row r="2" spans="1:2" ht="13.5" thickBot="1"/>
    <row r="3" spans="1:2" ht="26.25" thickTop="1">
      <c r="A3" s="298" t="s">
        <v>313</v>
      </c>
      <c r="B3" s="299" t="s">
        <v>314</v>
      </c>
    </row>
    <row r="4" spans="1:2">
      <c r="A4" s="300"/>
      <c r="B4" s="301"/>
    </row>
    <row r="5" spans="1:2" ht="27.75">
      <c r="A5" s="300" t="s">
        <v>315</v>
      </c>
      <c r="B5" s="301" t="s">
        <v>316</v>
      </c>
    </row>
    <row r="6" spans="1:2">
      <c r="A6" s="300"/>
      <c r="B6" s="301"/>
    </row>
    <row r="7" spans="1:2" ht="38.25">
      <c r="A7" s="300" t="s">
        <v>317</v>
      </c>
      <c r="B7" s="301" t="s">
        <v>318</v>
      </c>
    </row>
    <row r="8" spans="1:2">
      <c r="A8" s="300"/>
      <c r="B8" s="301"/>
    </row>
    <row r="9" spans="1:2" ht="38.25">
      <c r="A9" s="300" t="s">
        <v>319</v>
      </c>
      <c r="B9" s="301" t="s">
        <v>320</v>
      </c>
    </row>
    <row r="10" spans="1:2">
      <c r="A10" s="300"/>
      <c r="B10" s="301"/>
    </row>
    <row r="11" spans="1:2" ht="38.25">
      <c r="A11" s="300" t="s">
        <v>321</v>
      </c>
      <c r="B11" s="301" t="s">
        <v>322</v>
      </c>
    </row>
    <row r="12" spans="1:2">
      <c r="A12" s="300"/>
      <c r="B12" s="301"/>
    </row>
    <row r="13" spans="1:2" ht="51">
      <c r="A13" s="300" t="s">
        <v>323</v>
      </c>
      <c r="B13" s="301" t="s">
        <v>324</v>
      </c>
    </row>
    <row r="14" spans="1:2">
      <c r="A14" s="300"/>
      <c r="B14" s="301"/>
    </row>
    <row r="15" spans="1:2" ht="51">
      <c r="A15" s="300" t="s">
        <v>325</v>
      </c>
      <c r="B15" s="301" t="s">
        <v>326</v>
      </c>
    </row>
    <row r="16" spans="1:2">
      <c r="A16" s="300"/>
      <c r="B16" s="301"/>
    </row>
    <row r="17" spans="1:2" ht="25.5">
      <c r="A17" s="300" t="s">
        <v>327</v>
      </c>
      <c r="B17" s="301" t="s">
        <v>328</v>
      </c>
    </row>
    <row r="18" spans="1:2">
      <c r="A18" s="300"/>
      <c r="B18" s="301"/>
    </row>
    <row r="19" spans="1:2" ht="38.25">
      <c r="A19" s="302" t="s">
        <v>329</v>
      </c>
      <c r="B19" s="301" t="s">
        <v>330</v>
      </c>
    </row>
    <row r="20" spans="1:2">
      <c r="A20" s="300"/>
      <c r="B20" s="301"/>
    </row>
    <row r="21" spans="1:2" ht="38.25">
      <c r="A21" s="300" t="s">
        <v>331</v>
      </c>
      <c r="B21" s="301" t="s">
        <v>332</v>
      </c>
    </row>
    <row r="22" spans="1:2">
      <c r="A22" s="300"/>
      <c r="B22" s="301"/>
    </row>
    <row r="23" spans="1:2" ht="78" customHeight="1">
      <c r="A23" s="300" t="s">
        <v>333</v>
      </c>
      <c r="B23" s="301" t="s">
        <v>334</v>
      </c>
    </row>
    <row r="24" spans="1:2">
      <c r="A24" s="300"/>
      <c r="B24" s="301"/>
    </row>
    <row r="25" spans="1:2" ht="102">
      <c r="A25" s="300" t="s">
        <v>335</v>
      </c>
      <c r="B25" s="301" t="s">
        <v>336</v>
      </c>
    </row>
    <row r="26" spans="1:2" ht="20.25" customHeight="1">
      <c r="A26" s="300"/>
      <c r="B26" s="301"/>
    </row>
    <row r="27" spans="1:2" ht="89.25">
      <c r="A27" s="300" t="s">
        <v>337</v>
      </c>
      <c r="B27" s="301" t="s">
        <v>338</v>
      </c>
    </row>
    <row r="28" spans="1:2" ht="20.25" customHeight="1">
      <c r="A28" s="300"/>
      <c r="B28" s="301"/>
    </row>
    <row r="29" spans="1:2" ht="20.25" customHeight="1" thickBot="1">
      <c r="A29" s="303" t="s">
        <v>339</v>
      </c>
      <c r="B29" s="304" t="s">
        <v>340</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election activeCell="B20" sqref="B20:D21"/>
    </sheetView>
  </sheetViews>
  <sheetFormatPr defaultRowHeight="12.75"/>
  <cols>
    <col min="1" max="1" width="29" style="288" customWidth="1"/>
    <col min="2" max="2" width="21.28515625" style="290" customWidth="1"/>
    <col min="3" max="3" width="7.28515625" style="290" customWidth="1"/>
    <col min="4" max="4" width="41.85546875" style="290" customWidth="1"/>
    <col min="5" max="16384" width="9.140625" style="270"/>
  </cols>
  <sheetData>
    <row r="1" spans="1:4">
      <c r="A1" s="268"/>
      <c r="B1" s="269"/>
      <c r="C1" s="269"/>
      <c r="D1" s="269"/>
    </row>
    <row r="2" spans="1:4">
      <c r="A2" s="386" t="s">
        <v>275</v>
      </c>
      <c r="B2" s="271" t="s">
        <v>276</v>
      </c>
      <c r="C2" s="386" t="s">
        <v>277</v>
      </c>
      <c r="D2" s="272" t="s">
        <v>278</v>
      </c>
    </row>
    <row r="3" spans="1:4">
      <c r="A3" s="387"/>
      <c r="B3" s="273" t="s">
        <v>279</v>
      </c>
      <c r="C3" s="387"/>
      <c r="D3" s="274" t="s">
        <v>280</v>
      </c>
    </row>
    <row r="4" spans="1:4">
      <c r="A4" s="387"/>
      <c r="B4" s="273" t="s">
        <v>281</v>
      </c>
      <c r="C4" s="388"/>
      <c r="D4" s="275" t="s">
        <v>280</v>
      </c>
    </row>
    <row r="5" spans="1:4">
      <c r="A5" s="276" t="s">
        <v>282</v>
      </c>
      <c r="B5" s="389" t="s">
        <v>283</v>
      </c>
      <c r="C5" s="389"/>
      <c r="D5" s="390"/>
    </row>
    <row r="6" spans="1:4">
      <c r="A6" s="276" t="s">
        <v>284</v>
      </c>
      <c r="B6" s="389" t="s">
        <v>285</v>
      </c>
      <c r="C6" s="389"/>
      <c r="D6" s="390"/>
    </row>
    <row r="7" spans="1:4">
      <c r="A7" s="276" t="s">
        <v>286</v>
      </c>
      <c r="B7" s="273" t="s">
        <v>287</v>
      </c>
      <c r="C7" s="277" t="s">
        <v>288</v>
      </c>
      <c r="D7" s="277" t="s">
        <v>287</v>
      </c>
    </row>
    <row r="8" spans="1:4">
      <c r="A8" s="276" t="s">
        <v>289</v>
      </c>
      <c r="B8" s="389" t="s">
        <v>290</v>
      </c>
      <c r="C8" s="389"/>
      <c r="D8" s="390"/>
    </row>
    <row r="9" spans="1:4">
      <c r="A9" s="276"/>
      <c r="B9" s="269"/>
      <c r="C9" s="269"/>
      <c r="D9" s="278"/>
    </row>
    <row r="10" spans="1:4">
      <c r="A10" s="276" t="s">
        <v>291</v>
      </c>
      <c r="B10" s="269" t="s">
        <v>292</v>
      </c>
      <c r="C10" s="269"/>
      <c r="D10" s="278"/>
    </row>
    <row r="11" spans="1:4" ht="24">
      <c r="A11" s="276" t="s">
        <v>293</v>
      </c>
      <c r="B11" s="279"/>
      <c r="C11" s="273"/>
      <c r="D11" s="280"/>
    </row>
    <row r="12" spans="1:4">
      <c r="A12" s="276" t="s">
        <v>294</v>
      </c>
      <c r="B12" s="391" t="s">
        <v>295</v>
      </c>
      <c r="C12" s="382"/>
      <c r="D12" s="383"/>
    </row>
    <row r="13" spans="1:4">
      <c r="A13" s="276" t="s">
        <v>296</v>
      </c>
      <c r="B13" s="269" t="s">
        <v>297</v>
      </c>
      <c r="C13" s="269"/>
      <c r="D13" s="278"/>
    </row>
    <row r="14" spans="1:4">
      <c r="A14" s="276"/>
      <c r="B14" s="269"/>
      <c r="C14" s="269"/>
      <c r="D14" s="278"/>
    </row>
    <row r="15" spans="1:4" ht="24">
      <c r="A15" s="276" t="s">
        <v>298</v>
      </c>
      <c r="B15" s="269" t="s">
        <v>299</v>
      </c>
      <c r="C15" s="278" t="s">
        <v>300</v>
      </c>
      <c r="D15" s="278"/>
    </row>
    <row r="16" spans="1:4">
      <c r="A16" s="276"/>
      <c r="B16" s="269" t="s">
        <v>301</v>
      </c>
      <c r="C16" s="269"/>
      <c r="D16" s="278"/>
    </row>
    <row r="17" spans="1:4">
      <c r="A17" s="276"/>
      <c r="B17" s="281" t="s">
        <v>302</v>
      </c>
      <c r="C17" s="269"/>
      <c r="D17" s="278"/>
    </row>
    <row r="18" spans="1:4">
      <c r="A18" s="276"/>
      <c r="B18" s="269" t="s">
        <v>303</v>
      </c>
      <c r="C18" s="282"/>
      <c r="D18" s="283"/>
    </row>
    <row r="19" spans="1:4">
      <c r="A19" s="276"/>
      <c r="B19" s="281" t="s">
        <v>304</v>
      </c>
      <c r="C19" s="269"/>
      <c r="D19" s="278"/>
    </row>
    <row r="20" spans="1:4">
      <c r="A20" s="276"/>
      <c r="B20" s="379" t="s">
        <v>305</v>
      </c>
      <c r="C20" s="380"/>
      <c r="D20" s="381"/>
    </row>
    <row r="21" spans="1:4">
      <c r="A21" s="276"/>
      <c r="B21" s="379"/>
      <c r="C21" s="380"/>
      <c r="D21" s="381"/>
    </row>
    <row r="22" spans="1:4">
      <c r="A22" s="276"/>
      <c r="B22" s="284"/>
      <c r="C22" s="284"/>
      <c r="D22" s="285"/>
    </row>
    <row r="23" spans="1:4">
      <c r="A23" s="286"/>
      <c r="B23" s="269" t="s">
        <v>306</v>
      </c>
      <c r="C23" s="269"/>
      <c r="D23" s="278"/>
    </row>
    <row r="24" spans="1:4">
      <c r="A24" s="286"/>
      <c r="B24" s="269" t="s">
        <v>307</v>
      </c>
      <c r="C24" s="269"/>
      <c r="D24" s="278"/>
    </row>
    <row r="25" spans="1:4">
      <c r="A25" s="276"/>
      <c r="B25" s="269"/>
      <c r="C25" s="269"/>
      <c r="D25" s="278"/>
    </row>
    <row r="26" spans="1:4">
      <c r="A26" s="276" t="s">
        <v>308</v>
      </c>
      <c r="B26" s="382" t="s">
        <v>309</v>
      </c>
      <c r="C26" s="382"/>
      <c r="D26" s="383"/>
    </row>
    <row r="27" spans="1:4" ht="99" customHeight="1">
      <c r="A27" s="286"/>
      <c r="B27" s="382"/>
      <c r="C27" s="382"/>
      <c r="D27" s="383"/>
    </row>
    <row r="28" spans="1:4">
      <c r="A28" s="276" t="s">
        <v>310</v>
      </c>
      <c r="B28" s="382" t="s">
        <v>311</v>
      </c>
      <c r="C28" s="382"/>
      <c r="D28" s="383"/>
    </row>
    <row r="29" spans="1:4" ht="117.75" customHeight="1">
      <c r="A29" s="287"/>
      <c r="B29" s="384"/>
      <c r="C29" s="384"/>
      <c r="D29" s="385"/>
    </row>
    <row r="30" spans="1:4">
      <c r="B30" s="289"/>
      <c r="C30" s="289"/>
      <c r="D30" s="289"/>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4"/>
  <sheetViews>
    <sheetView tabSelected="1" zoomScale="110" zoomScaleNormal="110" workbookViewId="0"/>
  </sheetViews>
  <sheetFormatPr defaultRowHeight="15"/>
  <cols>
    <col min="1" max="1" width="36.7109375" customWidth="1"/>
    <col min="2" max="2" width="6.5703125" bestFit="1" customWidth="1"/>
    <col min="3" max="3" width="8.5703125" customWidth="1"/>
    <col min="4" max="6" width="7.5703125" customWidth="1"/>
    <col min="7" max="7" width="6.85546875" customWidth="1"/>
    <col min="8" max="9" width="5.85546875" customWidth="1"/>
    <col min="10" max="10" width="6.140625" customWidth="1"/>
    <col min="11" max="12" width="5.85546875" customWidth="1"/>
    <col min="257" max="257" width="36.7109375" customWidth="1"/>
    <col min="258" max="258" width="6.5703125" bestFit="1" customWidth="1"/>
    <col min="259" max="259" width="8.5703125" customWidth="1"/>
    <col min="260" max="262" width="7.5703125" customWidth="1"/>
    <col min="263" max="263" width="6.85546875" customWidth="1"/>
    <col min="264" max="265" width="5.85546875" customWidth="1"/>
    <col min="266" max="266" width="6.140625" customWidth="1"/>
    <col min="267" max="268" width="5.85546875" customWidth="1"/>
    <col min="513" max="513" width="36.7109375" customWidth="1"/>
    <col min="514" max="514" width="6.5703125" bestFit="1" customWidth="1"/>
    <col min="515" max="515" width="8.5703125" customWidth="1"/>
    <col min="516" max="518" width="7.5703125" customWidth="1"/>
    <col min="519" max="519" width="6.85546875" customWidth="1"/>
    <col min="520" max="521" width="5.85546875" customWidth="1"/>
    <col min="522" max="522" width="6.140625" customWidth="1"/>
    <col min="523" max="524" width="5.85546875" customWidth="1"/>
    <col min="769" max="769" width="36.7109375" customWidth="1"/>
    <col min="770" max="770" width="6.5703125" bestFit="1" customWidth="1"/>
    <col min="771" max="771" width="8.5703125" customWidth="1"/>
    <col min="772" max="774" width="7.5703125" customWidth="1"/>
    <col min="775" max="775" width="6.85546875" customWidth="1"/>
    <col min="776" max="777" width="5.85546875" customWidth="1"/>
    <col min="778" max="778" width="6.140625" customWidth="1"/>
    <col min="779" max="780" width="5.85546875" customWidth="1"/>
    <col min="1025" max="1025" width="36.7109375" customWidth="1"/>
    <col min="1026" max="1026" width="6.5703125" bestFit="1" customWidth="1"/>
    <col min="1027" max="1027" width="8.5703125" customWidth="1"/>
    <col min="1028" max="1030" width="7.5703125" customWidth="1"/>
    <col min="1031" max="1031" width="6.85546875" customWidth="1"/>
    <col min="1032" max="1033" width="5.85546875" customWidth="1"/>
    <col min="1034" max="1034" width="6.140625" customWidth="1"/>
    <col min="1035" max="1036" width="5.85546875" customWidth="1"/>
    <col min="1281" max="1281" width="36.7109375" customWidth="1"/>
    <col min="1282" max="1282" width="6.5703125" bestFit="1" customWidth="1"/>
    <col min="1283" max="1283" width="8.5703125" customWidth="1"/>
    <col min="1284" max="1286" width="7.5703125" customWidth="1"/>
    <col min="1287" max="1287" width="6.85546875" customWidth="1"/>
    <col min="1288" max="1289" width="5.85546875" customWidth="1"/>
    <col min="1290" max="1290" width="6.140625" customWidth="1"/>
    <col min="1291" max="1292" width="5.85546875" customWidth="1"/>
    <col min="1537" max="1537" width="36.7109375" customWidth="1"/>
    <col min="1538" max="1538" width="6.5703125" bestFit="1" customWidth="1"/>
    <col min="1539" max="1539" width="8.5703125" customWidth="1"/>
    <col min="1540" max="1542" width="7.5703125" customWidth="1"/>
    <col min="1543" max="1543" width="6.85546875" customWidth="1"/>
    <col min="1544" max="1545" width="5.85546875" customWidth="1"/>
    <col min="1546" max="1546" width="6.140625" customWidth="1"/>
    <col min="1547" max="1548" width="5.85546875" customWidth="1"/>
    <col min="1793" max="1793" width="36.7109375" customWidth="1"/>
    <col min="1794" max="1794" width="6.5703125" bestFit="1" customWidth="1"/>
    <col min="1795" max="1795" width="8.5703125" customWidth="1"/>
    <col min="1796" max="1798" width="7.5703125" customWidth="1"/>
    <col min="1799" max="1799" width="6.85546875" customWidth="1"/>
    <col min="1800" max="1801" width="5.85546875" customWidth="1"/>
    <col min="1802" max="1802" width="6.140625" customWidth="1"/>
    <col min="1803" max="1804" width="5.85546875" customWidth="1"/>
    <col min="2049" max="2049" width="36.7109375" customWidth="1"/>
    <col min="2050" max="2050" width="6.5703125" bestFit="1" customWidth="1"/>
    <col min="2051" max="2051" width="8.5703125" customWidth="1"/>
    <col min="2052" max="2054" width="7.5703125" customWidth="1"/>
    <col min="2055" max="2055" width="6.85546875" customWidth="1"/>
    <col min="2056" max="2057" width="5.85546875" customWidth="1"/>
    <col min="2058" max="2058" width="6.140625" customWidth="1"/>
    <col min="2059" max="2060" width="5.85546875" customWidth="1"/>
    <col min="2305" max="2305" width="36.7109375" customWidth="1"/>
    <col min="2306" max="2306" width="6.5703125" bestFit="1" customWidth="1"/>
    <col min="2307" max="2307" width="8.5703125" customWidth="1"/>
    <col min="2308" max="2310" width="7.5703125" customWidth="1"/>
    <col min="2311" max="2311" width="6.85546875" customWidth="1"/>
    <col min="2312" max="2313" width="5.85546875" customWidth="1"/>
    <col min="2314" max="2314" width="6.140625" customWidth="1"/>
    <col min="2315" max="2316" width="5.85546875" customWidth="1"/>
    <col min="2561" max="2561" width="36.7109375" customWidth="1"/>
    <col min="2562" max="2562" width="6.5703125" bestFit="1" customWidth="1"/>
    <col min="2563" max="2563" width="8.5703125" customWidth="1"/>
    <col min="2564" max="2566" width="7.5703125" customWidth="1"/>
    <col min="2567" max="2567" width="6.85546875" customWidth="1"/>
    <col min="2568" max="2569" width="5.85546875" customWidth="1"/>
    <col min="2570" max="2570" width="6.140625" customWidth="1"/>
    <col min="2571" max="2572" width="5.85546875" customWidth="1"/>
    <col min="2817" max="2817" width="36.7109375" customWidth="1"/>
    <col min="2818" max="2818" width="6.5703125" bestFit="1" customWidth="1"/>
    <col min="2819" max="2819" width="8.5703125" customWidth="1"/>
    <col min="2820" max="2822" width="7.5703125" customWidth="1"/>
    <col min="2823" max="2823" width="6.85546875" customWidth="1"/>
    <col min="2824" max="2825" width="5.85546875" customWidth="1"/>
    <col min="2826" max="2826" width="6.140625" customWidth="1"/>
    <col min="2827" max="2828" width="5.85546875" customWidth="1"/>
    <col min="3073" max="3073" width="36.7109375" customWidth="1"/>
    <col min="3074" max="3074" width="6.5703125" bestFit="1" customWidth="1"/>
    <col min="3075" max="3075" width="8.5703125" customWidth="1"/>
    <col min="3076" max="3078" width="7.5703125" customWidth="1"/>
    <col min="3079" max="3079" width="6.85546875" customWidth="1"/>
    <col min="3080" max="3081" width="5.85546875" customWidth="1"/>
    <col min="3082" max="3082" width="6.140625" customWidth="1"/>
    <col min="3083" max="3084" width="5.85546875" customWidth="1"/>
    <col min="3329" max="3329" width="36.7109375" customWidth="1"/>
    <col min="3330" max="3330" width="6.5703125" bestFit="1" customWidth="1"/>
    <col min="3331" max="3331" width="8.5703125" customWidth="1"/>
    <col min="3332" max="3334" width="7.5703125" customWidth="1"/>
    <col min="3335" max="3335" width="6.85546875" customWidth="1"/>
    <col min="3336" max="3337" width="5.85546875" customWidth="1"/>
    <col min="3338" max="3338" width="6.140625" customWidth="1"/>
    <col min="3339" max="3340" width="5.85546875" customWidth="1"/>
    <col min="3585" max="3585" width="36.7109375" customWidth="1"/>
    <col min="3586" max="3586" width="6.5703125" bestFit="1" customWidth="1"/>
    <col min="3587" max="3587" width="8.5703125" customWidth="1"/>
    <col min="3588" max="3590" width="7.5703125" customWidth="1"/>
    <col min="3591" max="3591" width="6.85546875" customWidth="1"/>
    <col min="3592" max="3593" width="5.85546875" customWidth="1"/>
    <col min="3594" max="3594" width="6.140625" customWidth="1"/>
    <col min="3595" max="3596" width="5.85546875" customWidth="1"/>
    <col min="3841" max="3841" width="36.7109375" customWidth="1"/>
    <col min="3842" max="3842" width="6.5703125" bestFit="1" customWidth="1"/>
    <col min="3843" max="3843" width="8.5703125" customWidth="1"/>
    <col min="3844" max="3846" width="7.5703125" customWidth="1"/>
    <col min="3847" max="3847" width="6.85546875" customWidth="1"/>
    <col min="3848" max="3849" width="5.85546875" customWidth="1"/>
    <col min="3850" max="3850" width="6.140625" customWidth="1"/>
    <col min="3851" max="3852" width="5.85546875" customWidth="1"/>
    <col min="4097" max="4097" width="36.7109375" customWidth="1"/>
    <col min="4098" max="4098" width="6.5703125" bestFit="1" customWidth="1"/>
    <col min="4099" max="4099" width="8.5703125" customWidth="1"/>
    <col min="4100" max="4102" width="7.5703125" customWidth="1"/>
    <col min="4103" max="4103" width="6.85546875" customWidth="1"/>
    <col min="4104" max="4105" width="5.85546875" customWidth="1"/>
    <col min="4106" max="4106" width="6.140625" customWidth="1"/>
    <col min="4107" max="4108" width="5.85546875" customWidth="1"/>
    <col min="4353" max="4353" width="36.7109375" customWidth="1"/>
    <col min="4354" max="4354" width="6.5703125" bestFit="1" customWidth="1"/>
    <col min="4355" max="4355" width="8.5703125" customWidth="1"/>
    <col min="4356" max="4358" width="7.5703125" customWidth="1"/>
    <col min="4359" max="4359" width="6.85546875" customWidth="1"/>
    <col min="4360" max="4361" width="5.85546875" customWidth="1"/>
    <col min="4362" max="4362" width="6.140625" customWidth="1"/>
    <col min="4363" max="4364" width="5.85546875" customWidth="1"/>
    <col min="4609" max="4609" width="36.7109375" customWidth="1"/>
    <col min="4610" max="4610" width="6.5703125" bestFit="1" customWidth="1"/>
    <col min="4611" max="4611" width="8.5703125" customWidth="1"/>
    <col min="4612" max="4614" width="7.5703125" customWidth="1"/>
    <col min="4615" max="4615" width="6.85546875" customWidth="1"/>
    <col min="4616" max="4617" width="5.85546875" customWidth="1"/>
    <col min="4618" max="4618" width="6.140625" customWidth="1"/>
    <col min="4619" max="4620" width="5.85546875" customWidth="1"/>
    <col min="4865" max="4865" width="36.7109375" customWidth="1"/>
    <col min="4866" max="4866" width="6.5703125" bestFit="1" customWidth="1"/>
    <col min="4867" max="4867" width="8.5703125" customWidth="1"/>
    <col min="4868" max="4870" width="7.5703125" customWidth="1"/>
    <col min="4871" max="4871" width="6.85546875" customWidth="1"/>
    <col min="4872" max="4873" width="5.85546875" customWidth="1"/>
    <col min="4874" max="4874" width="6.140625" customWidth="1"/>
    <col min="4875" max="4876" width="5.85546875" customWidth="1"/>
    <col min="5121" max="5121" width="36.7109375" customWidth="1"/>
    <col min="5122" max="5122" width="6.5703125" bestFit="1" customWidth="1"/>
    <col min="5123" max="5123" width="8.5703125" customWidth="1"/>
    <col min="5124" max="5126" width="7.5703125" customWidth="1"/>
    <col min="5127" max="5127" width="6.85546875" customWidth="1"/>
    <col min="5128" max="5129" width="5.85546875" customWidth="1"/>
    <col min="5130" max="5130" width="6.140625" customWidth="1"/>
    <col min="5131" max="5132" width="5.85546875" customWidth="1"/>
    <col min="5377" max="5377" width="36.7109375" customWidth="1"/>
    <col min="5378" max="5378" width="6.5703125" bestFit="1" customWidth="1"/>
    <col min="5379" max="5379" width="8.5703125" customWidth="1"/>
    <col min="5380" max="5382" width="7.5703125" customWidth="1"/>
    <col min="5383" max="5383" width="6.85546875" customWidth="1"/>
    <col min="5384" max="5385" width="5.85546875" customWidth="1"/>
    <col min="5386" max="5386" width="6.140625" customWidth="1"/>
    <col min="5387" max="5388" width="5.85546875" customWidth="1"/>
    <col min="5633" max="5633" width="36.7109375" customWidth="1"/>
    <col min="5634" max="5634" width="6.5703125" bestFit="1" customWidth="1"/>
    <col min="5635" max="5635" width="8.5703125" customWidth="1"/>
    <col min="5636" max="5638" width="7.5703125" customWidth="1"/>
    <col min="5639" max="5639" width="6.85546875" customWidth="1"/>
    <col min="5640" max="5641" width="5.85546875" customWidth="1"/>
    <col min="5642" max="5642" width="6.140625" customWidth="1"/>
    <col min="5643" max="5644" width="5.85546875" customWidth="1"/>
    <col min="5889" max="5889" width="36.7109375" customWidth="1"/>
    <col min="5890" max="5890" width="6.5703125" bestFit="1" customWidth="1"/>
    <col min="5891" max="5891" width="8.5703125" customWidth="1"/>
    <col min="5892" max="5894" width="7.5703125" customWidth="1"/>
    <col min="5895" max="5895" width="6.85546875" customWidth="1"/>
    <col min="5896" max="5897" width="5.85546875" customWidth="1"/>
    <col min="5898" max="5898" width="6.140625" customWidth="1"/>
    <col min="5899" max="5900" width="5.85546875" customWidth="1"/>
    <col min="6145" max="6145" width="36.7109375" customWidth="1"/>
    <col min="6146" max="6146" width="6.5703125" bestFit="1" customWidth="1"/>
    <col min="6147" max="6147" width="8.5703125" customWidth="1"/>
    <col min="6148" max="6150" width="7.5703125" customWidth="1"/>
    <col min="6151" max="6151" width="6.85546875" customWidth="1"/>
    <col min="6152" max="6153" width="5.85546875" customWidth="1"/>
    <col min="6154" max="6154" width="6.140625" customWidth="1"/>
    <col min="6155" max="6156" width="5.85546875" customWidth="1"/>
    <col min="6401" max="6401" width="36.7109375" customWidth="1"/>
    <col min="6402" max="6402" width="6.5703125" bestFit="1" customWidth="1"/>
    <col min="6403" max="6403" width="8.5703125" customWidth="1"/>
    <col min="6404" max="6406" width="7.5703125" customWidth="1"/>
    <col min="6407" max="6407" width="6.85546875" customWidth="1"/>
    <col min="6408" max="6409" width="5.85546875" customWidth="1"/>
    <col min="6410" max="6410" width="6.140625" customWidth="1"/>
    <col min="6411" max="6412" width="5.85546875" customWidth="1"/>
    <col min="6657" max="6657" width="36.7109375" customWidth="1"/>
    <col min="6658" max="6658" width="6.5703125" bestFit="1" customWidth="1"/>
    <col min="6659" max="6659" width="8.5703125" customWidth="1"/>
    <col min="6660" max="6662" width="7.5703125" customWidth="1"/>
    <col min="6663" max="6663" width="6.85546875" customWidth="1"/>
    <col min="6664" max="6665" width="5.85546875" customWidth="1"/>
    <col min="6666" max="6666" width="6.140625" customWidth="1"/>
    <col min="6667" max="6668" width="5.85546875" customWidth="1"/>
    <col min="6913" max="6913" width="36.7109375" customWidth="1"/>
    <col min="6914" max="6914" width="6.5703125" bestFit="1" customWidth="1"/>
    <col min="6915" max="6915" width="8.5703125" customWidth="1"/>
    <col min="6916" max="6918" width="7.5703125" customWidth="1"/>
    <col min="6919" max="6919" width="6.85546875" customWidth="1"/>
    <col min="6920" max="6921" width="5.85546875" customWidth="1"/>
    <col min="6922" max="6922" width="6.140625" customWidth="1"/>
    <col min="6923" max="6924" width="5.85546875" customWidth="1"/>
    <col min="7169" max="7169" width="36.7109375" customWidth="1"/>
    <col min="7170" max="7170" width="6.5703125" bestFit="1" customWidth="1"/>
    <col min="7171" max="7171" width="8.5703125" customWidth="1"/>
    <col min="7172" max="7174" width="7.5703125" customWidth="1"/>
    <col min="7175" max="7175" width="6.85546875" customWidth="1"/>
    <col min="7176" max="7177" width="5.85546875" customWidth="1"/>
    <col min="7178" max="7178" width="6.140625" customWidth="1"/>
    <col min="7179" max="7180" width="5.85546875" customWidth="1"/>
    <col min="7425" max="7425" width="36.7109375" customWidth="1"/>
    <col min="7426" max="7426" width="6.5703125" bestFit="1" customWidth="1"/>
    <col min="7427" max="7427" width="8.5703125" customWidth="1"/>
    <col min="7428" max="7430" width="7.5703125" customWidth="1"/>
    <col min="7431" max="7431" width="6.85546875" customWidth="1"/>
    <col min="7432" max="7433" width="5.85546875" customWidth="1"/>
    <col min="7434" max="7434" width="6.140625" customWidth="1"/>
    <col min="7435" max="7436" width="5.85546875" customWidth="1"/>
    <col min="7681" max="7681" width="36.7109375" customWidth="1"/>
    <col min="7682" max="7682" width="6.5703125" bestFit="1" customWidth="1"/>
    <col min="7683" max="7683" width="8.5703125" customWidth="1"/>
    <col min="7684" max="7686" width="7.5703125" customWidth="1"/>
    <col min="7687" max="7687" width="6.85546875" customWidth="1"/>
    <col min="7688" max="7689" width="5.85546875" customWidth="1"/>
    <col min="7690" max="7690" width="6.140625" customWidth="1"/>
    <col min="7691" max="7692" width="5.85546875" customWidth="1"/>
    <col min="7937" max="7937" width="36.7109375" customWidth="1"/>
    <col min="7938" max="7938" width="6.5703125" bestFit="1" customWidth="1"/>
    <col min="7939" max="7939" width="8.5703125" customWidth="1"/>
    <col min="7940" max="7942" width="7.5703125" customWidth="1"/>
    <col min="7943" max="7943" width="6.85546875" customWidth="1"/>
    <col min="7944" max="7945" width="5.85546875" customWidth="1"/>
    <col min="7946" max="7946" width="6.140625" customWidth="1"/>
    <col min="7947" max="7948" width="5.85546875" customWidth="1"/>
    <col min="8193" max="8193" width="36.7109375" customWidth="1"/>
    <col min="8194" max="8194" width="6.5703125" bestFit="1" customWidth="1"/>
    <col min="8195" max="8195" width="8.5703125" customWidth="1"/>
    <col min="8196" max="8198" width="7.5703125" customWidth="1"/>
    <col min="8199" max="8199" width="6.85546875" customWidth="1"/>
    <col min="8200" max="8201" width="5.85546875" customWidth="1"/>
    <col min="8202" max="8202" width="6.140625" customWidth="1"/>
    <col min="8203" max="8204" width="5.85546875" customWidth="1"/>
    <col min="8449" max="8449" width="36.7109375" customWidth="1"/>
    <col min="8450" max="8450" width="6.5703125" bestFit="1" customWidth="1"/>
    <col min="8451" max="8451" width="8.5703125" customWidth="1"/>
    <col min="8452" max="8454" width="7.5703125" customWidth="1"/>
    <col min="8455" max="8455" width="6.85546875" customWidth="1"/>
    <col min="8456" max="8457" width="5.85546875" customWidth="1"/>
    <col min="8458" max="8458" width="6.140625" customWidth="1"/>
    <col min="8459" max="8460" width="5.85546875" customWidth="1"/>
    <col min="8705" max="8705" width="36.7109375" customWidth="1"/>
    <col min="8706" max="8706" width="6.5703125" bestFit="1" customWidth="1"/>
    <col min="8707" max="8707" width="8.5703125" customWidth="1"/>
    <col min="8708" max="8710" width="7.5703125" customWidth="1"/>
    <col min="8711" max="8711" width="6.85546875" customWidth="1"/>
    <col min="8712" max="8713" width="5.85546875" customWidth="1"/>
    <col min="8714" max="8714" width="6.140625" customWidth="1"/>
    <col min="8715" max="8716" width="5.85546875" customWidth="1"/>
    <col min="8961" max="8961" width="36.7109375" customWidth="1"/>
    <col min="8962" max="8962" width="6.5703125" bestFit="1" customWidth="1"/>
    <col min="8963" max="8963" width="8.5703125" customWidth="1"/>
    <col min="8964" max="8966" width="7.5703125" customWidth="1"/>
    <col min="8967" max="8967" width="6.85546875" customWidth="1"/>
    <col min="8968" max="8969" width="5.85546875" customWidth="1"/>
    <col min="8970" max="8970" width="6.140625" customWidth="1"/>
    <col min="8971" max="8972" width="5.85546875" customWidth="1"/>
    <col min="9217" max="9217" width="36.7109375" customWidth="1"/>
    <col min="9218" max="9218" width="6.5703125" bestFit="1" customWidth="1"/>
    <col min="9219" max="9219" width="8.5703125" customWidth="1"/>
    <col min="9220" max="9222" width="7.5703125" customWidth="1"/>
    <col min="9223" max="9223" width="6.85546875" customWidth="1"/>
    <col min="9224" max="9225" width="5.85546875" customWidth="1"/>
    <col min="9226" max="9226" width="6.140625" customWidth="1"/>
    <col min="9227" max="9228" width="5.85546875" customWidth="1"/>
    <col min="9473" max="9473" width="36.7109375" customWidth="1"/>
    <col min="9474" max="9474" width="6.5703125" bestFit="1" customWidth="1"/>
    <col min="9475" max="9475" width="8.5703125" customWidth="1"/>
    <col min="9476" max="9478" width="7.5703125" customWidth="1"/>
    <col min="9479" max="9479" width="6.85546875" customWidth="1"/>
    <col min="9480" max="9481" width="5.85546875" customWidth="1"/>
    <col min="9482" max="9482" width="6.140625" customWidth="1"/>
    <col min="9483" max="9484" width="5.85546875" customWidth="1"/>
    <col min="9729" max="9729" width="36.7109375" customWidth="1"/>
    <col min="9730" max="9730" width="6.5703125" bestFit="1" customWidth="1"/>
    <col min="9731" max="9731" width="8.5703125" customWidth="1"/>
    <col min="9732" max="9734" width="7.5703125" customWidth="1"/>
    <col min="9735" max="9735" width="6.85546875" customWidth="1"/>
    <col min="9736" max="9737" width="5.85546875" customWidth="1"/>
    <col min="9738" max="9738" width="6.140625" customWidth="1"/>
    <col min="9739" max="9740" width="5.85546875" customWidth="1"/>
    <col min="9985" max="9985" width="36.7109375" customWidth="1"/>
    <col min="9986" max="9986" width="6.5703125" bestFit="1" customWidth="1"/>
    <col min="9987" max="9987" width="8.5703125" customWidth="1"/>
    <col min="9988" max="9990" width="7.5703125" customWidth="1"/>
    <col min="9991" max="9991" width="6.85546875" customWidth="1"/>
    <col min="9992" max="9993" width="5.85546875" customWidth="1"/>
    <col min="9994" max="9994" width="6.140625" customWidth="1"/>
    <col min="9995" max="9996" width="5.85546875" customWidth="1"/>
    <col min="10241" max="10241" width="36.7109375" customWidth="1"/>
    <col min="10242" max="10242" width="6.5703125" bestFit="1" customWidth="1"/>
    <col min="10243" max="10243" width="8.5703125" customWidth="1"/>
    <col min="10244" max="10246" width="7.5703125" customWidth="1"/>
    <col min="10247" max="10247" width="6.85546875" customWidth="1"/>
    <col min="10248" max="10249" width="5.85546875" customWidth="1"/>
    <col min="10250" max="10250" width="6.140625" customWidth="1"/>
    <col min="10251" max="10252" width="5.85546875" customWidth="1"/>
    <col min="10497" max="10497" width="36.7109375" customWidth="1"/>
    <col min="10498" max="10498" width="6.5703125" bestFit="1" customWidth="1"/>
    <col min="10499" max="10499" width="8.5703125" customWidth="1"/>
    <col min="10500" max="10502" width="7.5703125" customWidth="1"/>
    <col min="10503" max="10503" width="6.85546875" customWidth="1"/>
    <col min="10504" max="10505" width="5.85546875" customWidth="1"/>
    <col min="10506" max="10506" width="6.140625" customWidth="1"/>
    <col min="10507" max="10508" width="5.85546875" customWidth="1"/>
    <col min="10753" max="10753" width="36.7109375" customWidth="1"/>
    <col min="10754" max="10754" width="6.5703125" bestFit="1" customWidth="1"/>
    <col min="10755" max="10755" width="8.5703125" customWidth="1"/>
    <col min="10756" max="10758" width="7.5703125" customWidth="1"/>
    <col min="10759" max="10759" width="6.85546875" customWidth="1"/>
    <col min="10760" max="10761" width="5.85546875" customWidth="1"/>
    <col min="10762" max="10762" width="6.140625" customWidth="1"/>
    <col min="10763" max="10764" width="5.85546875" customWidth="1"/>
    <col min="11009" max="11009" width="36.7109375" customWidth="1"/>
    <col min="11010" max="11010" width="6.5703125" bestFit="1" customWidth="1"/>
    <col min="11011" max="11011" width="8.5703125" customWidth="1"/>
    <col min="11012" max="11014" width="7.5703125" customWidth="1"/>
    <col min="11015" max="11015" width="6.85546875" customWidth="1"/>
    <col min="11016" max="11017" width="5.85546875" customWidth="1"/>
    <col min="11018" max="11018" width="6.140625" customWidth="1"/>
    <col min="11019" max="11020" width="5.85546875" customWidth="1"/>
    <col min="11265" max="11265" width="36.7109375" customWidth="1"/>
    <col min="11266" max="11266" width="6.5703125" bestFit="1" customWidth="1"/>
    <col min="11267" max="11267" width="8.5703125" customWidth="1"/>
    <col min="11268" max="11270" width="7.5703125" customWidth="1"/>
    <col min="11271" max="11271" width="6.85546875" customWidth="1"/>
    <col min="11272" max="11273" width="5.85546875" customWidth="1"/>
    <col min="11274" max="11274" width="6.140625" customWidth="1"/>
    <col min="11275" max="11276" width="5.85546875" customWidth="1"/>
    <col min="11521" max="11521" width="36.7109375" customWidth="1"/>
    <col min="11522" max="11522" width="6.5703125" bestFit="1" customWidth="1"/>
    <col min="11523" max="11523" width="8.5703125" customWidth="1"/>
    <col min="11524" max="11526" width="7.5703125" customWidth="1"/>
    <col min="11527" max="11527" width="6.85546875" customWidth="1"/>
    <col min="11528" max="11529" width="5.85546875" customWidth="1"/>
    <col min="11530" max="11530" width="6.140625" customWidth="1"/>
    <col min="11531" max="11532" width="5.85546875" customWidth="1"/>
    <col min="11777" max="11777" width="36.7109375" customWidth="1"/>
    <col min="11778" max="11778" width="6.5703125" bestFit="1" customWidth="1"/>
    <col min="11779" max="11779" width="8.5703125" customWidth="1"/>
    <col min="11780" max="11782" width="7.5703125" customWidth="1"/>
    <col min="11783" max="11783" width="6.85546875" customWidth="1"/>
    <col min="11784" max="11785" width="5.85546875" customWidth="1"/>
    <col min="11786" max="11786" width="6.140625" customWidth="1"/>
    <col min="11787" max="11788" width="5.85546875" customWidth="1"/>
    <col min="12033" max="12033" width="36.7109375" customWidth="1"/>
    <col min="12034" max="12034" width="6.5703125" bestFit="1" customWidth="1"/>
    <col min="12035" max="12035" width="8.5703125" customWidth="1"/>
    <col min="12036" max="12038" width="7.5703125" customWidth="1"/>
    <col min="12039" max="12039" width="6.85546875" customWidth="1"/>
    <col min="12040" max="12041" width="5.85546875" customWidth="1"/>
    <col min="12042" max="12042" width="6.140625" customWidth="1"/>
    <col min="12043" max="12044" width="5.85546875" customWidth="1"/>
    <col min="12289" max="12289" width="36.7109375" customWidth="1"/>
    <col min="12290" max="12290" width="6.5703125" bestFit="1" customWidth="1"/>
    <col min="12291" max="12291" width="8.5703125" customWidth="1"/>
    <col min="12292" max="12294" width="7.5703125" customWidth="1"/>
    <col min="12295" max="12295" width="6.85546875" customWidth="1"/>
    <col min="12296" max="12297" width="5.85546875" customWidth="1"/>
    <col min="12298" max="12298" width="6.140625" customWidth="1"/>
    <col min="12299" max="12300" width="5.85546875" customWidth="1"/>
    <col min="12545" max="12545" width="36.7109375" customWidth="1"/>
    <col min="12546" max="12546" width="6.5703125" bestFit="1" customWidth="1"/>
    <col min="12547" max="12547" width="8.5703125" customWidth="1"/>
    <col min="12548" max="12550" width="7.5703125" customWidth="1"/>
    <col min="12551" max="12551" width="6.85546875" customWidth="1"/>
    <col min="12552" max="12553" width="5.85546875" customWidth="1"/>
    <col min="12554" max="12554" width="6.140625" customWidth="1"/>
    <col min="12555" max="12556" width="5.85546875" customWidth="1"/>
    <col min="12801" max="12801" width="36.7109375" customWidth="1"/>
    <col min="12802" max="12802" width="6.5703125" bestFit="1" customWidth="1"/>
    <col min="12803" max="12803" width="8.5703125" customWidth="1"/>
    <col min="12804" max="12806" width="7.5703125" customWidth="1"/>
    <col min="12807" max="12807" width="6.85546875" customWidth="1"/>
    <col min="12808" max="12809" width="5.85546875" customWidth="1"/>
    <col min="12810" max="12810" width="6.140625" customWidth="1"/>
    <col min="12811" max="12812" width="5.85546875" customWidth="1"/>
    <col min="13057" max="13057" width="36.7109375" customWidth="1"/>
    <col min="13058" max="13058" width="6.5703125" bestFit="1" customWidth="1"/>
    <col min="13059" max="13059" width="8.5703125" customWidth="1"/>
    <col min="13060" max="13062" width="7.5703125" customWidth="1"/>
    <col min="13063" max="13063" width="6.85546875" customWidth="1"/>
    <col min="13064" max="13065" width="5.85546875" customWidth="1"/>
    <col min="13066" max="13066" width="6.140625" customWidth="1"/>
    <col min="13067" max="13068" width="5.85546875" customWidth="1"/>
    <col min="13313" max="13313" width="36.7109375" customWidth="1"/>
    <col min="13314" max="13314" width="6.5703125" bestFit="1" customWidth="1"/>
    <col min="13315" max="13315" width="8.5703125" customWidth="1"/>
    <col min="13316" max="13318" width="7.5703125" customWidth="1"/>
    <col min="13319" max="13319" width="6.85546875" customWidth="1"/>
    <col min="13320" max="13321" width="5.85546875" customWidth="1"/>
    <col min="13322" max="13322" width="6.140625" customWidth="1"/>
    <col min="13323" max="13324" width="5.85546875" customWidth="1"/>
    <col min="13569" max="13569" width="36.7109375" customWidth="1"/>
    <col min="13570" max="13570" width="6.5703125" bestFit="1" customWidth="1"/>
    <col min="13571" max="13571" width="8.5703125" customWidth="1"/>
    <col min="13572" max="13574" width="7.5703125" customWidth="1"/>
    <col min="13575" max="13575" width="6.85546875" customWidth="1"/>
    <col min="13576" max="13577" width="5.85546875" customWidth="1"/>
    <col min="13578" max="13578" width="6.140625" customWidth="1"/>
    <col min="13579" max="13580" width="5.85546875" customWidth="1"/>
    <col min="13825" max="13825" width="36.7109375" customWidth="1"/>
    <col min="13826" max="13826" width="6.5703125" bestFit="1" customWidth="1"/>
    <col min="13827" max="13827" width="8.5703125" customWidth="1"/>
    <col min="13828" max="13830" width="7.5703125" customWidth="1"/>
    <col min="13831" max="13831" width="6.85546875" customWidth="1"/>
    <col min="13832" max="13833" width="5.85546875" customWidth="1"/>
    <col min="13834" max="13834" width="6.140625" customWidth="1"/>
    <col min="13835" max="13836" width="5.85546875" customWidth="1"/>
    <col min="14081" max="14081" width="36.7109375" customWidth="1"/>
    <col min="14082" max="14082" width="6.5703125" bestFit="1" customWidth="1"/>
    <col min="14083" max="14083" width="8.5703125" customWidth="1"/>
    <col min="14084" max="14086" width="7.5703125" customWidth="1"/>
    <col min="14087" max="14087" width="6.85546875" customWidth="1"/>
    <col min="14088" max="14089" width="5.85546875" customWidth="1"/>
    <col min="14090" max="14090" width="6.140625" customWidth="1"/>
    <col min="14091" max="14092" width="5.85546875" customWidth="1"/>
    <col min="14337" max="14337" width="36.7109375" customWidth="1"/>
    <col min="14338" max="14338" width="6.5703125" bestFit="1" customWidth="1"/>
    <col min="14339" max="14339" width="8.5703125" customWidth="1"/>
    <col min="14340" max="14342" width="7.5703125" customWidth="1"/>
    <col min="14343" max="14343" width="6.85546875" customWidth="1"/>
    <col min="14344" max="14345" width="5.85546875" customWidth="1"/>
    <col min="14346" max="14346" width="6.140625" customWidth="1"/>
    <col min="14347" max="14348" width="5.85546875" customWidth="1"/>
    <col min="14593" max="14593" width="36.7109375" customWidth="1"/>
    <col min="14594" max="14594" width="6.5703125" bestFit="1" customWidth="1"/>
    <col min="14595" max="14595" width="8.5703125" customWidth="1"/>
    <col min="14596" max="14598" width="7.5703125" customWidth="1"/>
    <col min="14599" max="14599" width="6.85546875" customWidth="1"/>
    <col min="14600" max="14601" width="5.85546875" customWidth="1"/>
    <col min="14602" max="14602" width="6.140625" customWidth="1"/>
    <col min="14603" max="14604" width="5.85546875" customWidth="1"/>
    <col min="14849" max="14849" width="36.7109375" customWidth="1"/>
    <col min="14850" max="14850" width="6.5703125" bestFit="1" customWidth="1"/>
    <col min="14851" max="14851" width="8.5703125" customWidth="1"/>
    <col min="14852" max="14854" width="7.5703125" customWidth="1"/>
    <col min="14855" max="14855" width="6.85546875" customWidth="1"/>
    <col min="14856" max="14857" width="5.85546875" customWidth="1"/>
    <col min="14858" max="14858" width="6.140625" customWidth="1"/>
    <col min="14859" max="14860" width="5.85546875" customWidth="1"/>
    <col min="15105" max="15105" width="36.7109375" customWidth="1"/>
    <col min="15106" max="15106" width="6.5703125" bestFit="1" customWidth="1"/>
    <col min="15107" max="15107" width="8.5703125" customWidth="1"/>
    <col min="15108" max="15110" width="7.5703125" customWidth="1"/>
    <col min="15111" max="15111" width="6.85546875" customWidth="1"/>
    <col min="15112" max="15113" width="5.85546875" customWidth="1"/>
    <col min="15114" max="15114" width="6.140625" customWidth="1"/>
    <col min="15115" max="15116" width="5.85546875" customWidth="1"/>
    <col min="15361" max="15361" width="36.7109375" customWidth="1"/>
    <col min="15362" max="15362" width="6.5703125" bestFit="1" customWidth="1"/>
    <col min="15363" max="15363" width="8.5703125" customWidth="1"/>
    <col min="15364" max="15366" width="7.5703125" customWidth="1"/>
    <col min="15367" max="15367" width="6.85546875" customWidth="1"/>
    <col min="15368" max="15369" width="5.85546875" customWidth="1"/>
    <col min="15370" max="15370" width="6.140625" customWidth="1"/>
    <col min="15371" max="15372" width="5.85546875" customWidth="1"/>
    <col min="15617" max="15617" width="36.7109375" customWidth="1"/>
    <col min="15618" max="15618" width="6.5703125" bestFit="1" customWidth="1"/>
    <col min="15619" max="15619" width="8.5703125" customWidth="1"/>
    <col min="15620" max="15622" width="7.5703125" customWidth="1"/>
    <col min="15623" max="15623" width="6.85546875" customWidth="1"/>
    <col min="15624" max="15625" width="5.85546875" customWidth="1"/>
    <col min="15626" max="15626" width="6.140625" customWidth="1"/>
    <col min="15627" max="15628" width="5.85546875" customWidth="1"/>
    <col min="15873" max="15873" width="36.7109375" customWidth="1"/>
    <col min="15874" max="15874" width="6.5703125" bestFit="1" customWidth="1"/>
    <col min="15875" max="15875" width="8.5703125" customWidth="1"/>
    <col min="15876" max="15878" width="7.5703125" customWidth="1"/>
    <col min="15879" max="15879" width="6.85546875" customWidth="1"/>
    <col min="15880" max="15881" width="5.85546875" customWidth="1"/>
    <col min="15882" max="15882" width="6.140625" customWidth="1"/>
    <col min="15883" max="15884" width="5.85546875" customWidth="1"/>
    <col min="16129" max="16129" width="36.7109375" customWidth="1"/>
    <col min="16130" max="16130" width="6.5703125" bestFit="1" customWidth="1"/>
    <col min="16131" max="16131" width="8.5703125" customWidth="1"/>
    <col min="16132" max="16134" width="7.5703125" customWidth="1"/>
    <col min="16135" max="16135" width="6.85546875" customWidth="1"/>
    <col min="16136" max="16137" width="5.85546875" customWidth="1"/>
    <col min="16138" max="16138" width="6.140625" customWidth="1"/>
    <col min="16139" max="16140" width="5.8554687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5.75">
      <c r="A4" s="243" t="s">
        <v>341</v>
      </c>
      <c r="B4" s="3"/>
      <c r="C4" s="3"/>
      <c r="D4" s="3"/>
      <c r="E4" s="3"/>
      <c r="F4" s="3"/>
      <c r="G4" s="3"/>
      <c r="H4" s="3"/>
      <c r="I4" s="3"/>
      <c r="J4" s="3"/>
      <c r="K4" s="3"/>
      <c r="L4" s="3"/>
    </row>
    <row r="5" spans="1:14" ht="15.75" thickBot="1">
      <c r="A5" s="4" t="s">
        <v>235</v>
      </c>
      <c r="B5" s="5"/>
      <c r="C5" s="5"/>
      <c r="D5" s="5"/>
      <c r="E5" s="5"/>
      <c r="F5" s="5"/>
      <c r="G5" s="5"/>
      <c r="H5" s="5"/>
      <c r="I5" s="5"/>
      <c r="J5" s="5"/>
      <c r="K5" s="5"/>
      <c r="L5" s="5"/>
    </row>
    <row r="6" spans="1:14" s="326" customFormat="1">
      <c r="A6" s="325" t="s">
        <v>2</v>
      </c>
      <c r="B6" s="392" t="s">
        <v>3</v>
      </c>
      <c r="C6" s="392" t="s">
        <v>4</v>
      </c>
      <c r="D6" s="392" t="s">
        <v>5</v>
      </c>
      <c r="E6" s="392" t="s">
        <v>6</v>
      </c>
      <c r="F6" s="392" t="s">
        <v>7</v>
      </c>
      <c r="G6" s="395" t="s">
        <v>8</v>
      </c>
      <c r="H6" s="395"/>
      <c r="I6" s="395"/>
      <c r="J6" s="395" t="s">
        <v>9</v>
      </c>
      <c r="K6" s="395"/>
      <c r="L6" s="396"/>
    </row>
    <row r="7" spans="1:14" s="326" customFormat="1">
      <c r="A7" s="327"/>
      <c r="B7" s="393"/>
      <c r="C7" s="393"/>
      <c r="D7" s="393"/>
      <c r="E7" s="393"/>
      <c r="F7" s="393"/>
      <c r="G7" s="397" t="s">
        <v>10</v>
      </c>
      <c r="H7" s="397" t="s">
        <v>6</v>
      </c>
      <c r="I7" s="397" t="s">
        <v>7</v>
      </c>
      <c r="J7" s="397" t="s">
        <v>10</v>
      </c>
      <c r="K7" s="397" t="s">
        <v>6</v>
      </c>
      <c r="L7" s="399" t="s">
        <v>7</v>
      </c>
    </row>
    <row r="8" spans="1:14" s="326" customFormat="1" ht="15.75" thickBot="1">
      <c r="A8" s="328"/>
      <c r="B8" s="394"/>
      <c r="C8" s="394"/>
      <c r="D8" s="394"/>
      <c r="E8" s="394"/>
      <c r="F8" s="394"/>
      <c r="G8" s="398"/>
      <c r="H8" s="398"/>
      <c r="I8" s="398"/>
      <c r="J8" s="398"/>
      <c r="K8" s="398"/>
      <c r="L8" s="400"/>
      <c r="N8" s="296" t="s">
        <v>266</v>
      </c>
    </row>
    <row r="9" spans="1:14" s="326" customFormat="1" ht="15.75" thickBot="1">
      <c r="A9" s="329" t="s">
        <v>11</v>
      </c>
      <c r="B9" s="330">
        <f>SUM(B10,B28)</f>
        <v>13708</v>
      </c>
      <c r="C9" s="330">
        <f>SUM(C10,C28)</f>
        <v>618</v>
      </c>
      <c r="D9" s="330">
        <f>SUM(D10,D28)</f>
        <v>11588.136363636364</v>
      </c>
      <c r="E9" s="330">
        <f t="shared" ref="E9:K9" si="0">SUM(E10,E28)</f>
        <v>2070.318181818182</v>
      </c>
      <c r="F9" s="330">
        <f t="shared" si="0"/>
        <v>9517.8181818181802</v>
      </c>
      <c r="G9" s="330">
        <f t="shared" si="0"/>
        <v>441.90909090909093</v>
      </c>
      <c r="H9" s="330">
        <f t="shared" si="0"/>
        <v>222.54545454545456</v>
      </c>
      <c r="I9" s="330">
        <f t="shared" si="0"/>
        <v>219.36363636363635</v>
      </c>
      <c r="J9" s="330">
        <f t="shared" si="0"/>
        <v>357.72727272727275</v>
      </c>
      <c r="K9" s="330">
        <f t="shared" si="0"/>
        <v>90</v>
      </c>
      <c r="L9" s="331">
        <f>SUM(L10,L28)</f>
        <v>267.72727272727275</v>
      </c>
      <c r="N9" s="332"/>
    </row>
    <row r="10" spans="1:14" s="326" customFormat="1" ht="15.75" thickBot="1">
      <c r="A10" s="333" t="s">
        <v>12</v>
      </c>
      <c r="B10" s="334">
        <f>SUM(B11:B27)</f>
        <v>6696</v>
      </c>
      <c r="C10" s="334">
        <f>SUM(C11:C27)</f>
        <v>338</v>
      </c>
      <c r="D10" s="334">
        <f>SUM(D11:D27)</f>
        <v>5698.5000000000009</v>
      </c>
      <c r="E10" s="334">
        <f>SUM(E11:E27)</f>
        <v>767.63636363636363</v>
      </c>
      <c r="F10" s="334">
        <f t="shared" ref="F10:K10" si="1">SUM(F11:F27)</f>
        <v>4930.8636363636351</v>
      </c>
      <c r="G10" s="334">
        <f t="shared" si="1"/>
        <v>108.27272727272727</v>
      </c>
      <c r="H10" s="334">
        <f t="shared" si="1"/>
        <v>67.045454545454547</v>
      </c>
      <c r="I10" s="334">
        <f t="shared" si="1"/>
        <v>41.227272727272727</v>
      </c>
      <c r="J10" s="334">
        <f t="shared" si="1"/>
        <v>357.72727272727275</v>
      </c>
      <c r="K10" s="334">
        <f t="shared" si="1"/>
        <v>90</v>
      </c>
      <c r="L10" s="335">
        <f>SUM(L11:L27)</f>
        <v>267.72727272727275</v>
      </c>
    </row>
    <row r="11" spans="1:14" s="326" customFormat="1">
      <c r="A11" s="323" t="s">
        <v>13</v>
      </c>
      <c r="B11" s="359">
        <f>SUM('[1]INFORME POR DIA'!C1570)</f>
        <v>500</v>
      </c>
      <c r="C11" s="359">
        <f>SUM('[1]INFORME POR DIA'!D1570)</f>
        <v>0</v>
      </c>
      <c r="D11" s="359">
        <f>SUM(E11:F11)</f>
        <v>461.86363636363637</v>
      </c>
      <c r="E11" s="359">
        <f>[1]RESUMEN!F10/[1]RESUMEN!$AO$48</f>
        <v>0</v>
      </c>
      <c r="F11" s="359">
        <f>[1]RESUMEN!I10/[1]RESUMEN!$AO$48</f>
        <v>461.86363636363637</v>
      </c>
      <c r="G11" s="359">
        <f>SUM(H11:I11)</f>
        <v>0</v>
      </c>
      <c r="H11" s="359">
        <f>[1]RESUMEN!AC10/[1]RESUMEN!$AO$48</f>
        <v>0</v>
      </c>
      <c r="I11" s="359">
        <f>[1]RESUMEN!AD10/[1]RESUMEN!$AO$48</f>
        <v>0</v>
      </c>
      <c r="J11" s="359">
        <f>SUM(K11:L11)</f>
        <v>0</v>
      </c>
      <c r="K11" s="359">
        <v>0</v>
      </c>
      <c r="L11" s="360">
        <v>0</v>
      </c>
    </row>
    <row r="12" spans="1:14" s="326" customFormat="1">
      <c r="A12" s="315" t="s">
        <v>204</v>
      </c>
      <c r="B12" s="359">
        <f>SUM('[1]INFORME POR DIA'!C1571)</f>
        <v>450</v>
      </c>
      <c r="C12" s="359">
        <f>SUM('[1]INFORME POR DIA'!D1571)</f>
        <v>54</v>
      </c>
      <c r="D12" s="359">
        <f t="shared" ref="D12:D27" si="2">SUM(E12:F12)</f>
        <v>246.18181818181819</v>
      </c>
      <c r="E12" s="359">
        <f>[1]RESUMEN!F11/[1]RESUMEN!$AO$48</f>
        <v>0</v>
      </c>
      <c r="F12" s="359">
        <f>[1]RESUMEN!I11/[1]RESUMEN!$AO$48</f>
        <v>246.18181818181819</v>
      </c>
      <c r="G12" s="359">
        <f t="shared" ref="G12:G29" si="3">SUM(H12:I12)</f>
        <v>0</v>
      </c>
      <c r="H12" s="359">
        <f>[1]RESUMEN!AC11/[1]RESUMEN!$AO$48</f>
        <v>0</v>
      </c>
      <c r="I12" s="359">
        <f>[1]RESUMEN!AD11/[1]RESUMEN!$AO$48</f>
        <v>0</v>
      </c>
      <c r="J12" s="359">
        <f t="shared" ref="J12:J29" si="4">SUM(K12:L12)</f>
        <v>0</v>
      </c>
      <c r="K12" s="359">
        <v>0</v>
      </c>
      <c r="L12" s="360">
        <v>0</v>
      </c>
    </row>
    <row r="13" spans="1:14" s="326" customFormat="1">
      <c r="A13" s="315" t="s">
        <v>205</v>
      </c>
      <c r="B13" s="359">
        <f>SUM('[1]INFORME POR DIA'!C1572)</f>
        <v>36</v>
      </c>
      <c r="C13" s="359">
        <f>SUM('[1]INFORME POR DIA'!D1572)</f>
        <v>0</v>
      </c>
      <c r="D13" s="359">
        <f t="shared" si="2"/>
        <v>32.863636363636367</v>
      </c>
      <c r="E13" s="359">
        <f>[1]RESUMEN!F12/[1]RESUMEN!$AO$48</f>
        <v>0</v>
      </c>
      <c r="F13" s="359">
        <f>[1]RESUMEN!I12/[1]RESUMEN!$AO$48</f>
        <v>32.863636363636367</v>
      </c>
      <c r="G13" s="359">
        <f t="shared" si="3"/>
        <v>0</v>
      </c>
      <c r="H13" s="359">
        <f>[1]RESUMEN!AC12/[1]RESUMEN!$AO$48</f>
        <v>0</v>
      </c>
      <c r="I13" s="359">
        <f>[1]RESUMEN!AD12/[1]RESUMEN!$AO$48</f>
        <v>0</v>
      </c>
      <c r="J13" s="359">
        <f t="shared" si="4"/>
        <v>0</v>
      </c>
      <c r="K13" s="359">
        <v>0</v>
      </c>
      <c r="L13" s="360">
        <v>0</v>
      </c>
    </row>
    <row r="14" spans="1:14" s="326" customFormat="1">
      <c r="A14" s="315" t="s">
        <v>206</v>
      </c>
      <c r="B14" s="359">
        <f>SUM('[1]INFORME POR DIA'!C1573)</f>
        <v>40</v>
      </c>
      <c r="C14" s="359">
        <f>SUM('[1]INFORME POR DIA'!D1573)</f>
        <v>0</v>
      </c>
      <c r="D14" s="359">
        <f t="shared" si="2"/>
        <v>22.681818181818183</v>
      </c>
      <c r="E14" s="359">
        <f>[1]RESUMEN!F13/[1]RESUMEN!$AO$48</f>
        <v>0</v>
      </c>
      <c r="F14" s="359">
        <f>[1]RESUMEN!I13/[1]RESUMEN!$AO$48</f>
        <v>22.681818181818183</v>
      </c>
      <c r="G14" s="359">
        <f t="shared" si="3"/>
        <v>0</v>
      </c>
      <c r="H14" s="359">
        <f>[1]RESUMEN!AC13/[1]RESUMEN!$AO$48</f>
        <v>0</v>
      </c>
      <c r="I14" s="359">
        <f>[1]RESUMEN!AD13/[1]RESUMEN!$AO$48</f>
        <v>0</v>
      </c>
      <c r="J14" s="359">
        <f t="shared" si="4"/>
        <v>22.681818181818183</v>
      </c>
      <c r="K14" s="361">
        <f>[1]RESUMEN!AM13/[1]RESUMEN!$AO$48</f>
        <v>0</v>
      </c>
      <c r="L14" s="362">
        <f>[1]RESUMEN!AN13/[1]RESUMEN!$AO$48</f>
        <v>22.681818181818183</v>
      </c>
      <c r="N14" s="336"/>
    </row>
    <row r="15" spans="1:14" s="326" customFormat="1">
      <c r="A15" s="315" t="s">
        <v>207</v>
      </c>
      <c r="B15" s="359">
        <f>SUM('[1]INFORME POR DIA'!C1574)</f>
        <v>68</v>
      </c>
      <c r="C15" s="359">
        <f>SUM('[1]INFORME POR DIA'!D1574)</f>
        <v>0</v>
      </c>
      <c r="D15" s="359">
        <f t="shared" si="2"/>
        <v>47.18181818181818</v>
      </c>
      <c r="E15" s="359">
        <f>[1]RESUMEN!F14/[1]RESUMEN!$AO$48</f>
        <v>0</v>
      </c>
      <c r="F15" s="359">
        <f>[1]RESUMEN!I14/[1]RESUMEN!$AO$48</f>
        <v>47.18181818181818</v>
      </c>
      <c r="G15" s="359">
        <f t="shared" si="3"/>
        <v>0</v>
      </c>
      <c r="H15" s="359">
        <f>[1]RESUMEN!AC14/[1]RESUMEN!$AO$48</f>
        <v>0</v>
      </c>
      <c r="I15" s="359">
        <f>[1]RESUMEN!AD14/[1]RESUMEN!$AO$48</f>
        <v>0</v>
      </c>
      <c r="J15" s="359">
        <f t="shared" si="4"/>
        <v>0</v>
      </c>
      <c r="K15" s="359">
        <v>0</v>
      </c>
      <c r="L15" s="360">
        <v>0</v>
      </c>
    </row>
    <row r="16" spans="1:14" s="326" customFormat="1">
      <c r="A16" s="315" t="s">
        <v>208</v>
      </c>
      <c r="B16" s="359">
        <f>SUM('[1]INFORME POR DIA'!C1575)</f>
        <v>108</v>
      </c>
      <c r="C16" s="359">
        <f>SUM('[1]INFORME POR DIA'!D1575)</f>
        <v>0</v>
      </c>
      <c r="D16" s="359">
        <f t="shared" si="2"/>
        <v>44.545454545454547</v>
      </c>
      <c r="E16" s="359">
        <f>[1]RESUMEN!F15/[1]RESUMEN!$AO$48</f>
        <v>30.545454545454547</v>
      </c>
      <c r="F16" s="359">
        <f>[1]RESUMEN!I15/[1]RESUMEN!$AO$48</f>
        <v>14</v>
      </c>
      <c r="G16" s="359">
        <f t="shared" si="3"/>
        <v>1.7727272727272727</v>
      </c>
      <c r="H16" s="359">
        <f>[1]RESUMEN!AC15/[1]RESUMEN!$AO$48</f>
        <v>1.5454545454545454</v>
      </c>
      <c r="I16" s="359">
        <f>[1]RESUMEN!AD15/[1]RESUMEN!$AO$48</f>
        <v>0.22727272727272727</v>
      </c>
      <c r="J16" s="359">
        <f t="shared" si="4"/>
        <v>8.4090909090909083</v>
      </c>
      <c r="K16" s="361">
        <f>[1]RESUMEN!AM15/[1]RESUMEN!$AO$48</f>
        <v>8.045454545454545</v>
      </c>
      <c r="L16" s="362">
        <f>[1]RESUMEN!AN15/[1]RESUMEN!$AO$48</f>
        <v>0.36363636363636365</v>
      </c>
    </row>
    <row r="17" spans="1:12" s="326" customFormat="1">
      <c r="A17" s="315" t="s">
        <v>227</v>
      </c>
      <c r="B17" s="359">
        <f>SUM('[1]INFORME POR DIA'!C1576)</f>
        <v>705</v>
      </c>
      <c r="C17" s="359">
        <f>SUM('[1]INFORME POR DIA'!D1576)</f>
        <v>20</v>
      </c>
      <c r="D17" s="359">
        <f t="shared" si="2"/>
        <v>657.77272727272725</v>
      </c>
      <c r="E17" s="359">
        <f>[1]RESUMEN!F16/[1]RESUMEN!$AO$48</f>
        <v>439.63636363636363</v>
      </c>
      <c r="F17" s="359">
        <f>[1]RESUMEN!I16/[1]RESUMEN!$AO$48</f>
        <v>218.13636363636363</v>
      </c>
      <c r="G17" s="359">
        <f t="shared" si="3"/>
        <v>58.136363636363633</v>
      </c>
      <c r="H17" s="359">
        <f>[1]RESUMEN!AC16/[1]RESUMEN!$AO$48</f>
        <v>54.136363636363633</v>
      </c>
      <c r="I17" s="359">
        <f>[1]RESUMEN!AD16/[1]RESUMEN!$AO$48</f>
        <v>4</v>
      </c>
      <c r="J17" s="359">
        <f t="shared" si="4"/>
        <v>0</v>
      </c>
      <c r="K17" s="359">
        <v>0</v>
      </c>
      <c r="L17" s="360">
        <v>0</v>
      </c>
    </row>
    <row r="18" spans="1:12" s="326" customFormat="1">
      <c r="A18" s="315" t="s">
        <v>342</v>
      </c>
      <c r="B18" s="359">
        <f>SUM('[1]INFORME POR DIA'!C1577)</f>
        <v>404</v>
      </c>
      <c r="C18" s="359">
        <f>SUM('[1]INFORME POR DIA'!D1577)</f>
        <v>2</v>
      </c>
      <c r="D18" s="359">
        <f t="shared" si="2"/>
        <v>230.81818181818181</v>
      </c>
      <c r="E18" s="359">
        <f>[1]RESUMEN!F17/[1]RESUMEN!$AO$48</f>
        <v>17.454545454545453</v>
      </c>
      <c r="F18" s="359">
        <f>[1]RESUMEN!I17/[1]RESUMEN!$AO$48</f>
        <v>213.36363636363637</v>
      </c>
      <c r="G18" s="359">
        <f t="shared" si="3"/>
        <v>1.0454545454545454</v>
      </c>
      <c r="H18" s="359">
        <f>[1]RESUMEN!AC17/[1]RESUMEN!$AO$48</f>
        <v>0.95454545454545459</v>
      </c>
      <c r="I18" s="359">
        <f>[1]RESUMEN!AD17/[1]RESUMEN!$AO$48</f>
        <v>9.0909090909090912E-2</v>
      </c>
      <c r="J18" s="359">
        <f t="shared" si="4"/>
        <v>0</v>
      </c>
      <c r="K18" s="359">
        <v>0</v>
      </c>
      <c r="L18" s="360">
        <v>0</v>
      </c>
    </row>
    <row r="19" spans="1:12" s="326" customFormat="1">
      <c r="A19" s="315" t="s">
        <v>228</v>
      </c>
      <c r="B19" s="359">
        <f>SUM('[1]INFORME POR DIA'!C1578)</f>
        <v>292</v>
      </c>
      <c r="C19" s="359">
        <f>SUM('[1]INFORME POR DIA'!D1578)</f>
        <v>3</v>
      </c>
      <c r="D19" s="359">
        <f t="shared" si="2"/>
        <v>286.77272727272725</v>
      </c>
      <c r="E19" s="359">
        <f>[1]RESUMEN!F18/[1]RESUMEN!$AO$48</f>
        <v>0</v>
      </c>
      <c r="F19" s="359">
        <f>[1]RESUMEN!I18/[1]RESUMEN!$AO$48</f>
        <v>286.77272727272725</v>
      </c>
      <c r="G19" s="359">
        <f t="shared" si="3"/>
        <v>0</v>
      </c>
      <c r="H19" s="359">
        <f>[1]RESUMEN!AC18/[1]RESUMEN!$AO$48</f>
        <v>0</v>
      </c>
      <c r="I19" s="359">
        <f>[1]RESUMEN!AD18/[1]RESUMEN!$AO$48</f>
        <v>0</v>
      </c>
      <c r="J19" s="359">
        <f t="shared" si="4"/>
        <v>0</v>
      </c>
      <c r="K19" s="359">
        <v>0</v>
      </c>
      <c r="L19" s="360">
        <v>0</v>
      </c>
    </row>
    <row r="20" spans="1:12" s="326" customFormat="1">
      <c r="A20" s="315" t="s">
        <v>209</v>
      </c>
      <c r="B20" s="359">
        <f>SUM('[1]INFORME POR DIA'!C1579)</f>
        <v>1414</v>
      </c>
      <c r="C20" s="359">
        <f>SUM('[1]INFORME POR DIA'!D1579)</f>
        <v>38</v>
      </c>
      <c r="D20" s="359">
        <f t="shared" si="2"/>
        <v>1160.3181818181818</v>
      </c>
      <c r="E20" s="359">
        <f>[1]RESUMEN!F19/[1]RESUMEN!$AO$48</f>
        <v>198.04545454545453</v>
      </c>
      <c r="F20" s="359">
        <f>[1]RESUMEN!I19/[1]RESUMEN!$AO$48</f>
        <v>962.27272727272725</v>
      </c>
      <c r="G20" s="359">
        <f t="shared" si="3"/>
        <v>33.363636363636367</v>
      </c>
      <c r="H20" s="359">
        <f>[1]RESUMEN!AC19/[1]RESUMEN!$AO$48</f>
        <v>4.1818181818181817</v>
      </c>
      <c r="I20" s="359">
        <f>[1]RESUMEN!AD19/[1]RESUMEN!$AO$48</f>
        <v>29.181818181818183</v>
      </c>
      <c r="J20" s="359">
        <f t="shared" si="4"/>
        <v>0</v>
      </c>
      <c r="K20" s="359">
        <v>0</v>
      </c>
      <c r="L20" s="360">
        <v>0</v>
      </c>
    </row>
    <row r="21" spans="1:12" s="326" customFormat="1">
      <c r="A21" s="318" t="s">
        <v>14</v>
      </c>
      <c r="B21" s="359">
        <f>SUM('[1]INFORME POR DIA'!C1580)</f>
        <v>516</v>
      </c>
      <c r="C21" s="359">
        <f>SUM('[1]INFORME POR DIA'!D1580)</f>
        <v>61</v>
      </c>
      <c r="D21" s="359">
        <f t="shared" si="2"/>
        <v>448.63636363636363</v>
      </c>
      <c r="E21" s="359">
        <f>[1]RESUMEN!F20/[1]RESUMEN!$AO$48</f>
        <v>0</v>
      </c>
      <c r="F21" s="359">
        <f>[1]RESUMEN!I20/[1]RESUMEN!$AO$48</f>
        <v>448.63636363636363</v>
      </c>
      <c r="G21" s="359">
        <f t="shared" si="3"/>
        <v>0</v>
      </c>
      <c r="H21" s="359">
        <f>[1]RESUMEN!AC20/[1]RESUMEN!$AO$48</f>
        <v>0</v>
      </c>
      <c r="I21" s="359">
        <f>[1]RESUMEN!AD20/[1]RESUMEN!$AO$48</f>
        <v>0</v>
      </c>
      <c r="J21" s="359">
        <f t="shared" si="4"/>
        <v>0</v>
      </c>
      <c r="K21" s="359">
        <v>0</v>
      </c>
      <c r="L21" s="360">
        <v>0</v>
      </c>
    </row>
    <row r="22" spans="1:12" s="326" customFormat="1">
      <c r="A22" s="318" t="s">
        <v>15</v>
      </c>
      <c r="B22" s="359">
        <f>SUM('[1]INFORME POR DIA'!C1581)</f>
        <v>320</v>
      </c>
      <c r="C22" s="359">
        <f>SUM('[1]INFORME POR DIA'!D1581)</f>
        <v>81</v>
      </c>
      <c r="D22" s="359">
        <f t="shared" si="2"/>
        <v>244.36363636363637</v>
      </c>
      <c r="E22" s="359">
        <f>[1]RESUMEN!F21/[1]RESUMEN!$AO$48</f>
        <v>0</v>
      </c>
      <c r="F22" s="359">
        <f>[1]RESUMEN!I21/[1]RESUMEN!$AO$48</f>
        <v>244.36363636363637</v>
      </c>
      <c r="G22" s="359">
        <f t="shared" si="3"/>
        <v>0</v>
      </c>
      <c r="H22" s="359">
        <f>[1]RESUMEN!AC21/[1]RESUMEN!$AO$48</f>
        <v>0</v>
      </c>
      <c r="I22" s="359">
        <f>[1]RESUMEN!AD21/[1]RESUMEN!$AO$48</f>
        <v>0</v>
      </c>
      <c r="J22" s="359">
        <f t="shared" si="4"/>
        <v>0</v>
      </c>
      <c r="K22" s="359">
        <v>0</v>
      </c>
      <c r="L22" s="360">
        <v>0</v>
      </c>
    </row>
    <row r="23" spans="1:12" s="326" customFormat="1">
      <c r="A23" s="318" t="s">
        <v>16</v>
      </c>
      <c r="B23" s="359">
        <f>SUM('[1]INFORME POR DIA'!C1582)</f>
        <v>296</v>
      </c>
      <c r="C23" s="359">
        <f>SUM('[1]INFORME POR DIA'!D1582)</f>
        <v>8</v>
      </c>
      <c r="D23" s="359">
        <f t="shared" si="2"/>
        <v>402.54545454545456</v>
      </c>
      <c r="E23" s="359">
        <f>[1]RESUMEN!F22/[1]RESUMEN!$AO$48</f>
        <v>0</v>
      </c>
      <c r="F23" s="359">
        <f>[1]RESUMEN!I22/[1]RESUMEN!$AO$48</f>
        <v>402.54545454545456</v>
      </c>
      <c r="G23" s="359">
        <f t="shared" si="3"/>
        <v>0</v>
      </c>
      <c r="H23" s="359">
        <f>[1]RESUMEN!AC22/[1]RESUMEN!$AO$48</f>
        <v>0</v>
      </c>
      <c r="I23" s="359">
        <f>[1]RESUMEN!AD22/[1]RESUMEN!$AO$48</f>
        <v>0</v>
      </c>
      <c r="J23" s="359">
        <f t="shared" si="4"/>
        <v>0</v>
      </c>
      <c r="K23" s="359">
        <v>0</v>
      </c>
      <c r="L23" s="360">
        <v>0</v>
      </c>
    </row>
    <row r="24" spans="1:12" s="326" customFormat="1">
      <c r="A24" s="324" t="s">
        <v>17</v>
      </c>
      <c r="B24" s="359">
        <f>SUM('[1]INFORME POR DIA'!C1583)</f>
        <v>516</v>
      </c>
      <c r="C24" s="359">
        <f>SUM('[1]INFORME POR DIA'!D1583)</f>
        <v>6</v>
      </c>
      <c r="D24" s="359">
        <f t="shared" si="2"/>
        <v>495.04545454545456</v>
      </c>
      <c r="E24" s="359">
        <f>[1]RESUMEN!F23/[1]RESUMEN!$AO$48</f>
        <v>0</v>
      </c>
      <c r="F24" s="359">
        <f>[1]RESUMEN!I23/[1]RESUMEN!$AO$48</f>
        <v>495.04545454545456</v>
      </c>
      <c r="G24" s="359">
        <f t="shared" si="3"/>
        <v>0</v>
      </c>
      <c r="H24" s="359">
        <f>[1]RESUMEN!AC23/[1]RESUMEN!$AO$48</f>
        <v>0</v>
      </c>
      <c r="I24" s="359">
        <f>[1]RESUMEN!AD23/[1]RESUMEN!$AO$48</f>
        <v>0</v>
      </c>
      <c r="J24" s="359">
        <f t="shared" si="4"/>
        <v>0</v>
      </c>
      <c r="K24" s="359">
        <v>0</v>
      </c>
      <c r="L24" s="360">
        <v>0</v>
      </c>
    </row>
    <row r="25" spans="1:12" s="326" customFormat="1">
      <c r="A25" s="321" t="s">
        <v>210</v>
      </c>
      <c r="B25" s="359">
        <f>SUM('[1]INFORME POR DIA'!C1584)</f>
        <v>529</v>
      </c>
      <c r="C25" s="359">
        <f>SUM('[1]INFORME POR DIA'!D1584)</f>
        <v>17</v>
      </c>
      <c r="D25" s="359">
        <f t="shared" si="2"/>
        <v>583.90909090909088</v>
      </c>
      <c r="E25" s="359">
        <f>[1]RESUMEN!F24/[1]RESUMEN!$AO$48</f>
        <v>0</v>
      </c>
      <c r="F25" s="359">
        <f>[1]RESUMEN!I24/[1]RESUMEN!$AO$48</f>
        <v>583.90909090909088</v>
      </c>
      <c r="G25" s="359">
        <f t="shared" si="3"/>
        <v>0</v>
      </c>
      <c r="H25" s="359">
        <f>[1]RESUMEN!AC24/[1]RESUMEN!$AO$48</f>
        <v>0</v>
      </c>
      <c r="I25" s="359">
        <f>[1]RESUMEN!AD24/[1]RESUMEN!$AO$48</f>
        <v>0</v>
      </c>
      <c r="J25" s="359">
        <f t="shared" si="4"/>
        <v>0</v>
      </c>
      <c r="K25" s="359">
        <v>0</v>
      </c>
      <c r="L25" s="360">
        <v>0</v>
      </c>
    </row>
    <row r="26" spans="1:12" s="326" customFormat="1">
      <c r="A26" s="322" t="s">
        <v>211</v>
      </c>
      <c r="B26" s="359">
        <f>SUM('[1]INFORME POR DIA'!C1585)</f>
        <v>476</v>
      </c>
      <c r="C26" s="359">
        <f>SUM('[1]INFORME POR DIA'!D1585)</f>
        <v>48</v>
      </c>
      <c r="D26" s="359">
        <f t="shared" si="2"/>
        <v>326.63636363636363</v>
      </c>
      <c r="E26" s="359">
        <f>[1]RESUMEN!F25/[1]RESUMEN!$AO$48</f>
        <v>81.954545454545453</v>
      </c>
      <c r="F26" s="359">
        <f>[1]RESUMEN!I25/[1]RESUMEN!$AO$48</f>
        <v>244.68181818181819</v>
      </c>
      <c r="G26" s="359">
        <f>SUM(H26:I26)</f>
        <v>13.954545454545455</v>
      </c>
      <c r="H26" s="359">
        <f>[1]RESUMEN!AC25/[1]RESUMEN!$AO$48</f>
        <v>6.2272727272727275</v>
      </c>
      <c r="I26" s="359">
        <f>[1]RESUMEN!AD25/[1]RESUMEN!$AO$48</f>
        <v>7.7272727272727275</v>
      </c>
      <c r="J26" s="359">
        <f>SUM(K26:L26)</f>
        <v>326.63636363636363</v>
      </c>
      <c r="K26" s="361">
        <f>[1]RESUMEN!AM25/[1]RESUMEN!$AO$48</f>
        <v>81.954545454545453</v>
      </c>
      <c r="L26" s="362">
        <f>[1]RESUMEN!AN25/[1]RESUMEN!$AO$48</f>
        <v>244.68181818181819</v>
      </c>
    </row>
    <row r="27" spans="1:12" s="326" customFormat="1" ht="15.75" thickBot="1">
      <c r="A27" s="315" t="s">
        <v>343</v>
      </c>
      <c r="B27" s="359">
        <f>SUM('[1]INFORME POR DIA'!C1586)</f>
        <v>26</v>
      </c>
      <c r="C27" s="359">
        <f>SUM('[1]INFORME POR DIA'!D1586)</f>
        <v>0</v>
      </c>
      <c r="D27" s="359">
        <f t="shared" si="2"/>
        <v>6.3636363636363633</v>
      </c>
      <c r="E27" s="359">
        <f>[1]RESUMEN!F26/[1]RESUMEN!$AO$48</f>
        <v>0</v>
      </c>
      <c r="F27" s="359">
        <f>[1]RESUMEN!I26/[1]RESUMEN!$AO$48</f>
        <v>6.3636363636363633</v>
      </c>
      <c r="G27" s="359">
        <f>SUM(H27:I27)</f>
        <v>0</v>
      </c>
      <c r="H27" s="359">
        <f>[1]RESUMEN!AC26/[1]RESUMEN!$AO$48</f>
        <v>0</v>
      </c>
      <c r="I27" s="359">
        <f>[1]RESUMEN!AD26/[1]RESUMEN!$AO$48</f>
        <v>0</v>
      </c>
      <c r="J27" s="359">
        <f>SUM(K27:L27)</f>
        <v>0</v>
      </c>
      <c r="K27" s="361">
        <f>[1]RESUMEN!AM26/[1]RESUMEN!$AO$48</f>
        <v>0</v>
      </c>
      <c r="L27" s="362">
        <f>[1]RESUMEN!AN26/[1]RESUMEN!$AO$48</f>
        <v>0</v>
      </c>
    </row>
    <row r="28" spans="1:12" s="326" customFormat="1" ht="15.75" thickBot="1">
      <c r="A28" s="333" t="s">
        <v>18</v>
      </c>
      <c r="B28" s="334">
        <f>SUM(B29:B48)</f>
        <v>7012</v>
      </c>
      <c r="C28" s="334">
        <f t="shared" ref="C28:L28" si="5">SUM(C29:C48)</f>
        <v>280</v>
      </c>
      <c r="D28" s="334">
        <f>SUM(D29:D48)</f>
        <v>5889.636363636364</v>
      </c>
      <c r="E28" s="334">
        <f>SUM(E29:E48)</f>
        <v>1302.6818181818182</v>
      </c>
      <c r="F28" s="334">
        <f t="shared" si="5"/>
        <v>4586.954545454545</v>
      </c>
      <c r="G28" s="334">
        <f t="shared" si="5"/>
        <v>333.63636363636368</v>
      </c>
      <c r="H28" s="334">
        <f t="shared" si="5"/>
        <v>155.5</v>
      </c>
      <c r="I28" s="334">
        <f t="shared" si="5"/>
        <v>178.13636363636363</v>
      </c>
      <c r="J28" s="334">
        <f>SUM(J29:J48)</f>
        <v>0</v>
      </c>
      <c r="K28" s="334">
        <f t="shared" si="5"/>
        <v>0</v>
      </c>
      <c r="L28" s="335">
        <f t="shared" si="5"/>
        <v>0</v>
      </c>
    </row>
    <row r="29" spans="1:12" s="326" customFormat="1">
      <c r="A29" s="318" t="s">
        <v>19</v>
      </c>
      <c r="B29" s="359">
        <f>SUM('[1]INFORME POR DIA'!C1588)</f>
        <v>534</v>
      </c>
      <c r="C29" s="359">
        <f>SUM('[1]INFORME POR DIA'!D1588)</f>
        <v>18</v>
      </c>
      <c r="D29" s="359">
        <f>SUM(E29:F29)</f>
        <v>453.40909090909093</v>
      </c>
      <c r="E29" s="359">
        <f>[1]RESUMEN!F28/[1]RESUMEN!$AO$48</f>
        <v>0</v>
      </c>
      <c r="F29" s="359">
        <f>[1]RESUMEN!I28/[1]RESUMEN!$AO$48</f>
        <v>453.40909090909093</v>
      </c>
      <c r="G29" s="359">
        <f t="shared" si="3"/>
        <v>0</v>
      </c>
      <c r="H29" s="359">
        <f>[1]RESUMEN!AC28/[1]RESUMEN!$AO$48</f>
        <v>0</v>
      </c>
      <c r="I29" s="359">
        <f>[1]RESUMEN!AD28/[1]RESUMEN!$AO$48</f>
        <v>0</v>
      </c>
      <c r="J29" s="359">
        <f t="shared" si="4"/>
        <v>0</v>
      </c>
      <c r="K29" s="359">
        <v>0</v>
      </c>
      <c r="L29" s="360">
        <v>0</v>
      </c>
    </row>
    <row r="30" spans="1:12" s="326" customFormat="1">
      <c r="A30" s="318" t="s">
        <v>20</v>
      </c>
      <c r="B30" s="359">
        <f>SUM('[1]INFORME POR DIA'!C1589)</f>
        <v>676</v>
      </c>
      <c r="C30" s="359">
        <f>SUM('[1]INFORME POR DIA'!D1589)</f>
        <v>24</v>
      </c>
      <c r="D30" s="359">
        <f t="shared" ref="D30:D48" si="6">SUM(E30:F30)</f>
        <v>599.72727272727275</v>
      </c>
      <c r="E30" s="359">
        <f>[1]RESUMEN!F29/[1]RESUMEN!$AO$48</f>
        <v>459.54545454545456</v>
      </c>
      <c r="F30" s="359">
        <f>[1]RESUMEN!I29/[1]RESUMEN!$AO$48</f>
        <v>140.18181818181819</v>
      </c>
      <c r="G30" s="359">
        <f>SUM(H30:I30)</f>
        <v>38.727272727272727</v>
      </c>
      <c r="H30" s="359">
        <f>[1]RESUMEN!AC29/[1]RESUMEN!$AO$48</f>
        <v>37.18181818181818</v>
      </c>
      <c r="I30" s="359">
        <f>[1]RESUMEN!AD29/[1]RESUMEN!$AO$48</f>
        <v>1.5454545454545454</v>
      </c>
      <c r="J30" s="359">
        <f>SUM(K30:L30)</f>
        <v>0</v>
      </c>
      <c r="K30" s="359">
        <v>0</v>
      </c>
      <c r="L30" s="360">
        <v>0</v>
      </c>
    </row>
    <row r="31" spans="1:12" s="326" customFormat="1">
      <c r="A31" s="318" t="s">
        <v>21</v>
      </c>
      <c r="B31" s="359">
        <f>SUM('[1]INFORME POR DIA'!C1590)</f>
        <v>280</v>
      </c>
      <c r="C31" s="359">
        <f>SUM('[1]INFORME POR DIA'!D1590)</f>
        <v>0</v>
      </c>
      <c r="D31" s="359">
        <f t="shared" si="6"/>
        <v>268.95454545454544</v>
      </c>
      <c r="E31" s="359">
        <f>[1]RESUMEN!F30/[1]RESUMEN!$AO$48</f>
        <v>0</v>
      </c>
      <c r="F31" s="359">
        <f>[1]RESUMEN!I30/[1]RESUMEN!$AO$48</f>
        <v>268.95454545454544</v>
      </c>
      <c r="G31" s="359">
        <f t="shared" ref="G31:G48" si="7">SUM(H31:I31)</f>
        <v>0</v>
      </c>
      <c r="H31" s="359">
        <f>[1]RESUMEN!AC30/[1]RESUMEN!$AO$48</f>
        <v>0</v>
      </c>
      <c r="I31" s="359">
        <f>[1]RESUMEN!AD30/[1]RESUMEN!$AO$48</f>
        <v>0</v>
      </c>
      <c r="J31" s="359">
        <f t="shared" ref="J31:J48" si="8">SUM(K31:L31)</f>
        <v>0</v>
      </c>
      <c r="K31" s="359">
        <v>0</v>
      </c>
      <c r="L31" s="360">
        <v>0</v>
      </c>
    </row>
    <row r="32" spans="1:12" s="326" customFormat="1">
      <c r="A32" s="318" t="s">
        <v>22</v>
      </c>
      <c r="B32" s="359">
        <f>SUM('[1]INFORME POR DIA'!C1591)</f>
        <v>224</v>
      </c>
      <c r="C32" s="359">
        <f>SUM('[1]INFORME POR DIA'!D1591)</f>
        <v>4</v>
      </c>
      <c r="D32" s="359">
        <f t="shared" si="6"/>
        <v>194.45454545454547</v>
      </c>
      <c r="E32" s="359">
        <f>[1]RESUMEN!F31/[1]RESUMEN!$AO$48</f>
        <v>0</v>
      </c>
      <c r="F32" s="359">
        <f>[1]RESUMEN!I31/[1]RESUMEN!$AO$48</f>
        <v>194.45454545454547</v>
      </c>
      <c r="G32" s="359">
        <f t="shared" si="7"/>
        <v>0</v>
      </c>
      <c r="H32" s="359">
        <f>[1]RESUMEN!AC31/[1]RESUMEN!$AO$48</f>
        <v>0</v>
      </c>
      <c r="I32" s="359">
        <f>[1]RESUMEN!AD31/[1]RESUMEN!$AO$48</f>
        <v>0</v>
      </c>
      <c r="J32" s="359">
        <f t="shared" si="8"/>
        <v>0</v>
      </c>
      <c r="K32" s="359">
        <v>0</v>
      </c>
      <c r="L32" s="360">
        <v>0</v>
      </c>
    </row>
    <row r="33" spans="1:12" s="326" customFormat="1">
      <c r="A33" s="315" t="s">
        <v>212</v>
      </c>
      <c r="B33" s="359">
        <f>SUM('[1]INFORME POR DIA'!C1592)</f>
        <v>192</v>
      </c>
      <c r="C33" s="359">
        <f>SUM('[1]INFORME POR DIA'!D1592)</f>
        <v>0</v>
      </c>
      <c r="D33" s="359">
        <f t="shared" si="6"/>
        <v>177.09090909090909</v>
      </c>
      <c r="E33" s="359">
        <f>[1]RESUMEN!F32/[1]RESUMEN!$AO$48</f>
        <v>0</v>
      </c>
      <c r="F33" s="359">
        <f>[1]RESUMEN!I32/[1]RESUMEN!$AO$48</f>
        <v>177.09090909090909</v>
      </c>
      <c r="G33" s="359">
        <f t="shared" si="7"/>
        <v>0</v>
      </c>
      <c r="H33" s="359">
        <f>[1]RESUMEN!AC32/[1]RESUMEN!$AO$48</f>
        <v>0</v>
      </c>
      <c r="I33" s="359">
        <f>[1]RESUMEN!AD32/[1]RESUMEN!$AO$48</f>
        <v>0</v>
      </c>
      <c r="J33" s="359">
        <f t="shared" si="8"/>
        <v>0</v>
      </c>
      <c r="K33" s="359">
        <v>0</v>
      </c>
      <c r="L33" s="360">
        <v>0</v>
      </c>
    </row>
    <row r="34" spans="1:12" s="326" customFormat="1">
      <c r="A34" s="315" t="s">
        <v>229</v>
      </c>
      <c r="B34" s="359">
        <f>SUM('[1]INFORME POR DIA'!C1593)</f>
        <v>528</v>
      </c>
      <c r="C34" s="359">
        <f>SUM('[1]INFORME POR DIA'!D1593)</f>
        <v>13</v>
      </c>
      <c r="D34" s="359">
        <f t="shared" si="6"/>
        <v>399.36363636363637</v>
      </c>
      <c r="E34" s="359">
        <f>[1]RESUMEN!F33/[1]RESUMEN!$AO$48</f>
        <v>92.909090909090907</v>
      </c>
      <c r="F34" s="359">
        <f>[1]RESUMEN!I33/[1]RESUMEN!$AO$48</f>
        <v>306.45454545454544</v>
      </c>
      <c r="G34" s="359">
        <f t="shared" si="7"/>
        <v>265.86363636363637</v>
      </c>
      <c r="H34" s="359">
        <f>[1]RESUMEN!AC33/[1]RESUMEN!$AO$48</f>
        <v>92.909090909090907</v>
      </c>
      <c r="I34" s="359">
        <f>[1]RESUMEN!AD33/[1]RESUMEN!$AO$48</f>
        <v>172.95454545454547</v>
      </c>
      <c r="J34" s="359">
        <f t="shared" si="8"/>
        <v>0</v>
      </c>
      <c r="K34" s="359">
        <v>0</v>
      </c>
      <c r="L34" s="360">
        <v>0</v>
      </c>
    </row>
    <row r="35" spans="1:12" s="326" customFormat="1">
      <c r="A35" s="318" t="s">
        <v>24</v>
      </c>
      <c r="B35" s="359">
        <f>SUM('[1]INFORME POR DIA'!C1594)</f>
        <v>246</v>
      </c>
      <c r="C35" s="359">
        <f>SUM('[1]INFORME POR DIA'!D1594)</f>
        <v>0</v>
      </c>
      <c r="D35" s="359">
        <f t="shared" si="6"/>
        <v>231</v>
      </c>
      <c r="E35" s="359">
        <f>[1]RESUMEN!F34/[1]RESUMEN!$AO$48</f>
        <v>207.81818181818181</v>
      </c>
      <c r="F35" s="359">
        <f>[1]RESUMEN!I34/[1]RESUMEN!$AO$48</f>
        <v>23.181818181818183</v>
      </c>
      <c r="G35" s="359">
        <f t="shared" si="7"/>
        <v>0</v>
      </c>
      <c r="H35" s="359">
        <f>[1]RESUMEN!AC34/[1]RESUMEN!$AO$48</f>
        <v>0</v>
      </c>
      <c r="I35" s="359">
        <f>[1]RESUMEN!AD34/[1]RESUMEN!$AO$48</f>
        <v>0</v>
      </c>
      <c r="J35" s="359">
        <f t="shared" si="8"/>
        <v>0</v>
      </c>
      <c r="K35" s="359">
        <v>0</v>
      </c>
      <c r="L35" s="360">
        <v>0</v>
      </c>
    </row>
    <row r="36" spans="1:12" s="326" customFormat="1">
      <c r="A36" s="316" t="s">
        <v>25</v>
      </c>
      <c r="B36" s="359">
        <f>SUM('[1]INFORME POR DIA'!C1595)</f>
        <v>56</v>
      </c>
      <c r="C36" s="359">
        <f>SUM('[1]INFORME POR DIA'!D1595)</f>
        <v>0</v>
      </c>
      <c r="D36" s="359">
        <f t="shared" si="6"/>
        <v>49.68181818181818</v>
      </c>
      <c r="E36" s="359">
        <f>[1]RESUMEN!F35/[1]RESUMEN!$AO$48</f>
        <v>0</v>
      </c>
      <c r="F36" s="359">
        <f>[1]RESUMEN!I35/[1]RESUMEN!$AO$48</f>
        <v>49.68181818181818</v>
      </c>
      <c r="G36" s="359">
        <f t="shared" si="7"/>
        <v>0</v>
      </c>
      <c r="H36" s="359">
        <f>[1]RESUMEN!AC35/[1]RESUMEN!$AO$48</f>
        <v>0</v>
      </c>
      <c r="I36" s="359">
        <f>[1]RESUMEN!AD35/[1]RESUMEN!$AO$48</f>
        <v>0</v>
      </c>
      <c r="J36" s="359">
        <f t="shared" si="8"/>
        <v>0</v>
      </c>
      <c r="K36" s="359">
        <v>0</v>
      </c>
      <c r="L36" s="360">
        <v>0</v>
      </c>
    </row>
    <row r="37" spans="1:12" s="326" customFormat="1">
      <c r="A37" s="315" t="s">
        <v>213</v>
      </c>
      <c r="B37" s="359">
        <f>SUM('[1]INFORME POR DIA'!C1596)</f>
        <v>420</v>
      </c>
      <c r="C37" s="359">
        <f>SUM('[1]INFORME POR DIA'!D1596)</f>
        <v>2</v>
      </c>
      <c r="D37" s="359">
        <f t="shared" si="6"/>
        <v>376.45454545454544</v>
      </c>
      <c r="E37" s="359">
        <f>[1]RESUMEN!F36/[1]RESUMEN!$AO$48</f>
        <v>1.0909090909090908</v>
      </c>
      <c r="F37" s="359">
        <f>[1]RESUMEN!I36/[1]RESUMEN!$AO$48</f>
        <v>375.36363636363637</v>
      </c>
      <c r="G37" s="359">
        <f t="shared" si="7"/>
        <v>0</v>
      </c>
      <c r="H37" s="359">
        <f>[1]RESUMEN!AC36/[1]RESUMEN!$AO$48</f>
        <v>0</v>
      </c>
      <c r="I37" s="359">
        <f>[1]RESUMEN!AD36/[1]RESUMEN!$AO$48</f>
        <v>0</v>
      </c>
      <c r="J37" s="359">
        <f t="shared" si="8"/>
        <v>0</v>
      </c>
      <c r="K37" s="361">
        <f>[1]RESUMEN!AM36/[1]RESUMEN!$AO$48</f>
        <v>0</v>
      </c>
      <c r="L37" s="362">
        <f>[1]RESUMEN!AN36/[1]RESUMEN!$AO$48</f>
        <v>0</v>
      </c>
    </row>
    <row r="38" spans="1:12" s="326" customFormat="1">
      <c r="A38" s="315" t="s">
        <v>214</v>
      </c>
      <c r="B38" s="359">
        <f>SUM('[1]INFORME POR DIA'!C1597)</f>
        <v>831</v>
      </c>
      <c r="C38" s="359">
        <f>SUM('[1]INFORME POR DIA'!D1597)</f>
        <v>142</v>
      </c>
      <c r="D38" s="359">
        <f t="shared" si="6"/>
        <v>692.18181818181813</v>
      </c>
      <c r="E38" s="359">
        <f>[1]RESUMEN!F37/[1]RESUMEN!$AO$48</f>
        <v>0</v>
      </c>
      <c r="F38" s="359">
        <f>[1]RESUMEN!I37/[1]RESUMEN!$AO$48</f>
        <v>692.18181818181813</v>
      </c>
      <c r="G38" s="359">
        <f t="shared" si="7"/>
        <v>0</v>
      </c>
      <c r="H38" s="359">
        <f>[1]RESUMEN!AC37/[1]RESUMEN!$AO$48</f>
        <v>0</v>
      </c>
      <c r="I38" s="359">
        <f>[1]RESUMEN!AD37/[1]RESUMEN!$AO$48</f>
        <v>0</v>
      </c>
      <c r="J38" s="359">
        <f t="shared" si="8"/>
        <v>0</v>
      </c>
      <c r="K38" s="359">
        <v>0</v>
      </c>
      <c r="L38" s="360">
        <v>0</v>
      </c>
    </row>
    <row r="39" spans="1:12" s="326" customFormat="1">
      <c r="A39" s="315" t="s">
        <v>215</v>
      </c>
      <c r="B39" s="359">
        <f>SUM('[1]INFORME POR DIA'!C1598)</f>
        <v>486</v>
      </c>
      <c r="C39" s="359">
        <f>SUM('[1]INFORME POR DIA'!D1598)</f>
        <v>2</v>
      </c>
      <c r="D39" s="359">
        <f t="shared" si="6"/>
        <v>208.27272727272728</v>
      </c>
      <c r="E39" s="359">
        <f>[1]RESUMEN!F38/[1]RESUMEN!$AO$48</f>
        <v>22.818181818181817</v>
      </c>
      <c r="F39" s="359">
        <f>[1]RESUMEN!I38/[1]RESUMEN!$AO$48</f>
        <v>185.45454545454547</v>
      </c>
      <c r="G39" s="359">
        <f t="shared" si="7"/>
        <v>4.8636363636363633</v>
      </c>
      <c r="H39" s="359">
        <f>[1]RESUMEN!AC38/[1]RESUMEN!$AO$48</f>
        <v>3.2272727272727271</v>
      </c>
      <c r="I39" s="359">
        <f>[1]RESUMEN!AD38/[1]RESUMEN!$AO$48</f>
        <v>1.6363636363636365</v>
      </c>
      <c r="J39" s="359">
        <f t="shared" si="8"/>
        <v>0</v>
      </c>
      <c r="K39" s="359">
        <v>0</v>
      </c>
      <c r="L39" s="360">
        <v>0</v>
      </c>
    </row>
    <row r="40" spans="1:12" s="326" customFormat="1">
      <c r="A40" s="318" t="s">
        <v>26</v>
      </c>
      <c r="B40" s="359">
        <f>SUM('[1]INFORME POR DIA'!C1599)</f>
        <v>50</v>
      </c>
      <c r="C40" s="359">
        <f>SUM('[1]INFORME POR DIA'!D1599)</f>
        <v>0</v>
      </c>
      <c r="D40" s="359">
        <f t="shared" si="6"/>
        <v>36.272727272727273</v>
      </c>
      <c r="E40" s="359">
        <f>[1]RESUMEN!F39/[1]RESUMEN!$AO$48</f>
        <v>0</v>
      </c>
      <c r="F40" s="359">
        <f>[1]RESUMEN!I39/[1]RESUMEN!$AO$48</f>
        <v>36.272727272727273</v>
      </c>
      <c r="G40" s="359">
        <f t="shared" si="7"/>
        <v>0</v>
      </c>
      <c r="H40" s="359">
        <f>[1]RESUMEN!AC39/[1]RESUMEN!$AO$48</f>
        <v>0</v>
      </c>
      <c r="I40" s="359">
        <f>[1]RESUMEN!AD39/[1]RESUMEN!$AO$48</f>
        <v>0</v>
      </c>
      <c r="J40" s="359">
        <f t="shared" si="8"/>
        <v>0</v>
      </c>
      <c r="K40" s="359">
        <v>0</v>
      </c>
      <c r="L40" s="360">
        <v>0</v>
      </c>
    </row>
    <row r="41" spans="1:12" s="326" customFormat="1">
      <c r="A41" s="315" t="s">
        <v>216</v>
      </c>
      <c r="B41" s="359">
        <f>SUM('[1]INFORME POR DIA'!C1600)</f>
        <v>546</v>
      </c>
      <c r="C41" s="359">
        <f>SUM('[1]INFORME POR DIA'!D1600)</f>
        <v>25</v>
      </c>
      <c r="D41" s="359">
        <f t="shared" si="6"/>
        <v>498.72727272727275</v>
      </c>
      <c r="E41" s="359">
        <f>[1]RESUMEN!F40/[1]RESUMEN!$AO$48</f>
        <v>0</v>
      </c>
      <c r="F41" s="359">
        <f>[1]RESUMEN!I40/[1]RESUMEN!$AO$48</f>
        <v>498.72727272727275</v>
      </c>
      <c r="G41" s="359">
        <f t="shared" si="7"/>
        <v>0</v>
      </c>
      <c r="H41" s="359">
        <f>[1]RESUMEN!AC40/[1]RESUMEN!$AO$48</f>
        <v>0</v>
      </c>
      <c r="I41" s="359">
        <f>[1]RESUMEN!AD40/[1]RESUMEN!$AO$48</f>
        <v>0</v>
      </c>
      <c r="J41" s="359">
        <f t="shared" si="8"/>
        <v>0</v>
      </c>
      <c r="K41" s="359">
        <v>0</v>
      </c>
      <c r="L41" s="360">
        <v>0</v>
      </c>
    </row>
    <row r="42" spans="1:12" s="326" customFormat="1">
      <c r="A42" s="318" t="s">
        <v>27</v>
      </c>
      <c r="B42" s="359">
        <f>SUM('[1]INFORME POR DIA'!C1601)</f>
        <v>152</v>
      </c>
      <c r="C42" s="359">
        <f>SUM('[1]INFORME POR DIA'!D1601)</f>
        <v>0</v>
      </c>
      <c r="D42" s="359">
        <f t="shared" si="6"/>
        <v>149.5</v>
      </c>
      <c r="E42" s="359">
        <f>[1]RESUMEN!F41/[1]RESUMEN!$AO$48</f>
        <v>0</v>
      </c>
      <c r="F42" s="359">
        <f>[1]RESUMEN!I41/[1]RESUMEN!$AO$48</f>
        <v>149.5</v>
      </c>
      <c r="G42" s="359">
        <f t="shared" si="7"/>
        <v>0</v>
      </c>
      <c r="H42" s="359">
        <f>[1]RESUMEN!AC41/[1]RESUMEN!$AO$48</f>
        <v>0</v>
      </c>
      <c r="I42" s="359">
        <f>[1]RESUMEN!AD41/[1]RESUMEN!$AO$48</f>
        <v>0</v>
      </c>
      <c r="J42" s="359">
        <f t="shared" si="8"/>
        <v>0</v>
      </c>
      <c r="K42" s="359">
        <v>0</v>
      </c>
      <c r="L42" s="360">
        <v>0</v>
      </c>
    </row>
    <row r="43" spans="1:12" s="326" customFormat="1">
      <c r="A43" s="315" t="s">
        <v>217</v>
      </c>
      <c r="B43" s="359">
        <f>SUM('[1]INFORME POR DIA'!C1602)</f>
        <v>908</v>
      </c>
      <c r="C43" s="359">
        <f>SUM('[1]INFORME POR DIA'!D1602)</f>
        <v>0</v>
      </c>
      <c r="D43" s="359">
        <f t="shared" si="6"/>
        <v>823.40909090909088</v>
      </c>
      <c r="E43" s="359">
        <f>[1]RESUMEN!F42/[1]RESUMEN!$AO$48</f>
        <v>228.22727272727272</v>
      </c>
      <c r="F43" s="359">
        <f>[1]RESUMEN!I42/[1]RESUMEN!$AO$48</f>
        <v>595.18181818181813</v>
      </c>
      <c r="G43" s="359">
        <f t="shared" si="7"/>
        <v>24.181818181818183</v>
      </c>
      <c r="H43" s="359">
        <f>[1]RESUMEN!AC42/[1]RESUMEN!$AO$48</f>
        <v>22.181818181818183</v>
      </c>
      <c r="I43" s="359">
        <f>[1]RESUMEN!AD42/[1]RESUMEN!$AO$48</f>
        <v>2</v>
      </c>
      <c r="J43" s="359">
        <f t="shared" si="8"/>
        <v>0</v>
      </c>
      <c r="K43" s="359">
        <v>0</v>
      </c>
      <c r="L43" s="360">
        <v>0</v>
      </c>
    </row>
    <row r="44" spans="1:12" s="326" customFormat="1">
      <c r="A44" s="315" t="s">
        <v>218</v>
      </c>
      <c r="B44" s="359">
        <f>SUM('[1]INFORME POR DIA'!C1603)</f>
        <v>75</v>
      </c>
      <c r="C44" s="359">
        <f>SUM('[1]INFORME POR DIA'!D1603)</f>
        <v>0</v>
      </c>
      <c r="D44" s="359">
        <f t="shared" si="6"/>
        <v>48.636363636363633</v>
      </c>
      <c r="E44" s="359">
        <f>[1]RESUMEN!F43/[1]RESUMEN!$AO$48</f>
        <v>0</v>
      </c>
      <c r="F44" s="359">
        <f>[1]RESUMEN!I43/[1]RESUMEN!$AO$48</f>
        <v>48.636363636363633</v>
      </c>
      <c r="G44" s="359">
        <f t="shared" si="7"/>
        <v>0</v>
      </c>
      <c r="H44" s="359">
        <f>[1]RESUMEN!AC43/[1]RESUMEN!$AO$48</f>
        <v>0</v>
      </c>
      <c r="I44" s="359">
        <f>[1]RESUMEN!AD43/[1]RESUMEN!$AO$48</f>
        <v>0</v>
      </c>
      <c r="J44" s="359">
        <f t="shared" si="8"/>
        <v>0</v>
      </c>
      <c r="K44" s="359">
        <v>0</v>
      </c>
      <c r="L44" s="360">
        <v>0</v>
      </c>
    </row>
    <row r="45" spans="1:12" s="326" customFormat="1">
      <c r="A45" s="315" t="s">
        <v>230</v>
      </c>
      <c r="B45" s="359">
        <f>SUM('[1]INFORME POR DIA'!C1604)</f>
        <v>0</v>
      </c>
      <c r="C45" s="359">
        <f>SUM('[1]INFORME POR DIA'!D1604)</f>
        <v>0</v>
      </c>
      <c r="D45" s="359">
        <f t="shared" si="6"/>
        <v>0</v>
      </c>
      <c r="E45" s="359">
        <f>[1]RESUMEN!F44/[1]RESUMEN!$AO$48</f>
        <v>0</v>
      </c>
      <c r="F45" s="359">
        <f>[1]RESUMEN!I44/[1]RESUMEN!$AO$48</f>
        <v>0</v>
      </c>
      <c r="G45" s="359">
        <f t="shared" si="7"/>
        <v>0</v>
      </c>
      <c r="H45" s="359">
        <f>[1]RESUMEN!AC44/[1]RESUMEN!$AO$48</f>
        <v>0</v>
      </c>
      <c r="I45" s="359">
        <f>[1]RESUMEN!AD44/[1]RESUMEN!$AO$48</f>
        <v>0</v>
      </c>
      <c r="J45" s="359">
        <f t="shared" si="8"/>
        <v>0</v>
      </c>
      <c r="K45" s="359">
        <v>0</v>
      </c>
      <c r="L45" s="360">
        <v>0</v>
      </c>
    </row>
    <row r="46" spans="1:12" s="326" customFormat="1">
      <c r="A46" s="318" t="s">
        <v>29</v>
      </c>
      <c r="B46" s="359">
        <f>SUM('[1]INFORME POR DIA'!C1605)</f>
        <v>400</v>
      </c>
      <c r="C46" s="359">
        <f>SUM('[1]INFORME POR DIA'!D1605)</f>
        <v>50</v>
      </c>
      <c r="D46" s="359">
        <f t="shared" si="6"/>
        <v>299.40909090909093</v>
      </c>
      <c r="E46" s="359">
        <f>[1]RESUMEN!F45/[1]RESUMEN!$AO$48</f>
        <v>0</v>
      </c>
      <c r="F46" s="359">
        <f>[1]RESUMEN!I45/[1]RESUMEN!$AO$48</f>
        <v>299.40909090909093</v>
      </c>
      <c r="G46" s="359">
        <f t="shared" si="7"/>
        <v>0</v>
      </c>
      <c r="H46" s="359">
        <f>[1]RESUMEN!AC45/[1]RESUMEN!$AO$48</f>
        <v>0</v>
      </c>
      <c r="I46" s="359">
        <f>[1]RESUMEN!AD45/[1]RESUMEN!$AO$48</f>
        <v>0</v>
      </c>
      <c r="J46" s="359">
        <f t="shared" si="8"/>
        <v>0</v>
      </c>
      <c r="K46" s="359">
        <v>0</v>
      </c>
      <c r="L46" s="360">
        <v>0</v>
      </c>
    </row>
    <row r="47" spans="1:12" s="326" customFormat="1">
      <c r="A47" s="318" t="s">
        <v>30</v>
      </c>
      <c r="B47" s="359">
        <f>SUM('[1]INFORME POR DIA'!C1606)</f>
        <v>384</v>
      </c>
      <c r="C47" s="359">
        <f>SUM('[1]INFORME POR DIA'!D1606)</f>
        <v>0</v>
      </c>
      <c r="D47" s="359">
        <f t="shared" si="6"/>
        <v>361.72727272727269</v>
      </c>
      <c r="E47" s="359">
        <f>[1]RESUMEN!F46/[1]RESUMEN!$AO$48</f>
        <v>290.27272727272725</v>
      </c>
      <c r="F47" s="359">
        <f>[1]RESUMEN!I46/[1]RESUMEN!$AO$48</f>
        <v>71.454545454545453</v>
      </c>
      <c r="G47" s="359">
        <f t="shared" si="7"/>
        <v>0</v>
      </c>
      <c r="H47" s="359">
        <f>[1]RESUMEN!AC46/[1]RESUMEN!$AO$48</f>
        <v>0</v>
      </c>
      <c r="I47" s="359">
        <f>[1]RESUMEN!AD46/[1]RESUMEN!$AO$48</f>
        <v>0</v>
      </c>
      <c r="J47" s="359">
        <f t="shared" si="8"/>
        <v>0</v>
      </c>
      <c r="K47" s="359">
        <v>0</v>
      </c>
      <c r="L47" s="360">
        <v>0</v>
      </c>
    </row>
    <row r="48" spans="1:12" s="326" customFormat="1" ht="15.75" thickBot="1">
      <c r="A48" s="317" t="s">
        <v>219</v>
      </c>
      <c r="B48" s="363">
        <f>SUM('[1]INFORME POR DIA'!C1607)</f>
        <v>24</v>
      </c>
      <c r="C48" s="363">
        <f>SUM('[1]INFORME POR DIA'!D1607)</f>
        <v>0</v>
      </c>
      <c r="D48" s="363">
        <f t="shared" si="6"/>
        <v>21.363636363636363</v>
      </c>
      <c r="E48" s="364">
        <f>[1]RESUMEN!F47/[1]RESUMEN!$AO$48</f>
        <v>0</v>
      </c>
      <c r="F48" s="363">
        <f>[1]RESUMEN!I47/[1]RESUMEN!$AO$48</f>
        <v>21.363636363636363</v>
      </c>
      <c r="G48" s="363">
        <f t="shared" si="7"/>
        <v>0</v>
      </c>
      <c r="H48" s="363">
        <f>[1]RESUMEN!AC47/[1]RESUMEN!$AO$48</f>
        <v>0</v>
      </c>
      <c r="I48" s="364">
        <f>[1]RESUMEN!AD47/[1]RESUMEN!$AO$48</f>
        <v>0</v>
      </c>
      <c r="J48" s="364">
        <f t="shared" si="8"/>
        <v>0</v>
      </c>
      <c r="K48" s="364">
        <v>0</v>
      </c>
      <c r="L48" s="365">
        <v>0</v>
      </c>
    </row>
    <row r="49" spans="1:12" s="326" customFormat="1">
      <c r="A49" s="401" t="s">
        <v>220</v>
      </c>
      <c r="B49" s="402"/>
      <c r="C49" s="402"/>
    </row>
    <row r="50" spans="1:12" s="326" customFormat="1">
      <c r="A50" s="402" t="s">
        <v>31</v>
      </c>
      <c r="B50" s="402"/>
      <c r="C50" s="402"/>
      <c r="D50" s="402"/>
      <c r="E50" s="402"/>
      <c r="F50" s="402"/>
    </row>
    <row r="51" spans="1:12" s="339" customFormat="1">
      <c r="A51" s="337" t="s">
        <v>231</v>
      </c>
      <c r="B51" s="338"/>
      <c r="C51" s="338"/>
    </row>
    <row r="52" spans="1:12" s="326" customFormat="1">
      <c r="A52" s="340" t="s">
        <v>351</v>
      </c>
    </row>
    <row r="53" spans="1:12" s="326" customFormat="1">
      <c r="A53" s="337"/>
    </row>
    <row r="54" spans="1:12" s="326" customFormat="1">
      <c r="A54" s="341" t="s">
        <v>344</v>
      </c>
    </row>
    <row r="55" spans="1:12" s="326" customFormat="1" ht="15.75" thickBot="1">
      <c r="A55" s="341"/>
    </row>
    <row r="56" spans="1:12" s="326" customFormat="1">
      <c r="A56" s="342" t="s">
        <v>2</v>
      </c>
      <c r="B56" s="392" t="s">
        <v>3</v>
      </c>
      <c r="C56" s="392" t="s">
        <v>4</v>
      </c>
      <c r="D56" s="392" t="s">
        <v>5</v>
      </c>
      <c r="E56" s="392" t="s">
        <v>6</v>
      </c>
      <c r="F56" s="392" t="s">
        <v>7</v>
      </c>
      <c r="G56" s="395" t="s">
        <v>8</v>
      </c>
      <c r="H56" s="395"/>
      <c r="I56" s="395"/>
      <c r="J56" s="395" t="s">
        <v>9</v>
      </c>
      <c r="K56" s="395"/>
      <c r="L56" s="396"/>
    </row>
    <row r="57" spans="1:12" s="326" customFormat="1">
      <c r="A57" s="343"/>
      <c r="B57" s="393"/>
      <c r="C57" s="393"/>
      <c r="D57" s="393"/>
      <c r="E57" s="393"/>
      <c r="F57" s="393"/>
      <c r="G57" s="397" t="s">
        <v>10</v>
      </c>
      <c r="H57" s="397" t="s">
        <v>6</v>
      </c>
      <c r="I57" s="397" t="s">
        <v>7</v>
      </c>
      <c r="J57" s="397" t="s">
        <v>10</v>
      </c>
      <c r="K57" s="397" t="s">
        <v>6</v>
      </c>
      <c r="L57" s="399" t="s">
        <v>7</v>
      </c>
    </row>
    <row r="58" spans="1:12" s="326" customFormat="1" ht="15.75" thickBot="1">
      <c r="A58" s="344"/>
      <c r="B58" s="394"/>
      <c r="C58" s="394"/>
      <c r="D58" s="394"/>
      <c r="E58" s="394"/>
      <c r="F58" s="394"/>
      <c r="G58" s="398"/>
      <c r="H58" s="398"/>
      <c r="I58" s="398"/>
      <c r="J58" s="398"/>
      <c r="K58" s="398"/>
      <c r="L58" s="400"/>
    </row>
    <row r="59" spans="1:12" s="326" customFormat="1" ht="15.75" thickBot="1">
      <c r="A59" s="329" t="s">
        <v>11</v>
      </c>
      <c r="B59" s="345">
        <f t="shared" ref="B59:L59" si="9">SUM(B60,B78)</f>
        <v>14434</v>
      </c>
      <c r="C59" s="345">
        <f t="shared" si="9"/>
        <v>590</v>
      </c>
      <c r="D59" s="345">
        <f t="shared" si="9"/>
        <v>11571</v>
      </c>
      <c r="E59" s="345">
        <f t="shared" si="9"/>
        <v>2115</v>
      </c>
      <c r="F59" s="345">
        <f t="shared" si="9"/>
        <v>9456</v>
      </c>
      <c r="G59" s="345">
        <f t="shared" si="9"/>
        <v>428</v>
      </c>
      <c r="H59" s="345">
        <f t="shared" si="9"/>
        <v>205</v>
      </c>
      <c r="I59" s="345">
        <f t="shared" si="9"/>
        <v>223</v>
      </c>
      <c r="J59" s="345">
        <f t="shared" si="9"/>
        <v>365</v>
      </c>
      <c r="K59" s="345">
        <f t="shared" si="9"/>
        <v>96</v>
      </c>
      <c r="L59" s="346">
        <f t="shared" si="9"/>
        <v>269</v>
      </c>
    </row>
    <row r="60" spans="1:12" s="326" customFormat="1" ht="15.75" thickBot="1">
      <c r="A60" s="333" t="s">
        <v>12</v>
      </c>
      <c r="B60" s="347">
        <f>SUM(B61:B77)</f>
        <v>7356</v>
      </c>
      <c r="C60" s="347">
        <f t="shared" ref="C60:L60" si="10">SUM(C61:C77)</f>
        <v>296</v>
      </c>
      <c r="D60" s="347">
        <f t="shared" si="10"/>
        <v>5829</v>
      </c>
      <c r="E60" s="347">
        <f t="shared" si="10"/>
        <v>799</v>
      </c>
      <c r="F60" s="347">
        <f t="shared" si="10"/>
        <v>5030</v>
      </c>
      <c r="G60" s="347">
        <f t="shared" si="10"/>
        <v>102</v>
      </c>
      <c r="H60" s="347">
        <f t="shared" si="10"/>
        <v>59</v>
      </c>
      <c r="I60" s="347">
        <f t="shared" si="10"/>
        <v>43</v>
      </c>
      <c r="J60" s="347">
        <f t="shared" si="10"/>
        <v>365</v>
      </c>
      <c r="K60" s="347">
        <f t="shared" si="10"/>
        <v>96</v>
      </c>
      <c r="L60" s="348">
        <f t="shared" si="10"/>
        <v>269</v>
      </c>
    </row>
    <row r="61" spans="1:12" s="326" customFormat="1">
      <c r="A61" s="319" t="s">
        <v>13</v>
      </c>
      <c r="B61" s="366">
        <f>SUM('[1]INFORME POR DIA'!C10)</f>
        <v>500</v>
      </c>
      <c r="C61" s="366">
        <f>SUM('[1]INFORME POR DIA'!D10)</f>
        <v>0</v>
      </c>
      <c r="D61" s="366">
        <f t="shared" ref="D61:D75" si="11">SUM(E61:F61)</f>
        <v>436</v>
      </c>
      <c r="E61" s="366">
        <f>SUM('[1]INFORME POR DIA'!F10)</f>
        <v>0</v>
      </c>
      <c r="F61" s="366">
        <f>SUM('[1]INFORME POR DIA'!I10)</f>
        <v>436</v>
      </c>
      <c r="G61" s="366">
        <f t="shared" ref="G61:G75" si="12">SUM(H61:I61)</f>
        <v>0</v>
      </c>
      <c r="H61" s="366">
        <f>SUM('[1]INFORME POR DIA'!AC10)</f>
        <v>0</v>
      </c>
      <c r="I61" s="366">
        <f>SUM('[1]INFORME POR DIA'!AD10)</f>
        <v>0</v>
      </c>
      <c r="J61" s="366">
        <f t="shared" ref="J61:J75" si="13">SUM(K61:L61)</f>
        <v>0</v>
      </c>
      <c r="K61" s="366">
        <f>SUM('[1]INFORME POR DIA'!AM10)</f>
        <v>0</v>
      </c>
      <c r="L61" s="367">
        <f>SUM('[1]INFORME POR DIA'!AN10)</f>
        <v>0</v>
      </c>
    </row>
    <row r="62" spans="1:12" s="326" customFormat="1">
      <c r="A62" s="315" t="s">
        <v>204</v>
      </c>
      <c r="B62" s="366">
        <f>SUM('[1]INFORME POR DIA'!C11)</f>
        <v>450</v>
      </c>
      <c r="C62" s="366">
        <f>SUM('[1]INFORME POR DIA'!D11)</f>
        <v>54</v>
      </c>
      <c r="D62" s="366">
        <f t="shared" si="11"/>
        <v>250</v>
      </c>
      <c r="E62" s="366">
        <f>SUM('[1]INFORME POR DIA'!F11)</f>
        <v>0</v>
      </c>
      <c r="F62" s="366">
        <f>SUM('[1]INFORME POR DIA'!I11)</f>
        <v>250</v>
      </c>
      <c r="G62" s="366">
        <f t="shared" si="12"/>
        <v>0</v>
      </c>
      <c r="H62" s="366">
        <f>SUM('[1]INFORME POR DIA'!AC11)</f>
        <v>0</v>
      </c>
      <c r="I62" s="366">
        <f>SUM('[1]INFORME POR DIA'!AD11)</f>
        <v>0</v>
      </c>
      <c r="J62" s="366">
        <f t="shared" si="13"/>
        <v>0</v>
      </c>
      <c r="K62" s="366">
        <f>SUM('[1]INFORME POR DIA'!AM11)</f>
        <v>0</v>
      </c>
      <c r="L62" s="368">
        <f>SUM('[1]INFORME POR DIA'!AN11)</f>
        <v>0</v>
      </c>
    </row>
    <row r="63" spans="1:12" s="326" customFormat="1">
      <c r="A63" s="315" t="s">
        <v>205</v>
      </c>
      <c r="B63" s="366">
        <f>SUM('[1]INFORME POR DIA'!C12)</f>
        <v>36</v>
      </c>
      <c r="C63" s="366">
        <f>SUM('[1]INFORME POR DIA'!D12)</f>
        <v>0</v>
      </c>
      <c r="D63" s="366">
        <f t="shared" si="11"/>
        <v>32</v>
      </c>
      <c r="E63" s="366">
        <f>SUM('[1]INFORME POR DIA'!F12)</f>
        <v>0</v>
      </c>
      <c r="F63" s="366">
        <f>SUM('[1]INFORME POR DIA'!I12)</f>
        <v>32</v>
      </c>
      <c r="G63" s="366">
        <f t="shared" si="12"/>
        <v>0</v>
      </c>
      <c r="H63" s="366">
        <f>SUM('[1]INFORME POR DIA'!AC12)</f>
        <v>0</v>
      </c>
      <c r="I63" s="366">
        <f>SUM('[1]INFORME POR DIA'!AD12)</f>
        <v>0</v>
      </c>
      <c r="J63" s="366">
        <f t="shared" si="13"/>
        <v>0</v>
      </c>
      <c r="K63" s="366">
        <f>SUM('[1]INFORME POR DIA'!AM12)</f>
        <v>0</v>
      </c>
      <c r="L63" s="368">
        <f>SUM('[1]INFORME POR DIA'!AN12)</f>
        <v>0</v>
      </c>
    </row>
    <row r="64" spans="1:12" s="326" customFormat="1">
      <c r="A64" s="315" t="s">
        <v>206</v>
      </c>
      <c r="B64" s="366">
        <f>SUM('[1]INFORME POR DIA'!C13)</f>
        <v>40</v>
      </c>
      <c r="C64" s="366">
        <f>SUM('[1]INFORME POR DIA'!D13)</f>
        <v>0</v>
      </c>
      <c r="D64" s="366">
        <f t="shared" si="11"/>
        <v>24</v>
      </c>
      <c r="E64" s="366">
        <f>SUM('[1]INFORME POR DIA'!F13)</f>
        <v>0</v>
      </c>
      <c r="F64" s="366">
        <f>SUM('[1]INFORME POR DIA'!I13)</f>
        <v>24</v>
      </c>
      <c r="G64" s="366">
        <f t="shared" si="12"/>
        <v>0</v>
      </c>
      <c r="H64" s="366">
        <f>SUM('[1]INFORME POR DIA'!AC13)</f>
        <v>0</v>
      </c>
      <c r="I64" s="366">
        <f>SUM('[1]INFORME POR DIA'!AD13)</f>
        <v>0</v>
      </c>
      <c r="J64" s="366">
        <f t="shared" si="13"/>
        <v>24</v>
      </c>
      <c r="K64" s="366">
        <f>SUM('[1]INFORME POR DIA'!AM13)</f>
        <v>0</v>
      </c>
      <c r="L64" s="368">
        <f>SUM('[1]INFORME POR DIA'!AN13)</f>
        <v>24</v>
      </c>
    </row>
    <row r="65" spans="1:12" s="326" customFormat="1">
      <c r="A65" s="315" t="s">
        <v>207</v>
      </c>
      <c r="B65" s="366">
        <f>SUM('[1]INFORME POR DIA'!C14)</f>
        <v>68</v>
      </c>
      <c r="C65" s="366">
        <f>SUM('[1]INFORME POR DIA'!D14)</f>
        <v>0</v>
      </c>
      <c r="D65" s="366">
        <f t="shared" si="11"/>
        <v>49</v>
      </c>
      <c r="E65" s="366">
        <f>SUM('[1]INFORME POR DIA'!F14)</f>
        <v>0</v>
      </c>
      <c r="F65" s="366">
        <f>SUM('[1]INFORME POR DIA'!I14)</f>
        <v>49</v>
      </c>
      <c r="G65" s="366">
        <f t="shared" si="12"/>
        <v>0</v>
      </c>
      <c r="H65" s="366">
        <f>SUM('[1]INFORME POR DIA'!AC14)</f>
        <v>0</v>
      </c>
      <c r="I65" s="366">
        <f>SUM('[1]INFORME POR DIA'!AD14)</f>
        <v>0</v>
      </c>
      <c r="J65" s="366">
        <f t="shared" si="13"/>
        <v>0</v>
      </c>
      <c r="K65" s="366">
        <f>SUM('[1]INFORME POR DIA'!AM14)</f>
        <v>0</v>
      </c>
      <c r="L65" s="368">
        <f>SUM('[1]INFORME POR DIA'!AN14)</f>
        <v>0</v>
      </c>
    </row>
    <row r="66" spans="1:12" s="326" customFormat="1">
      <c r="A66" s="315" t="s">
        <v>208</v>
      </c>
      <c r="B66" s="366">
        <f>SUM('[1]INFORME POR DIA'!C15)</f>
        <v>108</v>
      </c>
      <c r="C66" s="366">
        <f>SUM('[1]INFORME POR DIA'!D15)</f>
        <v>0</v>
      </c>
      <c r="D66" s="366">
        <f t="shared" si="11"/>
        <v>42</v>
      </c>
      <c r="E66" s="366">
        <f>SUM('[1]INFORME POR DIA'!F15)</f>
        <v>29</v>
      </c>
      <c r="F66" s="366">
        <f>SUM('[1]INFORME POR DIA'!I15)</f>
        <v>13</v>
      </c>
      <c r="G66" s="366">
        <f t="shared" si="12"/>
        <v>0</v>
      </c>
      <c r="H66" s="366">
        <f>SUM('[1]INFORME POR DIA'!AC15)</f>
        <v>0</v>
      </c>
      <c r="I66" s="366">
        <f>SUM('[1]INFORME POR DIA'!AD15)</f>
        <v>0</v>
      </c>
      <c r="J66" s="366">
        <f t="shared" si="13"/>
        <v>7</v>
      </c>
      <c r="K66" s="366">
        <f>SUM('[1]INFORME POR DIA'!AM15)</f>
        <v>7</v>
      </c>
      <c r="L66" s="368">
        <f>SUM('[1]INFORME POR DIA'!AN15)</f>
        <v>0</v>
      </c>
    </row>
    <row r="67" spans="1:12" s="326" customFormat="1">
      <c r="A67" s="315" t="s">
        <v>227</v>
      </c>
      <c r="B67" s="366">
        <f>SUM('[1]INFORME POR DIA'!C16)</f>
        <v>705</v>
      </c>
      <c r="C67" s="366">
        <f>SUM('[1]INFORME POR DIA'!D16)</f>
        <v>35</v>
      </c>
      <c r="D67" s="366">
        <f t="shared" si="11"/>
        <v>644</v>
      </c>
      <c r="E67" s="366">
        <f>SUM('[1]INFORME POR DIA'!F16)</f>
        <v>445</v>
      </c>
      <c r="F67" s="366">
        <f>SUM('[1]INFORME POR DIA'!I16)</f>
        <v>199</v>
      </c>
      <c r="G67" s="366">
        <f t="shared" si="12"/>
        <v>57</v>
      </c>
      <c r="H67" s="366">
        <f>SUM('[1]INFORME POR DIA'!AC16)</f>
        <v>51</v>
      </c>
      <c r="I67" s="366">
        <f>SUM('[1]INFORME POR DIA'!AD16)</f>
        <v>6</v>
      </c>
      <c r="J67" s="366">
        <f t="shared" si="13"/>
        <v>0</v>
      </c>
      <c r="K67" s="366">
        <f>SUM('[1]INFORME POR DIA'!AM16)</f>
        <v>0</v>
      </c>
      <c r="L67" s="368">
        <f>SUM('[1]INFORME POR DIA'!AN16)</f>
        <v>0</v>
      </c>
    </row>
    <row r="68" spans="1:12" s="326" customFormat="1">
      <c r="A68" s="315" t="s">
        <v>345</v>
      </c>
      <c r="B68" s="366">
        <f>SUM('[1]INFORME POR DIA'!C17)</f>
        <v>292</v>
      </c>
      <c r="C68" s="366">
        <f>SUM('[1]INFORME POR DIA'!D17)</f>
        <v>2</v>
      </c>
      <c r="D68" s="366">
        <f t="shared" si="11"/>
        <v>206</v>
      </c>
      <c r="E68" s="366">
        <f>SUM('[1]INFORME POR DIA'!F17)</f>
        <v>18</v>
      </c>
      <c r="F68" s="366">
        <f>SUM('[1]INFORME POR DIA'!I17)</f>
        <v>188</v>
      </c>
      <c r="G68" s="366">
        <f t="shared" si="12"/>
        <v>2</v>
      </c>
      <c r="H68" s="366">
        <f>SUM('[1]INFORME POR DIA'!AC17)</f>
        <v>2</v>
      </c>
      <c r="I68" s="366">
        <f>SUM('[1]INFORME POR DIA'!AD17)</f>
        <v>0</v>
      </c>
      <c r="J68" s="366">
        <f t="shared" si="13"/>
        <v>0</v>
      </c>
      <c r="K68" s="366">
        <f>SUM('[1]INFORME POR DIA'!AM17)</f>
        <v>0</v>
      </c>
      <c r="L68" s="368">
        <f>SUM('[1]INFORME POR DIA'!AN17)</f>
        <v>0</v>
      </c>
    </row>
    <row r="69" spans="1:12" s="326" customFormat="1">
      <c r="A69" s="315" t="s">
        <v>228</v>
      </c>
      <c r="B69" s="366">
        <f>SUM('[1]INFORME POR DIA'!C18)</f>
        <v>292</v>
      </c>
      <c r="C69" s="366">
        <f>SUM('[1]INFORME POR DIA'!D18)</f>
        <v>3</v>
      </c>
      <c r="D69" s="366">
        <f t="shared" si="11"/>
        <v>288</v>
      </c>
      <c r="E69" s="366">
        <f>SUM('[1]INFORME POR DIA'!F18)</f>
        <v>0</v>
      </c>
      <c r="F69" s="366">
        <f>SUM('[1]INFORME POR DIA'!I18)</f>
        <v>288</v>
      </c>
      <c r="G69" s="366">
        <f t="shared" si="12"/>
        <v>0</v>
      </c>
      <c r="H69" s="366">
        <f>SUM('[1]INFORME POR DIA'!AC18)</f>
        <v>0</v>
      </c>
      <c r="I69" s="366">
        <f>SUM('[1]INFORME POR DIA'!AD18)</f>
        <v>0</v>
      </c>
      <c r="J69" s="366">
        <f t="shared" si="13"/>
        <v>0</v>
      </c>
      <c r="K69" s="366">
        <f>SUM('[1]INFORME POR DIA'!AM18)</f>
        <v>0</v>
      </c>
      <c r="L69" s="368">
        <f>SUM('[1]INFORME POR DIA'!AN18)</f>
        <v>0</v>
      </c>
    </row>
    <row r="70" spans="1:12" s="326" customFormat="1">
      <c r="A70" s="315" t="s">
        <v>209</v>
      </c>
      <c r="B70" s="366">
        <f>SUM('[1]INFORME POR DIA'!C19)</f>
        <v>1414</v>
      </c>
      <c r="C70" s="366">
        <f>SUM('[1]INFORME POR DIA'!D19)</f>
        <v>37</v>
      </c>
      <c r="D70" s="366">
        <f t="shared" si="11"/>
        <v>1081</v>
      </c>
      <c r="E70" s="366">
        <f>SUM('[1]INFORME POR DIA'!F19)</f>
        <v>218</v>
      </c>
      <c r="F70" s="366">
        <f>SUM('[1]INFORME POR DIA'!I19)</f>
        <v>863</v>
      </c>
      <c r="G70" s="366">
        <f t="shared" si="12"/>
        <v>29</v>
      </c>
      <c r="H70" s="366">
        <f>SUM('[1]INFORME POR DIA'!AC19)</f>
        <v>0</v>
      </c>
      <c r="I70" s="366">
        <f>SUM('[1]INFORME POR DIA'!AD19)</f>
        <v>29</v>
      </c>
      <c r="J70" s="366">
        <f t="shared" si="13"/>
        <v>0</v>
      </c>
      <c r="K70" s="366">
        <f>SUM('[1]INFORME POR DIA'!AM19)</f>
        <v>0</v>
      </c>
      <c r="L70" s="368">
        <f>SUM('[1]INFORME POR DIA'!AN19)</f>
        <v>0</v>
      </c>
    </row>
    <row r="71" spans="1:12" s="326" customFormat="1">
      <c r="A71" s="314" t="s">
        <v>14</v>
      </c>
      <c r="B71" s="366">
        <f>SUM('[1]INFORME POR DIA'!C20)</f>
        <v>516</v>
      </c>
      <c r="C71" s="366">
        <f>SUM('[1]INFORME POR DIA'!D20)</f>
        <v>48</v>
      </c>
      <c r="D71" s="366">
        <f t="shared" si="11"/>
        <v>450</v>
      </c>
      <c r="E71" s="366">
        <f>SUM('[1]INFORME POR DIA'!F20)</f>
        <v>0</v>
      </c>
      <c r="F71" s="366">
        <f>SUM('[1]INFORME POR DIA'!I20)</f>
        <v>450</v>
      </c>
      <c r="G71" s="366">
        <f t="shared" si="12"/>
        <v>0</v>
      </c>
      <c r="H71" s="366">
        <f>SUM('[1]INFORME POR DIA'!AC20)</f>
        <v>0</v>
      </c>
      <c r="I71" s="366">
        <f>SUM('[1]INFORME POR DIA'!AD20)</f>
        <v>0</v>
      </c>
      <c r="J71" s="366">
        <f t="shared" si="13"/>
        <v>0</v>
      </c>
      <c r="K71" s="366">
        <f>SUM('[1]INFORME POR DIA'!AM20)</f>
        <v>0</v>
      </c>
      <c r="L71" s="368">
        <f>SUM('[1]INFORME POR DIA'!AN20)</f>
        <v>0</v>
      </c>
    </row>
    <row r="72" spans="1:12" s="326" customFormat="1">
      <c r="A72" s="314" t="s">
        <v>15</v>
      </c>
      <c r="B72" s="366">
        <f>SUM('[1]INFORME POR DIA'!C21)</f>
        <v>320</v>
      </c>
      <c r="C72" s="366">
        <f>SUM('[1]INFORME POR DIA'!D21)</f>
        <v>2</v>
      </c>
      <c r="D72" s="366">
        <f t="shared" si="11"/>
        <v>250</v>
      </c>
      <c r="E72" s="366">
        <f>SUM('[1]INFORME POR DIA'!F21)</f>
        <v>0</v>
      </c>
      <c r="F72" s="366">
        <f>SUM('[1]INFORME POR DIA'!I21)</f>
        <v>250</v>
      </c>
      <c r="G72" s="366">
        <f t="shared" si="12"/>
        <v>0</v>
      </c>
      <c r="H72" s="366">
        <f>SUM('[1]INFORME POR DIA'!AC21)</f>
        <v>0</v>
      </c>
      <c r="I72" s="366">
        <f>SUM('[1]INFORME POR DIA'!AD21)</f>
        <v>0</v>
      </c>
      <c r="J72" s="366">
        <f t="shared" si="13"/>
        <v>0</v>
      </c>
      <c r="K72" s="366">
        <f>SUM('[1]INFORME POR DIA'!AM21)</f>
        <v>0</v>
      </c>
      <c r="L72" s="368">
        <f>SUM('[1]INFORME POR DIA'!AN21)</f>
        <v>0</v>
      </c>
    </row>
    <row r="73" spans="1:12" s="326" customFormat="1">
      <c r="A73" s="314" t="s">
        <v>16</v>
      </c>
      <c r="B73" s="366">
        <f>SUM('[1]INFORME POR DIA'!C22)</f>
        <v>592</v>
      </c>
      <c r="C73" s="366">
        <f>SUM('[1]INFORME POR DIA'!D22)</f>
        <v>3</v>
      </c>
      <c r="D73" s="366">
        <f t="shared" si="11"/>
        <v>550</v>
      </c>
      <c r="E73" s="366">
        <f>SUM('[1]INFORME POR DIA'!F22)</f>
        <v>0</v>
      </c>
      <c r="F73" s="366">
        <f>SUM('[1]INFORME POR DIA'!I22)</f>
        <v>550</v>
      </c>
      <c r="G73" s="366">
        <f t="shared" si="12"/>
        <v>0</v>
      </c>
      <c r="H73" s="366">
        <f>SUM('[1]INFORME POR DIA'!AC22)</f>
        <v>0</v>
      </c>
      <c r="I73" s="366">
        <f>SUM('[1]INFORME POR DIA'!AD22)</f>
        <v>0</v>
      </c>
      <c r="J73" s="366">
        <f t="shared" si="13"/>
        <v>0</v>
      </c>
      <c r="K73" s="366">
        <f>SUM('[1]INFORME POR DIA'!AM22)</f>
        <v>0</v>
      </c>
      <c r="L73" s="368">
        <f>SUM('[1]INFORME POR DIA'!AN22)</f>
        <v>0</v>
      </c>
    </row>
    <row r="74" spans="1:12" s="326" customFormat="1">
      <c r="A74" s="320" t="s">
        <v>17</v>
      </c>
      <c r="B74" s="366">
        <f>SUM('[1]INFORME POR DIA'!C23)</f>
        <v>516</v>
      </c>
      <c r="C74" s="366">
        <f>SUM('[1]INFORME POR DIA'!D23)</f>
        <v>2</v>
      </c>
      <c r="D74" s="366">
        <f t="shared" si="11"/>
        <v>492</v>
      </c>
      <c r="E74" s="366">
        <f>SUM('[1]INFORME POR DIA'!F23)</f>
        <v>0</v>
      </c>
      <c r="F74" s="366">
        <f>SUM('[1]INFORME POR DIA'!I23)</f>
        <v>492</v>
      </c>
      <c r="G74" s="366">
        <f t="shared" si="12"/>
        <v>0</v>
      </c>
      <c r="H74" s="366">
        <f>SUM('[1]INFORME POR DIA'!AC23)</f>
        <v>0</v>
      </c>
      <c r="I74" s="366">
        <f>SUM('[1]INFORME POR DIA'!AD23)</f>
        <v>0</v>
      </c>
      <c r="J74" s="366">
        <f t="shared" si="13"/>
        <v>0</v>
      </c>
      <c r="K74" s="366">
        <f>SUM('[1]INFORME POR DIA'!AM23)</f>
        <v>0</v>
      </c>
      <c r="L74" s="368">
        <f>SUM('[1]INFORME POR DIA'!AN23)</f>
        <v>0</v>
      </c>
    </row>
    <row r="75" spans="1:12" s="326" customFormat="1">
      <c r="A75" s="321" t="s">
        <v>210</v>
      </c>
      <c r="B75" s="366">
        <f>SUM('[1]INFORME POR DIA'!C24)</f>
        <v>1031</v>
      </c>
      <c r="C75" s="366">
        <f>SUM('[1]INFORME POR DIA'!D24)</f>
        <v>43</v>
      </c>
      <c r="D75" s="366">
        <f t="shared" si="11"/>
        <v>701</v>
      </c>
      <c r="E75" s="366">
        <f>SUM('[1]INFORME POR DIA'!F24)</f>
        <v>0</v>
      </c>
      <c r="F75" s="366">
        <f>SUM('[1]INFORME POR DIA'!I24)</f>
        <v>701</v>
      </c>
      <c r="G75" s="366">
        <f t="shared" si="12"/>
        <v>0</v>
      </c>
      <c r="H75" s="366">
        <f>SUM('[1]INFORME POR DIA'!AC24)</f>
        <v>0</v>
      </c>
      <c r="I75" s="366">
        <f>SUM('[1]INFORME POR DIA'!AD24)</f>
        <v>0</v>
      </c>
      <c r="J75" s="366">
        <f t="shared" si="13"/>
        <v>0</v>
      </c>
      <c r="K75" s="366">
        <f>SUM('[1]INFORME POR DIA'!AM24)</f>
        <v>0</v>
      </c>
      <c r="L75" s="368">
        <f>SUM('[1]INFORME POR DIA'!AN24)</f>
        <v>0</v>
      </c>
    </row>
    <row r="76" spans="1:12" s="326" customFormat="1">
      <c r="A76" s="322" t="s">
        <v>211</v>
      </c>
      <c r="B76" s="366">
        <f>SUM('[1]INFORME POR DIA'!C25)</f>
        <v>476</v>
      </c>
      <c r="C76" s="366">
        <f>SUM('[1]INFORME POR DIA'!D25)</f>
        <v>67</v>
      </c>
      <c r="D76" s="366">
        <f>SUM(E76:F76)</f>
        <v>334</v>
      </c>
      <c r="E76" s="366">
        <f>SUM('[1]INFORME POR DIA'!F25)</f>
        <v>89</v>
      </c>
      <c r="F76" s="366">
        <f>SUM('[1]INFORME POR DIA'!I25)</f>
        <v>245</v>
      </c>
      <c r="G76" s="366">
        <f>SUM(H76:I76)</f>
        <v>14</v>
      </c>
      <c r="H76" s="366">
        <f>SUM('[1]INFORME POR DIA'!AC25)</f>
        <v>6</v>
      </c>
      <c r="I76" s="366">
        <f>SUM('[1]INFORME POR DIA'!AD25)</f>
        <v>8</v>
      </c>
      <c r="J76" s="366">
        <f>SUM(K76:L76)</f>
        <v>334</v>
      </c>
      <c r="K76" s="366">
        <f>SUM('[1]INFORME POR DIA'!AM25)</f>
        <v>89</v>
      </c>
      <c r="L76" s="368">
        <f>SUM('[1]INFORME POR DIA'!AN25)</f>
        <v>245</v>
      </c>
    </row>
    <row r="77" spans="1:12" s="326" customFormat="1" ht="15.75" thickBot="1">
      <c r="A77" s="315" t="s">
        <v>343</v>
      </c>
      <c r="B77" s="366">
        <f>SUM('[1]INFORME POR DIA'!C26)</f>
        <v>0</v>
      </c>
      <c r="C77" s="366">
        <f>SUM('[1]INFORME POR DIA'!D26)</f>
        <v>0</v>
      </c>
      <c r="D77" s="366">
        <f>SUM(E77:F77)</f>
        <v>0</v>
      </c>
      <c r="E77" s="366">
        <f>SUM('[1]INFORME POR DIA'!F26)</f>
        <v>0</v>
      </c>
      <c r="F77" s="366">
        <f>SUM('[1]INFORME POR DIA'!I26)</f>
        <v>0</v>
      </c>
      <c r="G77" s="366">
        <f>SUM(H77:I77)</f>
        <v>0</v>
      </c>
      <c r="H77" s="366">
        <f>SUM('[1]INFORME POR DIA'!AC26)</f>
        <v>0</v>
      </c>
      <c r="I77" s="366">
        <f>SUM('[1]INFORME POR DIA'!AD26)</f>
        <v>0</v>
      </c>
      <c r="J77" s="366">
        <f>SUM(K77:L77)</f>
        <v>0</v>
      </c>
      <c r="K77" s="366">
        <f>SUM('[1]INFORME POR DIA'!AM26)</f>
        <v>0</v>
      </c>
      <c r="L77" s="369">
        <f>SUM('[1]INFORME POR DIA'!AN26)</f>
        <v>0</v>
      </c>
    </row>
    <row r="78" spans="1:12" s="326" customFormat="1" ht="15.75" thickBot="1">
      <c r="A78" s="333" t="s">
        <v>18</v>
      </c>
      <c r="B78" s="347">
        <f>SUM(B79:B98)</f>
        <v>7078</v>
      </c>
      <c r="C78" s="347">
        <f t="shared" ref="C78:L78" si="14">SUM(C79:C98)</f>
        <v>294</v>
      </c>
      <c r="D78" s="347">
        <f t="shared" si="14"/>
        <v>5742</v>
      </c>
      <c r="E78" s="347">
        <f t="shared" si="14"/>
        <v>1316</v>
      </c>
      <c r="F78" s="347">
        <f t="shared" si="14"/>
        <v>4426</v>
      </c>
      <c r="G78" s="347">
        <f t="shared" si="14"/>
        <v>326</v>
      </c>
      <c r="H78" s="347">
        <f t="shared" si="14"/>
        <v>146</v>
      </c>
      <c r="I78" s="347">
        <f t="shared" si="14"/>
        <v>180</v>
      </c>
      <c r="J78" s="347">
        <f t="shared" si="14"/>
        <v>0</v>
      </c>
      <c r="K78" s="347">
        <f t="shared" si="14"/>
        <v>0</v>
      </c>
      <c r="L78" s="348">
        <f t="shared" si="14"/>
        <v>0</v>
      </c>
    </row>
    <row r="79" spans="1:12" s="326" customFormat="1">
      <c r="A79" s="314" t="s">
        <v>19</v>
      </c>
      <c r="B79" s="366">
        <f>SUM('[1]INFORME POR DIA'!C28)</f>
        <v>534</v>
      </c>
      <c r="C79" s="366">
        <f>SUM('[1]INFORME POR DIA'!D28)</f>
        <v>34</v>
      </c>
      <c r="D79" s="366">
        <f t="shared" ref="D79:D98" si="15">SUM(E79:F79)</f>
        <v>436</v>
      </c>
      <c r="E79" s="366">
        <f>SUM('[1]INFORME POR DIA'!F28)</f>
        <v>0</v>
      </c>
      <c r="F79" s="366">
        <f>SUM('[1]INFORME POR DIA'!I28)</f>
        <v>436</v>
      </c>
      <c r="G79" s="366">
        <f t="shared" ref="G79:G98" si="16">SUM(H79:I79)</f>
        <v>0</v>
      </c>
      <c r="H79" s="366">
        <f>SUM('[1]INFORME POR DIA'!AC28)</f>
        <v>0</v>
      </c>
      <c r="I79" s="366">
        <f>SUM('[1]INFORME POR DIA'!AD28)</f>
        <v>0</v>
      </c>
      <c r="J79" s="366">
        <f t="shared" ref="J79:J98" si="17">SUM(K79:L79)</f>
        <v>0</v>
      </c>
      <c r="K79" s="366">
        <f>SUM('[1]INFORME POR DIA'!AM28)</f>
        <v>0</v>
      </c>
      <c r="L79" s="369">
        <f>SUM('[1]INFORME POR DIA'!AN28)</f>
        <v>0</v>
      </c>
    </row>
    <row r="80" spans="1:12" s="326" customFormat="1">
      <c r="A80" s="314" t="s">
        <v>20</v>
      </c>
      <c r="B80" s="366">
        <f>SUM('[1]INFORME POR DIA'!C29)</f>
        <v>676</v>
      </c>
      <c r="C80" s="366">
        <f>SUM('[1]INFORME POR DIA'!D29)</f>
        <v>2</v>
      </c>
      <c r="D80" s="366">
        <f t="shared" si="15"/>
        <v>599</v>
      </c>
      <c r="E80" s="366">
        <f>SUM('[1]INFORME POR DIA'!F29)</f>
        <v>459</v>
      </c>
      <c r="F80" s="366">
        <f>SUM('[1]INFORME POR DIA'!I29)</f>
        <v>140</v>
      </c>
      <c r="G80" s="366">
        <f t="shared" si="16"/>
        <v>37</v>
      </c>
      <c r="H80" s="366">
        <f>SUM('[1]INFORME POR DIA'!AC29)</f>
        <v>35</v>
      </c>
      <c r="I80" s="366">
        <f>SUM('[1]INFORME POR DIA'!AD29)</f>
        <v>2</v>
      </c>
      <c r="J80" s="366">
        <f t="shared" si="17"/>
        <v>0</v>
      </c>
      <c r="K80" s="366">
        <f>SUM('[1]INFORME POR DIA'!AM29)</f>
        <v>0</v>
      </c>
      <c r="L80" s="369">
        <f>SUM('[1]INFORME POR DIA'!AN29)</f>
        <v>0</v>
      </c>
    </row>
    <row r="81" spans="1:12" s="326" customFormat="1">
      <c r="A81" s="314" t="s">
        <v>21</v>
      </c>
      <c r="B81" s="366">
        <f>SUM('[1]INFORME POR DIA'!C30)</f>
        <v>280</v>
      </c>
      <c r="C81" s="366">
        <f>SUM('[1]INFORME POR DIA'!D30)</f>
        <v>0</v>
      </c>
      <c r="D81" s="366">
        <f t="shared" si="15"/>
        <v>267</v>
      </c>
      <c r="E81" s="366">
        <f>SUM('[1]INFORME POR DIA'!F30)</f>
        <v>0</v>
      </c>
      <c r="F81" s="366">
        <f>SUM('[1]INFORME POR DIA'!I30)</f>
        <v>267</v>
      </c>
      <c r="G81" s="366">
        <f t="shared" si="16"/>
        <v>0</v>
      </c>
      <c r="H81" s="366">
        <f>SUM('[1]INFORME POR DIA'!AC30)</f>
        <v>0</v>
      </c>
      <c r="I81" s="366">
        <f>SUM('[1]INFORME POR DIA'!AD30)</f>
        <v>0</v>
      </c>
      <c r="J81" s="366">
        <f t="shared" si="17"/>
        <v>0</v>
      </c>
      <c r="K81" s="366">
        <f>SUM('[1]INFORME POR DIA'!AM30)</f>
        <v>0</v>
      </c>
      <c r="L81" s="369">
        <f>SUM('[1]INFORME POR DIA'!AN30)</f>
        <v>0</v>
      </c>
    </row>
    <row r="82" spans="1:12" s="326" customFormat="1">
      <c r="A82" s="314" t="s">
        <v>22</v>
      </c>
      <c r="B82" s="366">
        <f>SUM('[1]INFORME POR DIA'!C31)</f>
        <v>224</v>
      </c>
      <c r="C82" s="366">
        <f>SUM('[1]INFORME POR DIA'!D31)</f>
        <v>4</v>
      </c>
      <c r="D82" s="366">
        <f t="shared" si="15"/>
        <v>202</v>
      </c>
      <c r="E82" s="366">
        <f>SUM('[1]INFORME POR DIA'!F31)</f>
        <v>0</v>
      </c>
      <c r="F82" s="366">
        <f>SUM('[1]INFORME POR DIA'!I31)</f>
        <v>202</v>
      </c>
      <c r="G82" s="366">
        <f t="shared" si="16"/>
        <v>0</v>
      </c>
      <c r="H82" s="366">
        <f>SUM('[1]INFORME POR DIA'!AC31)</f>
        <v>0</v>
      </c>
      <c r="I82" s="366">
        <f>SUM('[1]INFORME POR DIA'!AD31)</f>
        <v>0</v>
      </c>
      <c r="J82" s="366">
        <f t="shared" si="17"/>
        <v>0</v>
      </c>
      <c r="K82" s="366">
        <f>SUM('[1]INFORME POR DIA'!AM31)</f>
        <v>0</v>
      </c>
      <c r="L82" s="369">
        <f>SUM('[1]INFORME POR DIA'!AN31)</f>
        <v>0</v>
      </c>
    </row>
    <row r="83" spans="1:12" s="326" customFormat="1">
      <c r="A83" s="315" t="s">
        <v>212</v>
      </c>
      <c r="B83" s="366">
        <f>SUM('[1]INFORME POR DIA'!C32)</f>
        <v>192</v>
      </c>
      <c r="C83" s="366">
        <f>SUM('[1]INFORME POR DIA'!D32)</f>
        <v>0</v>
      </c>
      <c r="D83" s="366">
        <f t="shared" si="15"/>
        <v>175</v>
      </c>
      <c r="E83" s="366">
        <f>SUM('[1]INFORME POR DIA'!F32)</f>
        <v>0</v>
      </c>
      <c r="F83" s="366">
        <f>SUM('[1]INFORME POR DIA'!I32)</f>
        <v>175</v>
      </c>
      <c r="G83" s="366">
        <f t="shared" si="16"/>
        <v>0</v>
      </c>
      <c r="H83" s="366">
        <f>SUM('[1]INFORME POR DIA'!AC32)</f>
        <v>0</v>
      </c>
      <c r="I83" s="366">
        <f>SUM('[1]INFORME POR DIA'!AD32)</f>
        <v>0</v>
      </c>
      <c r="J83" s="366">
        <f t="shared" si="17"/>
        <v>0</v>
      </c>
      <c r="K83" s="366">
        <f>SUM('[1]INFORME POR DIA'!AM32)</f>
        <v>0</v>
      </c>
      <c r="L83" s="369">
        <f>SUM('[1]INFORME POR DIA'!AN32)</f>
        <v>0</v>
      </c>
    </row>
    <row r="84" spans="1:12" s="326" customFormat="1">
      <c r="A84" s="315" t="s">
        <v>229</v>
      </c>
      <c r="B84" s="366">
        <f>SUM('[1]INFORME POR DIA'!C33)</f>
        <v>416</v>
      </c>
      <c r="C84" s="366">
        <f>SUM('[1]INFORME POR DIA'!D33)</f>
        <v>15</v>
      </c>
      <c r="D84" s="366">
        <f t="shared" si="15"/>
        <v>309</v>
      </c>
      <c r="E84" s="366">
        <f>SUM('[1]INFORME POR DIA'!F33)</f>
        <v>90</v>
      </c>
      <c r="F84" s="366">
        <f>SUM('[1]INFORME POR DIA'!I33)</f>
        <v>219</v>
      </c>
      <c r="G84" s="366">
        <f t="shared" si="16"/>
        <v>265</v>
      </c>
      <c r="H84" s="366">
        <f>SUM('[1]INFORME POR DIA'!AC33)</f>
        <v>90</v>
      </c>
      <c r="I84" s="366">
        <f>SUM('[1]INFORME POR DIA'!AD33)</f>
        <v>175</v>
      </c>
      <c r="J84" s="366">
        <f t="shared" si="17"/>
        <v>0</v>
      </c>
      <c r="K84" s="366">
        <f>SUM('[1]INFORME POR DIA'!AM33)</f>
        <v>0</v>
      </c>
      <c r="L84" s="369">
        <f>SUM('[1]INFORME POR DIA'!AN33)</f>
        <v>0</v>
      </c>
    </row>
    <row r="85" spans="1:12" s="326" customFormat="1">
      <c r="A85" s="314" t="s">
        <v>24</v>
      </c>
      <c r="B85" s="366">
        <f>SUM('[1]INFORME POR DIA'!C34)</f>
        <v>246</v>
      </c>
      <c r="C85" s="366">
        <f>SUM('[1]INFORME POR DIA'!D34)</f>
        <v>0</v>
      </c>
      <c r="D85" s="366">
        <f t="shared" si="15"/>
        <v>231</v>
      </c>
      <c r="E85" s="366">
        <f>SUM('[1]INFORME POR DIA'!F34)</f>
        <v>211</v>
      </c>
      <c r="F85" s="366">
        <f>SUM('[1]INFORME POR DIA'!I34)</f>
        <v>20</v>
      </c>
      <c r="G85" s="366">
        <f t="shared" si="16"/>
        <v>0</v>
      </c>
      <c r="H85" s="366">
        <f>SUM('[1]INFORME POR DIA'!AC34)</f>
        <v>0</v>
      </c>
      <c r="I85" s="366">
        <f>SUM('[1]INFORME POR DIA'!AD34)</f>
        <v>0</v>
      </c>
      <c r="J85" s="366">
        <f t="shared" si="17"/>
        <v>0</v>
      </c>
      <c r="K85" s="366">
        <f>SUM('[1]INFORME POR DIA'!AM34)</f>
        <v>0</v>
      </c>
      <c r="L85" s="369">
        <f>SUM('[1]INFORME POR DIA'!AN34)</f>
        <v>0</v>
      </c>
    </row>
    <row r="86" spans="1:12" s="326" customFormat="1">
      <c r="A86" s="316" t="s">
        <v>25</v>
      </c>
      <c r="B86" s="366">
        <f>SUM('[1]INFORME POR DIA'!C35)</f>
        <v>56</v>
      </c>
      <c r="C86" s="366">
        <f>SUM('[1]INFORME POR DIA'!D35)</f>
        <v>0</v>
      </c>
      <c r="D86" s="366">
        <f t="shared" si="15"/>
        <v>42</v>
      </c>
      <c r="E86" s="366">
        <f>SUM('[1]INFORME POR DIA'!F35)</f>
        <v>0</v>
      </c>
      <c r="F86" s="366">
        <f>SUM('[1]INFORME POR DIA'!I35)</f>
        <v>42</v>
      </c>
      <c r="G86" s="366">
        <f t="shared" si="16"/>
        <v>0</v>
      </c>
      <c r="H86" s="366">
        <f>SUM('[1]INFORME POR DIA'!AC35)</f>
        <v>0</v>
      </c>
      <c r="I86" s="366">
        <f>SUM('[1]INFORME POR DIA'!AD35)</f>
        <v>0</v>
      </c>
      <c r="J86" s="366">
        <f t="shared" si="17"/>
        <v>0</v>
      </c>
      <c r="K86" s="366">
        <f>SUM('[1]INFORME POR DIA'!AM35)</f>
        <v>0</v>
      </c>
      <c r="L86" s="369">
        <f>SUM('[1]INFORME POR DIA'!AN35)</f>
        <v>0</v>
      </c>
    </row>
    <row r="87" spans="1:12" s="326" customFormat="1">
      <c r="A87" s="315" t="s">
        <v>213</v>
      </c>
      <c r="B87" s="366">
        <f>SUM('[1]INFORME POR DIA'!C36)</f>
        <v>420</v>
      </c>
      <c r="C87" s="366">
        <f>SUM('[1]INFORME POR DIA'!D36)</f>
        <v>2</v>
      </c>
      <c r="D87" s="366">
        <f t="shared" si="15"/>
        <v>367</v>
      </c>
      <c r="E87" s="366">
        <f>SUM('[1]INFORME POR DIA'!F36)</f>
        <v>2</v>
      </c>
      <c r="F87" s="366">
        <f>SUM('[1]INFORME POR DIA'!I36)</f>
        <v>365</v>
      </c>
      <c r="G87" s="366">
        <f t="shared" si="16"/>
        <v>0</v>
      </c>
      <c r="H87" s="366">
        <f>SUM('[1]INFORME POR DIA'!AC36)</f>
        <v>0</v>
      </c>
      <c r="I87" s="366">
        <f>SUM('[1]INFORME POR DIA'!AD36)</f>
        <v>0</v>
      </c>
      <c r="J87" s="366">
        <f t="shared" si="17"/>
        <v>0</v>
      </c>
      <c r="K87" s="366">
        <f>SUM('[1]INFORME POR DIA'!AM36)</f>
        <v>0</v>
      </c>
      <c r="L87" s="369">
        <f>SUM('[1]INFORME POR DIA'!AN36)</f>
        <v>0</v>
      </c>
    </row>
    <row r="88" spans="1:12" s="326" customFormat="1">
      <c r="A88" s="315" t="s">
        <v>214</v>
      </c>
      <c r="B88" s="366">
        <f>SUM('[1]INFORME POR DIA'!C37)</f>
        <v>1031</v>
      </c>
      <c r="C88" s="366">
        <f>SUM('[1]INFORME POR DIA'!D37)</f>
        <v>142</v>
      </c>
      <c r="D88" s="366">
        <f t="shared" si="15"/>
        <v>799</v>
      </c>
      <c r="E88" s="366">
        <f>SUM('[1]INFORME POR DIA'!F37)</f>
        <v>0</v>
      </c>
      <c r="F88" s="366">
        <f>SUM('[1]INFORME POR DIA'!I37)</f>
        <v>799</v>
      </c>
      <c r="G88" s="366">
        <f t="shared" si="16"/>
        <v>0</v>
      </c>
      <c r="H88" s="366">
        <f>SUM('[1]INFORME POR DIA'!AC37)</f>
        <v>0</v>
      </c>
      <c r="I88" s="366">
        <f>SUM('[1]INFORME POR DIA'!AD37)</f>
        <v>0</v>
      </c>
      <c r="J88" s="366">
        <f t="shared" si="17"/>
        <v>0</v>
      </c>
      <c r="K88" s="366">
        <f>SUM('[1]INFORME POR DIA'!AM37)</f>
        <v>0</v>
      </c>
      <c r="L88" s="369">
        <f>SUM('[1]INFORME POR DIA'!AN37)</f>
        <v>0</v>
      </c>
    </row>
    <row r="89" spans="1:12" s="326" customFormat="1">
      <c r="A89" s="315" t="s">
        <v>215</v>
      </c>
      <c r="B89" s="366">
        <f>SUM('[1]INFORME POR DIA'!C38)</f>
        <v>486</v>
      </c>
      <c r="C89" s="366">
        <f>SUM('[1]INFORME POR DIA'!D38)</f>
        <v>16</v>
      </c>
      <c r="D89" s="366">
        <f t="shared" si="15"/>
        <v>103</v>
      </c>
      <c r="E89" s="366">
        <f>SUM('[1]INFORME POR DIA'!F38)</f>
        <v>24</v>
      </c>
      <c r="F89" s="366">
        <f>SUM('[1]INFORME POR DIA'!I38)</f>
        <v>79</v>
      </c>
      <c r="G89" s="366">
        <f t="shared" si="16"/>
        <v>6</v>
      </c>
      <c r="H89" s="366">
        <f>SUM('[1]INFORME POR DIA'!AC38)</f>
        <v>4</v>
      </c>
      <c r="I89" s="366">
        <f>SUM('[1]INFORME POR DIA'!AD38)</f>
        <v>2</v>
      </c>
      <c r="J89" s="366">
        <f t="shared" si="17"/>
        <v>0</v>
      </c>
      <c r="K89" s="366">
        <f>SUM('[1]INFORME POR DIA'!AM38)</f>
        <v>0</v>
      </c>
      <c r="L89" s="369">
        <f>SUM('[1]INFORME POR DIA'!AN38)</f>
        <v>0</v>
      </c>
    </row>
    <row r="90" spans="1:12" s="326" customFormat="1">
      <c r="A90" s="314" t="s">
        <v>26</v>
      </c>
      <c r="B90" s="366">
        <f>SUM('[1]INFORME POR DIA'!C39)</f>
        <v>28</v>
      </c>
      <c r="C90" s="366">
        <f>SUM('[1]INFORME POR DIA'!D39)</f>
        <v>0</v>
      </c>
      <c r="D90" s="366">
        <f t="shared" si="15"/>
        <v>27</v>
      </c>
      <c r="E90" s="366">
        <f>SUM('[1]INFORME POR DIA'!F39)</f>
        <v>0</v>
      </c>
      <c r="F90" s="366">
        <f>SUM('[1]INFORME POR DIA'!I39)</f>
        <v>27</v>
      </c>
      <c r="G90" s="366">
        <f t="shared" si="16"/>
        <v>0</v>
      </c>
      <c r="H90" s="366">
        <f>SUM('[1]INFORME POR DIA'!AC39)</f>
        <v>0</v>
      </c>
      <c r="I90" s="366">
        <f>SUM('[1]INFORME POR DIA'!AD39)</f>
        <v>0</v>
      </c>
      <c r="J90" s="366">
        <f t="shared" si="17"/>
        <v>0</v>
      </c>
      <c r="K90" s="366">
        <f>SUM('[1]INFORME POR DIA'!AM39)</f>
        <v>0</v>
      </c>
      <c r="L90" s="369">
        <f>SUM('[1]INFORME POR DIA'!AN39)</f>
        <v>0</v>
      </c>
    </row>
    <row r="91" spans="1:12" s="326" customFormat="1">
      <c r="A91" s="315" t="s">
        <v>216</v>
      </c>
      <c r="B91" s="366">
        <f>SUM('[1]INFORME POR DIA'!C40)</f>
        <v>546</v>
      </c>
      <c r="C91" s="366">
        <f>SUM('[1]INFORME POR DIA'!D40)</f>
        <v>29</v>
      </c>
      <c r="D91" s="366">
        <f t="shared" si="15"/>
        <v>501</v>
      </c>
      <c r="E91" s="366">
        <f>SUM('[1]INFORME POR DIA'!F40)</f>
        <v>0</v>
      </c>
      <c r="F91" s="366">
        <f>SUM('[1]INFORME POR DIA'!I40)</f>
        <v>501</v>
      </c>
      <c r="G91" s="366">
        <f t="shared" si="16"/>
        <v>0</v>
      </c>
      <c r="H91" s="366">
        <f>SUM('[1]INFORME POR DIA'!AC40)</f>
        <v>0</v>
      </c>
      <c r="I91" s="366">
        <f>SUM('[1]INFORME POR DIA'!AD40)</f>
        <v>0</v>
      </c>
      <c r="J91" s="366">
        <f t="shared" si="17"/>
        <v>0</v>
      </c>
      <c r="K91" s="366">
        <f>SUM('[1]INFORME POR DIA'!AM40)</f>
        <v>0</v>
      </c>
      <c r="L91" s="369">
        <f>SUM('[1]INFORME POR DIA'!AN40)</f>
        <v>0</v>
      </c>
    </row>
    <row r="92" spans="1:12" s="326" customFormat="1">
      <c r="A92" s="314" t="s">
        <v>27</v>
      </c>
      <c r="B92" s="366">
        <f>SUM('[1]INFORME POR DIA'!C41)</f>
        <v>152</v>
      </c>
      <c r="C92" s="366">
        <f>SUM('[1]INFORME POR DIA'!D41)</f>
        <v>0</v>
      </c>
      <c r="D92" s="366">
        <f t="shared" si="15"/>
        <v>152</v>
      </c>
      <c r="E92" s="366">
        <f>SUM('[1]INFORME POR DIA'!F41)</f>
        <v>0</v>
      </c>
      <c r="F92" s="366">
        <f>SUM('[1]INFORME POR DIA'!I41)</f>
        <v>152</v>
      </c>
      <c r="G92" s="366">
        <f t="shared" si="16"/>
        <v>0</v>
      </c>
      <c r="H92" s="366">
        <f>SUM('[1]INFORME POR DIA'!AC41)</f>
        <v>0</v>
      </c>
      <c r="I92" s="366">
        <f>SUM('[1]INFORME POR DIA'!AD41)</f>
        <v>0</v>
      </c>
      <c r="J92" s="366">
        <f t="shared" si="17"/>
        <v>0</v>
      </c>
      <c r="K92" s="366">
        <f>SUM('[1]INFORME POR DIA'!AM41)</f>
        <v>0</v>
      </c>
      <c r="L92" s="369">
        <f>SUM('[1]INFORME POR DIA'!AN41)</f>
        <v>0</v>
      </c>
    </row>
    <row r="93" spans="1:12" s="326" customFormat="1">
      <c r="A93" s="315" t="s">
        <v>217</v>
      </c>
      <c r="B93" s="366">
        <f>SUM('[1]INFORME POR DIA'!C42)</f>
        <v>908</v>
      </c>
      <c r="C93" s="366">
        <f>SUM('[1]INFORME POR DIA'!D42)</f>
        <v>0</v>
      </c>
      <c r="D93" s="366">
        <f t="shared" si="15"/>
        <v>796</v>
      </c>
      <c r="E93" s="366">
        <f>SUM('[1]INFORME POR DIA'!F42)</f>
        <v>228</v>
      </c>
      <c r="F93" s="366">
        <f>SUM('[1]INFORME POR DIA'!I42)</f>
        <v>568</v>
      </c>
      <c r="G93" s="366">
        <f t="shared" si="16"/>
        <v>18</v>
      </c>
      <c r="H93" s="366">
        <f>SUM('[1]INFORME POR DIA'!AC42)</f>
        <v>17</v>
      </c>
      <c r="I93" s="366">
        <f>SUM('[1]INFORME POR DIA'!AD42)</f>
        <v>1</v>
      </c>
      <c r="J93" s="366">
        <f t="shared" si="17"/>
        <v>0</v>
      </c>
      <c r="K93" s="366">
        <f>SUM('[1]INFORME POR DIA'!AM42)</f>
        <v>0</v>
      </c>
      <c r="L93" s="369">
        <f>SUM('[1]INFORME POR DIA'!AN42)</f>
        <v>0</v>
      </c>
    </row>
    <row r="94" spans="1:12" s="326" customFormat="1">
      <c r="A94" s="315" t="s">
        <v>218</v>
      </c>
      <c r="B94" s="366">
        <f>SUM('[1]INFORME POR DIA'!C43)</f>
        <v>75</v>
      </c>
      <c r="C94" s="366">
        <f>SUM('[1]INFORME POR DIA'!D43)</f>
        <v>0</v>
      </c>
      <c r="D94" s="366">
        <f t="shared" si="15"/>
        <v>45</v>
      </c>
      <c r="E94" s="366">
        <f>SUM('[1]INFORME POR DIA'!F43)</f>
        <v>0</v>
      </c>
      <c r="F94" s="366">
        <f>SUM('[1]INFORME POR DIA'!I43)</f>
        <v>45</v>
      </c>
      <c r="G94" s="366">
        <f t="shared" si="16"/>
        <v>0</v>
      </c>
      <c r="H94" s="366">
        <f>SUM('[1]INFORME POR DIA'!AC43)</f>
        <v>0</v>
      </c>
      <c r="I94" s="366">
        <f>SUM('[1]INFORME POR DIA'!AD43)</f>
        <v>0</v>
      </c>
      <c r="J94" s="366">
        <f t="shared" si="17"/>
        <v>0</v>
      </c>
      <c r="K94" s="366">
        <f>SUM('[1]INFORME POR DIA'!AM43)</f>
        <v>0</v>
      </c>
      <c r="L94" s="369">
        <f>SUM('[1]INFORME POR DIA'!AN43)</f>
        <v>0</v>
      </c>
    </row>
    <row r="95" spans="1:12" s="326" customFormat="1">
      <c r="A95" s="315" t="s">
        <v>230</v>
      </c>
      <c r="B95" s="366">
        <f>SUM('[1]INFORME POR DIA'!C44)</f>
        <v>0</v>
      </c>
      <c r="C95" s="366">
        <f>SUM('[1]INFORME POR DIA'!D44)</f>
        <v>0</v>
      </c>
      <c r="D95" s="366">
        <f t="shared" si="15"/>
        <v>0</v>
      </c>
      <c r="E95" s="366">
        <f>SUM('[1]INFORME POR DIA'!F44)</f>
        <v>0</v>
      </c>
      <c r="F95" s="366">
        <f>SUM('[1]INFORME POR DIA'!I44)</f>
        <v>0</v>
      </c>
      <c r="G95" s="366">
        <f t="shared" si="16"/>
        <v>0</v>
      </c>
      <c r="H95" s="366">
        <f>SUM('[1]INFORME POR DIA'!AC44)</f>
        <v>0</v>
      </c>
      <c r="I95" s="366">
        <f>SUM('[1]INFORME POR DIA'!AD44)</f>
        <v>0</v>
      </c>
      <c r="J95" s="366">
        <f t="shared" si="17"/>
        <v>0</v>
      </c>
      <c r="K95" s="366">
        <f>SUM('[1]INFORME POR DIA'!AM44)</f>
        <v>0</v>
      </c>
      <c r="L95" s="369">
        <f>SUM('[1]INFORME POR DIA'!AN44)</f>
        <v>0</v>
      </c>
    </row>
    <row r="96" spans="1:12" s="326" customFormat="1">
      <c r="A96" s="314" t="s">
        <v>29</v>
      </c>
      <c r="B96" s="366">
        <f>SUM('[1]INFORME POR DIA'!C45)</f>
        <v>400</v>
      </c>
      <c r="C96" s="366">
        <f>SUM('[1]INFORME POR DIA'!D45)</f>
        <v>50</v>
      </c>
      <c r="D96" s="366">
        <f t="shared" si="15"/>
        <v>314</v>
      </c>
      <c r="E96" s="366">
        <f>SUM('[1]INFORME POR DIA'!F45)</f>
        <v>0</v>
      </c>
      <c r="F96" s="366">
        <f>SUM('[1]INFORME POR DIA'!I45)</f>
        <v>314</v>
      </c>
      <c r="G96" s="366">
        <f t="shared" si="16"/>
        <v>0</v>
      </c>
      <c r="H96" s="366">
        <f>SUM('[1]INFORME POR DIA'!AC45)</f>
        <v>0</v>
      </c>
      <c r="I96" s="366">
        <f>SUM('[1]INFORME POR DIA'!AD45)</f>
        <v>0</v>
      </c>
      <c r="J96" s="366">
        <f t="shared" si="17"/>
        <v>0</v>
      </c>
      <c r="K96" s="366">
        <f>SUM('[1]INFORME POR DIA'!AM45)</f>
        <v>0</v>
      </c>
      <c r="L96" s="369">
        <f>SUM('[1]INFORME POR DIA'!AN45)</f>
        <v>0</v>
      </c>
    </row>
    <row r="97" spans="1:14" s="326" customFormat="1">
      <c r="A97" s="314" t="s">
        <v>30</v>
      </c>
      <c r="B97" s="366">
        <f>SUM('[1]INFORME POR DIA'!C46)</f>
        <v>384</v>
      </c>
      <c r="C97" s="366">
        <f>SUM('[1]INFORME POR DIA'!D46)</f>
        <v>0</v>
      </c>
      <c r="D97" s="366">
        <f t="shared" si="15"/>
        <v>357</v>
      </c>
      <c r="E97" s="366">
        <f>SUM('[1]INFORME POR DIA'!F46)</f>
        <v>302</v>
      </c>
      <c r="F97" s="366">
        <f>SUM('[1]INFORME POR DIA'!I46)</f>
        <v>55</v>
      </c>
      <c r="G97" s="366">
        <f t="shared" si="16"/>
        <v>0</v>
      </c>
      <c r="H97" s="366">
        <f>SUM('[1]INFORME POR DIA'!AC46)</f>
        <v>0</v>
      </c>
      <c r="I97" s="366">
        <f>SUM('[1]INFORME POR DIA'!AD46)</f>
        <v>0</v>
      </c>
      <c r="J97" s="366">
        <f t="shared" si="17"/>
        <v>0</v>
      </c>
      <c r="K97" s="366">
        <f>SUM('[1]INFORME POR DIA'!AM46)</f>
        <v>0</v>
      </c>
      <c r="L97" s="369">
        <f>SUM('[1]INFORME POR DIA'!AN46)</f>
        <v>0</v>
      </c>
    </row>
    <row r="98" spans="1:14" s="326" customFormat="1" ht="15.75" thickBot="1">
      <c r="A98" s="317" t="s">
        <v>219</v>
      </c>
      <c r="B98" s="370">
        <f>SUM('[1]INFORME POR DIA'!C47)</f>
        <v>24</v>
      </c>
      <c r="C98" s="370">
        <f>SUM('[1]INFORME POR DIA'!D47)</f>
        <v>0</v>
      </c>
      <c r="D98" s="371">
        <f t="shared" si="15"/>
        <v>20</v>
      </c>
      <c r="E98" s="371">
        <f>SUM('[1]INFORME POR DIA'!F47)</f>
        <v>0</v>
      </c>
      <c r="F98" s="371">
        <f>SUM('[1]INFORME POR DIA'!I47)</f>
        <v>20</v>
      </c>
      <c r="G98" s="371">
        <f t="shared" si="16"/>
        <v>0</v>
      </c>
      <c r="H98" s="371">
        <f>SUM('[1]INFORME POR DIA'!AC47)</f>
        <v>0</v>
      </c>
      <c r="I98" s="371">
        <f>SUM('[1]INFORME POR DIA'!AD47)</f>
        <v>0</v>
      </c>
      <c r="J98" s="371">
        <f t="shared" si="17"/>
        <v>0</v>
      </c>
      <c r="K98" s="371">
        <f>SUM('[1]INFORME POR DIA'!AM47)</f>
        <v>0</v>
      </c>
      <c r="L98" s="372">
        <f>SUM('[1]INFORME POR DIA'!AN47)</f>
        <v>0</v>
      </c>
    </row>
    <row r="99" spans="1:14" s="326" customFormat="1">
      <c r="A99" s="349"/>
      <c r="B99" s="349"/>
      <c r="C99" s="349"/>
      <c r="D99" s="350"/>
      <c r="E99" s="350"/>
      <c r="F99" s="350"/>
    </row>
    <row r="100" spans="1:14" s="326" customFormat="1">
      <c r="A100" s="349" t="s">
        <v>31</v>
      </c>
      <c r="B100" s="349"/>
      <c r="C100" s="349"/>
      <c r="D100" s="349"/>
      <c r="E100" s="349"/>
      <c r="F100" s="349"/>
    </row>
    <row r="101" spans="1:14" s="326" customFormat="1">
      <c r="A101" s="337" t="s">
        <v>236</v>
      </c>
      <c r="B101" s="349"/>
      <c r="C101" s="349"/>
      <c r="D101" s="350"/>
      <c r="E101" s="350"/>
      <c r="F101" s="350"/>
    </row>
    <row r="102" spans="1:14" s="326" customFormat="1">
      <c r="B102" s="339"/>
      <c r="C102" s="339"/>
      <c r="D102" s="339"/>
      <c r="E102" s="339"/>
      <c r="F102" s="339"/>
    </row>
    <row r="103" spans="1:14" s="326" customFormat="1" ht="20.25" customHeight="1">
      <c r="A103" s="337"/>
      <c r="B103" s="339"/>
      <c r="C103" s="339"/>
      <c r="D103" s="339"/>
      <c r="E103" s="339"/>
      <c r="F103" s="339"/>
    </row>
    <row r="104" spans="1:14" s="326" customFormat="1">
      <c r="A104" s="337"/>
      <c r="B104" s="339"/>
      <c r="C104" s="339"/>
      <c r="D104" s="339"/>
      <c r="E104" s="339"/>
      <c r="F104" s="339"/>
    </row>
    <row r="105" spans="1:14" s="326" customFormat="1"/>
    <row r="106" spans="1:14" s="326" customFormat="1">
      <c r="A106" s="341" t="s">
        <v>346</v>
      </c>
    </row>
    <row r="107" spans="1:14" s="326" customFormat="1" ht="15.75" thickBot="1">
      <c r="A107" s="341"/>
    </row>
    <row r="108" spans="1:14" s="326" customFormat="1">
      <c r="A108" s="342" t="s">
        <v>2</v>
      </c>
      <c r="B108" s="392" t="s">
        <v>3</v>
      </c>
      <c r="C108" s="392" t="s">
        <v>4</v>
      </c>
      <c r="D108" s="392" t="s">
        <v>5</v>
      </c>
      <c r="E108" s="392" t="s">
        <v>6</v>
      </c>
      <c r="F108" s="392" t="s">
        <v>7</v>
      </c>
      <c r="G108" s="395" t="s">
        <v>8</v>
      </c>
      <c r="H108" s="395"/>
      <c r="I108" s="395"/>
      <c r="J108" s="395" t="s">
        <v>9</v>
      </c>
      <c r="K108" s="395"/>
      <c r="L108" s="396"/>
    </row>
    <row r="109" spans="1:14" s="326" customFormat="1">
      <c r="A109" s="343"/>
      <c r="B109" s="393"/>
      <c r="C109" s="393"/>
      <c r="D109" s="393"/>
      <c r="E109" s="393"/>
      <c r="F109" s="393"/>
      <c r="G109" s="397" t="s">
        <v>10</v>
      </c>
      <c r="H109" s="397" t="s">
        <v>6</v>
      </c>
      <c r="I109" s="397" t="s">
        <v>7</v>
      </c>
      <c r="J109" s="397" t="s">
        <v>10</v>
      </c>
      <c r="K109" s="397" t="s">
        <v>6</v>
      </c>
      <c r="L109" s="399" t="s">
        <v>7</v>
      </c>
    </row>
    <row r="110" spans="1:14" s="326" customFormat="1" ht="15.75" thickBot="1">
      <c r="A110" s="344"/>
      <c r="B110" s="394"/>
      <c r="C110" s="394"/>
      <c r="D110" s="394"/>
      <c r="E110" s="394"/>
      <c r="F110" s="394"/>
      <c r="G110" s="398"/>
      <c r="H110" s="398"/>
      <c r="I110" s="398"/>
      <c r="J110" s="398"/>
      <c r="K110" s="398"/>
      <c r="L110" s="400"/>
    </row>
    <row r="111" spans="1:14" s="326" customFormat="1" ht="15.75" thickBot="1">
      <c r="A111" s="329" t="s">
        <v>11</v>
      </c>
      <c r="B111" s="351">
        <f t="shared" ref="B111:L111" si="18">SUM(B112,B130)</f>
        <v>13708</v>
      </c>
      <c r="C111" s="351">
        <f t="shared" si="18"/>
        <v>618</v>
      </c>
      <c r="D111" s="351">
        <f t="shared" si="18"/>
        <v>11629</v>
      </c>
      <c r="E111" s="351">
        <f t="shared" si="18"/>
        <v>2083</v>
      </c>
      <c r="F111" s="351">
        <f t="shared" si="18"/>
        <v>9546</v>
      </c>
      <c r="G111" s="351">
        <f t="shared" si="18"/>
        <v>448</v>
      </c>
      <c r="H111" s="351">
        <f t="shared" si="18"/>
        <v>234</v>
      </c>
      <c r="I111" s="351">
        <f t="shared" si="18"/>
        <v>214</v>
      </c>
      <c r="J111" s="351">
        <f t="shared" si="18"/>
        <v>356</v>
      </c>
      <c r="K111" s="351">
        <f t="shared" si="18"/>
        <v>87</v>
      </c>
      <c r="L111" s="352">
        <f t="shared" si="18"/>
        <v>269</v>
      </c>
      <c r="N111" s="336"/>
    </row>
    <row r="112" spans="1:14" s="326" customFormat="1" ht="15.75" thickBot="1">
      <c r="A112" s="333" t="s">
        <v>12</v>
      </c>
      <c r="B112" s="353">
        <f>SUM(B113:B129)</f>
        <v>6696</v>
      </c>
      <c r="C112" s="353">
        <f>SUM(C113:C129)</f>
        <v>338</v>
      </c>
      <c r="D112" s="353">
        <f>SUM(D113:D129)</f>
        <v>5606</v>
      </c>
      <c r="E112" s="353">
        <f>SUM(E113:E129)</f>
        <v>792</v>
      </c>
      <c r="F112" s="353">
        <f>SUM(F113:F129)</f>
        <v>4814</v>
      </c>
      <c r="G112" s="353">
        <f t="shared" ref="G112:L112" si="19">SUM(G113:G129)</f>
        <v>118</v>
      </c>
      <c r="H112" s="353">
        <f t="shared" si="19"/>
        <v>78</v>
      </c>
      <c r="I112" s="353">
        <f t="shared" si="19"/>
        <v>40</v>
      </c>
      <c r="J112" s="353">
        <f t="shared" si="19"/>
        <v>356</v>
      </c>
      <c r="K112" s="353">
        <f t="shared" si="19"/>
        <v>87</v>
      </c>
      <c r="L112" s="354">
        <f t="shared" si="19"/>
        <v>269</v>
      </c>
    </row>
    <row r="113" spans="1:12" s="326" customFormat="1">
      <c r="A113" s="319" t="s">
        <v>13</v>
      </c>
      <c r="B113" s="355">
        <f>SUM('[1]INFORME POR DIA'!C1570)</f>
        <v>500</v>
      </c>
      <c r="C113" s="355">
        <f>SUM('[1]INFORME POR DIA'!D1570)</f>
        <v>0</v>
      </c>
      <c r="D113" s="373">
        <f t="shared" ref="D113:D127" si="20">SUM(E113:F113)</f>
        <v>482</v>
      </c>
      <c r="E113" s="373">
        <f>SUM('[1]INFORME POR DIA'!F1570)</f>
        <v>0</v>
      </c>
      <c r="F113" s="373">
        <f>SUM('[1]INFORME POR DIA'!I1570)</f>
        <v>482</v>
      </c>
      <c r="G113" s="373">
        <f t="shared" ref="G113:G127" si="21">SUM(H113:I113)</f>
        <v>0</v>
      </c>
      <c r="H113" s="373">
        <f>SUM('[1]INFORME POR DIA'!AC1570)</f>
        <v>0</v>
      </c>
      <c r="I113" s="373">
        <f>SUM('[1]INFORME POR DIA'!AD1570)</f>
        <v>0</v>
      </c>
      <c r="J113" s="373">
        <f t="shared" ref="J113:J127" si="22">SUM(K113:L113)</f>
        <v>0</v>
      </c>
      <c r="K113" s="373">
        <f>SUM('[1]INFORME POR DIA'!AM1570)</f>
        <v>0</v>
      </c>
      <c r="L113" s="374">
        <f>SUM('[1]INFORME POR DIA'!AN1570)</f>
        <v>0</v>
      </c>
    </row>
    <row r="114" spans="1:12" s="326" customFormat="1">
      <c r="A114" s="315" t="s">
        <v>204</v>
      </c>
      <c r="B114" s="355">
        <f>SUM('[1]INFORME POR DIA'!C1571)</f>
        <v>450</v>
      </c>
      <c r="C114" s="355">
        <f>SUM('[1]INFORME POR DIA'!D1571)</f>
        <v>54</v>
      </c>
      <c r="D114" s="373">
        <f t="shared" si="20"/>
        <v>238</v>
      </c>
      <c r="E114" s="373">
        <f>SUM('[1]INFORME POR DIA'!F1571)</f>
        <v>0</v>
      </c>
      <c r="F114" s="373">
        <f>SUM('[1]INFORME POR DIA'!I1571)</f>
        <v>238</v>
      </c>
      <c r="G114" s="373">
        <f t="shared" si="21"/>
        <v>0</v>
      </c>
      <c r="H114" s="373">
        <f>SUM('[1]INFORME POR DIA'!AC1571)</f>
        <v>0</v>
      </c>
      <c r="I114" s="373">
        <f>SUM('[1]INFORME POR DIA'!AD1571)</f>
        <v>0</v>
      </c>
      <c r="J114" s="373">
        <f t="shared" si="22"/>
        <v>0</v>
      </c>
      <c r="K114" s="373">
        <f>SUM('[1]INFORME POR DIA'!AM1571)</f>
        <v>0</v>
      </c>
      <c r="L114" s="374">
        <f>SUM('[1]INFORME POR DIA'!AN1571)</f>
        <v>0</v>
      </c>
    </row>
    <row r="115" spans="1:12" s="326" customFormat="1">
      <c r="A115" s="315" t="s">
        <v>205</v>
      </c>
      <c r="B115" s="355">
        <f>SUM('[1]INFORME POR DIA'!C1572)</f>
        <v>36</v>
      </c>
      <c r="C115" s="355">
        <f>SUM('[1]INFORME POR DIA'!D1572)</f>
        <v>0</v>
      </c>
      <c r="D115" s="373">
        <f t="shared" si="20"/>
        <v>32</v>
      </c>
      <c r="E115" s="373">
        <f>SUM('[1]INFORME POR DIA'!F1572)</f>
        <v>0</v>
      </c>
      <c r="F115" s="373">
        <f>SUM('[1]INFORME POR DIA'!I1572)</f>
        <v>32</v>
      </c>
      <c r="G115" s="373">
        <f t="shared" si="21"/>
        <v>0</v>
      </c>
      <c r="H115" s="373">
        <f>SUM('[1]INFORME POR DIA'!AC1572)</f>
        <v>0</v>
      </c>
      <c r="I115" s="373">
        <f>SUM('[1]INFORME POR DIA'!AD1572)</f>
        <v>0</v>
      </c>
      <c r="J115" s="373">
        <f t="shared" si="22"/>
        <v>0</v>
      </c>
      <c r="K115" s="373">
        <f>SUM('[1]INFORME POR DIA'!AM1572)</f>
        <v>0</v>
      </c>
      <c r="L115" s="374">
        <f>SUM('[1]INFORME POR DIA'!AN1572)</f>
        <v>0</v>
      </c>
    </row>
    <row r="116" spans="1:12" s="326" customFormat="1">
      <c r="A116" s="315" t="s">
        <v>206</v>
      </c>
      <c r="B116" s="355">
        <f>SUM('[1]INFORME POR DIA'!C1573)</f>
        <v>40</v>
      </c>
      <c r="C116" s="355">
        <f>SUM('[1]INFORME POR DIA'!D1573)</f>
        <v>0</v>
      </c>
      <c r="D116" s="373">
        <f t="shared" si="20"/>
        <v>21</v>
      </c>
      <c r="E116" s="373">
        <f>SUM('[1]INFORME POR DIA'!F1573)</f>
        <v>0</v>
      </c>
      <c r="F116" s="373">
        <f>SUM('[1]INFORME POR DIA'!I1573)</f>
        <v>21</v>
      </c>
      <c r="G116" s="373">
        <f t="shared" si="21"/>
        <v>0</v>
      </c>
      <c r="H116" s="373">
        <f>SUM('[1]INFORME POR DIA'!AC1573)</f>
        <v>0</v>
      </c>
      <c r="I116" s="373">
        <f>SUM('[1]INFORME POR DIA'!AD1573)</f>
        <v>0</v>
      </c>
      <c r="J116" s="373">
        <f t="shared" si="22"/>
        <v>21</v>
      </c>
      <c r="K116" s="373">
        <f>SUM('[1]INFORME POR DIA'!AM1573)</f>
        <v>0</v>
      </c>
      <c r="L116" s="374">
        <f>SUM('[1]INFORME POR DIA'!AN1573)</f>
        <v>21</v>
      </c>
    </row>
    <row r="117" spans="1:12" s="326" customFormat="1">
      <c r="A117" s="315" t="s">
        <v>207</v>
      </c>
      <c r="B117" s="355">
        <f>SUM('[1]INFORME POR DIA'!C1574)</f>
        <v>68</v>
      </c>
      <c r="C117" s="355">
        <f>SUM('[1]INFORME POR DIA'!D1574)</f>
        <v>0</v>
      </c>
      <c r="D117" s="373">
        <f t="shared" si="20"/>
        <v>44</v>
      </c>
      <c r="E117" s="373">
        <f>SUM('[1]INFORME POR DIA'!F1574)</f>
        <v>0</v>
      </c>
      <c r="F117" s="373">
        <f>SUM('[1]INFORME POR DIA'!I1574)</f>
        <v>44</v>
      </c>
      <c r="G117" s="373">
        <f t="shared" si="21"/>
        <v>0</v>
      </c>
      <c r="H117" s="373">
        <f>SUM('[1]INFORME POR DIA'!AC1574)</f>
        <v>0</v>
      </c>
      <c r="I117" s="373">
        <f>SUM('[1]INFORME POR DIA'!AD1574)</f>
        <v>0</v>
      </c>
      <c r="J117" s="373">
        <f t="shared" si="22"/>
        <v>0</v>
      </c>
      <c r="K117" s="373">
        <f>SUM('[1]INFORME POR DIA'!AM1574)</f>
        <v>0</v>
      </c>
      <c r="L117" s="374">
        <f>SUM('[1]INFORME POR DIA'!AN1574)</f>
        <v>0</v>
      </c>
    </row>
    <row r="118" spans="1:12" s="326" customFormat="1">
      <c r="A118" s="315" t="s">
        <v>208</v>
      </c>
      <c r="B118" s="355">
        <f>SUM('[1]INFORME POR DIA'!C1575)</f>
        <v>108</v>
      </c>
      <c r="C118" s="355">
        <f>SUM('[1]INFORME POR DIA'!D1575)</f>
        <v>0</v>
      </c>
      <c r="D118" s="373">
        <f t="shared" si="20"/>
        <v>55</v>
      </c>
      <c r="E118" s="373">
        <f>SUM('[1]INFORME POR DIA'!F1575)</f>
        <v>41</v>
      </c>
      <c r="F118" s="373">
        <f>SUM('[1]INFORME POR DIA'!I1575)</f>
        <v>14</v>
      </c>
      <c r="G118" s="373">
        <f t="shared" si="21"/>
        <v>2</v>
      </c>
      <c r="H118" s="373">
        <f>SUM('[1]INFORME POR DIA'!AC1575)</f>
        <v>1</v>
      </c>
      <c r="I118" s="373">
        <f>SUM('[1]INFORME POR DIA'!AD1575)</f>
        <v>1</v>
      </c>
      <c r="J118" s="373">
        <f t="shared" si="22"/>
        <v>9</v>
      </c>
      <c r="K118" s="373">
        <f>SUM('[1]INFORME POR DIA'!AM1575)</f>
        <v>8</v>
      </c>
      <c r="L118" s="374">
        <f>SUM('[1]INFORME POR DIA'!AN1575)</f>
        <v>1</v>
      </c>
    </row>
    <row r="119" spans="1:12" s="326" customFormat="1">
      <c r="A119" s="315" t="s">
        <v>227</v>
      </c>
      <c r="B119" s="355">
        <f>SUM('[1]INFORME POR DIA'!C1576)</f>
        <v>705</v>
      </c>
      <c r="C119" s="355">
        <f>SUM('[1]INFORME POR DIA'!D1576)</f>
        <v>20</v>
      </c>
      <c r="D119" s="373">
        <f t="shared" si="20"/>
        <v>667</v>
      </c>
      <c r="E119" s="373">
        <f>SUM('[1]INFORME POR DIA'!F1576)</f>
        <v>468</v>
      </c>
      <c r="F119" s="373">
        <f>SUM('[1]INFORME POR DIA'!I1576)</f>
        <v>199</v>
      </c>
      <c r="G119" s="373">
        <f t="shared" si="21"/>
        <v>76</v>
      </c>
      <c r="H119" s="373">
        <f>SUM('[1]INFORME POR DIA'!AC1576)</f>
        <v>72</v>
      </c>
      <c r="I119" s="373">
        <f>SUM('[1]INFORME POR DIA'!AD1576)</f>
        <v>4</v>
      </c>
      <c r="J119" s="373">
        <f t="shared" si="22"/>
        <v>0</v>
      </c>
      <c r="K119" s="373">
        <f>SUM('[1]INFORME POR DIA'!AM1576)</f>
        <v>0</v>
      </c>
      <c r="L119" s="374">
        <f>SUM('[1]INFORME POR DIA'!AN1576)</f>
        <v>0</v>
      </c>
    </row>
    <row r="120" spans="1:12" s="326" customFormat="1">
      <c r="A120" s="315" t="s">
        <v>352</v>
      </c>
      <c r="B120" s="355">
        <f>SUM('[1]INFORME POR DIA'!C1577)</f>
        <v>404</v>
      </c>
      <c r="C120" s="355">
        <f>SUM('[1]INFORME POR DIA'!D1577)</f>
        <v>2</v>
      </c>
      <c r="D120" s="373">
        <f t="shared" si="20"/>
        <v>258</v>
      </c>
      <c r="E120" s="373">
        <f>SUM('[1]INFORME POR DIA'!F1577)</f>
        <v>16</v>
      </c>
      <c r="F120" s="373">
        <f>SUM('[1]INFORME POR DIA'!I1577)</f>
        <v>242</v>
      </c>
      <c r="G120" s="373">
        <f t="shared" si="21"/>
        <v>1</v>
      </c>
      <c r="H120" s="373">
        <f>SUM('[1]INFORME POR DIA'!AC1577)</f>
        <v>1</v>
      </c>
      <c r="I120" s="373">
        <f>SUM('[1]INFORME POR DIA'!AD1577)</f>
        <v>0</v>
      </c>
      <c r="J120" s="373">
        <f t="shared" si="22"/>
        <v>0</v>
      </c>
      <c r="K120" s="373">
        <f>SUM('[1]INFORME POR DIA'!AM1577)</f>
        <v>0</v>
      </c>
      <c r="L120" s="374">
        <f>SUM('[1]INFORME POR DIA'!AN1577)</f>
        <v>0</v>
      </c>
    </row>
    <row r="121" spans="1:12" s="326" customFormat="1">
      <c r="A121" s="315" t="s">
        <v>228</v>
      </c>
      <c r="B121" s="355">
        <f>SUM('[1]INFORME POR DIA'!C1578)</f>
        <v>292</v>
      </c>
      <c r="C121" s="355">
        <f>SUM('[1]INFORME POR DIA'!D1578)</f>
        <v>3</v>
      </c>
      <c r="D121" s="373">
        <f t="shared" si="20"/>
        <v>286</v>
      </c>
      <c r="E121" s="373">
        <f>SUM('[1]INFORME POR DIA'!F1578)</f>
        <v>0</v>
      </c>
      <c r="F121" s="373">
        <f>SUM('[1]INFORME POR DIA'!I1578)</f>
        <v>286</v>
      </c>
      <c r="G121" s="373">
        <f t="shared" si="21"/>
        <v>0</v>
      </c>
      <c r="H121" s="373">
        <f>SUM('[1]INFORME POR DIA'!AC1578)</f>
        <v>0</v>
      </c>
      <c r="I121" s="373">
        <f>SUM('[1]INFORME POR DIA'!AD1578)</f>
        <v>0</v>
      </c>
      <c r="J121" s="373">
        <f t="shared" si="22"/>
        <v>0</v>
      </c>
      <c r="K121" s="373">
        <f>SUM('[1]INFORME POR DIA'!AM1578)</f>
        <v>0</v>
      </c>
      <c r="L121" s="374">
        <f>SUM('[1]INFORME POR DIA'!AN1578)</f>
        <v>0</v>
      </c>
    </row>
    <row r="122" spans="1:12" s="326" customFormat="1">
      <c r="A122" s="315" t="s">
        <v>209</v>
      </c>
      <c r="B122" s="355">
        <f>SUM('[1]INFORME POR DIA'!C1579)</f>
        <v>1414</v>
      </c>
      <c r="C122" s="355">
        <f>SUM('[1]INFORME POR DIA'!D1579)</f>
        <v>38</v>
      </c>
      <c r="D122" s="373">
        <f t="shared" si="20"/>
        <v>1248</v>
      </c>
      <c r="E122" s="373">
        <f>SUM('[1]INFORME POR DIA'!F1579)</f>
        <v>188</v>
      </c>
      <c r="F122" s="373">
        <f>SUM('[1]INFORME POR DIA'!I1579)</f>
        <v>1060</v>
      </c>
      <c r="G122" s="373">
        <f t="shared" si="21"/>
        <v>29</v>
      </c>
      <c r="H122" s="373">
        <f>SUM('[1]INFORME POR DIA'!AC1579)</f>
        <v>0</v>
      </c>
      <c r="I122" s="373">
        <f>SUM('[1]INFORME POR DIA'!AD1579)</f>
        <v>29</v>
      </c>
      <c r="J122" s="373">
        <f t="shared" si="22"/>
        <v>0</v>
      </c>
      <c r="K122" s="373">
        <f>SUM('[1]INFORME POR DIA'!AM1579)</f>
        <v>0</v>
      </c>
      <c r="L122" s="374">
        <f>SUM('[1]INFORME POR DIA'!AN1579)</f>
        <v>0</v>
      </c>
    </row>
    <row r="123" spans="1:12" s="326" customFormat="1">
      <c r="A123" s="314" t="s">
        <v>14</v>
      </c>
      <c r="B123" s="355">
        <f>SUM('[1]INFORME POR DIA'!C1580)</f>
        <v>516</v>
      </c>
      <c r="C123" s="355">
        <f>SUM('[1]INFORME POR DIA'!D1580)</f>
        <v>61</v>
      </c>
      <c r="D123" s="373">
        <f t="shared" si="20"/>
        <v>443</v>
      </c>
      <c r="E123" s="373">
        <f>SUM('[1]INFORME POR DIA'!F1580)</f>
        <v>0</v>
      </c>
      <c r="F123" s="373">
        <f>SUM('[1]INFORME POR DIA'!I1580)</f>
        <v>443</v>
      </c>
      <c r="G123" s="373">
        <f t="shared" si="21"/>
        <v>0</v>
      </c>
      <c r="H123" s="373">
        <f>SUM('[1]INFORME POR DIA'!AC1580)</f>
        <v>0</v>
      </c>
      <c r="I123" s="373">
        <f>SUM('[1]INFORME POR DIA'!AD1580)</f>
        <v>0</v>
      </c>
      <c r="J123" s="373">
        <f t="shared" si="22"/>
        <v>0</v>
      </c>
      <c r="K123" s="373">
        <f>SUM('[1]INFORME POR DIA'!AM1580)</f>
        <v>0</v>
      </c>
      <c r="L123" s="374">
        <f>SUM('[1]INFORME POR DIA'!AN1580)</f>
        <v>0</v>
      </c>
    </row>
    <row r="124" spans="1:12" s="326" customFormat="1">
      <c r="A124" s="314" t="s">
        <v>15</v>
      </c>
      <c r="B124" s="355">
        <f>SUM('[1]INFORME POR DIA'!C1581)</f>
        <v>320</v>
      </c>
      <c r="C124" s="355">
        <f>SUM('[1]INFORME POR DIA'!D1581)</f>
        <v>81</v>
      </c>
      <c r="D124" s="373">
        <f t="shared" si="20"/>
        <v>236</v>
      </c>
      <c r="E124" s="373">
        <f>SUM('[1]INFORME POR DIA'!F1581)</f>
        <v>0</v>
      </c>
      <c r="F124" s="373">
        <f>SUM('[1]INFORME POR DIA'!I1581)</f>
        <v>236</v>
      </c>
      <c r="G124" s="373">
        <f t="shared" si="21"/>
        <v>0</v>
      </c>
      <c r="H124" s="373">
        <f>SUM('[1]INFORME POR DIA'!AC1581)</f>
        <v>0</v>
      </c>
      <c r="I124" s="373">
        <f>SUM('[1]INFORME POR DIA'!AD1581)</f>
        <v>0</v>
      </c>
      <c r="J124" s="373">
        <f t="shared" si="22"/>
        <v>0</v>
      </c>
      <c r="K124" s="373">
        <f>SUM('[1]INFORME POR DIA'!AM1581)</f>
        <v>0</v>
      </c>
      <c r="L124" s="374">
        <f>SUM('[1]INFORME POR DIA'!AN1581)</f>
        <v>0</v>
      </c>
    </row>
    <row r="125" spans="1:12" s="326" customFormat="1">
      <c r="A125" s="314" t="s">
        <v>16</v>
      </c>
      <c r="B125" s="355">
        <f>SUM('[1]INFORME POR DIA'!C1582)</f>
        <v>296</v>
      </c>
      <c r="C125" s="355">
        <f>SUM('[1]INFORME POR DIA'!D1582)</f>
        <v>8</v>
      </c>
      <c r="D125" s="373">
        <f t="shared" si="20"/>
        <v>285</v>
      </c>
      <c r="E125" s="373">
        <f>SUM('[1]INFORME POR DIA'!F1582)</f>
        <v>0</v>
      </c>
      <c r="F125" s="373">
        <f>SUM('[1]INFORME POR DIA'!I1582)</f>
        <v>285</v>
      </c>
      <c r="G125" s="373">
        <f t="shared" si="21"/>
        <v>0</v>
      </c>
      <c r="H125" s="373">
        <f>SUM('[1]INFORME POR DIA'!AC1582)</f>
        <v>0</v>
      </c>
      <c r="I125" s="373">
        <f>SUM('[1]INFORME POR DIA'!AD1582)</f>
        <v>0</v>
      </c>
      <c r="J125" s="373">
        <f t="shared" si="22"/>
        <v>0</v>
      </c>
      <c r="K125" s="373">
        <f>SUM('[1]INFORME POR DIA'!AM1582)</f>
        <v>0</v>
      </c>
      <c r="L125" s="374">
        <f>SUM('[1]INFORME POR DIA'!AN1582)</f>
        <v>0</v>
      </c>
    </row>
    <row r="126" spans="1:12" s="326" customFormat="1">
      <c r="A126" s="320" t="s">
        <v>17</v>
      </c>
      <c r="B126" s="355">
        <f>SUM('[1]INFORME POR DIA'!C1583)</f>
        <v>516</v>
      </c>
      <c r="C126" s="355">
        <f>SUM('[1]INFORME POR DIA'!D1583)</f>
        <v>6</v>
      </c>
      <c r="D126" s="375">
        <f t="shared" si="20"/>
        <v>478</v>
      </c>
      <c r="E126" s="373">
        <f>SUM('[1]INFORME POR DIA'!F1583)</f>
        <v>0</v>
      </c>
      <c r="F126" s="373">
        <f>SUM('[1]INFORME POR DIA'!I1583)</f>
        <v>478</v>
      </c>
      <c r="G126" s="375">
        <f t="shared" si="21"/>
        <v>0</v>
      </c>
      <c r="H126" s="373">
        <f>SUM('[1]INFORME POR DIA'!AC1583)</f>
        <v>0</v>
      </c>
      <c r="I126" s="373">
        <f>SUM('[1]INFORME POR DIA'!AD1583)</f>
        <v>0</v>
      </c>
      <c r="J126" s="375">
        <f t="shared" si="22"/>
        <v>0</v>
      </c>
      <c r="K126" s="373">
        <f>SUM('[1]INFORME POR DIA'!AM1583)</f>
        <v>0</v>
      </c>
      <c r="L126" s="374">
        <f>SUM('[1]INFORME POR DIA'!AN1583)</f>
        <v>0</v>
      </c>
    </row>
    <row r="127" spans="1:12" s="326" customFormat="1">
      <c r="A127" s="321" t="s">
        <v>210</v>
      </c>
      <c r="B127" s="355">
        <f>SUM('[1]INFORME POR DIA'!C1584)</f>
        <v>529</v>
      </c>
      <c r="C127" s="355">
        <f>SUM('[1]INFORME POR DIA'!D1584)</f>
        <v>17</v>
      </c>
      <c r="D127" s="376">
        <f t="shared" si="20"/>
        <v>497</v>
      </c>
      <c r="E127" s="373">
        <f>SUM('[1]INFORME POR DIA'!F1584)</f>
        <v>0</v>
      </c>
      <c r="F127" s="373">
        <f>SUM('[1]INFORME POR DIA'!I1584)</f>
        <v>497</v>
      </c>
      <c r="G127" s="376">
        <f t="shared" si="21"/>
        <v>0</v>
      </c>
      <c r="H127" s="373">
        <f>SUM('[1]INFORME POR DIA'!AC1584)</f>
        <v>0</v>
      </c>
      <c r="I127" s="373">
        <f>SUM('[1]INFORME POR DIA'!AD1584)</f>
        <v>0</v>
      </c>
      <c r="J127" s="376">
        <f t="shared" si="22"/>
        <v>0</v>
      </c>
      <c r="K127" s="373">
        <f>SUM('[1]INFORME POR DIA'!AM1584)</f>
        <v>0</v>
      </c>
      <c r="L127" s="374">
        <f>SUM('[1]INFORME POR DIA'!AN1584)</f>
        <v>0</v>
      </c>
    </row>
    <row r="128" spans="1:12" s="326" customFormat="1">
      <c r="A128" s="322" t="s">
        <v>211</v>
      </c>
      <c r="B128" s="355">
        <f>SUM('[1]INFORME POR DIA'!C1585)</f>
        <v>476</v>
      </c>
      <c r="C128" s="355">
        <f>SUM('[1]INFORME POR DIA'!D1585)</f>
        <v>48</v>
      </c>
      <c r="D128" s="376">
        <f>SUM(E128:F128)</f>
        <v>326</v>
      </c>
      <c r="E128" s="373">
        <f>SUM('[1]INFORME POR DIA'!F1585)</f>
        <v>79</v>
      </c>
      <c r="F128" s="373">
        <f>SUM('[1]INFORME POR DIA'!I1585)</f>
        <v>247</v>
      </c>
      <c r="G128" s="376">
        <f>SUM(H128:I128)</f>
        <v>10</v>
      </c>
      <c r="H128" s="373">
        <f>SUM('[1]INFORME POR DIA'!AC1585)</f>
        <v>4</v>
      </c>
      <c r="I128" s="373">
        <f>SUM('[1]INFORME POR DIA'!AD1585)</f>
        <v>6</v>
      </c>
      <c r="J128" s="376">
        <f>SUM(K128:L128)</f>
        <v>326</v>
      </c>
      <c r="K128" s="373">
        <f>SUM('[1]INFORME POR DIA'!AM1585)</f>
        <v>79</v>
      </c>
      <c r="L128" s="374">
        <f>SUM('[1]INFORME POR DIA'!AN1585)</f>
        <v>247</v>
      </c>
    </row>
    <row r="129" spans="1:12" s="326" customFormat="1" ht="15.75" thickBot="1">
      <c r="A129" s="315" t="s">
        <v>343</v>
      </c>
      <c r="B129" s="355">
        <f>SUM('[1]INFORME POR DIA'!C1586)</f>
        <v>26</v>
      </c>
      <c r="C129" s="355">
        <f>SUM('[1]INFORME POR DIA'!D1586)</f>
        <v>0</v>
      </c>
      <c r="D129" s="373">
        <f>SUM(E129:F129)</f>
        <v>10</v>
      </c>
      <c r="E129" s="373">
        <f>SUM('[1]INFORME POR DIA'!F1586)</f>
        <v>0</v>
      </c>
      <c r="F129" s="373">
        <f>SUM('[1]INFORME POR DIA'!I1586)</f>
        <v>10</v>
      </c>
      <c r="G129" s="373">
        <f>SUM(H129:I129)</f>
        <v>0</v>
      </c>
      <c r="H129" s="373">
        <f>SUM('[1]INFORME POR DIA'!AC1586)</f>
        <v>0</v>
      </c>
      <c r="I129" s="373">
        <f>SUM('[1]INFORME POR DIA'!AD1586)</f>
        <v>0</v>
      </c>
      <c r="J129" s="373">
        <f>SUM(K129:L129)</f>
        <v>0</v>
      </c>
      <c r="K129" s="373">
        <f>SUM('[1]INFORME POR DIA'!AM1586)</f>
        <v>0</v>
      </c>
      <c r="L129" s="374">
        <v>0</v>
      </c>
    </row>
    <row r="130" spans="1:12" s="326" customFormat="1" ht="15.75" thickBot="1">
      <c r="A130" s="333" t="s">
        <v>18</v>
      </c>
      <c r="B130" s="356">
        <f>SUM(B131:B150)</f>
        <v>7012</v>
      </c>
      <c r="C130" s="356">
        <f t="shared" ref="C130:L130" si="23">SUM(C131:C150)</f>
        <v>280</v>
      </c>
      <c r="D130" s="356">
        <f t="shared" si="23"/>
        <v>6023</v>
      </c>
      <c r="E130" s="356">
        <f t="shared" si="23"/>
        <v>1291</v>
      </c>
      <c r="F130" s="356">
        <f t="shared" si="23"/>
        <v>4732</v>
      </c>
      <c r="G130" s="356">
        <f t="shared" si="23"/>
        <v>330</v>
      </c>
      <c r="H130" s="356">
        <f t="shared" si="23"/>
        <v>156</v>
      </c>
      <c r="I130" s="356">
        <f t="shared" si="23"/>
        <v>174</v>
      </c>
      <c r="J130" s="356">
        <f>SUM(J131:J150)</f>
        <v>0</v>
      </c>
      <c r="K130" s="356">
        <f t="shared" si="23"/>
        <v>0</v>
      </c>
      <c r="L130" s="357">
        <f t="shared" si="23"/>
        <v>0</v>
      </c>
    </row>
    <row r="131" spans="1:12" s="326" customFormat="1">
      <c r="A131" s="314" t="s">
        <v>19</v>
      </c>
      <c r="B131" s="355">
        <f>SUM('[1]INFORME POR DIA'!C1588)</f>
        <v>534</v>
      </c>
      <c r="C131" s="355">
        <f>SUM('[1]INFORME POR DIA'!D1588)</f>
        <v>18</v>
      </c>
      <c r="D131" s="373">
        <f t="shared" ref="D131:D149" si="24">SUM(E131:F131)</f>
        <v>467</v>
      </c>
      <c r="E131" s="373">
        <f>SUM('[1]INFORME POR DIA'!F1588)</f>
        <v>0</v>
      </c>
      <c r="F131" s="373">
        <f>SUM('[1]INFORME POR DIA'!I1588)</f>
        <v>467</v>
      </c>
      <c r="G131" s="373">
        <f t="shared" ref="G131:G149" si="25">SUM(H131:I131)</f>
        <v>0</v>
      </c>
      <c r="H131" s="373">
        <f>SUM('[1]INFORME POR DIA'!AC1588)</f>
        <v>0</v>
      </c>
      <c r="I131" s="373">
        <f>SUM('[1]INFORME POR DIA'!AD1588)</f>
        <v>0</v>
      </c>
      <c r="J131" s="373">
        <f t="shared" ref="J131:J137" si="26">SUM(K131:L131)</f>
        <v>0</v>
      </c>
      <c r="K131" s="373">
        <f>SUM('[1]INFORME POR DIA'!AM1588)</f>
        <v>0</v>
      </c>
      <c r="L131" s="374">
        <f>SUM('[1]INFORME POR DIA'!AN1588)</f>
        <v>0</v>
      </c>
    </row>
    <row r="132" spans="1:12" s="326" customFormat="1">
      <c r="A132" s="314" t="s">
        <v>20</v>
      </c>
      <c r="B132" s="355">
        <f>SUM('[1]INFORME POR DIA'!C1589)</f>
        <v>676</v>
      </c>
      <c r="C132" s="355">
        <f>SUM('[1]INFORME POR DIA'!D1589)</f>
        <v>24</v>
      </c>
      <c r="D132" s="373">
        <f t="shared" si="24"/>
        <v>619</v>
      </c>
      <c r="E132" s="373">
        <f>SUM('[1]INFORME POR DIA'!F1589)</f>
        <v>472</v>
      </c>
      <c r="F132" s="373">
        <f>SUM('[1]INFORME POR DIA'!I1589)</f>
        <v>147</v>
      </c>
      <c r="G132" s="373">
        <f t="shared" si="25"/>
        <v>42</v>
      </c>
      <c r="H132" s="373">
        <f>SUM('[1]INFORME POR DIA'!AC1589)</f>
        <v>40</v>
      </c>
      <c r="I132" s="373">
        <f>SUM('[1]INFORME POR DIA'!AD1589)</f>
        <v>2</v>
      </c>
      <c r="J132" s="373">
        <f t="shared" si="26"/>
        <v>0</v>
      </c>
      <c r="K132" s="373">
        <f>SUM('[1]INFORME POR DIA'!AM1589)</f>
        <v>0</v>
      </c>
      <c r="L132" s="374">
        <f>SUM('[1]INFORME POR DIA'!AN1589)</f>
        <v>0</v>
      </c>
    </row>
    <row r="133" spans="1:12" s="326" customFormat="1">
      <c r="A133" s="314" t="s">
        <v>21</v>
      </c>
      <c r="B133" s="355">
        <f>SUM('[1]INFORME POR DIA'!C1590)</f>
        <v>280</v>
      </c>
      <c r="C133" s="355">
        <f>SUM('[1]INFORME POR DIA'!D1590)</f>
        <v>0</v>
      </c>
      <c r="D133" s="373">
        <f t="shared" si="24"/>
        <v>274</v>
      </c>
      <c r="E133" s="373">
        <f>SUM('[1]INFORME POR DIA'!F1590)</f>
        <v>0</v>
      </c>
      <c r="F133" s="373">
        <f>SUM('[1]INFORME POR DIA'!I1590)</f>
        <v>274</v>
      </c>
      <c r="G133" s="373">
        <f t="shared" si="25"/>
        <v>0</v>
      </c>
      <c r="H133" s="373">
        <f>SUM('[1]INFORME POR DIA'!AC1590)</f>
        <v>0</v>
      </c>
      <c r="I133" s="373">
        <f>SUM('[1]INFORME POR DIA'!AD1590)</f>
        <v>0</v>
      </c>
      <c r="J133" s="373">
        <f t="shared" si="26"/>
        <v>0</v>
      </c>
      <c r="K133" s="373">
        <f>SUM('[1]INFORME POR DIA'!AM1590)</f>
        <v>0</v>
      </c>
      <c r="L133" s="374">
        <f>SUM('[1]INFORME POR DIA'!AN1590)</f>
        <v>0</v>
      </c>
    </row>
    <row r="134" spans="1:12" s="326" customFormat="1">
      <c r="A134" s="314" t="s">
        <v>22</v>
      </c>
      <c r="B134" s="355">
        <f>SUM('[1]INFORME POR DIA'!C1591)</f>
        <v>224</v>
      </c>
      <c r="C134" s="355">
        <f>SUM('[1]INFORME POR DIA'!D1591)</f>
        <v>4</v>
      </c>
      <c r="D134" s="373">
        <f t="shared" si="24"/>
        <v>197</v>
      </c>
      <c r="E134" s="373">
        <f>SUM('[1]INFORME POR DIA'!F1591)</f>
        <v>0</v>
      </c>
      <c r="F134" s="373">
        <f>SUM('[1]INFORME POR DIA'!I1591)</f>
        <v>197</v>
      </c>
      <c r="G134" s="373">
        <f t="shared" si="25"/>
        <v>0</v>
      </c>
      <c r="H134" s="373">
        <f>SUM('[1]INFORME POR DIA'!AC1591)</f>
        <v>0</v>
      </c>
      <c r="I134" s="373">
        <f>SUM('[1]INFORME POR DIA'!AD1591)</f>
        <v>0</v>
      </c>
      <c r="J134" s="373">
        <f t="shared" si="26"/>
        <v>0</v>
      </c>
      <c r="K134" s="373">
        <f>SUM('[1]INFORME POR DIA'!AM1591)</f>
        <v>0</v>
      </c>
      <c r="L134" s="374">
        <f>SUM('[1]INFORME POR DIA'!AN1591)</f>
        <v>0</v>
      </c>
    </row>
    <row r="135" spans="1:12" s="326" customFormat="1">
      <c r="A135" s="315" t="s">
        <v>212</v>
      </c>
      <c r="B135" s="355">
        <f>SUM('[1]INFORME POR DIA'!C1592)</f>
        <v>192</v>
      </c>
      <c r="C135" s="355">
        <f>SUM('[1]INFORME POR DIA'!D1592)</f>
        <v>0</v>
      </c>
      <c r="D135" s="373">
        <f t="shared" si="24"/>
        <v>176</v>
      </c>
      <c r="E135" s="373">
        <f>SUM('[1]INFORME POR DIA'!F1592)</f>
        <v>0</v>
      </c>
      <c r="F135" s="373">
        <f>SUM('[1]INFORME POR DIA'!I1592)</f>
        <v>176</v>
      </c>
      <c r="G135" s="373">
        <f t="shared" si="25"/>
        <v>0</v>
      </c>
      <c r="H135" s="373">
        <f>SUM('[1]INFORME POR DIA'!AC1592)</f>
        <v>0</v>
      </c>
      <c r="I135" s="373">
        <f>SUM('[1]INFORME POR DIA'!AD1592)</f>
        <v>0</v>
      </c>
      <c r="J135" s="373">
        <f t="shared" si="26"/>
        <v>0</v>
      </c>
      <c r="K135" s="373">
        <f>SUM('[1]INFORME POR DIA'!AM1592)</f>
        <v>0</v>
      </c>
      <c r="L135" s="374">
        <f>SUM('[1]INFORME POR DIA'!AN1592)</f>
        <v>0</v>
      </c>
    </row>
    <row r="136" spans="1:12" s="326" customFormat="1">
      <c r="A136" s="315" t="s">
        <v>229</v>
      </c>
      <c r="B136" s="355">
        <f>SUM('[1]INFORME POR DIA'!C1593)</f>
        <v>528</v>
      </c>
      <c r="C136" s="355">
        <f>SUM('[1]INFORME POR DIA'!D1593)</f>
        <v>13</v>
      </c>
      <c r="D136" s="373">
        <f t="shared" si="24"/>
        <v>477</v>
      </c>
      <c r="E136" s="373">
        <f>SUM('[1]INFORME POR DIA'!F1593)</f>
        <v>92</v>
      </c>
      <c r="F136" s="373">
        <f>SUM('[1]INFORME POR DIA'!I1593)</f>
        <v>385</v>
      </c>
      <c r="G136" s="373">
        <f t="shared" si="25"/>
        <v>261</v>
      </c>
      <c r="H136" s="373">
        <f>SUM('[1]INFORME POR DIA'!AC1593)</f>
        <v>92</v>
      </c>
      <c r="I136" s="373">
        <f>SUM('[1]INFORME POR DIA'!AD1593)</f>
        <v>169</v>
      </c>
      <c r="J136" s="373">
        <f t="shared" si="26"/>
        <v>0</v>
      </c>
      <c r="K136" s="373">
        <f>SUM('[1]INFORME POR DIA'!AM1593)</f>
        <v>0</v>
      </c>
      <c r="L136" s="374">
        <f>SUM('[1]INFORME POR DIA'!AN1593)</f>
        <v>0</v>
      </c>
    </row>
    <row r="137" spans="1:12" s="326" customFormat="1">
      <c r="A137" s="314" t="s">
        <v>24</v>
      </c>
      <c r="B137" s="355">
        <f>SUM('[1]INFORME POR DIA'!C1594)</f>
        <v>246</v>
      </c>
      <c r="C137" s="355">
        <f>SUM('[1]INFORME POR DIA'!D1594)</f>
        <v>0</v>
      </c>
      <c r="D137" s="373">
        <f t="shared" si="24"/>
        <v>215</v>
      </c>
      <c r="E137" s="373">
        <f>SUM('[1]INFORME POR DIA'!F1594)</f>
        <v>200</v>
      </c>
      <c r="F137" s="373">
        <f>SUM('[1]INFORME POR DIA'!I1594)</f>
        <v>15</v>
      </c>
      <c r="G137" s="373">
        <f t="shared" si="25"/>
        <v>0</v>
      </c>
      <c r="H137" s="373">
        <f>SUM('[1]INFORME POR DIA'!AC1594)</f>
        <v>0</v>
      </c>
      <c r="I137" s="373">
        <f>SUM('[1]INFORME POR DIA'!AD1594)</f>
        <v>0</v>
      </c>
      <c r="J137" s="373">
        <f t="shared" si="26"/>
        <v>0</v>
      </c>
      <c r="K137" s="373">
        <f>SUM('[1]INFORME POR DIA'!AM1594)</f>
        <v>0</v>
      </c>
      <c r="L137" s="374">
        <f>SUM('[1]INFORME POR DIA'!AN1594)</f>
        <v>0</v>
      </c>
    </row>
    <row r="138" spans="1:12" s="326" customFormat="1">
      <c r="A138" s="316" t="s">
        <v>25</v>
      </c>
      <c r="B138" s="355">
        <f>SUM('[1]INFORME POR DIA'!C1595)</f>
        <v>56</v>
      </c>
      <c r="C138" s="355">
        <f>SUM('[1]INFORME POR DIA'!D1595)</f>
        <v>0</v>
      </c>
      <c r="D138" s="373">
        <f>SUM(E138:F138)</f>
        <v>51</v>
      </c>
      <c r="E138" s="373">
        <f>SUM('[1]INFORME POR DIA'!F1595)</f>
        <v>0</v>
      </c>
      <c r="F138" s="373">
        <f>SUM('[1]INFORME POR DIA'!I1595)</f>
        <v>51</v>
      </c>
      <c r="G138" s="373">
        <f t="shared" si="25"/>
        <v>0</v>
      </c>
      <c r="H138" s="373">
        <f>SUM('[1]INFORME POR DIA'!AC1595)</f>
        <v>0</v>
      </c>
      <c r="I138" s="373">
        <f>SUM('[1]INFORME POR DIA'!AD1595)</f>
        <v>0</v>
      </c>
      <c r="J138" s="373">
        <f>SUM(K138:L138)</f>
        <v>0</v>
      </c>
      <c r="K138" s="373">
        <f>SUM('[1]INFORME POR DIA'!AM1595)</f>
        <v>0</v>
      </c>
      <c r="L138" s="374">
        <f>SUM('[1]INFORME POR DIA'!AN1595)</f>
        <v>0</v>
      </c>
    </row>
    <row r="139" spans="1:12" s="326" customFormat="1">
      <c r="A139" s="315" t="s">
        <v>213</v>
      </c>
      <c r="B139" s="355">
        <f>SUM('[1]INFORME POR DIA'!C1596)</f>
        <v>420</v>
      </c>
      <c r="C139" s="355">
        <f>SUM('[1]INFORME POR DIA'!D1596)</f>
        <v>2</v>
      </c>
      <c r="D139" s="373">
        <f t="shared" si="24"/>
        <v>384</v>
      </c>
      <c r="E139" s="373">
        <f>SUM('[1]INFORME POR DIA'!F1596)</f>
        <v>1</v>
      </c>
      <c r="F139" s="373">
        <f>SUM('[1]INFORME POR DIA'!I1596)</f>
        <v>383</v>
      </c>
      <c r="G139" s="373">
        <f t="shared" si="25"/>
        <v>0</v>
      </c>
      <c r="H139" s="373">
        <f>SUM('[1]INFORME POR DIA'!AC1596)</f>
        <v>0</v>
      </c>
      <c r="I139" s="373">
        <f>SUM('[1]INFORME POR DIA'!AD1596)</f>
        <v>0</v>
      </c>
      <c r="J139" s="373">
        <f t="shared" ref="J139:J149" si="27">SUM(K139:L139)</f>
        <v>0</v>
      </c>
      <c r="K139" s="373">
        <f>SUM('[1]INFORME POR DIA'!AM1596)</f>
        <v>0</v>
      </c>
      <c r="L139" s="374">
        <f>SUM('[1]INFORME POR DIA'!AN1596)</f>
        <v>0</v>
      </c>
    </row>
    <row r="140" spans="1:12" s="326" customFormat="1">
      <c r="A140" s="315" t="s">
        <v>214</v>
      </c>
      <c r="B140" s="355">
        <f>SUM('[1]INFORME POR DIA'!C1597)</f>
        <v>831</v>
      </c>
      <c r="C140" s="355">
        <f>SUM('[1]INFORME POR DIA'!D1597)</f>
        <v>142</v>
      </c>
      <c r="D140" s="373">
        <f t="shared" si="24"/>
        <v>613</v>
      </c>
      <c r="E140" s="373">
        <f>SUM('[1]INFORME POR DIA'!F1597)</f>
        <v>0</v>
      </c>
      <c r="F140" s="373">
        <f>SUM('[1]INFORME POR DIA'!I1597)</f>
        <v>613</v>
      </c>
      <c r="G140" s="373">
        <f t="shared" si="25"/>
        <v>0</v>
      </c>
      <c r="H140" s="373">
        <f>SUM('[1]INFORME POR DIA'!AC1597)</f>
        <v>0</v>
      </c>
      <c r="I140" s="373">
        <f>SUM('[1]INFORME POR DIA'!AD1597)</f>
        <v>0</v>
      </c>
      <c r="J140" s="373">
        <f t="shared" si="27"/>
        <v>0</v>
      </c>
      <c r="K140" s="373">
        <f>SUM('[1]INFORME POR DIA'!AM1597)</f>
        <v>0</v>
      </c>
      <c r="L140" s="374">
        <f>SUM('[1]INFORME POR DIA'!AN1597)</f>
        <v>0</v>
      </c>
    </row>
    <row r="141" spans="1:12" s="326" customFormat="1">
      <c r="A141" s="315" t="s">
        <v>215</v>
      </c>
      <c r="B141" s="355">
        <f>SUM('[1]INFORME POR DIA'!C1598)</f>
        <v>486</v>
      </c>
      <c r="C141" s="355">
        <f>SUM('[1]INFORME POR DIA'!D1598)</f>
        <v>2</v>
      </c>
      <c r="D141" s="373">
        <f t="shared" si="24"/>
        <v>292</v>
      </c>
      <c r="E141" s="373">
        <f>SUM('[1]INFORME POR DIA'!F1598)</f>
        <v>16</v>
      </c>
      <c r="F141" s="373">
        <f>SUM('[1]INFORME POR DIA'!I1598)</f>
        <v>276</v>
      </c>
      <c r="G141" s="373">
        <f t="shared" si="25"/>
        <v>3</v>
      </c>
      <c r="H141" s="373">
        <f>SUM('[1]INFORME POR DIA'!AC1598)</f>
        <v>2</v>
      </c>
      <c r="I141" s="373">
        <f>SUM('[1]INFORME POR DIA'!AD1598)</f>
        <v>1</v>
      </c>
      <c r="J141" s="373">
        <f t="shared" si="27"/>
        <v>0</v>
      </c>
      <c r="K141" s="373">
        <f>SUM('[1]INFORME POR DIA'!AM1598)</f>
        <v>0</v>
      </c>
      <c r="L141" s="374">
        <f>SUM('[1]INFORME POR DIA'!AN1598)</f>
        <v>0</v>
      </c>
    </row>
    <row r="142" spans="1:12" s="326" customFormat="1">
      <c r="A142" s="314" t="s">
        <v>26</v>
      </c>
      <c r="B142" s="355">
        <f>SUM('[1]INFORME POR DIA'!C1599)</f>
        <v>50</v>
      </c>
      <c r="C142" s="355">
        <f>SUM('[1]INFORME POR DIA'!D1599)</f>
        <v>0</v>
      </c>
      <c r="D142" s="373">
        <f t="shared" si="24"/>
        <v>39</v>
      </c>
      <c r="E142" s="373">
        <f>SUM('[1]INFORME POR DIA'!F1599)</f>
        <v>0</v>
      </c>
      <c r="F142" s="373">
        <f>SUM('[1]INFORME POR DIA'!I1599)</f>
        <v>39</v>
      </c>
      <c r="G142" s="373">
        <f t="shared" si="25"/>
        <v>0</v>
      </c>
      <c r="H142" s="373">
        <f>SUM('[1]INFORME POR DIA'!AC1599)</f>
        <v>0</v>
      </c>
      <c r="I142" s="373">
        <f>SUM('[1]INFORME POR DIA'!AD1599)</f>
        <v>0</v>
      </c>
      <c r="J142" s="373">
        <f t="shared" si="27"/>
        <v>0</v>
      </c>
      <c r="K142" s="373">
        <f>SUM('[1]INFORME POR DIA'!AM1599)</f>
        <v>0</v>
      </c>
      <c r="L142" s="374">
        <f>SUM('[1]INFORME POR DIA'!AN1599)</f>
        <v>0</v>
      </c>
    </row>
    <row r="143" spans="1:12" s="326" customFormat="1">
      <c r="A143" s="315" t="s">
        <v>216</v>
      </c>
      <c r="B143" s="355">
        <f>SUM('[1]INFORME POR DIA'!C1600)</f>
        <v>546</v>
      </c>
      <c r="C143" s="355">
        <f>SUM('[1]INFORME POR DIA'!D1600)</f>
        <v>25</v>
      </c>
      <c r="D143" s="373">
        <f t="shared" si="24"/>
        <v>495</v>
      </c>
      <c r="E143" s="373">
        <f>SUM('[1]INFORME POR DIA'!F1600)</f>
        <v>0</v>
      </c>
      <c r="F143" s="373">
        <f>SUM('[1]INFORME POR DIA'!I1600)</f>
        <v>495</v>
      </c>
      <c r="G143" s="373">
        <f t="shared" si="25"/>
        <v>0</v>
      </c>
      <c r="H143" s="373">
        <f>SUM('[1]INFORME POR DIA'!AC1600)</f>
        <v>0</v>
      </c>
      <c r="I143" s="373">
        <f>SUM('[1]INFORME POR DIA'!AD1600)</f>
        <v>0</v>
      </c>
      <c r="J143" s="373">
        <f t="shared" si="27"/>
        <v>0</v>
      </c>
      <c r="K143" s="373">
        <f>SUM('[1]INFORME POR DIA'!AM1600)</f>
        <v>0</v>
      </c>
      <c r="L143" s="374">
        <f>SUM('[1]INFORME POR DIA'!AN1600)</f>
        <v>0</v>
      </c>
    </row>
    <row r="144" spans="1:12" s="326" customFormat="1">
      <c r="A144" s="314" t="s">
        <v>27</v>
      </c>
      <c r="B144" s="355">
        <f>SUM('[1]INFORME POR DIA'!C1601)</f>
        <v>152</v>
      </c>
      <c r="C144" s="355">
        <f>SUM('[1]INFORME POR DIA'!D1601)</f>
        <v>0</v>
      </c>
      <c r="D144" s="373">
        <f t="shared" si="24"/>
        <v>149</v>
      </c>
      <c r="E144" s="373">
        <f>SUM('[1]INFORME POR DIA'!F1601)</f>
        <v>0</v>
      </c>
      <c r="F144" s="373">
        <f>SUM('[1]INFORME POR DIA'!I1601)</f>
        <v>149</v>
      </c>
      <c r="G144" s="373">
        <f t="shared" si="25"/>
        <v>0</v>
      </c>
      <c r="H144" s="373">
        <f>SUM('[1]INFORME POR DIA'!AC1601)</f>
        <v>0</v>
      </c>
      <c r="I144" s="373">
        <f>SUM('[1]INFORME POR DIA'!AD1601)</f>
        <v>0</v>
      </c>
      <c r="J144" s="373">
        <f t="shared" si="27"/>
        <v>0</v>
      </c>
      <c r="K144" s="373">
        <f>SUM('[1]INFORME POR DIA'!AM1601)</f>
        <v>0</v>
      </c>
      <c r="L144" s="374">
        <f>SUM('[1]INFORME POR DIA'!AN1601)</f>
        <v>0</v>
      </c>
    </row>
    <row r="145" spans="1:12" s="326" customFormat="1">
      <c r="A145" s="315" t="s">
        <v>217</v>
      </c>
      <c r="B145" s="355">
        <f>SUM('[1]INFORME POR DIA'!C1602)</f>
        <v>908</v>
      </c>
      <c r="C145" s="355">
        <f>SUM('[1]INFORME POR DIA'!D1602)</f>
        <v>0</v>
      </c>
      <c r="D145" s="373">
        <f t="shared" si="24"/>
        <v>851</v>
      </c>
      <c r="E145" s="373">
        <f>SUM('[1]INFORME POR DIA'!F1602)</f>
        <v>238</v>
      </c>
      <c r="F145" s="373">
        <f>SUM('[1]INFORME POR DIA'!I1602)</f>
        <v>613</v>
      </c>
      <c r="G145" s="373">
        <f t="shared" si="25"/>
        <v>24</v>
      </c>
      <c r="H145" s="373">
        <f>SUM('[1]INFORME POR DIA'!AC1602)</f>
        <v>22</v>
      </c>
      <c r="I145" s="373">
        <f>SUM('[1]INFORME POR DIA'!AD1602)</f>
        <v>2</v>
      </c>
      <c r="J145" s="373">
        <f t="shared" si="27"/>
        <v>0</v>
      </c>
      <c r="K145" s="373">
        <f>SUM('[1]INFORME POR DIA'!AM1602)</f>
        <v>0</v>
      </c>
      <c r="L145" s="374">
        <f>SUM('[1]INFORME POR DIA'!AN1602)</f>
        <v>0</v>
      </c>
    </row>
    <row r="146" spans="1:12" s="326" customFormat="1">
      <c r="A146" s="315" t="s">
        <v>218</v>
      </c>
      <c r="B146" s="355">
        <f>SUM('[1]INFORME POR DIA'!C1603)</f>
        <v>75</v>
      </c>
      <c r="C146" s="355">
        <f>SUM('[1]INFORME POR DIA'!D1603)</f>
        <v>0</v>
      </c>
      <c r="D146" s="373">
        <f t="shared" si="24"/>
        <v>51</v>
      </c>
      <c r="E146" s="373">
        <f>SUM('[1]INFORME POR DIA'!F1603)</f>
        <v>0</v>
      </c>
      <c r="F146" s="373">
        <f>SUM('[1]INFORME POR DIA'!I1603)</f>
        <v>51</v>
      </c>
      <c r="G146" s="373">
        <f t="shared" si="25"/>
        <v>0</v>
      </c>
      <c r="H146" s="373">
        <f>SUM('[1]INFORME POR DIA'!AC1603)</f>
        <v>0</v>
      </c>
      <c r="I146" s="373">
        <f>SUM('[1]INFORME POR DIA'!AD1603)</f>
        <v>0</v>
      </c>
      <c r="J146" s="373">
        <f t="shared" si="27"/>
        <v>0</v>
      </c>
      <c r="K146" s="373">
        <f>SUM('[1]INFORME POR DIA'!AM1603)</f>
        <v>0</v>
      </c>
      <c r="L146" s="374">
        <f>SUM('[1]INFORME POR DIA'!AN1603)</f>
        <v>0</v>
      </c>
    </row>
    <row r="147" spans="1:12" s="326" customFormat="1">
      <c r="A147" s="315" t="s">
        <v>230</v>
      </c>
      <c r="B147" s="355">
        <f>SUM('[1]INFORME POR DIA'!C1604)</f>
        <v>0</v>
      </c>
      <c r="C147" s="355">
        <f>SUM('[1]INFORME POR DIA'!D1604)</f>
        <v>0</v>
      </c>
      <c r="D147" s="373">
        <f t="shared" si="24"/>
        <v>0</v>
      </c>
      <c r="E147" s="373">
        <f>SUM('[1]INFORME POR DIA'!F1604)</f>
        <v>0</v>
      </c>
      <c r="F147" s="373">
        <f>SUM('[1]INFORME POR DIA'!I1604)</f>
        <v>0</v>
      </c>
      <c r="G147" s="373">
        <f t="shared" si="25"/>
        <v>0</v>
      </c>
      <c r="H147" s="373">
        <f>SUM('[1]INFORME POR DIA'!AC1604)</f>
        <v>0</v>
      </c>
      <c r="I147" s="373">
        <f>SUM('[1]INFORME POR DIA'!AD1604)</f>
        <v>0</v>
      </c>
      <c r="J147" s="373">
        <f t="shared" si="27"/>
        <v>0</v>
      </c>
      <c r="K147" s="373">
        <f>SUM('[1]INFORME POR DIA'!AM1604)</f>
        <v>0</v>
      </c>
      <c r="L147" s="374">
        <f>SUM('[1]INFORME POR DIA'!AN1604)</f>
        <v>0</v>
      </c>
    </row>
    <row r="148" spans="1:12" s="326" customFormat="1">
      <c r="A148" s="314" t="s">
        <v>29</v>
      </c>
      <c r="B148" s="355">
        <f>SUM('[1]INFORME POR DIA'!C1605)</f>
        <v>400</v>
      </c>
      <c r="C148" s="355">
        <f>SUM('[1]INFORME POR DIA'!D1605)</f>
        <v>50</v>
      </c>
      <c r="D148" s="373">
        <f t="shared" si="24"/>
        <v>291</v>
      </c>
      <c r="E148" s="373">
        <f>SUM('[1]INFORME POR DIA'!F1605)</f>
        <v>0</v>
      </c>
      <c r="F148" s="373">
        <f>SUM('[1]INFORME POR DIA'!I1605)</f>
        <v>291</v>
      </c>
      <c r="G148" s="373">
        <f t="shared" si="25"/>
        <v>0</v>
      </c>
      <c r="H148" s="373">
        <f>SUM('[1]INFORME POR DIA'!AC1605)</f>
        <v>0</v>
      </c>
      <c r="I148" s="373">
        <f>SUM('[1]INFORME POR DIA'!AD1605)</f>
        <v>0</v>
      </c>
      <c r="J148" s="373">
        <f t="shared" si="27"/>
        <v>0</v>
      </c>
      <c r="K148" s="373">
        <f>SUM('[1]INFORME POR DIA'!AM1605)</f>
        <v>0</v>
      </c>
      <c r="L148" s="374">
        <f>SUM('[1]INFORME POR DIA'!AN1605)</f>
        <v>0</v>
      </c>
    </row>
    <row r="149" spans="1:12" s="326" customFormat="1">
      <c r="A149" s="314" t="s">
        <v>30</v>
      </c>
      <c r="B149" s="355">
        <f>SUM('[1]INFORME POR DIA'!C1606)</f>
        <v>384</v>
      </c>
      <c r="C149" s="355">
        <f>SUM('[1]INFORME POR DIA'!D1606)</f>
        <v>0</v>
      </c>
      <c r="D149" s="373">
        <f t="shared" si="24"/>
        <v>360</v>
      </c>
      <c r="E149" s="373">
        <f>SUM('[1]INFORME POR DIA'!F1606)</f>
        <v>272</v>
      </c>
      <c r="F149" s="373">
        <f>SUM('[1]INFORME POR DIA'!I1606)</f>
        <v>88</v>
      </c>
      <c r="G149" s="373">
        <f t="shared" si="25"/>
        <v>0</v>
      </c>
      <c r="H149" s="373">
        <f>SUM('[1]INFORME POR DIA'!AC1606)</f>
        <v>0</v>
      </c>
      <c r="I149" s="373">
        <f>SUM('[1]INFORME POR DIA'!AD1606)</f>
        <v>0</v>
      </c>
      <c r="J149" s="373">
        <f t="shared" si="27"/>
        <v>0</v>
      </c>
      <c r="K149" s="373">
        <f>SUM('[1]INFORME POR DIA'!AM1606)</f>
        <v>0</v>
      </c>
      <c r="L149" s="374">
        <f>SUM('[1]INFORME POR DIA'!AN1606)</f>
        <v>0</v>
      </c>
    </row>
    <row r="150" spans="1:12" s="326" customFormat="1" ht="15.75" thickBot="1">
      <c r="A150" s="317" t="s">
        <v>219</v>
      </c>
      <c r="B150" s="358">
        <f>SUM('[1]INFORME POR DIA'!C1607)</f>
        <v>24</v>
      </c>
      <c r="C150" s="358">
        <f>SUM('[1]INFORME POR DIA'!D1607)</f>
        <v>0</v>
      </c>
      <c r="D150" s="377">
        <f>SUM(E150:F150)</f>
        <v>22</v>
      </c>
      <c r="E150" s="377">
        <f>SUM('[1]INFORME POR DIA'!F1607)</f>
        <v>0</v>
      </c>
      <c r="F150" s="377">
        <f>SUM('[1]INFORME POR DIA'!I1607)</f>
        <v>22</v>
      </c>
      <c r="G150" s="377">
        <f>SUM(H150:I150)</f>
        <v>0</v>
      </c>
      <c r="H150" s="377">
        <f>SUM('[1]INFORME POR DIA'!AC1607)</f>
        <v>0</v>
      </c>
      <c r="I150" s="377">
        <f>SUM('[1]INFORME POR DIA'!AD1607)</f>
        <v>0</v>
      </c>
      <c r="J150" s="377">
        <f>SUM(K150:L150)</f>
        <v>0</v>
      </c>
      <c r="K150" s="377">
        <f>SUM('[1]INFORME POR DIA'!AM1607)</f>
        <v>0</v>
      </c>
      <c r="L150" s="378">
        <f>SUM('[1]INFORME POR DIA'!AN1607)</f>
        <v>0</v>
      </c>
    </row>
    <row r="151" spans="1:12" s="6" customFormat="1">
      <c r="A151" s="248"/>
      <c r="B151" s="8"/>
      <c r="C151" s="8"/>
      <c r="D151" s="8"/>
      <c r="E151" s="8"/>
      <c r="F151" s="8"/>
    </row>
    <row r="152" spans="1:12" s="6" customFormat="1">
      <c r="A152" s="248" t="s">
        <v>31</v>
      </c>
      <c r="B152" s="248"/>
      <c r="C152" s="248"/>
      <c r="D152" s="248"/>
      <c r="E152" s="248"/>
      <c r="F152" s="248"/>
    </row>
    <row r="153" spans="1:12" s="6" customFormat="1">
      <c r="A153" s="244" t="s">
        <v>231</v>
      </c>
      <c r="B153" s="248"/>
      <c r="C153" s="248"/>
      <c r="D153" s="8"/>
      <c r="E153" s="8"/>
      <c r="F153" s="8"/>
    </row>
    <row r="154" spans="1:12" s="6" customFormat="1"/>
  </sheetData>
  <mergeCells count="41">
    <mergeCell ref="L109:L110"/>
    <mergeCell ref="G109:G110"/>
    <mergeCell ref="H109:H110"/>
    <mergeCell ref="I109:I110"/>
    <mergeCell ref="J109:J110"/>
    <mergeCell ref="K109:K110"/>
    <mergeCell ref="G108:I108"/>
    <mergeCell ref="J108:L108"/>
    <mergeCell ref="G56:I56"/>
    <mergeCell ref="J56:L56"/>
    <mergeCell ref="G57:G58"/>
    <mergeCell ref="H57:H58"/>
    <mergeCell ref="I57:I58"/>
    <mergeCell ref="J57:J58"/>
    <mergeCell ref="K57:K58"/>
    <mergeCell ref="L57:L58"/>
    <mergeCell ref="A49:C49"/>
    <mergeCell ref="A50:F50"/>
    <mergeCell ref="B56:B58"/>
    <mergeCell ref="C56:C58"/>
    <mergeCell ref="D56:D58"/>
    <mergeCell ref="E56:E58"/>
    <mergeCell ref="F56:F58"/>
    <mergeCell ref="B108:B110"/>
    <mergeCell ref="C108:C110"/>
    <mergeCell ref="D108:D110"/>
    <mergeCell ref="E108:E110"/>
    <mergeCell ref="F108:F110"/>
    <mergeCell ref="J6:L6"/>
    <mergeCell ref="G7:G8"/>
    <mergeCell ref="H7:H8"/>
    <mergeCell ref="I7:I8"/>
    <mergeCell ref="J7:J8"/>
    <mergeCell ref="K7:K8"/>
    <mergeCell ref="L7:L8"/>
    <mergeCell ref="G6:I6"/>
    <mergeCell ref="B6:B8"/>
    <mergeCell ref="C6:C8"/>
    <mergeCell ref="D6:D8"/>
    <mergeCell ref="E6:E8"/>
    <mergeCell ref="F6:F8"/>
  </mergeCells>
  <printOptions horizontalCentered="1" verticalCentered="1"/>
  <pageMargins left="0.25" right="0.25" top="0.48" bottom="0.78"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 min="272" max="272" width="14" customWidth="1"/>
    <col min="273" max="273" width="12.7109375" bestFit="1" customWidth="1"/>
    <col min="528" max="528" width="14" customWidth="1"/>
    <col min="529" max="529" width="12.7109375" bestFit="1" customWidth="1"/>
    <col min="784" max="784" width="14" customWidth="1"/>
    <col min="785" max="785" width="12.7109375" bestFit="1" customWidth="1"/>
    <col min="1040" max="1040" width="14" customWidth="1"/>
    <col min="1041" max="1041" width="12.7109375" bestFit="1" customWidth="1"/>
    <col min="1296" max="1296" width="14" customWidth="1"/>
    <col min="1297" max="1297" width="12.7109375" bestFit="1" customWidth="1"/>
    <col min="1552" max="1552" width="14" customWidth="1"/>
    <col min="1553" max="1553" width="12.7109375" bestFit="1" customWidth="1"/>
    <col min="1808" max="1808" width="14" customWidth="1"/>
    <col min="1809" max="1809" width="12.7109375" bestFit="1" customWidth="1"/>
    <col min="2064" max="2064" width="14" customWidth="1"/>
    <col min="2065" max="2065" width="12.7109375" bestFit="1" customWidth="1"/>
    <col min="2320" max="2320" width="14" customWidth="1"/>
    <col min="2321" max="2321" width="12.7109375" bestFit="1" customWidth="1"/>
    <col min="2576" max="2576" width="14" customWidth="1"/>
    <col min="2577" max="2577" width="12.7109375" bestFit="1" customWidth="1"/>
    <col min="2832" max="2832" width="14" customWidth="1"/>
    <col min="2833" max="2833" width="12.7109375" bestFit="1" customWidth="1"/>
    <col min="3088" max="3088" width="14" customWidth="1"/>
    <col min="3089" max="3089" width="12.7109375" bestFit="1" customWidth="1"/>
    <col min="3344" max="3344" width="14" customWidth="1"/>
    <col min="3345" max="3345" width="12.7109375" bestFit="1" customWidth="1"/>
    <col min="3600" max="3600" width="14" customWidth="1"/>
    <col min="3601" max="3601" width="12.7109375" bestFit="1" customWidth="1"/>
    <col min="3856" max="3856" width="14" customWidth="1"/>
    <col min="3857" max="3857" width="12.7109375" bestFit="1" customWidth="1"/>
    <col min="4112" max="4112" width="14" customWidth="1"/>
    <col min="4113" max="4113" width="12.7109375" bestFit="1" customWidth="1"/>
    <col min="4368" max="4368" width="14" customWidth="1"/>
    <col min="4369" max="4369" width="12.7109375" bestFit="1" customWidth="1"/>
    <col min="4624" max="4624" width="14" customWidth="1"/>
    <col min="4625" max="4625" width="12.7109375" bestFit="1" customWidth="1"/>
    <col min="4880" max="4880" width="14" customWidth="1"/>
    <col min="4881" max="4881" width="12.7109375" bestFit="1" customWidth="1"/>
    <col min="5136" max="5136" width="14" customWidth="1"/>
    <col min="5137" max="5137" width="12.7109375" bestFit="1" customWidth="1"/>
    <col min="5392" max="5392" width="14" customWidth="1"/>
    <col min="5393" max="5393" width="12.7109375" bestFit="1" customWidth="1"/>
    <col min="5648" max="5648" width="14" customWidth="1"/>
    <col min="5649" max="5649" width="12.7109375" bestFit="1" customWidth="1"/>
    <col min="5904" max="5904" width="14" customWidth="1"/>
    <col min="5905" max="5905" width="12.7109375" bestFit="1" customWidth="1"/>
    <col min="6160" max="6160" width="14" customWidth="1"/>
    <col min="6161" max="6161" width="12.7109375" bestFit="1" customWidth="1"/>
    <col min="6416" max="6416" width="14" customWidth="1"/>
    <col min="6417" max="6417" width="12.7109375" bestFit="1" customWidth="1"/>
    <col min="6672" max="6672" width="14" customWidth="1"/>
    <col min="6673" max="6673" width="12.7109375" bestFit="1" customWidth="1"/>
    <col min="6928" max="6928" width="14" customWidth="1"/>
    <col min="6929" max="6929" width="12.7109375" bestFit="1" customWidth="1"/>
    <col min="7184" max="7184" width="14" customWidth="1"/>
    <col min="7185" max="7185" width="12.7109375" bestFit="1" customWidth="1"/>
    <col min="7440" max="7440" width="14" customWidth="1"/>
    <col min="7441" max="7441" width="12.7109375" bestFit="1" customWidth="1"/>
    <col min="7696" max="7696" width="14" customWidth="1"/>
    <col min="7697" max="7697" width="12.7109375" bestFit="1" customWidth="1"/>
    <col min="7952" max="7952" width="14" customWidth="1"/>
    <col min="7953" max="7953" width="12.7109375" bestFit="1" customWidth="1"/>
    <col min="8208" max="8208" width="14" customWidth="1"/>
    <col min="8209" max="8209" width="12.7109375" bestFit="1" customWidth="1"/>
    <col min="8464" max="8464" width="14" customWidth="1"/>
    <col min="8465" max="8465" width="12.7109375" bestFit="1" customWidth="1"/>
    <col min="8720" max="8720" width="14" customWidth="1"/>
    <col min="8721" max="8721" width="12.7109375" bestFit="1" customWidth="1"/>
    <col min="8976" max="8976" width="14" customWidth="1"/>
    <col min="8977" max="8977" width="12.7109375" bestFit="1" customWidth="1"/>
    <col min="9232" max="9232" width="14" customWidth="1"/>
    <col min="9233" max="9233" width="12.7109375" bestFit="1" customWidth="1"/>
    <col min="9488" max="9488" width="14" customWidth="1"/>
    <col min="9489" max="9489" width="12.7109375" bestFit="1" customWidth="1"/>
    <col min="9744" max="9744" width="14" customWidth="1"/>
    <col min="9745" max="9745" width="12.7109375" bestFit="1" customWidth="1"/>
    <col min="10000" max="10000" width="14" customWidth="1"/>
    <col min="10001" max="10001" width="12.7109375" bestFit="1" customWidth="1"/>
    <col min="10256" max="10256" width="14" customWidth="1"/>
    <col min="10257" max="10257" width="12.7109375" bestFit="1" customWidth="1"/>
    <col min="10512" max="10512" width="14" customWidth="1"/>
    <col min="10513" max="10513" width="12.7109375" bestFit="1" customWidth="1"/>
    <col min="10768" max="10768" width="14" customWidth="1"/>
    <col min="10769" max="10769" width="12.7109375" bestFit="1" customWidth="1"/>
    <col min="11024" max="11024" width="14" customWidth="1"/>
    <col min="11025" max="11025" width="12.7109375" bestFit="1" customWidth="1"/>
    <col min="11280" max="11280" width="14" customWidth="1"/>
    <col min="11281" max="11281" width="12.7109375" bestFit="1" customWidth="1"/>
    <col min="11536" max="11536" width="14" customWidth="1"/>
    <col min="11537" max="11537" width="12.7109375" bestFit="1" customWidth="1"/>
    <col min="11792" max="11792" width="14" customWidth="1"/>
    <col min="11793" max="11793" width="12.7109375" bestFit="1" customWidth="1"/>
    <col min="12048" max="12048" width="14" customWidth="1"/>
    <col min="12049" max="12049" width="12.7109375" bestFit="1" customWidth="1"/>
    <col min="12304" max="12304" width="14" customWidth="1"/>
    <col min="12305" max="12305" width="12.7109375" bestFit="1" customWidth="1"/>
    <col min="12560" max="12560" width="14" customWidth="1"/>
    <col min="12561" max="12561" width="12.7109375" bestFit="1" customWidth="1"/>
    <col min="12816" max="12816" width="14" customWidth="1"/>
    <col min="12817" max="12817" width="12.7109375" bestFit="1" customWidth="1"/>
    <col min="13072" max="13072" width="14" customWidth="1"/>
    <col min="13073" max="13073" width="12.7109375" bestFit="1" customWidth="1"/>
    <col min="13328" max="13328" width="14" customWidth="1"/>
    <col min="13329" max="13329" width="12.7109375" bestFit="1" customWidth="1"/>
    <col min="13584" max="13584" width="14" customWidth="1"/>
    <col min="13585" max="13585" width="12.7109375" bestFit="1" customWidth="1"/>
    <col min="13840" max="13840" width="14" customWidth="1"/>
    <col min="13841" max="13841" width="12.7109375" bestFit="1" customWidth="1"/>
    <col min="14096" max="14096" width="14" customWidth="1"/>
    <col min="14097" max="14097" width="12.7109375" bestFit="1" customWidth="1"/>
    <col min="14352" max="14352" width="14" customWidth="1"/>
    <col min="14353" max="14353" width="12.7109375" bestFit="1" customWidth="1"/>
    <col min="14608" max="14608" width="14" customWidth="1"/>
    <col min="14609" max="14609" width="12.7109375" bestFit="1" customWidth="1"/>
    <col min="14864" max="14864" width="14" customWidth="1"/>
    <col min="14865" max="14865" width="12.7109375" bestFit="1" customWidth="1"/>
    <col min="15120" max="15120" width="14" customWidth="1"/>
    <col min="15121" max="15121" width="12.7109375" bestFit="1" customWidth="1"/>
    <col min="15376" max="15376" width="14" customWidth="1"/>
    <col min="15377" max="15377" width="12.7109375" bestFit="1" customWidth="1"/>
    <col min="15632" max="15632" width="14" customWidth="1"/>
    <col min="15633" max="15633" width="12.7109375" bestFit="1" customWidth="1"/>
    <col min="15888" max="15888" width="14" customWidth="1"/>
    <col min="15889" max="15889" width="12.7109375" bestFit="1" customWidth="1"/>
    <col min="16144" max="16144" width="14" customWidth="1"/>
    <col min="16145" max="16145" width="12.7109375" bestFit="1" customWidth="1"/>
  </cols>
  <sheetData>
    <row r="2" spans="1:18" ht="15.75">
      <c r="A2" s="403" t="s">
        <v>44</v>
      </c>
      <c r="B2" s="403"/>
      <c r="C2" s="403"/>
      <c r="D2" s="403"/>
      <c r="E2" s="403"/>
      <c r="F2" s="403"/>
      <c r="G2" s="403"/>
      <c r="H2" s="403"/>
      <c r="I2" s="403"/>
      <c r="J2" s="403"/>
      <c r="K2" s="403"/>
      <c r="L2" s="403"/>
      <c r="M2" s="403"/>
      <c r="N2" s="403"/>
      <c r="O2" s="403"/>
    </row>
    <row r="3" spans="1:18">
      <c r="A3" s="29" t="s">
        <v>347</v>
      </c>
      <c r="B3" s="29"/>
      <c r="C3" s="29"/>
      <c r="D3" s="29"/>
      <c r="E3" s="29"/>
      <c r="F3" s="29"/>
      <c r="G3" s="29"/>
      <c r="H3" s="29"/>
      <c r="I3" s="29"/>
      <c r="J3" s="29"/>
      <c r="K3" s="29"/>
      <c r="L3" s="29"/>
      <c r="M3" s="29"/>
      <c r="N3" s="29"/>
      <c r="O3" s="29"/>
    </row>
    <row r="10" spans="1:18">
      <c r="P10" t="s">
        <v>10</v>
      </c>
    </row>
    <row r="11" spans="1:18">
      <c r="P11" t="s">
        <v>238</v>
      </c>
      <c r="Q11" t="s">
        <v>239</v>
      </c>
    </row>
    <row r="12" spans="1:18">
      <c r="P12" s="27">
        <f>[1]PROMEDIO!E9</f>
        <v>2070.318181818182</v>
      </c>
      <c r="Q12" s="27">
        <f>[1]PROMEDIO!F9</f>
        <v>9517.8181818181802</v>
      </c>
      <c r="R12" s="27">
        <f>SUM(P12:Q12)</f>
        <v>11588.136363636362</v>
      </c>
    </row>
    <row r="14" spans="1:18">
      <c r="P14" t="s">
        <v>9</v>
      </c>
    </row>
    <row r="15" spans="1:18">
      <c r="P15" t="s">
        <v>238</v>
      </c>
      <c r="Q15" t="s">
        <v>239</v>
      </c>
    </row>
    <row r="16" spans="1:18">
      <c r="P16" s="27">
        <f>[1]PROMEDIO!K9</f>
        <v>90</v>
      </c>
      <c r="Q16" s="27">
        <f>[1]PROMEDIO!L9</f>
        <v>267.72727272727275</v>
      </c>
      <c r="R16" s="27">
        <f>SUM(P16:Q16)</f>
        <v>357.72727272727275</v>
      </c>
    </row>
    <row r="18" spans="16:18">
      <c r="P18" t="s">
        <v>8</v>
      </c>
    </row>
    <row r="19" spans="16:18">
      <c r="P19" t="s">
        <v>238</v>
      </c>
      <c r="Q19" t="s">
        <v>239</v>
      </c>
    </row>
    <row r="20" spans="16:18">
      <c r="P20" s="27">
        <f>[1]PROMEDIO!H9</f>
        <v>222.54545454545456</v>
      </c>
      <c r="Q20" s="27">
        <f>[1]PROMEDIO!I9</f>
        <v>219.36363636363635</v>
      </c>
      <c r="R20" s="27">
        <f>SUM(P20:Q20)</f>
        <v>441.90909090909088</v>
      </c>
    </row>
    <row r="22" spans="16:18">
      <c r="P22" t="s">
        <v>240</v>
      </c>
    </row>
    <row r="23" spans="16:18">
      <c r="P23" t="s">
        <v>241</v>
      </c>
      <c r="Q23" t="s">
        <v>242</v>
      </c>
    </row>
    <row r="24" spans="16:18">
      <c r="P24" s="27">
        <f>[1]PROMEDIO!D10</f>
        <v>5698.5000000000009</v>
      </c>
      <c r="Q24" s="27">
        <f>[1]PROMEDIO!D28</f>
        <v>5889.636363636364</v>
      </c>
    </row>
    <row r="26" spans="16:18">
      <c r="P26" t="s">
        <v>243</v>
      </c>
    </row>
    <row r="27" spans="16:18">
      <c r="P27" t="s">
        <v>244</v>
      </c>
      <c r="Q27" t="s">
        <v>245</v>
      </c>
    </row>
    <row r="28" spans="16:18">
      <c r="P28" s="27">
        <f>[1]PROMEDIO!D9</f>
        <v>11588.136363636364</v>
      </c>
      <c r="Q28" s="27">
        <f>([1]PROMEDIO!B9-[1]PROMEDIO!C9)-[1]PROMEDIO!D9</f>
        <v>1501.863636363636</v>
      </c>
    </row>
    <row r="30" spans="16:18">
      <c r="P30" t="s">
        <v>246</v>
      </c>
    </row>
    <row r="31" spans="16:18">
      <c r="P31" t="s">
        <v>247</v>
      </c>
      <c r="Q31" t="s">
        <v>248</v>
      </c>
    </row>
    <row r="32" spans="16:18">
      <c r="P32" s="27">
        <f>[1]PROMEDIO!B9-[1]PROMEDIO!C9</f>
        <v>13090</v>
      </c>
      <c r="Q32" s="27">
        <f>[1]PROMEDIO!C9</f>
        <v>618</v>
      </c>
      <c r="R32" s="2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A22" sqref="A22"/>
    </sheetView>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30" t="s">
        <v>185</v>
      </c>
      <c r="B1" s="30"/>
      <c r="C1" s="30"/>
      <c r="D1" s="30"/>
      <c r="E1" s="30"/>
      <c r="F1" s="30"/>
      <c r="G1" s="30"/>
      <c r="H1" s="30"/>
      <c r="I1" s="30"/>
      <c r="J1" s="30"/>
      <c r="K1" s="30"/>
      <c r="L1" s="30"/>
      <c r="M1" s="30"/>
      <c r="N1" s="30"/>
      <c r="O1" s="31"/>
    </row>
    <row r="2" spans="1:28" ht="15" customHeight="1" thickBot="1">
      <c r="A2" s="30" t="s">
        <v>233</v>
      </c>
      <c r="B2" s="30"/>
      <c r="C2" s="30"/>
      <c r="D2" s="30"/>
      <c r="E2" s="30"/>
      <c r="F2" s="30"/>
      <c r="G2" s="30"/>
      <c r="H2" s="30"/>
      <c r="I2" s="30"/>
      <c r="J2" s="30"/>
      <c r="K2" s="30"/>
      <c r="L2" s="30"/>
      <c r="M2" s="30"/>
      <c r="N2" s="30"/>
      <c r="O2" s="31"/>
    </row>
    <row r="3" spans="1:28" ht="22.5" customHeight="1" thickBot="1">
      <c r="A3" s="104" t="s">
        <v>176</v>
      </c>
      <c r="B3" s="105" t="s">
        <v>10</v>
      </c>
      <c r="C3" s="106" t="s">
        <v>52</v>
      </c>
      <c r="D3" s="106" t="s">
        <v>53</v>
      </c>
      <c r="E3" s="107" t="s">
        <v>54</v>
      </c>
      <c r="F3" s="107" t="s">
        <v>55</v>
      </c>
      <c r="G3" s="107" t="s">
        <v>56</v>
      </c>
      <c r="H3" s="107" t="s">
        <v>57</v>
      </c>
      <c r="I3" s="107" t="s">
        <v>58</v>
      </c>
      <c r="J3" s="106" t="s">
        <v>59</v>
      </c>
      <c r="K3" s="106" t="s">
        <v>60</v>
      </c>
      <c r="L3" s="106" t="s">
        <v>61</v>
      </c>
      <c r="M3" s="106" t="s">
        <v>62</v>
      </c>
      <c r="N3" s="108" t="s">
        <v>63</v>
      </c>
    </row>
    <row r="4" spans="1:28" ht="15.75" customHeight="1" thickTop="1" thickBot="1">
      <c r="A4" s="109" t="s">
        <v>66</v>
      </c>
      <c r="B4" s="110">
        <f t="shared" ref="B4:N4" si="0">SUM(B5,B23)</f>
        <v>16</v>
      </c>
      <c r="C4" s="111">
        <f t="shared" si="0"/>
        <v>1</v>
      </c>
      <c r="D4" s="112">
        <f t="shared" si="0"/>
        <v>1</v>
      </c>
      <c r="E4" s="112">
        <f t="shared" si="0"/>
        <v>2</v>
      </c>
      <c r="F4" s="112">
        <f t="shared" si="0"/>
        <v>0</v>
      </c>
      <c r="G4" s="112">
        <f t="shared" si="0"/>
        <v>5</v>
      </c>
      <c r="H4" s="112">
        <f t="shared" si="0"/>
        <v>2</v>
      </c>
      <c r="I4" s="112">
        <f t="shared" si="0"/>
        <v>0</v>
      </c>
      <c r="J4" s="112">
        <f t="shared" si="0"/>
        <v>0</v>
      </c>
      <c r="K4" s="112">
        <f t="shared" si="0"/>
        <v>4</v>
      </c>
      <c r="L4" s="112">
        <f t="shared" si="0"/>
        <v>0</v>
      </c>
      <c r="M4" s="112">
        <f t="shared" si="0"/>
        <v>1</v>
      </c>
      <c r="N4" s="113">
        <f t="shared" si="0"/>
        <v>0</v>
      </c>
      <c r="O4" s="114">
        <f>SUM(C4:N4)</f>
        <v>16</v>
      </c>
      <c r="S4" s="114"/>
      <c r="T4" s="114"/>
      <c r="U4" s="114"/>
      <c r="V4" s="114"/>
      <c r="W4" s="114"/>
      <c r="X4" s="114"/>
      <c r="Y4" s="114"/>
      <c r="Z4" s="114"/>
      <c r="AA4" s="114"/>
      <c r="AB4" s="114"/>
    </row>
    <row r="5" spans="1:28" ht="15" customHeight="1" thickTop="1" thickBot="1">
      <c r="A5" s="115" t="s">
        <v>175</v>
      </c>
      <c r="B5" s="116">
        <f t="shared" ref="B5:N5" si="1">SUM(B6:B22)</f>
        <v>10</v>
      </c>
      <c r="C5" s="117">
        <f t="shared" si="1"/>
        <v>1</v>
      </c>
      <c r="D5" s="117">
        <f t="shared" si="1"/>
        <v>1</v>
      </c>
      <c r="E5" s="117">
        <f t="shared" si="1"/>
        <v>2</v>
      </c>
      <c r="F5" s="117">
        <f t="shared" si="1"/>
        <v>0</v>
      </c>
      <c r="G5" s="117">
        <f t="shared" si="1"/>
        <v>3</v>
      </c>
      <c r="H5" s="117">
        <f t="shared" si="1"/>
        <v>0</v>
      </c>
      <c r="I5" s="117">
        <f t="shared" si="1"/>
        <v>0</v>
      </c>
      <c r="J5" s="117">
        <f t="shared" si="1"/>
        <v>0</v>
      </c>
      <c r="K5" s="117">
        <f t="shared" si="1"/>
        <v>2</v>
      </c>
      <c r="L5" s="117">
        <f t="shared" si="1"/>
        <v>0</v>
      </c>
      <c r="M5" s="117">
        <f t="shared" si="1"/>
        <v>1</v>
      </c>
      <c r="N5" s="118">
        <f t="shared" si="1"/>
        <v>0</v>
      </c>
      <c r="O5" s="114">
        <f>SUM(C5:N5)</f>
        <v>10</v>
      </c>
      <c r="Q5" s="119" t="s">
        <v>186</v>
      </c>
      <c r="S5" s="120"/>
      <c r="T5" s="120"/>
      <c r="U5" s="120"/>
      <c r="V5" s="120"/>
      <c r="W5" s="120"/>
      <c r="X5" s="120"/>
      <c r="Y5" s="120"/>
      <c r="Z5" s="120"/>
      <c r="AA5" s="120"/>
    </row>
    <row r="6" spans="1:28" ht="15.75" customHeight="1" thickBot="1">
      <c r="A6" s="121" t="s">
        <v>187</v>
      </c>
      <c r="B6" s="122">
        <f t="shared" ref="B6:B22" si="2">SUM(C6,D6,E6,F6,G6,H6,I6,J6,K6,L6,M6,N6)</f>
        <v>0</v>
      </c>
      <c r="C6" s="123"/>
      <c r="D6" s="123"/>
      <c r="E6" s="123"/>
      <c r="F6" s="123"/>
      <c r="G6" s="124"/>
      <c r="H6" s="124"/>
      <c r="I6" s="124"/>
      <c r="J6" s="124"/>
      <c r="K6" s="124"/>
      <c r="L6" s="124"/>
      <c r="M6" s="124"/>
      <c r="N6" s="125"/>
      <c r="P6" s="119" t="s">
        <v>52</v>
      </c>
      <c r="Q6" s="114">
        <f>SUM(C4)</f>
        <v>1</v>
      </c>
    </row>
    <row r="7" spans="1:28" ht="15.75" customHeight="1" thickBot="1">
      <c r="A7" s="121" t="s">
        <v>188</v>
      </c>
      <c r="B7" s="122">
        <f t="shared" si="2"/>
        <v>0</v>
      </c>
      <c r="C7" s="126"/>
      <c r="D7" s="126"/>
      <c r="E7" s="126"/>
      <c r="F7" s="126"/>
      <c r="G7" s="126"/>
      <c r="H7" s="126"/>
      <c r="I7" s="126"/>
      <c r="J7" s="126"/>
      <c r="K7" s="126"/>
      <c r="L7" s="127"/>
      <c r="M7" s="127"/>
      <c r="N7" s="128"/>
      <c r="P7" s="129" t="s">
        <v>53</v>
      </c>
      <c r="Q7" s="130">
        <f>SUM(D4)</f>
        <v>1</v>
      </c>
    </row>
    <row r="8" spans="1:28" ht="15.75" customHeight="1" thickTop="1" thickBot="1">
      <c r="A8" s="121" t="s">
        <v>177</v>
      </c>
      <c r="B8" s="122">
        <f t="shared" si="2"/>
        <v>0</v>
      </c>
      <c r="C8" s="123"/>
      <c r="D8" s="131"/>
      <c r="E8" s="131"/>
      <c r="F8" s="132"/>
      <c r="G8" s="132"/>
      <c r="H8" s="132"/>
      <c r="I8" s="132"/>
      <c r="J8" s="132"/>
      <c r="K8" s="132"/>
      <c r="L8" s="133"/>
      <c r="M8" s="133"/>
      <c r="N8" s="134"/>
      <c r="P8" s="135" t="s">
        <v>54</v>
      </c>
      <c r="Q8" s="136">
        <f>SUM(E4)</f>
        <v>2</v>
      </c>
    </row>
    <row r="9" spans="1:28" ht="15.75" customHeight="1" thickTop="1" thickBot="1">
      <c r="A9" s="137" t="s">
        <v>178</v>
      </c>
      <c r="B9" s="122">
        <f t="shared" si="2"/>
        <v>0</v>
      </c>
      <c r="C9" s="123"/>
      <c r="D9" s="131"/>
      <c r="E9" s="131"/>
      <c r="F9" s="138"/>
      <c r="G9" s="138"/>
      <c r="H9" s="138"/>
      <c r="I9" s="138"/>
      <c r="J9" s="138"/>
      <c r="K9" s="138"/>
      <c r="L9" s="139"/>
      <c r="M9" s="139"/>
      <c r="N9" s="140"/>
      <c r="P9" s="135" t="s">
        <v>189</v>
      </c>
      <c r="Q9" s="114">
        <f>SUM(F4)</f>
        <v>0</v>
      </c>
    </row>
    <row r="10" spans="1:28" ht="15.75" customHeight="1" thickTop="1" thickBot="1">
      <c r="A10" s="142" t="s">
        <v>72</v>
      </c>
      <c r="B10" s="122">
        <f t="shared" si="2"/>
        <v>0</v>
      </c>
      <c r="C10" s="123"/>
      <c r="D10" s="131"/>
      <c r="E10" s="131"/>
      <c r="F10" s="123"/>
      <c r="G10" s="123"/>
      <c r="H10" s="123"/>
      <c r="I10" s="123"/>
      <c r="J10" s="123"/>
      <c r="K10" s="123"/>
      <c r="L10" s="124"/>
      <c r="M10" s="124"/>
      <c r="N10" s="125"/>
      <c r="P10" s="141" t="s">
        <v>56</v>
      </c>
      <c r="Q10" s="114">
        <f>SUM(G4)</f>
        <v>5</v>
      </c>
    </row>
    <row r="11" spans="1:28" ht="15.75" customHeight="1">
      <c r="A11" s="143" t="s">
        <v>73</v>
      </c>
      <c r="B11" s="122">
        <f t="shared" si="2"/>
        <v>0</v>
      </c>
      <c r="C11" s="123"/>
      <c r="D11" s="131"/>
      <c r="E11" s="131"/>
      <c r="F11" s="123"/>
      <c r="G11" s="123"/>
      <c r="H11" s="123"/>
      <c r="I11" s="123"/>
      <c r="J11" s="123"/>
      <c r="K11" s="123"/>
      <c r="L11" s="124"/>
      <c r="M11" s="124"/>
      <c r="N11" s="125"/>
      <c r="P11" s="141" t="s">
        <v>57</v>
      </c>
      <c r="Q11" s="114">
        <f>SUM(H4)</f>
        <v>2</v>
      </c>
    </row>
    <row r="12" spans="1:28" ht="15.75" customHeight="1" thickBot="1">
      <c r="A12" s="145" t="s">
        <v>179</v>
      </c>
      <c r="B12" s="122">
        <f t="shared" si="2"/>
        <v>1</v>
      </c>
      <c r="C12" s="146"/>
      <c r="D12" s="147"/>
      <c r="E12" s="147"/>
      <c r="F12" s="148"/>
      <c r="G12" s="147">
        <v>1</v>
      </c>
      <c r="H12" s="147"/>
      <c r="I12" s="147"/>
      <c r="J12" s="147"/>
      <c r="K12" s="148"/>
      <c r="L12" s="149"/>
      <c r="M12" s="150"/>
      <c r="N12" s="151"/>
      <c r="P12" s="144" t="s">
        <v>58</v>
      </c>
      <c r="Q12" s="114">
        <f>SUM(I4)</f>
        <v>0</v>
      </c>
    </row>
    <row r="13" spans="1:28" ht="15.75" customHeight="1" thickBot="1">
      <c r="A13" s="153" t="s">
        <v>348</v>
      </c>
      <c r="B13" s="122">
        <f t="shared" si="2"/>
        <v>0</v>
      </c>
      <c r="C13" s="123"/>
      <c r="D13" s="131"/>
      <c r="E13" s="131"/>
      <c r="F13" s="132"/>
      <c r="G13" s="131"/>
      <c r="H13" s="131"/>
      <c r="I13" s="131"/>
      <c r="J13" s="131"/>
      <c r="K13" s="132"/>
      <c r="L13" s="133"/>
      <c r="M13" s="133"/>
      <c r="N13" s="134"/>
      <c r="P13" s="152" t="s">
        <v>59</v>
      </c>
      <c r="Q13" s="114">
        <f>SUM(J4)</f>
        <v>0</v>
      </c>
    </row>
    <row r="14" spans="1:28" s="154" customFormat="1" ht="15.75" customHeight="1" thickBot="1">
      <c r="A14" s="156" t="s">
        <v>180</v>
      </c>
      <c r="B14" s="122">
        <f t="shared" si="2"/>
        <v>1</v>
      </c>
      <c r="C14" s="123"/>
      <c r="D14" s="131"/>
      <c r="E14" s="131"/>
      <c r="F14" s="157"/>
      <c r="G14" s="242"/>
      <c r="H14" s="131"/>
      <c r="I14" s="131"/>
      <c r="J14" s="131"/>
      <c r="K14" s="157"/>
      <c r="L14" s="158"/>
      <c r="M14" s="158">
        <v>1</v>
      </c>
      <c r="N14" s="159"/>
      <c r="P14" s="155" t="s">
        <v>60</v>
      </c>
      <c r="Q14" s="114">
        <f>SUM(K4)</f>
        <v>4</v>
      </c>
      <c r="R14"/>
    </row>
    <row r="15" spans="1:28" ht="15.75" customHeight="1" thickBot="1">
      <c r="A15" s="156" t="s">
        <v>190</v>
      </c>
      <c r="B15" s="122">
        <f t="shared" si="2"/>
        <v>6</v>
      </c>
      <c r="C15" s="126">
        <v>1</v>
      </c>
      <c r="D15" s="126">
        <v>1</v>
      </c>
      <c r="E15" s="126">
        <v>1</v>
      </c>
      <c r="F15" s="126"/>
      <c r="G15" s="160">
        <v>1</v>
      </c>
      <c r="H15" s="131"/>
      <c r="I15" s="131"/>
      <c r="J15" s="131"/>
      <c r="K15" s="126">
        <v>2</v>
      </c>
      <c r="L15" s="127"/>
      <c r="M15" s="127"/>
      <c r="N15" s="161"/>
      <c r="P15" s="155" t="s">
        <v>61</v>
      </c>
      <c r="Q15" s="114">
        <f>SUM(L4)</f>
        <v>0</v>
      </c>
    </row>
    <row r="16" spans="1:28" ht="15.75" customHeight="1">
      <c r="A16" s="162" t="s">
        <v>191</v>
      </c>
      <c r="B16" s="122">
        <f t="shared" si="2"/>
        <v>0</v>
      </c>
      <c r="C16" s="163"/>
      <c r="D16" s="164"/>
      <c r="E16" s="164"/>
      <c r="F16" s="164"/>
      <c r="G16" s="165"/>
      <c r="H16" s="165"/>
      <c r="I16" s="165"/>
      <c r="J16" s="165"/>
      <c r="K16" s="165"/>
      <c r="L16" s="165"/>
      <c r="M16" s="165"/>
      <c r="N16" s="166"/>
      <c r="P16" s="155" t="s">
        <v>62</v>
      </c>
      <c r="Q16" s="114">
        <f>SUM(M4)</f>
        <v>1</v>
      </c>
    </row>
    <row r="17" spans="1:18" ht="15.75" customHeight="1">
      <c r="A17" s="156" t="s">
        <v>192</v>
      </c>
      <c r="B17" s="122">
        <f t="shared" si="2"/>
        <v>0</v>
      </c>
      <c r="C17" s="123"/>
      <c r="D17" s="123"/>
      <c r="E17" s="123"/>
      <c r="F17" s="123"/>
      <c r="G17" s="168"/>
      <c r="H17" s="168"/>
      <c r="I17" s="168"/>
      <c r="J17" s="168"/>
      <c r="K17" s="124"/>
      <c r="L17" s="124"/>
      <c r="M17" s="124"/>
      <c r="N17" s="125"/>
      <c r="P17" s="167" t="s">
        <v>63</v>
      </c>
      <c r="Q17" s="114">
        <f>SUM(N4)</f>
        <v>0</v>
      </c>
    </row>
    <row r="18" spans="1:18" ht="15.75" customHeight="1">
      <c r="A18" s="156" t="s">
        <v>79</v>
      </c>
      <c r="B18" s="122">
        <f t="shared" si="2"/>
        <v>1</v>
      </c>
      <c r="C18" s="169"/>
      <c r="D18" s="170"/>
      <c r="E18" s="257">
        <v>1</v>
      </c>
      <c r="F18" s="170"/>
      <c r="G18" s="171"/>
      <c r="H18" s="171"/>
      <c r="I18" s="171"/>
      <c r="J18" s="171"/>
      <c r="K18" s="171"/>
      <c r="L18" s="171"/>
      <c r="M18" s="171"/>
      <c r="N18" s="172"/>
      <c r="Q18" s="114">
        <f>SUM(Q6:Q17)</f>
        <v>16</v>
      </c>
    </row>
    <row r="19" spans="1:18" ht="15.75" customHeight="1">
      <c r="A19" s="156" t="s">
        <v>81</v>
      </c>
      <c r="B19" s="122">
        <f t="shared" si="2"/>
        <v>0</v>
      </c>
      <c r="C19" s="169"/>
      <c r="D19" s="170"/>
      <c r="E19" s="170"/>
      <c r="F19" s="170"/>
      <c r="G19" s="171"/>
      <c r="H19" s="171"/>
      <c r="I19" s="171"/>
      <c r="J19" s="171"/>
      <c r="K19" s="171"/>
      <c r="L19" s="171"/>
      <c r="M19" s="171"/>
      <c r="N19" s="172"/>
    </row>
    <row r="20" spans="1:18" ht="15.75" customHeight="1">
      <c r="A20" s="162" t="s">
        <v>80</v>
      </c>
      <c r="B20" s="122">
        <f t="shared" si="2"/>
        <v>0</v>
      </c>
      <c r="C20" s="163"/>
      <c r="D20" s="164"/>
      <c r="E20" s="164"/>
      <c r="F20" s="164"/>
      <c r="G20" s="165"/>
      <c r="H20" s="165"/>
      <c r="I20" s="165"/>
      <c r="J20" s="165"/>
      <c r="K20" s="165"/>
      <c r="L20" s="165"/>
      <c r="M20" s="165"/>
      <c r="N20" s="166"/>
    </row>
    <row r="21" spans="1:18" ht="15.75" customHeight="1">
      <c r="A21" s="156" t="s">
        <v>184</v>
      </c>
      <c r="B21" s="122">
        <f t="shared" si="2"/>
        <v>1</v>
      </c>
      <c r="C21" s="132"/>
      <c r="D21" s="173"/>
      <c r="E21" s="173"/>
      <c r="F21" s="173"/>
      <c r="G21" s="174">
        <v>1</v>
      </c>
      <c r="H21" s="174"/>
      <c r="I21" s="174"/>
      <c r="J21" s="174"/>
      <c r="K21" s="174"/>
      <c r="L21" s="174"/>
      <c r="M21" s="174"/>
      <c r="N21" s="175"/>
    </row>
    <row r="22" spans="1:18" ht="15" customHeight="1" thickBot="1">
      <c r="A22" s="69" t="s">
        <v>353</v>
      </c>
      <c r="B22" s="122">
        <f t="shared" si="2"/>
        <v>0</v>
      </c>
      <c r="C22" s="132"/>
      <c r="D22" s="132"/>
      <c r="E22" s="132"/>
      <c r="F22" s="132"/>
      <c r="G22" s="133"/>
      <c r="H22" s="133"/>
      <c r="I22" s="133"/>
      <c r="J22" s="133"/>
      <c r="K22" s="133"/>
      <c r="L22" s="133"/>
      <c r="M22" s="133"/>
      <c r="N22" s="134"/>
    </row>
    <row r="23" spans="1:18" ht="15" customHeight="1" thickBot="1">
      <c r="A23" s="176" t="s">
        <v>47</v>
      </c>
      <c r="B23" s="177">
        <f t="shared" ref="B23:N23" si="3">SUM(B24:B41)</f>
        <v>6</v>
      </c>
      <c r="C23" s="178">
        <f t="shared" si="3"/>
        <v>0</v>
      </c>
      <c r="D23" s="179">
        <f t="shared" si="3"/>
        <v>0</v>
      </c>
      <c r="E23" s="179">
        <f t="shared" si="3"/>
        <v>0</v>
      </c>
      <c r="F23" s="179">
        <f t="shared" si="3"/>
        <v>0</v>
      </c>
      <c r="G23" s="180">
        <f t="shared" si="3"/>
        <v>2</v>
      </c>
      <c r="H23" s="180">
        <f t="shared" si="3"/>
        <v>2</v>
      </c>
      <c r="I23" s="180">
        <f t="shared" si="3"/>
        <v>0</v>
      </c>
      <c r="J23" s="180">
        <f t="shared" si="3"/>
        <v>0</v>
      </c>
      <c r="K23" s="180">
        <f t="shared" si="3"/>
        <v>2</v>
      </c>
      <c r="L23" s="180">
        <f t="shared" si="3"/>
        <v>0</v>
      </c>
      <c r="M23" s="180">
        <f t="shared" si="3"/>
        <v>0</v>
      </c>
      <c r="N23" s="181">
        <f t="shared" si="3"/>
        <v>0</v>
      </c>
    </row>
    <row r="24" spans="1:18" ht="12.75" customHeight="1">
      <c r="A24" s="153" t="s">
        <v>181</v>
      </c>
      <c r="B24" s="122">
        <f t="shared" ref="B24:B41" si="4">SUM(C24,D24,E24,F24,G24,H24,I24,J24,K24,L24,M24,N24)</f>
        <v>0</v>
      </c>
      <c r="C24" s="132" t="s">
        <v>234</v>
      </c>
      <c r="D24" s="132"/>
      <c r="E24" s="132"/>
      <c r="F24" s="132"/>
      <c r="G24" s="133"/>
      <c r="H24" s="133"/>
      <c r="I24" s="133"/>
      <c r="J24" s="133"/>
      <c r="K24" s="133"/>
      <c r="L24" s="133"/>
      <c r="M24" s="133"/>
      <c r="N24" s="134"/>
      <c r="O24" s="114">
        <f>SUM(C23:N23)</f>
        <v>6</v>
      </c>
      <c r="Q24" s="182"/>
    </row>
    <row r="25" spans="1:18" ht="15" customHeight="1">
      <c r="A25" s="156" t="s">
        <v>199</v>
      </c>
      <c r="B25" s="122">
        <f t="shared" si="4"/>
        <v>0</v>
      </c>
      <c r="C25" s="183"/>
      <c r="D25" s="123"/>
      <c r="E25" s="123"/>
      <c r="F25" s="123"/>
      <c r="G25" s="124"/>
      <c r="H25" s="124"/>
      <c r="I25" s="124"/>
      <c r="J25" s="124"/>
      <c r="K25" s="124"/>
      <c r="L25" s="124"/>
      <c r="M25" s="124"/>
      <c r="N25" s="125"/>
    </row>
    <row r="26" spans="1:18" ht="15" customHeight="1">
      <c r="A26" s="156" t="s">
        <v>87</v>
      </c>
      <c r="B26" s="122">
        <f t="shared" si="4"/>
        <v>1</v>
      </c>
      <c r="C26" s="132"/>
      <c r="D26" s="132"/>
      <c r="E26" s="132"/>
      <c r="F26" s="132"/>
      <c r="G26" s="133"/>
      <c r="H26" s="133"/>
      <c r="I26" s="133"/>
      <c r="J26" s="133"/>
      <c r="K26" s="133">
        <v>1</v>
      </c>
      <c r="L26" s="133"/>
      <c r="M26" s="133"/>
      <c r="N26" s="134"/>
    </row>
    <row r="27" spans="1:18" ht="15" customHeight="1">
      <c r="A27" s="156" t="s">
        <v>193</v>
      </c>
      <c r="B27" s="122">
        <f t="shared" si="4"/>
        <v>0</v>
      </c>
      <c r="C27" s="123"/>
      <c r="D27" s="123"/>
      <c r="E27" s="123"/>
      <c r="F27" s="123"/>
      <c r="G27" s="124"/>
      <c r="H27" s="124"/>
      <c r="I27" s="124"/>
      <c r="J27" s="124"/>
      <c r="K27" s="124"/>
      <c r="L27" s="124"/>
      <c r="M27" s="124"/>
      <c r="N27" s="125"/>
    </row>
    <row r="28" spans="1:18" ht="15" customHeight="1">
      <c r="A28" s="156" t="s">
        <v>194</v>
      </c>
      <c r="B28" s="122">
        <f t="shared" si="4"/>
        <v>0</v>
      </c>
      <c r="C28" s="123"/>
      <c r="D28" s="123"/>
      <c r="E28" s="123"/>
      <c r="F28" s="123"/>
      <c r="G28" s="124"/>
      <c r="H28" s="124"/>
      <c r="I28" s="124"/>
      <c r="J28" s="124"/>
      <c r="K28" s="124"/>
      <c r="L28" s="124"/>
      <c r="M28" s="124"/>
      <c r="N28" s="125"/>
    </row>
    <row r="29" spans="1:18" ht="15" customHeight="1">
      <c r="A29" s="156" t="s">
        <v>83</v>
      </c>
      <c r="B29" s="122">
        <f t="shared" si="4"/>
        <v>0</v>
      </c>
      <c r="C29" s="157"/>
      <c r="D29" s="157"/>
      <c r="E29" s="157"/>
      <c r="F29" s="157"/>
      <c r="G29" s="158"/>
      <c r="H29" s="158"/>
      <c r="I29" s="158"/>
      <c r="J29" s="158"/>
      <c r="K29" s="158"/>
      <c r="L29" s="158"/>
      <c r="M29" s="158"/>
      <c r="N29" s="159"/>
    </row>
    <row r="30" spans="1:18" ht="15" customHeight="1">
      <c r="A30" s="156" t="s">
        <v>195</v>
      </c>
      <c r="B30" s="122">
        <f t="shared" si="4"/>
        <v>2</v>
      </c>
      <c r="C30" s="184"/>
      <c r="D30" s="185"/>
      <c r="E30" s="185"/>
      <c r="F30" s="185"/>
      <c r="G30" s="103"/>
      <c r="H30" s="103">
        <v>2</v>
      </c>
      <c r="I30" s="103"/>
      <c r="J30" s="103"/>
      <c r="K30" s="103"/>
      <c r="L30" s="103"/>
      <c r="M30" s="103"/>
      <c r="N30" s="186"/>
    </row>
    <row r="31" spans="1:18" ht="15" customHeight="1">
      <c r="A31" s="156" t="s">
        <v>182</v>
      </c>
      <c r="B31" s="122">
        <f t="shared" si="4"/>
        <v>0</v>
      </c>
      <c r="C31" s="184"/>
      <c r="D31" s="184"/>
      <c r="E31" s="184"/>
      <c r="F31" s="184"/>
      <c r="G31" s="187"/>
      <c r="H31" s="187"/>
      <c r="I31" s="187"/>
      <c r="J31" s="187"/>
      <c r="K31" s="187"/>
      <c r="L31" s="187"/>
      <c r="M31" s="187"/>
      <c r="N31" s="188"/>
      <c r="R31" s="28"/>
    </row>
    <row r="32" spans="1:18" ht="15" customHeight="1">
      <c r="A32" s="189" t="s">
        <v>196</v>
      </c>
      <c r="B32" s="122">
        <f t="shared" si="4"/>
        <v>0</v>
      </c>
      <c r="C32" s="163"/>
      <c r="D32" s="164"/>
      <c r="E32" s="164"/>
      <c r="F32" s="164"/>
      <c r="G32" s="165"/>
      <c r="H32" s="165"/>
      <c r="I32" s="165"/>
      <c r="J32" s="165"/>
      <c r="K32" s="165"/>
      <c r="L32" s="165"/>
      <c r="M32" s="165"/>
      <c r="N32" s="166"/>
    </row>
    <row r="33" spans="1:27" ht="15" customHeight="1">
      <c r="A33" s="153" t="s">
        <v>92</v>
      </c>
      <c r="B33" s="122">
        <f t="shared" si="4"/>
        <v>0</v>
      </c>
      <c r="C33" s="190"/>
      <c r="D33" s="191"/>
      <c r="E33" s="191"/>
      <c r="F33" s="191"/>
      <c r="G33" s="192"/>
      <c r="H33" s="192"/>
      <c r="I33" s="192"/>
      <c r="J33" s="192"/>
      <c r="K33" s="192"/>
      <c r="L33" s="192"/>
      <c r="M33" s="192"/>
      <c r="N33" s="193"/>
    </row>
    <row r="34" spans="1:27" ht="15" customHeight="1">
      <c r="A34" s="156" t="s">
        <v>93</v>
      </c>
      <c r="B34" s="122">
        <f t="shared" si="4"/>
        <v>0</v>
      </c>
      <c r="C34" s="123"/>
      <c r="D34" s="123"/>
      <c r="E34" s="123"/>
      <c r="F34" s="123"/>
      <c r="G34" s="124"/>
      <c r="H34" s="124"/>
      <c r="I34" s="124"/>
      <c r="J34" s="124"/>
      <c r="K34" s="124"/>
      <c r="L34" s="124"/>
      <c r="M34" s="124"/>
      <c r="N34" s="125"/>
    </row>
    <row r="35" spans="1:27" ht="15" customHeight="1">
      <c r="A35" s="156" t="s">
        <v>94</v>
      </c>
      <c r="B35" s="122">
        <f t="shared" si="4"/>
        <v>1</v>
      </c>
      <c r="C35" s="195"/>
      <c r="D35" s="196"/>
      <c r="E35" s="196"/>
      <c r="F35" s="196"/>
      <c r="G35" s="197"/>
      <c r="H35" s="197"/>
      <c r="I35" s="197"/>
      <c r="J35" s="197"/>
      <c r="K35" s="197">
        <v>1</v>
      </c>
      <c r="L35" s="197"/>
      <c r="M35" s="197"/>
      <c r="N35" s="198"/>
      <c r="O35" s="88"/>
      <c r="Q35" s="88"/>
      <c r="R35" s="88"/>
      <c r="S35" s="194"/>
      <c r="T35" s="88"/>
      <c r="U35" s="88"/>
      <c r="V35" s="88"/>
      <c r="W35" s="88"/>
      <c r="X35" s="88"/>
      <c r="Y35" s="88"/>
      <c r="Z35" s="88"/>
      <c r="AA35" s="88"/>
    </row>
    <row r="36" spans="1:27" ht="15" customHeight="1">
      <c r="A36" s="156" t="s">
        <v>197</v>
      </c>
      <c r="B36" s="122">
        <f t="shared" si="4"/>
        <v>0</v>
      </c>
      <c r="C36" s="163"/>
      <c r="D36" s="164"/>
      <c r="E36" s="164"/>
      <c r="F36" s="164"/>
      <c r="G36" s="165"/>
      <c r="H36" s="165"/>
      <c r="I36" s="165"/>
      <c r="J36" s="165"/>
      <c r="K36" s="165"/>
      <c r="L36" s="165"/>
      <c r="M36" s="165"/>
      <c r="N36" s="166"/>
    </row>
    <row r="37" spans="1:27" ht="15" customHeight="1">
      <c r="A37" s="156" t="s">
        <v>96</v>
      </c>
      <c r="B37" s="122">
        <f t="shared" si="4"/>
        <v>2</v>
      </c>
      <c r="C37" s="123"/>
      <c r="D37" s="123"/>
      <c r="E37" s="123"/>
      <c r="F37" s="123"/>
      <c r="G37" s="124">
        <v>2</v>
      </c>
      <c r="H37" s="124"/>
      <c r="I37" s="124"/>
      <c r="J37" s="124"/>
      <c r="K37" s="124"/>
      <c r="L37" s="124"/>
      <c r="M37" s="124"/>
      <c r="N37" s="125"/>
      <c r="O37" s="88"/>
      <c r="P37" s="88"/>
      <c r="Q37" s="88"/>
      <c r="R37" s="88"/>
      <c r="S37" s="88"/>
      <c r="T37" s="88"/>
      <c r="U37" s="88"/>
      <c r="V37" s="88"/>
      <c r="W37" s="88"/>
      <c r="X37" s="88"/>
      <c r="Y37" s="88"/>
      <c r="Z37" s="88"/>
      <c r="AA37" s="88"/>
    </row>
    <row r="38" spans="1:27" ht="15" customHeight="1">
      <c r="A38" s="156" t="s">
        <v>97</v>
      </c>
      <c r="B38" s="122">
        <f t="shared" si="4"/>
        <v>0</v>
      </c>
      <c r="C38" s="123"/>
      <c r="D38" s="123"/>
      <c r="E38" s="123"/>
      <c r="F38" s="123"/>
      <c r="G38" s="124"/>
      <c r="H38" s="124"/>
      <c r="I38" s="124"/>
      <c r="J38" s="124"/>
      <c r="K38" s="124"/>
      <c r="L38" s="124"/>
      <c r="M38" s="124"/>
      <c r="N38" s="125"/>
    </row>
    <row r="39" spans="1:27" ht="15" customHeight="1">
      <c r="A39" s="199" t="s">
        <v>174</v>
      </c>
      <c r="B39" s="122">
        <f t="shared" si="4"/>
        <v>0</v>
      </c>
      <c r="C39" s="123"/>
      <c r="D39" s="123"/>
      <c r="E39" s="123"/>
      <c r="F39" s="123"/>
      <c r="G39" s="124"/>
      <c r="H39" s="124"/>
      <c r="I39" s="124"/>
      <c r="J39" s="124"/>
      <c r="K39" s="124"/>
      <c r="L39" s="124"/>
      <c r="M39" s="124"/>
      <c r="N39" s="125"/>
    </row>
    <row r="40" spans="1:27" ht="15" customHeight="1">
      <c r="A40" s="156" t="s">
        <v>98</v>
      </c>
      <c r="B40" s="122">
        <f t="shared" si="4"/>
        <v>0</v>
      </c>
      <c r="C40" s="123"/>
      <c r="D40" s="123"/>
      <c r="E40" s="123"/>
      <c r="F40" s="123"/>
      <c r="G40" s="124"/>
      <c r="H40" s="124"/>
      <c r="I40" s="124"/>
      <c r="J40" s="124"/>
      <c r="K40" s="124"/>
      <c r="L40" s="124"/>
      <c r="M40" s="124"/>
      <c r="N40" s="125"/>
    </row>
    <row r="41" spans="1:27" ht="15" customHeight="1" thickBot="1">
      <c r="A41" s="200" t="s">
        <v>183</v>
      </c>
      <c r="B41" s="201">
        <f t="shared" si="4"/>
        <v>0</v>
      </c>
      <c r="C41" s="202"/>
      <c r="D41" s="203"/>
      <c r="E41" s="203"/>
      <c r="F41" s="203"/>
      <c r="G41" s="204"/>
      <c r="H41" s="204"/>
      <c r="I41" s="204"/>
      <c r="J41" s="204"/>
      <c r="K41" s="204"/>
      <c r="L41" s="204"/>
      <c r="M41" s="204"/>
      <c r="N41" s="205"/>
    </row>
    <row r="42" spans="1:27" ht="15" customHeight="1">
      <c r="H42" s="182" t="s">
        <v>200</v>
      </c>
    </row>
    <row r="43" spans="1:27">
      <c r="A43" s="32"/>
    </row>
    <row r="44" spans="1:27" ht="15.75" customHeight="1">
      <c r="A44" s="206"/>
    </row>
    <row r="45" spans="1:27" ht="9.75" customHeight="1">
      <c r="A45" s="207"/>
    </row>
    <row r="46" spans="1:27" ht="18" customHeight="1">
      <c r="A46" s="208"/>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row r="281" s="32" customFormat="1"/>
    <row r="282" s="32" customFormat="1"/>
    <row r="283" s="32" customFormat="1"/>
    <row r="284" s="32" customFormat="1"/>
    <row r="285" s="32" customFormat="1"/>
    <row r="286" s="32" customFormat="1"/>
    <row r="287" s="32" customFormat="1"/>
    <row r="288"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row r="334" s="32" customFormat="1"/>
    <row r="335" s="32" customFormat="1"/>
    <row r="336" s="32" customFormat="1"/>
    <row r="337" s="32" customFormat="1"/>
    <row r="338" s="32" customFormat="1"/>
    <row r="339" s="32" customFormat="1"/>
    <row r="340" s="32" customFormat="1"/>
    <row r="341" s="32" customFormat="1"/>
    <row r="342" s="32" customFormat="1"/>
    <row r="343" s="32" customFormat="1"/>
    <row r="344" s="32" customFormat="1"/>
    <row r="345" s="32" customFormat="1"/>
    <row r="346" s="32" customFormat="1"/>
    <row r="347" s="32" customFormat="1"/>
    <row r="348" s="32" customFormat="1"/>
    <row r="349" s="32" customFormat="1"/>
    <row r="350" s="32" customFormat="1"/>
    <row r="351" s="32" customFormat="1"/>
    <row r="352" s="32" customFormat="1"/>
    <row r="353" s="32" customFormat="1"/>
    <row r="354" s="32" customFormat="1"/>
    <row r="355" s="32" customFormat="1"/>
    <row r="356" s="32" customFormat="1"/>
    <row r="357" s="32" customFormat="1"/>
    <row r="358" s="32" customFormat="1"/>
    <row r="359" s="32" customFormat="1"/>
    <row r="360" s="32" customFormat="1"/>
    <row r="361" s="32" customFormat="1"/>
    <row r="362" s="32" customFormat="1"/>
    <row r="363" s="32" customFormat="1"/>
    <row r="364" s="32" customFormat="1"/>
    <row r="365" s="32" customFormat="1"/>
    <row r="366" s="32" customFormat="1"/>
    <row r="367" s="32" customFormat="1"/>
    <row r="368" s="32" customFormat="1"/>
    <row r="369" s="32" customFormat="1"/>
    <row r="370" s="32" customFormat="1"/>
    <row r="371" s="32" customFormat="1"/>
    <row r="372" s="32" customFormat="1"/>
    <row r="373" s="32" customFormat="1"/>
    <row r="374" s="32" customFormat="1"/>
    <row r="375" s="32" customFormat="1"/>
    <row r="376" s="32" customFormat="1"/>
    <row r="377" s="32" customFormat="1"/>
    <row r="378" s="32" customFormat="1"/>
    <row r="379" s="32" customFormat="1"/>
    <row r="380" s="32" customFormat="1"/>
    <row r="381" s="32" customFormat="1"/>
    <row r="382" s="32" customFormat="1"/>
    <row r="383" s="32" customFormat="1"/>
    <row r="384" s="32" customFormat="1"/>
    <row r="385" s="32" customFormat="1"/>
    <row r="386" s="32" customFormat="1"/>
    <row r="387" s="32" customFormat="1"/>
    <row r="388" s="32" customFormat="1"/>
    <row r="389" s="32" customFormat="1"/>
    <row r="390" s="32" customFormat="1"/>
    <row r="391" s="32" customFormat="1"/>
    <row r="392" s="32" customFormat="1"/>
    <row r="393" s="32" customFormat="1"/>
    <row r="394" s="32" customFormat="1"/>
    <row r="395" s="32" customFormat="1"/>
    <row r="396" s="32" customFormat="1"/>
    <row r="397" s="32" customFormat="1"/>
    <row r="398" s="32" customFormat="1"/>
    <row r="399" s="32" customFormat="1"/>
    <row r="400" s="32" customFormat="1"/>
    <row r="401" s="32" customFormat="1"/>
    <row r="402" s="32" customFormat="1"/>
    <row r="403" s="32" customFormat="1"/>
    <row r="404" s="32" customFormat="1"/>
    <row r="405" s="32" customFormat="1"/>
    <row r="406" s="32" customFormat="1"/>
    <row r="407" s="32" customFormat="1"/>
    <row r="408" s="32" customFormat="1"/>
    <row r="409" s="32" customFormat="1"/>
    <row r="410" s="32" customFormat="1"/>
    <row r="411" s="32" customFormat="1"/>
    <row r="412" s="32" customFormat="1"/>
    <row r="413" s="32" customFormat="1"/>
    <row r="414" s="32" customFormat="1"/>
    <row r="415" s="32" customFormat="1"/>
    <row r="416" s="32" customFormat="1"/>
    <row r="417" s="32" customFormat="1"/>
    <row r="418" s="32" customFormat="1"/>
    <row r="419" s="32" customFormat="1"/>
    <row r="420" s="32" customFormat="1"/>
    <row r="421" s="32" customFormat="1"/>
    <row r="422" s="32" customFormat="1"/>
    <row r="423" s="32" customFormat="1"/>
    <row r="424" s="32" customFormat="1"/>
    <row r="425" s="32" customFormat="1"/>
    <row r="426" s="32" customFormat="1"/>
    <row r="427" s="32" customFormat="1"/>
    <row r="428" s="32" customFormat="1"/>
    <row r="429" s="32" customFormat="1"/>
    <row r="430" s="32" customFormat="1"/>
    <row r="431" s="32" customFormat="1"/>
    <row r="432" s="32" customFormat="1"/>
    <row r="433" s="32" customFormat="1"/>
    <row r="434" s="32" customFormat="1"/>
    <row r="435" s="32" customFormat="1"/>
    <row r="436" s="32" customFormat="1"/>
    <row r="437" s="32" customFormat="1"/>
    <row r="438" s="32" customFormat="1"/>
    <row r="439" s="32" customFormat="1"/>
    <row r="440" s="32" customFormat="1"/>
    <row r="441" s="32" customFormat="1"/>
    <row r="442" s="32" customFormat="1"/>
    <row r="443" s="32" customFormat="1"/>
    <row r="444" s="32" customFormat="1"/>
    <row r="445" s="32" customFormat="1"/>
    <row r="446" s="32" customFormat="1"/>
    <row r="447" s="32" customFormat="1"/>
    <row r="448" s="32" customFormat="1"/>
    <row r="449" s="32" customFormat="1"/>
    <row r="450" s="32" customFormat="1"/>
    <row r="451" s="32" customFormat="1"/>
    <row r="452" s="32" customFormat="1"/>
    <row r="453" s="32" customFormat="1"/>
    <row r="454" s="32" customFormat="1"/>
    <row r="455" s="32" customFormat="1"/>
    <row r="456" s="32" customFormat="1"/>
    <row r="457" s="32" customFormat="1"/>
    <row r="458" s="32" customFormat="1"/>
    <row r="459" s="32" customFormat="1"/>
    <row r="460" s="32" customFormat="1"/>
    <row r="461" s="32" customFormat="1"/>
    <row r="462" s="32" customFormat="1"/>
    <row r="463" s="32" customFormat="1"/>
    <row r="464" s="32" customFormat="1"/>
    <row r="465" s="32" customFormat="1"/>
    <row r="466" s="32" customFormat="1"/>
    <row r="467" s="32" customFormat="1"/>
    <row r="468" s="32" customFormat="1"/>
    <row r="469" s="32" customFormat="1"/>
    <row r="470" s="32" customFormat="1"/>
    <row r="471" s="32" customFormat="1"/>
    <row r="472" s="32" customFormat="1"/>
    <row r="473" s="32" customFormat="1"/>
    <row r="474" s="32" customFormat="1"/>
    <row r="475" s="32" customFormat="1"/>
    <row r="476" s="32" customFormat="1"/>
    <row r="477" s="32" customFormat="1"/>
    <row r="478" s="32" customFormat="1"/>
    <row r="479" s="32" customFormat="1"/>
    <row r="480" s="32" customFormat="1"/>
    <row r="481" s="32" customFormat="1"/>
    <row r="482" s="32" customFormat="1"/>
    <row r="483" s="32" customFormat="1"/>
    <row r="484" s="32" customFormat="1"/>
    <row r="485" s="32" customFormat="1"/>
    <row r="486" s="32" customFormat="1"/>
    <row r="487" s="32" customFormat="1"/>
    <row r="488" s="32" customFormat="1"/>
    <row r="489" s="32" customFormat="1"/>
    <row r="490" s="32" customFormat="1"/>
    <row r="491" s="32" customFormat="1"/>
    <row r="492" s="32" customFormat="1"/>
    <row r="493" s="32" customFormat="1"/>
    <row r="494" s="32" customFormat="1"/>
    <row r="495" s="32" customFormat="1"/>
    <row r="496" s="32" customFormat="1"/>
    <row r="497" s="32" customFormat="1"/>
    <row r="498" s="32" customFormat="1"/>
    <row r="499" s="32" customFormat="1"/>
    <row r="500" s="32" customFormat="1"/>
    <row r="501" s="32" customFormat="1"/>
    <row r="502" s="32" customFormat="1"/>
    <row r="503" s="32" customFormat="1"/>
    <row r="504" s="32" customFormat="1"/>
    <row r="505" s="32" customFormat="1"/>
    <row r="506" s="32" customFormat="1"/>
    <row r="507" s="32" customFormat="1"/>
    <row r="508" s="32" customFormat="1"/>
    <row r="509" s="32" customFormat="1"/>
    <row r="510" s="32" customFormat="1"/>
    <row r="511" s="32" customFormat="1"/>
    <row r="512" s="32" customFormat="1"/>
    <row r="513" s="32" customFormat="1"/>
    <row r="514" s="32" customFormat="1"/>
    <row r="515" s="32" customFormat="1"/>
    <row r="516" s="32" customFormat="1"/>
    <row r="517" s="32" customFormat="1"/>
    <row r="518" s="32" customFormat="1"/>
    <row r="519" s="32" customFormat="1"/>
    <row r="520" s="32" customFormat="1"/>
    <row r="521" s="32" customFormat="1"/>
    <row r="522" s="32" customFormat="1"/>
    <row r="523" s="32" customFormat="1"/>
    <row r="524" s="32" customFormat="1"/>
    <row r="525" s="32" customFormat="1"/>
    <row r="526" s="32" customFormat="1"/>
    <row r="527" s="32" customFormat="1"/>
    <row r="528" s="32" customFormat="1"/>
    <row r="529" s="32" customFormat="1"/>
    <row r="530" s="32" customFormat="1"/>
    <row r="531" s="32" customFormat="1"/>
    <row r="532" s="32" customFormat="1"/>
    <row r="533" s="32" customFormat="1"/>
    <row r="534" s="32" customFormat="1"/>
    <row r="535" s="32" customFormat="1"/>
    <row r="536" s="32" customFormat="1"/>
    <row r="537" s="32" customFormat="1"/>
    <row r="538" s="32" customFormat="1"/>
    <row r="539" s="32" customFormat="1"/>
    <row r="540" s="32" customFormat="1"/>
    <row r="541" s="32" customFormat="1"/>
    <row r="542" s="32" customFormat="1"/>
    <row r="543" s="32" customFormat="1"/>
    <row r="544" s="32" customFormat="1"/>
    <row r="545" s="32" customFormat="1"/>
    <row r="546" s="32" customFormat="1"/>
    <row r="547" s="32" customFormat="1"/>
    <row r="548" s="32" customFormat="1"/>
    <row r="549" s="32" customFormat="1"/>
    <row r="550" s="32" customFormat="1"/>
    <row r="551" s="32" customFormat="1"/>
    <row r="552" s="32" customFormat="1"/>
    <row r="553" s="32" customFormat="1"/>
    <row r="554" s="32" customFormat="1"/>
    <row r="555" s="32" customFormat="1"/>
    <row r="556" s="32" customFormat="1"/>
    <row r="557" s="32" customFormat="1"/>
    <row r="558" s="32" customFormat="1"/>
    <row r="559" s="32" customFormat="1"/>
    <row r="560" s="32" customFormat="1"/>
    <row r="561" s="32" customFormat="1"/>
    <row r="562" s="32" customFormat="1"/>
    <row r="563" s="32" customFormat="1"/>
    <row r="564" s="32" customFormat="1"/>
    <row r="565" s="32" customFormat="1"/>
    <row r="566" s="32" customFormat="1"/>
    <row r="567" s="32" customFormat="1"/>
    <row r="568" s="32" customFormat="1"/>
    <row r="569" s="32" customFormat="1"/>
    <row r="570" s="32" customFormat="1"/>
    <row r="571" s="32" customFormat="1"/>
    <row r="572" s="32" customFormat="1"/>
    <row r="573" s="32" customFormat="1"/>
    <row r="574" s="32" customFormat="1"/>
    <row r="575" s="32" customFormat="1"/>
    <row r="576" s="32" customFormat="1"/>
    <row r="577" s="32" customFormat="1"/>
    <row r="578" s="32" customFormat="1"/>
    <row r="579" s="32" customFormat="1"/>
    <row r="580" s="32" customFormat="1"/>
    <row r="581" s="32" customFormat="1"/>
    <row r="582" s="32" customFormat="1"/>
    <row r="583" s="32" customFormat="1"/>
    <row r="584" s="32" customFormat="1"/>
    <row r="585" s="32" customFormat="1"/>
    <row r="586" s="32" customFormat="1"/>
    <row r="587" s="32" customFormat="1"/>
    <row r="588" s="32" customFormat="1"/>
    <row r="589" s="32" customFormat="1"/>
    <row r="590" s="32" customFormat="1"/>
    <row r="591" s="32" customFormat="1"/>
    <row r="592" s="32" customFormat="1"/>
    <row r="593" s="32" customFormat="1"/>
    <row r="594" s="32" customFormat="1"/>
    <row r="595" s="32" customFormat="1"/>
    <row r="596" s="32" customFormat="1"/>
    <row r="597" s="32" customFormat="1"/>
    <row r="598" s="32" customFormat="1"/>
    <row r="599" s="32" customFormat="1"/>
    <row r="600" s="32" customFormat="1"/>
    <row r="601" s="32" customFormat="1"/>
    <row r="602" s="32" customFormat="1"/>
    <row r="603" s="32" customFormat="1"/>
    <row r="604" s="32" customFormat="1"/>
    <row r="605" s="32" customFormat="1"/>
    <row r="606" s="32" customFormat="1"/>
    <row r="607" s="32" customFormat="1"/>
    <row r="608" s="32" customFormat="1"/>
    <row r="609" s="32" customFormat="1"/>
    <row r="610" s="32" customFormat="1"/>
    <row r="611" s="32" customFormat="1"/>
    <row r="612" s="32" customFormat="1"/>
    <row r="613" s="32" customFormat="1"/>
    <row r="614" s="32" customFormat="1"/>
    <row r="615" s="32" customFormat="1"/>
    <row r="616" s="32" customFormat="1"/>
    <row r="617" s="32" customFormat="1"/>
    <row r="618" s="32" customFormat="1"/>
    <row r="619" s="32" customFormat="1"/>
    <row r="620" s="32" customFormat="1"/>
    <row r="621" s="32" customFormat="1"/>
    <row r="622" s="32" customFormat="1"/>
    <row r="623" s="32" customFormat="1"/>
    <row r="624" s="32" customFormat="1"/>
    <row r="625" s="32" customFormat="1"/>
    <row r="626" s="32" customFormat="1"/>
    <row r="627" s="32" customFormat="1"/>
    <row r="628" s="32" customFormat="1"/>
    <row r="629" s="32" customFormat="1"/>
    <row r="630" s="32" customFormat="1"/>
    <row r="631" s="32" customFormat="1"/>
    <row r="632" s="32" customFormat="1"/>
    <row r="633" s="32" customFormat="1"/>
    <row r="634" s="32" customFormat="1"/>
    <row r="635" s="32" customFormat="1"/>
    <row r="636" s="32" customFormat="1"/>
    <row r="637" s="32" customFormat="1"/>
    <row r="638" s="32" customFormat="1"/>
    <row r="639" s="32" customFormat="1"/>
    <row r="640" s="32" customFormat="1"/>
    <row r="641" s="32" customFormat="1"/>
    <row r="642" s="32" customFormat="1"/>
    <row r="643" s="32" customFormat="1"/>
    <row r="644" s="32" customFormat="1"/>
    <row r="645" s="32" customFormat="1"/>
    <row r="646" s="32" customFormat="1"/>
    <row r="647" s="32" customFormat="1"/>
    <row r="648" s="32" customFormat="1"/>
    <row r="649" s="32" customFormat="1"/>
    <row r="650" s="32" customFormat="1"/>
    <row r="651" s="32" customFormat="1"/>
    <row r="652" s="32" customFormat="1"/>
    <row r="653" s="32" customFormat="1"/>
    <row r="654" s="32" customFormat="1"/>
    <row r="655" s="32" customFormat="1"/>
    <row r="656" s="32" customFormat="1"/>
    <row r="657" s="32" customFormat="1"/>
    <row r="658" s="32" customFormat="1"/>
    <row r="659" s="32" customFormat="1"/>
    <row r="660" s="32" customFormat="1"/>
    <row r="661" s="32" customFormat="1"/>
    <row r="662" s="32" customFormat="1"/>
    <row r="663" s="32" customFormat="1"/>
    <row r="664" s="32" customFormat="1"/>
    <row r="665" s="32" customFormat="1"/>
    <row r="666" s="32" customFormat="1"/>
    <row r="667" s="32" customFormat="1"/>
    <row r="668" s="32" customFormat="1"/>
    <row r="669" s="32" customFormat="1"/>
    <row r="670" s="32" customFormat="1"/>
    <row r="671" s="32" customFormat="1"/>
    <row r="672" s="32" customFormat="1"/>
    <row r="673" s="32" customFormat="1"/>
    <row r="674" s="32" customFormat="1"/>
    <row r="675" s="32" customFormat="1"/>
    <row r="676" s="32" customFormat="1"/>
    <row r="677" s="32" customFormat="1"/>
    <row r="678" s="32" customFormat="1"/>
    <row r="679" s="32" customFormat="1"/>
    <row r="680" s="32" customFormat="1"/>
    <row r="681" s="32" customFormat="1"/>
    <row r="682" s="32" customFormat="1"/>
    <row r="683" s="32" customFormat="1"/>
    <row r="684" s="32" customFormat="1"/>
    <row r="685" s="32" customFormat="1"/>
    <row r="686" s="32" customFormat="1"/>
    <row r="687" s="32" customFormat="1"/>
    <row r="688" s="32" customFormat="1"/>
    <row r="689" s="32" customFormat="1"/>
    <row r="690" s="32" customFormat="1"/>
    <row r="691" s="32" customFormat="1"/>
    <row r="692" s="32" customFormat="1"/>
    <row r="693" s="32" customFormat="1"/>
    <row r="694" s="32" customFormat="1"/>
    <row r="695" s="32" customFormat="1"/>
    <row r="696" s="32" customFormat="1"/>
    <row r="697" s="32" customFormat="1"/>
    <row r="698" s="32" customFormat="1"/>
    <row r="699" s="32" customFormat="1"/>
    <row r="700" s="32" customFormat="1"/>
    <row r="701" s="32" customFormat="1"/>
    <row r="702" s="32" customFormat="1"/>
    <row r="703" s="32" customFormat="1"/>
    <row r="704" s="32" customFormat="1"/>
    <row r="705" s="32" customFormat="1"/>
    <row r="706" s="32" customFormat="1"/>
    <row r="707" s="32" customFormat="1"/>
    <row r="708" s="32" customFormat="1"/>
    <row r="709" s="32" customFormat="1"/>
    <row r="710" s="32" customFormat="1"/>
    <row r="711" s="32" customFormat="1"/>
    <row r="712" s="32" customFormat="1"/>
    <row r="713" s="32" customFormat="1"/>
    <row r="714" s="32" customFormat="1"/>
    <row r="715" s="32" customFormat="1"/>
    <row r="716" s="32" customFormat="1"/>
    <row r="717" s="32" customFormat="1"/>
    <row r="718" s="32" customFormat="1"/>
    <row r="719" s="32" customFormat="1"/>
    <row r="720" s="32" customFormat="1"/>
    <row r="721" s="32" customFormat="1"/>
    <row r="722" s="32" customFormat="1"/>
    <row r="723" s="32" customFormat="1"/>
    <row r="724" s="32" customFormat="1"/>
    <row r="725" s="32" customFormat="1"/>
    <row r="726" s="32" customFormat="1"/>
    <row r="727" s="32" customFormat="1"/>
    <row r="728" s="32" customFormat="1"/>
    <row r="729" s="32" customFormat="1"/>
    <row r="730" s="32" customFormat="1"/>
    <row r="731" s="32" customFormat="1"/>
    <row r="732" s="32" customFormat="1"/>
    <row r="733" s="32" customFormat="1"/>
    <row r="734" s="32" customFormat="1"/>
    <row r="735" s="32" customFormat="1"/>
    <row r="736" s="32" customFormat="1"/>
    <row r="737" s="32" customFormat="1"/>
    <row r="738" s="32" customFormat="1"/>
    <row r="739" s="32" customFormat="1"/>
    <row r="740" s="32" customFormat="1"/>
    <row r="741" s="32" customFormat="1"/>
    <row r="742" s="32" customFormat="1"/>
    <row r="743" s="32" customFormat="1"/>
    <row r="744" s="32" customFormat="1"/>
    <row r="745" s="32" customFormat="1"/>
    <row r="746" s="32" customFormat="1"/>
    <row r="747" s="32" customFormat="1"/>
    <row r="748" s="32" customFormat="1"/>
    <row r="749" s="32" customFormat="1"/>
    <row r="750" s="32" customFormat="1"/>
    <row r="751" s="32" customFormat="1"/>
    <row r="752" s="32" customFormat="1"/>
    <row r="753" s="32" customFormat="1"/>
    <row r="754" s="32" customFormat="1"/>
    <row r="755" s="32" customFormat="1"/>
    <row r="756" s="32" customFormat="1"/>
    <row r="757" s="32" customFormat="1"/>
    <row r="758" s="32" customFormat="1"/>
    <row r="759" s="32" customFormat="1"/>
    <row r="760" s="32" customFormat="1"/>
    <row r="761" s="32" customFormat="1"/>
    <row r="762" s="32" customFormat="1"/>
    <row r="763" s="32" customFormat="1"/>
    <row r="764" s="32" customFormat="1"/>
    <row r="765" s="32" customFormat="1"/>
    <row r="766" s="32" customFormat="1"/>
    <row r="767" s="32" customFormat="1"/>
    <row r="768" s="32" customFormat="1"/>
    <row r="769" s="32" customFormat="1"/>
    <row r="770" s="32" customFormat="1"/>
    <row r="771" s="32" customFormat="1"/>
    <row r="772" s="32" customFormat="1"/>
    <row r="773" s="32" customFormat="1"/>
    <row r="774" s="32" customFormat="1"/>
    <row r="775" s="32" customFormat="1"/>
    <row r="776" s="32" customFormat="1"/>
    <row r="777" s="32" customFormat="1"/>
    <row r="778" s="32" customFormat="1"/>
    <row r="779" s="32" customFormat="1"/>
    <row r="780" s="32" customFormat="1"/>
    <row r="781" s="32" customFormat="1"/>
    <row r="782" s="32" customFormat="1"/>
    <row r="783" s="32" customFormat="1"/>
    <row r="784" s="32" customFormat="1"/>
    <row r="785" s="32" customFormat="1"/>
    <row r="786" s="32" customFormat="1"/>
    <row r="787" s="32" customFormat="1"/>
    <row r="788" s="32" customFormat="1"/>
    <row r="789" s="32" customFormat="1"/>
    <row r="790" s="32" customFormat="1"/>
    <row r="791" s="32" customFormat="1"/>
    <row r="792" s="32" customFormat="1"/>
    <row r="793" s="32" customFormat="1"/>
    <row r="794" s="32" customFormat="1"/>
    <row r="795" s="32" customFormat="1"/>
    <row r="796" s="32" customFormat="1"/>
    <row r="797" s="32" customFormat="1"/>
    <row r="798" s="32" customFormat="1"/>
    <row r="799" s="32" customFormat="1"/>
    <row r="800" s="32" customFormat="1"/>
    <row r="801" s="32" customFormat="1"/>
    <row r="802" s="32" customFormat="1"/>
    <row r="803" s="32" customFormat="1"/>
    <row r="804" s="32" customFormat="1"/>
    <row r="805" s="32" customFormat="1"/>
    <row r="806" s="32" customFormat="1"/>
    <row r="807" s="32" customFormat="1"/>
    <row r="808" s="32" customFormat="1"/>
    <row r="809" s="32" customFormat="1"/>
    <row r="810" s="32" customFormat="1"/>
    <row r="811" s="32" customFormat="1"/>
    <row r="812" s="32" customFormat="1"/>
    <row r="813" s="32" customFormat="1"/>
    <row r="814" s="32" customFormat="1"/>
    <row r="815" s="32" customFormat="1"/>
    <row r="816" s="32" customFormat="1"/>
    <row r="817" s="32" customFormat="1"/>
    <row r="818" s="32" customFormat="1"/>
    <row r="819" s="32" customFormat="1"/>
    <row r="820" s="32" customFormat="1"/>
    <row r="821" s="32" customFormat="1"/>
    <row r="822" s="32" customFormat="1"/>
    <row r="823" s="32" customFormat="1"/>
    <row r="824" s="32" customFormat="1"/>
    <row r="825" s="32" customFormat="1"/>
    <row r="826" s="32" customFormat="1"/>
    <row r="827" s="32" customFormat="1"/>
    <row r="828" s="32" customFormat="1"/>
    <row r="829" s="32" customFormat="1"/>
    <row r="830" s="32" customFormat="1"/>
    <row r="831" s="32" customFormat="1"/>
    <row r="832" s="32" customFormat="1"/>
    <row r="833" s="32" customFormat="1"/>
    <row r="834" s="32" customFormat="1"/>
    <row r="835" s="32" customFormat="1"/>
    <row r="836" s="32" customFormat="1"/>
    <row r="837" s="32" customFormat="1"/>
    <row r="838" s="32" customFormat="1"/>
    <row r="839" s="32" customFormat="1"/>
    <row r="840" s="32" customFormat="1"/>
    <row r="841" s="32" customFormat="1"/>
    <row r="842" s="32" customFormat="1"/>
    <row r="843" s="32" customFormat="1"/>
    <row r="844" s="32" customFormat="1"/>
    <row r="845" s="32" customFormat="1"/>
    <row r="846" s="32" customFormat="1"/>
    <row r="847" s="32" customFormat="1"/>
    <row r="848" s="32" customFormat="1"/>
    <row r="849" s="32" customFormat="1"/>
    <row r="850" s="32" customFormat="1"/>
    <row r="851" s="32" customFormat="1"/>
    <row r="852" s="32" customFormat="1"/>
    <row r="853" s="32" customFormat="1"/>
    <row r="854" s="32" customFormat="1"/>
    <row r="855" s="32" customFormat="1"/>
    <row r="856" s="32" customFormat="1"/>
    <row r="857" s="32" customFormat="1"/>
    <row r="858" s="32" customFormat="1"/>
    <row r="859" s="32" customFormat="1"/>
    <row r="860" s="32" customFormat="1"/>
    <row r="861" s="32" customFormat="1"/>
    <row r="862" s="32" customFormat="1"/>
    <row r="863" s="32" customFormat="1"/>
    <row r="864" s="32" customFormat="1"/>
    <row r="865" s="32" customFormat="1"/>
    <row r="866" s="32" customFormat="1"/>
    <row r="867" s="32" customFormat="1"/>
    <row r="868" s="32" customFormat="1"/>
    <row r="869" s="32" customFormat="1"/>
    <row r="870" s="32" customFormat="1"/>
    <row r="871" s="32" customFormat="1"/>
    <row r="872" s="32" customFormat="1"/>
    <row r="873" s="32" customFormat="1"/>
    <row r="874" s="32" customFormat="1"/>
    <row r="875" s="32" customFormat="1"/>
    <row r="876" s="32" customFormat="1"/>
    <row r="877" s="32" customFormat="1"/>
    <row r="878" s="32" customFormat="1"/>
    <row r="879" s="32" customFormat="1"/>
    <row r="880" s="32" customFormat="1"/>
    <row r="881" s="32" customFormat="1"/>
    <row r="882" s="32" customFormat="1"/>
    <row r="883" s="32" customFormat="1"/>
    <row r="884" s="32" customFormat="1"/>
    <row r="885" s="32" customFormat="1"/>
    <row r="886" s="32" customFormat="1"/>
    <row r="887" s="32" customFormat="1"/>
    <row r="888" s="32" customFormat="1"/>
    <row r="889" s="32" customFormat="1"/>
    <row r="890" s="32" customFormat="1"/>
    <row r="891" s="32" customFormat="1"/>
    <row r="892" s="32" customFormat="1"/>
    <row r="893" s="32" customFormat="1"/>
    <row r="894" s="32" customFormat="1"/>
    <row r="895" s="32" customFormat="1"/>
    <row r="896" s="32" customFormat="1"/>
    <row r="897" s="32" customFormat="1"/>
    <row r="898" s="32" customFormat="1"/>
    <row r="899" s="32" customFormat="1"/>
    <row r="900" s="32" customFormat="1"/>
    <row r="901" s="32" customFormat="1"/>
    <row r="902" s="32" customFormat="1"/>
    <row r="903" s="32" customFormat="1"/>
    <row r="904" s="32" customFormat="1"/>
    <row r="905" s="32" customFormat="1"/>
    <row r="906" s="32" customFormat="1"/>
    <row r="907" s="32" customFormat="1"/>
    <row r="908" s="32" customFormat="1"/>
    <row r="909" s="32" customFormat="1"/>
    <row r="910" s="32" customFormat="1"/>
    <row r="911" s="32" customFormat="1"/>
    <row r="912" s="32" customFormat="1"/>
    <row r="913" s="32" customFormat="1"/>
    <row r="914" s="32" customFormat="1"/>
    <row r="915" s="32" customFormat="1"/>
    <row r="916" s="32" customFormat="1"/>
    <row r="917" s="32" customFormat="1"/>
    <row r="918" s="32" customFormat="1"/>
    <row r="919" s="32" customFormat="1"/>
    <row r="920" s="32" customFormat="1"/>
    <row r="921" s="32" customFormat="1"/>
    <row r="922" s="32" customFormat="1"/>
    <row r="923" s="32" customFormat="1"/>
    <row r="924" s="32" customFormat="1"/>
    <row r="925" s="32" customFormat="1"/>
    <row r="926" s="32" customFormat="1"/>
    <row r="927" s="32" customFormat="1"/>
    <row r="928" s="32" customFormat="1"/>
    <row r="929" s="32" customFormat="1"/>
    <row r="930" s="32" customFormat="1"/>
    <row r="931" s="32" customFormat="1"/>
    <row r="932" s="32" customFormat="1"/>
    <row r="933" s="32" customFormat="1"/>
    <row r="934" s="32" customFormat="1"/>
    <row r="935" s="32" customFormat="1"/>
    <row r="936" s="32" customFormat="1"/>
    <row r="937" s="32" customFormat="1"/>
    <row r="938" s="32" customFormat="1"/>
    <row r="939" s="32" customFormat="1"/>
    <row r="940" s="32" customFormat="1"/>
    <row r="941" s="32" customFormat="1"/>
    <row r="942" s="32" customFormat="1"/>
    <row r="943" s="32" customFormat="1"/>
    <row r="944" s="32" customFormat="1"/>
    <row r="945" s="32" customFormat="1"/>
    <row r="946" s="32" customFormat="1"/>
    <row r="947" s="32" customFormat="1"/>
    <row r="948" s="32" customFormat="1"/>
    <row r="949" s="32" customFormat="1"/>
    <row r="950" s="32" customFormat="1"/>
    <row r="951" s="32" customFormat="1"/>
    <row r="952" s="32" customFormat="1"/>
    <row r="953" s="32" customFormat="1"/>
    <row r="954" s="32" customFormat="1"/>
    <row r="955" s="32" customFormat="1"/>
    <row r="956" s="32" customFormat="1"/>
    <row r="957" s="32" customFormat="1"/>
    <row r="958" s="32" customFormat="1"/>
    <row r="959" s="32" customFormat="1"/>
    <row r="960" s="32" customFormat="1"/>
    <row r="961" s="32" customFormat="1"/>
    <row r="962" s="32" customFormat="1"/>
    <row r="963" s="32" customFormat="1"/>
    <row r="964" s="32" customFormat="1"/>
    <row r="965" s="32" customFormat="1"/>
    <row r="966" s="32" customFormat="1"/>
    <row r="967" s="32" customFormat="1"/>
    <row r="968" s="32" customFormat="1"/>
    <row r="969" s="32" customFormat="1"/>
    <row r="970" s="32" customFormat="1"/>
    <row r="971" s="32" customFormat="1"/>
    <row r="972" s="32" customFormat="1"/>
    <row r="973" s="32" customFormat="1"/>
    <row r="974" s="32" customFormat="1"/>
    <row r="975" s="32" customFormat="1"/>
    <row r="976" s="32" customFormat="1"/>
    <row r="977" s="32" customFormat="1"/>
    <row r="978" s="32" customFormat="1"/>
    <row r="979" s="32" customFormat="1"/>
    <row r="980" s="32" customFormat="1"/>
    <row r="981" s="32" customFormat="1"/>
    <row r="982" s="32" customFormat="1"/>
    <row r="983" s="32" customFormat="1"/>
    <row r="984" s="32" customFormat="1"/>
    <row r="985" s="32" customFormat="1"/>
    <row r="986" s="32" customFormat="1"/>
    <row r="987" s="32" customFormat="1"/>
    <row r="988" s="32" customFormat="1"/>
    <row r="989" s="32" customFormat="1"/>
    <row r="990" s="32" customFormat="1"/>
    <row r="991" s="32" customFormat="1"/>
    <row r="992" s="32" customFormat="1"/>
    <row r="993" s="32" customFormat="1"/>
    <row r="994" s="32" customFormat="1"/>
    <row r="995" s="32" customFormat="1"/>
    <row r="996" s="32" customFormat="1"/>
    <row r="997" s="32" customFormat="1"/>
    <row r="998" s="32" customFormat="1"/>
    <row r="999" s="32" customFormat="1"/>
    <row r="1000" s="32" customFormat="1"/>
    <row r="1001" s="32" customFormat="1"/>
    <row r="1002" s="32" customFormat="1"/>
    <row r="1003" s="32" customFormat="1"/>
    <row r="1004" s="32" customFormat="1"/>
    <row r="1005" s="32" customFormat="1"/>
    <row r="1006" s="32" customFormat="1"/>
    <row r="1007" s="32" customFormat="1"/>
    <row r="1008" s="32" customFormat="1"/>
    <row r="1009" s="32" customFormat="1"/>
    <row r="1010" s="32" customFormat="1"/>
    <row r="1011" s="32" customFormat="1"/>
    <row r="1012" s="32" customFormat="1"/>
    <row r="1013" s="32" customFormat="1"/>
    <row r="1014" s="32" customFormat="1"/>
    <row r="1015" s="32" customFormat="1"/>
    <row r="1016" s="32" customFormat="1"/>
    <row r="1017" s="32" customFormat="1"/>
    <row r="1018" s="32" customFormat="1"/>
    <row r="1019" s="32" customFormat="1"/>
    <row r="1020" s="32" customFormat="1"/>
    <row r="1021" s="32" customFormat="1"/>
    <row r="1022" s="32" customFormat="1"/>
    <row r="1023" s="32" customFormat="1"/>
    <row r="1024" s="32" customFormat="1"/>
    <row r="1025" s="32" customFormat="1"/>
    <row r="1026" s="32" customFormat="1"/>
    <row r="1027" s="32" customFormat="1"/>
    <row r="1028" s="32" customFormat="1"/>
    <row r="1029" s="32" customFormat="1"/>
    <row r="1030" s="32" customFormat="1"/>
    <row r="1031" s="32" customFormat="1"/>
    <row r="1032" s="32" customFormat="1"/>
    <row r="1033" s="32" customFormat="1"/>
    <row r="1034" s="32" customFormat="1"/>
    <row r="1035" s="32" customFormat="1"/>
    <row r="1036" s="32" customFormat="1"/>
    <row r="1037" s="32" customFormat="1"/>
    <row r="1038" s="32" customFormat="1"/>
    <row r="1039" s="32" customFormat="1"/>
    <row r="1040" s="32" customFormat="1"/>
    <row r="1041" s="32" customFormat="1"/>
    <row r="1042" s="32" customFormat="1"/>
    <row r="1043" s="32" customFormat="1"/>
    <row r="1044" s="32" customFormat="1"/>
    <row r="1045" s="32" customFormat="1"/>
    <row r="1046" s="32" customFormat="1"/>
    <row r="1047" s="32" customFormat="1"/>
    <row r="1048" s="32" customFormat="1"/>
    <row r="1049" s="32" customFormat="1"/>
    <row r="1050" s="32" customFormat="1"/>
    <row r="1051" s="32" customFormat="1"/>
    <row r="1052" s="32" customFormat="1"/>
    <row r="1053" s="32" customFormat="1"/>
    <row r="1054" s="32" customFormat="1"/>
    <row r="1055" s="32" customFormat="1"/>
    <row r="1056" s="32" customFormat="1"/>
    <row r="1057" s="32" customFormat="1"/>
    <row r="1058" s="32" customFormat="1"/>
    <row r="1059" s="32" customFormat="1"/>
    <row r="1060" s="32" customFormat="1"/>
    <row r="1061" s="32" customFormat="1"/>
    <row r="1062" s="32" customFormat="1"/>
    <row r="1063" s="32" customFormat="1"/>
    <row r="1064" s="32" customFormat="1"/>
    <row r="1065" s="32" customFormat="1"/>
    <row r="1066" s="32" customFormat="1"/>
    <row r="1067" s="32" customFormat="1"/>
    <row r="1068" s="32" customFormat="1"/>
    <row r="1069" s="32" customFormat="1"/>
    <row r="1070" s="32" customFormat="1"/>
    <row r="1071" s="32" customFormat="1"/>
    <row r="1072" s="32" customFormat="1"/>
    <row r="1073" s="32" customFormat="1"/>
    <row r="1074" s="32" customFormat="1"/>
    <row r="1075" s="32" customFormat="1"/>
    <row r="1076" s="32" customFormat="1"/>
    <row r="1077" s="32" customFormat="1"/>
    <row r="1078" s="32" customFormat="1"/>
    <row r="1079" s="32" customFormat="1"/>
    <row r="1080" s="32" customFormat="1"/>
    <row r="1081" s="32" customFormat="1"/>
    <row r="1082" s="32" customFormat="1"/>
    <row r="1083" s="32" customFormat="1"/>
    <row r="1084" s="32" customFormat="1"/>
    <row r="1085" s="32" customFormat="1"/>
    <row r="1086" s="32" customFormat="1"/>
    <row r="1087" s="32" customFormat="1"/>
    <row r="1088" s="32" customFormat="1"/>
    <row r="1089" s="32" customFormat="1"/>
    <row r="1090" s="32" customFormat="1"/>
    <row r="1091" s="32" customFormat="1"/>
    <row r="1092" s="32" customFormat="1"/>
    <row r="1093" s="32" customFormat="1"/>
    <row r="1094" s="32" customFormat="1"/>
    <row r="1095" s="32" customFormat="1"/>
    <row r="1096" s="32" customFormat="1"/>
    <row r="1097" s="32" customFormat="1"/>
    <row r="1098" s="32" customFormat="1"/>
    <row r="1099" s="32" customFormat="1"/>
    <row r="1100" s="32" customFormat="1"/>
    <row r="1101" s="32" customFormat="1"/>
    <row r="1102" s="32" customFormat="1"/>
    <row r="1103" s="32" customFormat="1"/>
    <row r="1104" s="32" customFormat="1"/>
    <row r="1105" s="32" customFormat="1"/>
    <row r="1106" s="32" customFormat="1"/>
    <row r="1107" s="32" customFormat="1"/>
    <row r="1108" s="32" customFormat="1"/>
    <row r="1109" s="32" customFormat="1"/>
    <row r="1110" s="32" customFormat="1"/>
    <row r="1111" s="32" customFormat="1"/>
    <row r="1112" s="32" customFormat="1"/>
    <row r="1113" s="32" customFormat="1"/>
    <row r="1114" s="32" customFormat="1"/>
    <row r="1115" s="32" customFormat="1"/>
    <row r="1116" s="32" customFormat="1"/>
    <row r="1117" s="32" customFormat="1"/>
    <row r="1118" s="32" customFormat="1"/>
    <row r="1119" s="32" customFormat="1"/>
    <row r="1120" s="32" customFormat="1"/>
    <row r="1121" s="32" customFormat="1"/>
    <row r="1122" s="32" customFormat="1"/>
    <row r="1123" s="32" customFormat="1"/>
    <row r="1124" s="32" customFormat="1"/>
    <row r="1125" s="32" customFormat="1"/>
    <row r="1126" s="32" customFormat="1"/>
    <row r="1127" s="32" customFormat="1"/>
    <row r="1128" s="32" customFormat="1"/>
    <row r="1129" s="32" customFormat="1"/>
    <row r="1130" s="32" customFormat="1"/>
    <row r="1131" s="32" customFormat="1"/>
    <row r="1132" s="32" customFormat="1"/>
    <row r="1133" s="32" customFormat="1"/>
    <row r="1134" s="32" customFormat="1"/>
    <row r="1135" s="32" customFormat="1"/>
    <row r="1136" s="32" customFormat="1"/>
    <row r="1137" s="32" customFormat="1"/>
    <row r="1138" s="32" customFormat="1"/>
    <row r="1139" s="32" customFormat="1"/>
    <row r="1140" s="32" customFormat="1"/>
    <row r="1141" s="32" customFormat="1"/>
    <row r="1142" s="32" customFormat="1"/>
    <row r="1143" s="32" customFormat="1"/>
    <row r="1144" s="32" customFormat="1"/>
    <row r="1145" s="32" customFormat="1"/>
    <row r="1146" s="32" customFormat="1"/>
    <row r="1147" s="32" customFormat="1"/>
    <row r="1148" s="32" customFormat="1"/>
    <row r="1149" s="32" customFormat="1"/>
    <row r="1150" s="32" customFormat="1"/>
    <row r="1151" s="32" customFormat="1"/>
    <row r="1152" s="32" customFormat="1"/>
    <row r="1153" s="32" customFormat="1"/>
    <row r="1154" s="32" customFormat="1"/>
    <row r="1155" s="32" customFormat="1"/>
    <row r="1156" s="32" customFormat="1"/>
    <row r="1157" s="32" customFormat="1"/>
    <row r="1158" s="32" customFormat="1"/>
    <row r="1159" s="32" customFormat="1"/>
    <row r="1160" s="32" customFormat="1"/>
    <row r="1161" s="32" customFormat="1"/>
    <row r="1162" s="32" customFormat="1"/>
    <row r="1163" s="32" customFormat="1"/>
    <row r="1164" s="32" customFormat="1"/>
    <row r="1165" s="32" customFormat="1"/>
    <row r="1166" s="32" customFormat="1"/>
    <row r="1167" s="32" customFormat="1"/>
    <row r="1168" s="32" customFormat="1"/>
    <row r="1169" s="32" customFormat="1"/>
    <row r="1170" s="32" customFormat="1"/>
    <row r="1171" s="32" customFormat="1"/>
    <row r="1172" s="32" customFormat="1"/>
    <row r="1173" s="32" customFormat="1"/>
    <row r="1174" s="32" customFormat="1"/>
    <row r="1175" s="32" customFormat="1"/>
    <row r="1176" s="32" customFormat="1"/>
    <row r="1177" s="32" customFormat="1"/>
    <row r="1178" s="32" customFormat="1"/>
    <row r="1179" s="32" customFormat="1"/>
    <row r="1180" s="32" customFormat="1"/>
    <row r="1181" s="32" customFormat="1"/>
    <row r="1182" s="32" customFormat="1"/>
    <row r="1183" s="32" customFormat="1"/>
    <row r="1184" s="32" customFormat="1"/>
    <row r="1185" s="32" customFormat="1"/>
    <row r="1186" s="32" customFormat="1"/>
    <row r="1187" s="32" customFormat="1"/>
    <row r="1188" s="32" customFormat="1"/>
    <row r="1189" s="32" customFormat="1"/>
    <row r="1190" s="32" customFormat="1"/>
    <row r="1191" s="32" customFormat="1"/>
    <row r="1192" s="32" customFormat="1"/>
    <row r="1193" s="32" customFormat="1"/>
    <row r="1194" s="32" customFormat="1"/>
    <row r="1195" s="32" customFormat="1"/>
    <row r="1196" s="32" customFormat="1"/>
    <row r="1197" s="32" customFormat="1"/>
    <row r="1198" s="32" customFormat="1"/>
    <row r="1199" s="32" customFormat="1"/>
    <row r="1200" s="32" customFormat="1"/>
    <row r="1201" s="32" customFormat="1"/>
    <row r="1202" s="32" customFormat="1"/>
    <row r="1203" s="32" customFormat="1"/>
    <row r="1204" s="32" customFormat="1"/>
    <row r="1205" s="32" customFormat="1"/>
    <row r="1206" s="32" customFormat="1"/>
    <row r="1207" s="32" customFormat="1"/>
    <row r="1208" s="32" customFormat="1"/>
    <row r="1209" s="32" customFormat="1"/>
    <row r="1210" s="32" customFormat="1"/>
    <row r="1211" s="32" customFormat="1"/>
    <row r="1212" s="32" customFormat="1"/>
    <row r="1213" s="32" customFormat="1"/>
    <row r="1214" s="32" customFormat="1"/>
    <row r="1215" s="32" customFormat="1"/>
    <row r="1216" s="32" customFormat="1"/>
    <row r="1217" s="32" customFormat="1"/>
    <row r="1218" s="32" customFormat="1"/>
    <row r="1219" s="32" customFormat="1"/>
    <row r="1220" s="32" customFormat="1"/>
    <row r="1221" s="32" customFormat="1"/>
    <row r="1222" s="32" customFormat="1"/>
    <row r="1223" s="32" customFormat="1"/>
    <row r="1224" s="32" customFormat="1"/>
    <row r="1225" s="32" customFormat="1"/>
    <row r="1226" s="32" customFormat="1"/>
    <row r="1227" s="32" customFormat="1"/>
    <row r="1228" s="32" customFormat="1"/>
    <row r="1229" s="32" customFormat="1"/>
    <row r="1230" s="32" customFormat="1"/>
    <row r="1231" s="32" customFormat="1"/>
    <row r="1232" s="32" customFormat="1"/>
    <row r="1233" s="32" customFormat="1"/>
    <row r="1234" s="32" customFormat="1"/>
    <row r="1235" s="32" customFormat="1"/>
    <row r="1236" s="32" customFormat="1"/>
    <row r="1237" s="32" customFormat="1"/>
    <row r="1238" s="32" customFormat="1"/>
    <row r="1239" s="32" customFormat="1"/>
    <row r="1240" s="32" customFormat="1"/>
    <row r="1241" s="32" customFormat="1"/>
    <row r="1242" s="32" customFormat="1"/>
    <row r="1243" s="32" customFormat="1"/>
    <row r="1244" s="32" customFormat="1"/>
    <row r="1245" s="32" customFormat="1"/>
    <row r="1246" s="32" customFormat="1"/>
    <row r="1247" s="32" customFormat="1"/>
    <row r="1248" s="32" customFormat="1"/>
    <row r="1249" s="32" customFormat="1"/>
    <row r="1250" s="32" customFormat="1"/>
    <row r="1251" s="32" customFormat="1"/>
    <row r="1252" s="32" customFormat="1"/>
    <row r="1253" s="32" customFormat="1"/>
    <row r="1254" s="32" customFormat="1"/>
    <row r="1255" s="32" customFormat="1"/>
    <row r="1256" s="32" customFormat="1"/>
    <row r="1257" s="32" customFormat="1"/>
    <row r="1258" s="32" customFormat="1"/>
    <row r="1259" s="32" customFormat="1"/>
    <row r="1260" s="32" customFormat="1"/>
    <row r="1261" s="32" customFormat="1"/>
    <row r="1262" s="32" customFormat="1"/>
    <row r="1263" s="32" customFormat="1"/>
    <row r="1264" s="32" customFormat="1"/>
    <row r="1265" s="32" customFormat="1"/>
    <row r="1266" s="32" customFormat="1"/>
    <row r="1267" s="32" customFormat="1"/>
    <row r="1268" s="32" customFormat="1"/>
    <row r="1269" s="32" customFormat="1"/>
    <row r="1270" s="32" customFormat="1"/>
    <row r="1271" s="32" customFormat="1"/>
    <row r="1272" s="32" customFormat="1"/>
    <row r="1273" s="32" customFormat="1"/>
    <row r="1274" s="32" customFormat="1"/>
    <row r="1275" s="32" customFormat="1"/>
    <row r="1276" s="32" customFormat="1"/>
    <row r="1277" s="32" customFormat="1"/>
    <row r="1278" s="32" customFormat="1"/>
    <row r="1279" s="32" customFormat="1"/>
    <row r="1280" s="32" customFormat="1"/>
    <row r="1281" s="32" customFormat="1"/>
    <row r="1282" s="32" customFormat="1"/>
    <row r="1283" s="32" customFormat="1"/>
    <row r="1284" s="32" customFormat="1"/>
    <row r="1285" s="32" customFormat="1"/>
    <row r="1286" s="32" customFormat="1"/>
    <row r="1287" s="32" customFormat="1"/>
    <row r="1288" s="32" customFormat="1"/>
    <row r="1289" s="32" customFormat="1"/>
    <row r="1290" s="32" customFormat="1"/>
    <row r="1291" s="32" customFormat="1"/>
    <row r="1292" s="32" customFormat="1"/>
    <row r="1293" s="32" customFormat="1"/>
    <row r="1294" s="32" customFormat="1"/>
    <row r="1295" s="32" customFormat="1"/>
    <row r="1296" s="32" customFormat="1"/>
    <row r="1297" s="32" customFormat="1"/>
    <row r="1298" s="32" customFormat="1"/>
    <row r="1299" s="32" customFormat="1"/>
    <row r="1300" s="32" customFormat="1"/>
    <row r="1301" s="32" customFormat="1"/>
    <row r="1302" s="32" customFormat="1"/>
    <row r="1303" s="32" customFormat="1"/>
    <row r="1304" s="32" customFormat="1"/>
    <row r="1305" s="32" customFormat="1"/>
    <row r="1306" s="32" customFormat="1"/>
    <row r="1307" s="32" customFormat="1"/>
    <row r="1308" s="32" customFormat="1"/>
    <row r="1309" s="32" customFormat="1"/>
    <row r="1310" s="32" customFormat="1"/>
    <row r="1311" s="32" customFormat="1"/>
    <row r="1312" s="32" customFormat="1"/>
    <row r="1313" s="32" customFormat="1"/>
    <row r="1314" s="32" customFormat="1"/>
    <row r="1315" s="32" customFormat="1"/>
    <row r="1316" s="32" customFormat="1"/>
    <row r="1317" s="32" customFormat="1"/>
    <row r="1318" s="32" customFormat="1"/>
    <row r="1319" s="32" customFormat="1"/>
    <row r="1320" s="32" customFormat="1"/>
    <row r="1321" s="32" customFormat="1"/>
    <row r="1322" s="32" customFormat="1"/>
    <row r="1323" s="32" customFormat="1"/>
    <row r="1324" s="32" customFormat="1"/>
    <row r="1325" s="32" customFormat="1"/>
    <row r="1326" s="32" customFormat="1"/>
    <row r="1327" s="32" customFormat="1"/>
    <row r="1328" s="32" customFormat="1"/>
    <row r="1329" s="32" customFormat="1"/>
    <row r="1330" s="32" customFormat="1"/>
    <row r="1331" s="32" customFormat="1"/>
    <row r="1332" s="32" customFormat="1"/>
    <row r="1333" s="32" customFormat="1"/>
    <row r="1334" s="32" customFormat="1"/>
    <row r="1335" s="32" customFormat="1"/>
    <row r="1336" s="32" customFormat="1"/>
    <row r="1337" s="32" customFormat="1"/>
    <row r="1338" s="32" customFormat="1"/>
    <row r="1339" s="32" customFormat="1"/>
    <row r="1340" s="32" customFormat="1"/>
    <row r="1341" s="32" customFormat="1"/>
    <row r="1342" s="32" customFormat="1"/>
    <row r="1343" s="32" customFormat="1"/>
    <row r="1344" s="32" customFormat="1"/>
    <row r="1345" s="32" customFormat="1"/>
    <row r="1346" s="32" customFormat="1"/>
    <row r="1347" s="32" customFormat="1"/>
    <row r="1348" s="32" customFormat="1"/>
    <row r="1349" s="32" customFormat="1"/>
    <row r="1350" s="32" customFormat="1"/>
    <row r="1351" s="32" customFormat="1"/>
    <row r="1352" s="32" customFormat="1"/>
    <row r="1353" s="32" customFormat="1"/>
    <row r="1354" s="32" customFormat="1"/>
    <row r="1355" s="32" customFormat="1"/>
    <row r="1356" s="32" customFormat="1"/>
    <row r="1357" s="32" customFormat="1"/>
    <row r="1358" s="32" customFormat="1"/>
    <row r="1359" s="32" customFormat="1"/>
    <row r="1360" s="32" customFormat="1"/>
    <row r="1361" s="32" customFormat="1"/>
    <row r="1362" s="32" customFormat="1"/>
    <row r="1363" s="32" customFormat="1"/>
    <row r="1364" s="32" customFormat="1"/>
    <row r="1365" s="32" customFormat="1"/>
    <row r="1366" s="32" customFormat="1"/>
    <row r="1367" s="32" customFormat="1"/>
    <row r="1368" s="32" customFormat="1"/>
    <row r="1369" s="32" customFormat="1"/>
    <row r="1370" s="32" customFormat="1"/>
    <row r="1371" s="32" customFormat="1"/>
    <row r="1372" s="32" customFormat="1"/>
    <row r="1373" s="32" customFormat="1"/>
    <row r="1374" s="32" customFormat="1"/>
    <row r="1375" s="32" customFormat="1"/>
    <row r="1376" s="32" customFormat="1"/>
    <row r="1377" s="32" customFormat="1"/>
    <row r="1378" s="32" customFormat="1"/>
    <row r="1379" s="32" customFormat="1"/>
    <row r="1380" s="32" customFormat="1"/>
    <row r="1381" s="32" customFormat="1"/>
    <row r="1382" s="32" customFormat="1"/>
    <row r="1383" s="32" customFormat="1"/>
    <row r="1384" s="32" customFormat="1"/>
    <row r="1385" s="32" customFormat="1"/>
    <row r="1386" s="32" customFormat="1"/>
    <row r="1387" s="32" customFormat="1"/>
    <row r="1388" s="32" customFormat="1"/>
    <row r="1389" s="32" customFormat="1"/>
    <row r="1390" s="32" customFormat="1"/>
    <row r="1391" s="32" customFormat="1"/>
    <row r="1392" s="32" customFormat="1"/>
    <row r="1393" s="32" customFormat="1"/>
    <row r="1394" s="32" customFormat="1"/>
    <row r="1395" s="32" customFormat="1"/>
    <row r="1396" s="32" customFormat="1"/>
    <row r="1397" s="32" customFormat="1"/>
    <row r="1398" s="32" customFormat="1"/>
    <row r="1399" s="32" customFormat="1"/>
    <row r="1400" s="32" customFormat="1"/>
    <row r="1401" s="32" customFormat="1"/>
    <row r="1402" s="32" customFormat="1"/>
    <row r="1403" s="32" customFormat="1"/>
    <row r="1404" s="32" customFormat="1"/>
    <row r="1405" s="32" customFormat="1"/>
    <row r="1406" s="32" customFormat="1"/>
    <row r="1407" s="32" customFormat="1"/>
    <row r="1408" s="32" customFormat="1"/>
    <row r="1409" s="32" customFormat="1"/>
    <row r="1410" s="32" customFormat="1"/>
    <row r="1411" s="32" customFormat="1"/>
    <row r="1412" s="32" customFormat="1"/>
    <row r="1413" s="32" customFormat="1"/>
    <row r="1414" s="32" customFormat="1"/>
    <row r="1415" s="32" customFormat="1"/>
    <row r="1416" s="32" customFormat="1"/>
    <row r="1417" s="32" customFormat="1"/>
    <row r="1418" s="32" customFormat="1"/>
    <row r="1419" s="32" customFormat="1"/>
    <row r="1420" s="32" customFormat="1"/>
    <row r="1421" s="32" customFormat="1"/>
    <row r="1422" s="32" customFormat="1"/>
    <row r="1423" s="32" customFormat="1"/>
    <row r="1424" s="32" customFormat="1"/>
    <row r="1425" s="32" customFormat="1"/>
    <row r="1426" s="32" customFormat="1"/>
    <row r="1427" s="32" customFormat="1"/>
    <row r="1428" s="32" customFormat="1"/>
    <row r="1429" s="32" customFormat="1"/>
    <row r="1430" s="32" customFormat="1"/>
    <row r="1431" s="32" customFormat="1"/>
    <row r="1432" s="32" customFormat="1"/>
    <row r="1433" s="32" customFormat="1"/>
    <row r="1434" s="32" customFormat="1"/>
    <row r="1435" s="32" customFormat="1"/>
    <row r="1436" s="32" customFormat="1"/>
    <row r="1437" s="32" customFormat="1"/>
    <row r="1438" s="32" customFormat="1"/>
    <row r="1439" s="32" customFormat="1"/>
    <row r="1440" s="32" customFormat="1"/>
    <row r="1441" s="32" customFormat="1"/>
    <row r="1442" s="32" customFormat="1"/>
    <row r="1443" s="32" customFormat="1"/>
    <row r="1444" s="32" customFormat="1"/>
    <row r="1445" s="32" customFormat="1"/>
    <row r="1446" s="32" customFormat="1"/>
    <row r="1447" s="32" customFormat="1"/>
    <row r="1448" s="32" customFormat="1"/>
    <row r="1449" s="32" customFormat="1"/>
    <row r="1450" s="32" customFormat="1"/>
    <row r="1451" s="32" customFormat="1"/>
    <row r="1452" s="32" customFormat="1"/>
    <row r="1453" s="32" customFormat="1"/>
    <row r="1454" s="32" customFormat="1"/>
    <row r="1455" s="32" customFormat="1"/>
    <row r="1456" s="32" customFormat="1"/>
    <row r="1457" s="32" customFormat="1"/>
    <row r="1458" s="32" customFormat="1"/>
    <row r="1459" s="32" customFormat="1"/>
    <row r="1460" s="32" customFormat="1"/>
    <row r="1461" s="32" customFormat="1"/>
    <row r="1462" s="32" customFormat="1"/>
    <row r="1463" s="32" customFormat="1"/>
    <row r="1464" s="32" customFormat="1"/>
    <row r="1465" s="32" customFormat="1"/>
    <row r="1466" s="32" customFormat="1"/>
    <row r="1467" s="32" customFormat="1"/>
    <row r="1468" s="32" customFormat="1"/>
    <row r="1469" s="32" customFormat="1"/>
    <row r="1470" s="32" customFormat="1"/>
    <row r="1471" s="32" customFormat="1"/>
    <row r="1472" s="32" customFormat="1"/>
    <row r="1473" s="32" customFormat="1"/>
    <row r="1474" s="32" customFormat="1"/>
    <row r="1475" s="32" customFormat="1"/>
    <row r="1476" s="32" customFormat="1"/>
    <row r="1477" s="32" customFormat="1"/>
    <row r="1478" s="32" customFormat="1"/>
    <row r="1479" s="32" customFormat="1"/>
    <row r="1480" s="32" customFormat="1"/>
    <row r="1481" s="32" customFormat="1"/>
    <row r="1482" s="32" customFormat="1"/>
    <row r="1483" s="32" customFormat="1"/>
    <row r="1484" s="32" customFormat="1"/>
    <row r="1485" s="32" customFormat="1"/>
    <row r="1486" s="32" customFormat="1"/>
    <row r="1487" s="32" customFormat="1"/>
    <row r="1488" s="32" customFormat="1"/>
    <row r="1489" s="32" customFormat="1"/>
    <row r="1490" s="32" customFormat="1"/>
    <row r="1491" s="32" customFormat="1"/>
    <row r="1492" s="32" customFormat="1"/>
    <row r="1493" s="32" customFormat="1"/>
    <row r="1494" s="32" customFormat="1"/>
    <row r="1495" s="32" customFormat="1"/>
    <row r="1496" s="32" customFormat="1"/>
    <row r="1497" s="32" customFormat="1"/>
    <row r="1498" s="32" customFormat="1"/>
    <row r="1499" s="32" customFormat="1"/>
    <row r="1500" s="32" customFormat="1"/>
    <row r="1501" s="32" customFormat="1"/>
    <row r="1502" s="32" customFormat="1"/>
    <row r="1503" s="32" customFormat="1"/>
    <row r="1504" s="32" customFormat="1"/>
    <row r="1505" s="32" customFormat="1"/>
    <row r="1506" s="32" customFormat="1"/>
    <row r="1507" s="32" customFormat="1"/>
    <row r="1508" s="32" customFormat="1"/>
    <row r="1509" s="32" customFormat="1"/>
    <row r="1510" s="32" customFormat="1"/>
    <row r="1511" s="32" customFormat="1"/>
    <row r="1512" s="32" customFormat="1"/>
    <row r="1513" s="32" customFormat="1"/>
    <row r="1514" s="32" customFormat="1"/>
    <row r="1515" s="32" customFormat="1"/>
    <row r="1516" s="32" customFormat="1"/>
    <row r="1517" s="32" customFormat="1"/>
    <row r="1518" s="32" customFormat="1"/>
    <row r="1519" s="32" customFormat="1"/>
    <row r="1520" s="32" customFormat="1"/>
    <row r="1521" s="32" customFormat="1"/>
    <row r="1522" s="32" customFormat="1"/>
    <row r="1523" s="32" customFormat="1"/>
    <row r="1524" s="32" customFormat="1"/>
    <row r="1525" s="32" customFormat="1"/>
    <row r="1526" s="32" customFormat="1"/>
    <row r="1527" s="32" customFormat="1"/>
    <row r="1528" s="32" customFormat="1"/>
    <row r="1529" s="32" customFormat="1"/>
    <row r="1530" s="32" customFormat="1"/>
    <row r="1531" s="32" customFormat="1"/>
    <row r="1532" s="32" customFormat="1"/>
    <row r="1533" s="32" customFormat="1"/>
    <row r="1534" s="32" customFormat="1"/>
    <row r="1535" s="32" customFormat="1"/>
    <row r="1536" s="32" customFormat="1"/>
    <row r="1537" s="32" customFormat="1"/>
    <row r="1538" s="32" customFormat="1"/>
    <row r="1539" s="32" customFormat="1"/>
    <row r="1540" s="32" customFormat="1"/>
    <row r="1541" s="32" customFormat="1"/>
    <row r="1542" s="32" customFormat="1"/>
    <row r="1543" s="32" customFormat="1"/>
    <row r="1544" s="32" customFormat="1"/>
    <row r="1545" s="32" customFormat="1"/>
    <row r="1546" s="32" customFormat="1"/>
    <row r="1547" s="32" customFormat="1"/>
    <row r="1548" s="32" customFormat="1"/>
    <row r="1549" s="32" customFormat="1"/>
    <row r="1550" s="32" customFormat="1"/>
    <row r="1551" s="32" customFormat="1"/>
    <row r="1552" s="32" customFormat="1"/>
    <row r="1553" s="32" customFormat="1"/>
    <row r="1554" s="32" customFormat="1"/>
    <row r="1555" s="32" customFormat="1"/>
    <row r="1556" s="32" customFormat="1"/>
    <row r="1557" s="32" customFormat="1"/>
    <row r="1558" s="32" customFormat="1"/>
    <row r="1559" s="32" customFormat="1"/>
    <row r="1560" s="32" customFormat="1"/>
    <row r="1561" s="32" customFormat="1"/>
    <row r="1562" s="32" customFormat="1"/>
    <row r="1563" s="32" customFormat="1"/>
    <row r="1564" s="32" customFormat="1"/>
    <row r="1565" s="32" customFormat="1"/>
    <row r="1566" s="32" customFormat="1"/>
    <row r="1567" s="32" customFormat="1"/>
    <row r="1568" s="32" customFormat="1"/>
    <row r="1569" s="32" customFormat="1"/>
    <row r="1570" s="32" customFormat="1"/>
    <row r="1571" s="32" customFormat="1"/>
    <row r="1572" s="32" customFormat="1"/>
    <row r="1573" s="32" customFormat="1"/>
    <row r="1574" s="32" customFormat="1"/>
    <row r="1575" s="32" customFormat="1"/>
    <row r="1576" s="32" customFormat="1"/>
    <row r="1577" s="32" customFormat="1"/>
    <row r="1578" s="32" customFormat="1"/>
    <row r="1579" s="32" customFormat="1"/>
    <row r="1580" s="32" customFormat="1"/>
    <row r="1581" s="32" customFormat="1"/>
    <row r="1582" s="32" customFormat="1"/>
    <row r="1583" s="32" customFormat="1"/>
    <row r="1584" s="32" customFormat="1"/>
    <row r="1585" s="32" customFormat="1"/>
    <row r="1586" s="32" customFormat="1"/>
    <row r="1587" s="32" customFormat="1"/>
    <row r="1588" s="32" customFormat="1"/>
    <row r="1589" s="32" customFormat="1"/>
    <row r="1590" s="32" customFormat="1"/>
    <row r="1591" s="32" customFormat="1"/>
    <row r="1592" s="32" customFormat="1"/>
    <row r="1593" s="32" customFormat="1"/>
    <row r="1594" s="32" customFormat="1"/>
    <row r="1595" s="32" customFormat="1"/>
    <row r="1596" s="32" customFormat="1"/>
    <row r="1597" s="32" customFormat="1"/>
    <row r="1598" s="32" customFormat="1"/>
    <row r="1599" s="32" customFormat="1"/>
    <row r="1600" s="32" customFormat="1"/>
    <row r="1601" s="32" customFormat="1"/>
    <row r="1602" s="32" customFormat="1"/>
    <row r="1603" s="32" customFormat="1"/>
    <row r="1604" s="32" customFormat="1"/>
    <row r="1605" s="32" customFormat="1"/>
    <row r="1606" s="32" customFormat="1"/>
    <row r="1607" s="32" customFormat="1"/>
    <row r="1608" s="32" customFormat="1"/>
    <row r="1609" s="32" customFormat="1"/>
    <row r="1610" s="32" customFormat="1"/>
    <row r="1611" s="32" customFormat="1"/>
    <row r="1612" s="32" customFormat="1"/>
    <row r="1613" s="32" customFormat="1"/>
    <row r="1614" s="32" customFormat="1"/>
    <row r="1615" s="32" customFormat="1"/>
    <row r="1616" s="32" customFormat="1"/>
    <row r="1617" s="32" customFormat="1"/>
    <row r="1618" s="32" customFormat="1"/>
    <row r="1619" s="32" customFormat="1"/>
    <row r="1620" s="32" customFormat="1"/>
    <row r="1621" s="32" customFormat="1"/>
    <row r="1622" s="32" customFormat="1"/>
    <row r="1623" s="32" customFormat="1"/>
    <row r="1624" s="32" customFormat="1"/>
    <row r="1625" s="32" customFormat="1"/>
    <row r="1626" s="32" customFormat="1"/>
    <row r="1627" s="32" customFormat="1"/>
    <row r="1628" s="32" customFormat="1"/>
    <row r="1629" s="32" customFormat="1"/>
    <row r="1630" s="32" customFormat="1"/>
    <row r="1631" s="32" customFormat="1"/>
    <row r="1632" s="32" customFormat="1"/>
    <row r="1633" s="32" customFormat="1"/>
    <row r="1634" s="32" customFormat="1"/>
    <row r="1635" s="32" customFormat="1"/>
    <row r="1636" s="32" customFormat="1"/>
    <row r="1637" s="32" customFormat="1"/>
    <row r="1638" s="32" customFormat="1"/>
    <row r="1639" s="32" customFormat="1"/>
    <row r="1640" s="32" customFormat="1"/>
    <row r="1641" s="32" customFormat="1"/>
    <row r="1642" s="32" customFormat="1"/>
    <row r="1643" s="32" customFormat="1"/>
    <row r="1644" s="32" customFormat="1"/>
    <row r="1645" s="32" customFormat="1"/>
    <row r="1646" s="32" customFormat="1"/>
    <row r="1647" s="32" customFormat="1"/>
    <row r="1648" s="32" customFormat="1"/>
    <row r="1649" s="32" customFormat="1"/>
    <row r="1650" s="32" customFormat="1"/>
    <row r="1651" s="32" customFormat="1"/>
    <row r="1652" s="32" customFormat="1"/>
    <row r="1653" s="32" customFormat="1"/>
    <row r="1654" s="32" customFormat="1"/>
    <row r="1655" s="32" customFormat="1"/>
    <row r="1656" s="32" customFormat="1"/>
    <row r="1657" s="32" customFormat="1"/>
    <row r="1658" s="32" customFormat="1"/>
    <row r="1659" s="32" customFormat="1"/>
    <row r="1660" s="32" customFormat="1"/>
    <row r="1661" s="32" customFormat="1"/>
    <row r="1662" s="32" customFormat="1"/>
    <row r="1663" s="32" customFormat="1"/>
    <row r="1664" s="32" customFormat="1"/>
    <row r="1665" s="32" customFormat="1"/>
    <row r="1666" s="32" customFormat="1"/>
    <row r="1667" s="32" customFormat="1"/>
    <row r="1668" s="32" customFormat="1"/>
    <row r="1669" s="32" customFormat="1"/>
    <row r="1670" s="32" customFormat="1"/>
    <row r="1671" s="32" customFormat="1"/>
    <row r="1672" s="32" customFormat="1"/>
    <row r="1673" s="32" customFormat="1"/>
    <row r="1674" s="32" customFormat="1"/>
    <row r="1675" s="32" customFormat="1"/>
    <row r="1676" s="32" customFormat="1"/>
    <row r="1677" s="32" customFormat="1"/>
    <row r="1678" s="32" customFormat="1"/>
    <row r="1679" s="32" customFormat="1"/>
    <row r="1680" s="32" customFormat="1"/>
    <row r="1681" s="32" customFormat="1"/>
    <row r="1682" s="32" customFormat="1"/>
    <row r="1683" s="32" customFormat="1"/>
    <row r="1684" s="32" customFormat="1"/>
    <row r="1685" s="32" customFormat="1"/>
    <row r="1686" s="32" customFormat="1"/>
    <row r="1687" s="32" customFormat="1"/>
    <row r="1688" s="32" customFormat="1"/>
    <row r="1689" s="32" customFormat="1"/>
    <row r="1690" s="32" customFormat="1"/>
    <row r="1691" s="32" customFormat="1"/>
    <row r="1692" s="32" customFormat="1"/>
    <row r="1693" s="32" customFormat="1"/>
    <row r="1694" s="32" customFormat="1"/>
    <row r="1695" s="32" customFormat="1"/>
    <row r="1696" s="32" customFormat="1"/>
    <row r="1697" s="32" customFormat="1"/>
    <row r="1698" s="32" customFormat="1"/>
    <row r="1699" s="32" customFormat="1"/>
    <row r="1700" s="32" customFormat="1"/>
    <row r="1701" s="32" customFormat="1"/>
    <row r="1702" s="32" customFormat="1"/>
    <row r="1703" s="32" customFormat="1"/>
    <row r="1704" s="32" customFormat="1"/>
    <row r="1705" s="32" customFormat="1"/>
    <row r="1706" s="32" customFormat="1"/>
    <row r="1707" s="32" customFormat="1"/>
    <row r="1708" s="32" customFormat="1"/>
    <row r="1709" s="32" customFormat="1"/>
    <row r="1710" s="32" customFormat="1"/>
    <row r="1711" s="32" customFormat="1"/>
    <row r="1712" s="32" customFormat="1"/>
    <row r="1713" s="32" customFormat="1"/>
    <row r="1714" s="32" customFormat="1"/>
    <row r="1715" s="32" customFormat="1"/>
    <row r="1716" s="32" customFormat="1"/>
    <row r="1717" s="32" customFormat="1"/>
    <row r="1718" s="32" customFormat="1"/>
    <row r="1719" s="32" customFormat="1"/>
    <row r="1720" s="32" customFormat="1"/>
    <row r="1721" s="32" customFormat="1"/>
    <row r="1722" s="32" customFormat="1"/>
    <row r="1723" s="32" customFormat="1"/>
    <row r="1724" s="32" customFormat="1"/>
    <row r="1725" s="32" customFormat="1"/>
    <row r="1726" s="32" customFormat="1"/>
    <row r="1727" s="32" customFormat="1"/>
    <row r="1728" s="32" customFormat="1"/>
    <row r="1729" s="32" customFormat="1"/>
    <row r="1730" s="32" customFormat="1"/>
    <row r="1731" s="32" customFormat="1"/>
    <row r="1732" s="32" customFormat="1"/>
    <row r="1733" s="32" customFormat="1"/>
    <row r="1734" s="32" customFormat="1"/>
    <row r="1735" s="32" customFormat="1"/>
    <row r="1736" s="32" customFormat="1"/>
    <row r="1737" s="32" customFormat="1"/>
    <row r="1738" s="32" customFormat="1"/>
    <row r="1739" s="32" customFormat="1"/>
    <row r="1740" s="32" customFormat="1"/>
    <row r="1741" s="32" customFormat="1"/>
    <row r="1742" s="32" customFormat="1"/>
    <row r="1743" s="32" customFormat="1"/>
    <row r="1744" s="32" customFormat="1"/>
    <row r="1745" s="32" customFormat="1"/>
    <row r="1746" s="32" customFormat="1"/>
    <row r="1747" s="32" customFormat="1"/>
    <row r="1748" s="32" customFormat="1"/>
    <row r="1749" s="32" customFormat="1"/>
    <row r="1750" s="32" customFormat="1"/>
    <row r="1751" s="32" customFormat="1"/>
    <row r="1752" s="32" customFormat="1"/>
    <row r="1753" s="32" customFormat="1"/>
    <row r="1754" s="32" customFormat="1"/>
    <row r="1755" s="32" customFormat="1"/>
    <row r="1756" s="32" customFormat="1"/>
    <row r="1757" s="32" customFormat="1"/>
    <row r="1758" s="32" customFormat="1"/>
    <row r="1759" s="32" customFormat="1"/>
    <row r="1760" s="32" customFormat="1"/>
    <row r="1761" s="32" customFormat="1"/>
    <row r="1762" s="32" customFormat="1"/>
    <row r="1763" s="32" customFormat="1"/>
    <row r="1764" s="32" customFormat="1"/>
    <row r="1765" s="32" customFormat="1"/>
    <row r="1766" s="32" customFormat="1"/>
    <row r="1767" s="32" customFormat="1"/>
    <row r="1768" s="32" customFormat="1"/>
    <row r="1769" s="32" customFormat="1"/>
    <row r="1770" s="32" customFormat="1"/>
    <row r="1771" s="32" customFormat="1"/>
    <row r="1772" s="32" customFormat="1"/>
    <row r="1773" s="32" customFormat="1"/>
    <row r="1774" s="32" customFormat="1"/>
    <row r="1775" s="32" customFormat="1"/>
    <row r="1776" s="32" customFormat="1"/>
    <row r="1777" s="32" customFormat="1"/>
    <row r="1778" s="32" customFormat="1"/>
    <row r="1779" s="32" customFormat="1"/>
    <row r="1780" s="32" customFormat="1"/>
    <row r="1781" s="32" customFormat="1"/>
    <row r="1782" s="32" customFormat="1"/>
    <row r="1783" s="32" customFormat="1"/>
    <row r="1784" s="32" customFormat="1"/>
    <row r="1785" s="32" customFormat="1"/>
    <row r="1786" s="32" customFormat="1"/>
    <row r="1787" s="32" customFormat="1"/>
    <row r="1788" s="32" customFormat="1"/>
    <row r="1789" s="32" customFormat="1"/>
    <row r="1790" s="32" customFormat="1"/>
    <row r="1791" s="32" customFormat="1"/>
    <row r="1792" s="32" customFormat="1"/>
    <row r="1793" s="32" customFormat="1"/>
    <row r="1794" s="32" customFormat="1"/>
    <row r="1795" s="32" customFormat="1"/>
    <row r="1796" s="32" customFormat="1"/>
    <row r="1797" s="32" customFormat="1"/>
    <row r="1798" s="32" customFormat="1"/>
    <row r="1799" s="32" customFormat="1"/>
    <row r="1800" s="32" customFormat="1"/>
    <row r="1801" s="32" customFormat="1"/>
    <row r="1802" s="32" customFormat="1"/>
    <row r="1803" s="32" customFormat="1"/>
    <row r="1804" s="32" customFormat="1"/>
    <row r="1805" s="32" customFormat="1"/>
    <row r="1806" s="32" customFormat="1"/>
    <row r="1807" s="32" customFormat="1"/>
    <row r="1808" s="32" customFormat="1"/>
    <row r="1809" s="32" customFormat="1"/>
    <row r="1810" s="32" customFormat="1"/>
    <row r="1811" s="32" customFormat="1"/>
    <row r="1812" s="32" customFormat="1"/>
    <row r="1813" s="32" customFormat="1"/>
    <row r="1814" s="32" customFormat="1"/>
    <row r="1815" s="32" customFormat="1"/>
    <row r="1816" s="32" customFormat="1"/>
    <row r="1817" s="32" customFormat="1"/>
    <row r="1818" s="32" customFormat="1"/>
    <row r="1819" s="32" customFormat="1"/>
    <row r="1820" s="32" customFormat="1"/>
    <row r="1821" s="32" customFormat="1"/>
    <row r="1822" s="32" customFormat="1"/>
    <row r="1823" s="32" customFormat="1"/>
    <row r="1824" s="32" customFormat="1"/>
    <row r="1825" s="32" customFormat="1"/>
    <row r="1826" s="32" customFormat="1"/>
    <row r="1827" s="32" customFormat="1"/>
    <row r="1828" s="32" customFormat="1"/>
    <row r="1829" s="32" customFormat="1"/>
    <row r="1830" s="32" customFormat="1"/>
    <row r="1831" s="32" customFormat="1"/>
    <row r="1832" s="32" customFormat="1"/>
    <row r="1833" s="32" customFormat="1"/>
    <row r="1834" s="32" customFormat="1"/>
    <row r="1835" s="32" customFormat="1"/>
    <row r="1836" s="32" customFormat="1"/>
    <row r="1837" s="32" customFormat="1"/>
    <row r="1838" s="32" customFormat="1"/>
    <row r="1839" s="32" customFormat="1"/>
    <row r="1840" s="32" customFormat="1"/>
    <row r="1841" s="32" customFormat="1"/>
    <row r="1842" s="32" customFormat="1"/>
    <row r="1843" s="32" customFormat="1"/>
    <row r="1844" s="32" customFormat="1"/>
    <row r="1845" s="32" customFormat="1"/>
    <row r="1846" s="32" customFormat="1"/>
    <row r="1847" s="32" customFormat="1"/>
    <row r="1848" s="32" customFormat="1"/>
    <row r="1849" s="32" customFormat="1"/>
    <row r="1850" s="32" customFormat="1"/>
    <row r="1851" s="32" customFormat="1"/>
    <row r="1852" s="32" customFormat="1"/>
    <row r="1853" s="32" customFormat="1"/>
    <row r="1854" s="32" customFormat="1"/>
    <row r="1855" s="32" customFormat="1"/>
    <row r="1856" s="32" customFormat="1"/>
    <row r="1857" s="32" customFormat="1"/>
    <row r="1858" s="32" customFormat="1"/>
    <row r="1859" s="32" customFormat="1"/>
    <row r="1860" s="32" customFormat="1"/>
    <row r="1861" s="32" customFormat="1"/>
    <row r="1862" s="32" customFormat="1"/>
    <row r="1863" s="32" customFormat="1"/>
    <row r="1864" s="32" customFormat="1"/>
    <row r="1865" s="32" customFormat="1"/>
    <row r="1866" s="32" customFormat="1"/>
    <row r="1867" s="32" customFormat="1"/>
    <row r="1868" s="32" customFormat="1"/>
    <row r="1869" s="32" customFormat="1"/>
    <row r="1870" s="32" customFormat="1"/>
    <row r="1871" s="32" customFormat="1"/>
    <row r="1872" s="32" customFormat="1"/>
    <row r="1873" s="32" customFormat="1"/>
    <row r="1874" s="32" customFormat="1"/>
    <row r="1875" s="32" customFormat="1"/>
    <row r="1876" s="32" customFormat="1"/>
    <row r="1877" s="32" customFormat="1"/>
    <row r="1878" s="32" customFormat="1"/>
    <row r="1879" s="32" customFormat="1"/>
    <row r="1880" s="32" customFormat="1"/>
    <row r="1881" s="32" customFormat="1"/>
    <row r="1882" s="32" customFormat="1"/>
    <row r="1883" s="32" customFormat="1"/>
    <row r="1884" s="32" customFormat="1"/>
    <row r="1885" s="32" customFormat="1"/>
    <row r="1886" s="32" customFormat="1"/>
    <row r="1887" s="32" customFormat="1"/>
    <row r="1888" s="32" customFormat="1"/>
    <row r="1889" s="32" customFormat="1"/>
    <row r="1890" s="32" customFormat="1"/>
    <row r="1891" s="32" customFormat="1"/>
    <row r="1892" s="32" customFormat="1"/>
    <row r="1893" s="32" customFormat="1"/>
    <row r="1894" s="32" customFormat="1"/>
    <row r="1895" s="32" customFormat="1"/>
    <row r="1896" s="32" customFormat="1"/>
    <row r="1897" s="32" customFormat="1"/>
    <row r="1898" s="32" customFormat="1"/>
    <row r="1899" s="32" customFormat="1"/>
    <row r="1900" s="32" customFormat="1"/>
    <row r="1901" s="32" customFormat="1"/>
    <row r="1902" s="32" customFormat="1"/>
    <row r="1903" s="32" customFormat="1"/>
    <row r="1904" s="32" customFormat="1"/>
    <row r="1905" s="32" customFormat="1"/>
    <row r="1906" s="32" customFormat="1"/>
    <row r="1907" s="32" customFormat="1"/>
    <row r="1908" s="32" customFormat="1"/>
    <row r="1909" s="32" customFormat="1"/>
    <row r="1910" s="32" customFormat="1"/>
    <row r="1911" s="32" customFormat="1"/>
    <row r="1912" s="32" customFormat="1"/>
    <row r="1913" s="32" customFormat="1"/>
    <row r="1914" s="32" customFormat="1"/>
    <row r="1915" s="32" customFormat="1"/>
    <row r="1916" s="32" customFormat="1"/>
    <row r="1917" s="32" customFormat="1"/>
    <row r="1918" s="32" customFormat="1"/>
    <row r="1919" s="32" customFormat="1"/>
    <row r="1920" s="32" customFormat="1"/>
    <row r="1921" s="32" customFormat="1"/>
    <row r="1922" s="32" customFormat="1"/>
    <row r="1923" s="32" customFormat="1"/>
    <row r="1924" s="32" customFormat="1"/>
    <row r="1925" s="32" customFormat="1"/>
    <row r="1926" s="32" customFormat="1"/>
    <row r="1927" s="32" customFormat="1"/>
    <row r="1928" s="32" customFormat="1"/>
    <row r="1929" s="32" customFormat="1"/>
    <row r="1930" s="32" customFormat="1"/>
    <row r="1931" s="32" customFormat="1"/>
    <row r="1932" s="32" customFormat="1"/>
    <row r="1933" s="32" customFormat="1"/>
    <row r="1934" s="32" customFormat="1"/>
    <row r="1935" s="32" customFormat="1"/>
    <row r="1936" s="32" customFormat="1"/>
    <row r="1937" s="32" customFormat="1"/>
    <row r="1938" s="32" customFormat="1"/>
    <row r="1939" s="32" customFormat="1"/>
    <row r="1940" s="32" customFormat="1"/>
    <row r="1941" s="32" customFormat="1"/>
    <row r="1942" s="32" customFormat="1"/>
    <row r="1943" s="32" customFormat="1"/>
    <row r="1944" s="32" customFormat="1"/>
    <row r="1945" s="32" customFormat="1"/>
    <row r="1946" s="32" customFormat="1"/>
    <row r="1947" s="32" customFormat="1"/>
    <row r="1948" s="32" customFormat="1"/>
    <row r="1949" s="32" customFormat="1"/>
    <row r="1950" s="32" customFormat="1"/>
    <row r="1951" s="32" customFormat="1"/>
    <row r="1952" s="32" customFormat="1"/>
    <row r="1953" s="32" customFormat="1"/>
    <row r="1954" s="32" customFormat="1"/>
    <row r="1955" s="32" customFormat="1"/>
    <row r="1956" s="32" customFormat="1"/>
    <row r="1957" s="32" customFormat="1"/>
    <row r="1958" s="32" customFormat="1"/>
    <row r="1959" s="32" customFormat="1"/>
    <row r="1960" s="32" customFormat="1"/>
    <row r="1961" s="32" customFormat="1"/>
    <row r="1962" s="32" customFormat="1"/>
    <row r="1963" s="32" customFormat="1"/>
    <row r="1964" s="32" customFormat="1"/>
    <row r="1965" s="32" customFormat="1"/>
    <row r="1966" s="32" customFormat="1"/>
    <row r="1967" s="32" customFormat="1"/>
    <row r="1968" s="32" customFormat="1"/>
    <row r="1969" s="32" customFormat="1"/>
    <row r="1970" s="32" customFormat="1"/>
    <row r="1971" s="32" customFormat="1"/>
    <row r="1972" s="32" customFormat="1"/>
    <row r="1973" s="32" customFormat="1"/>
    <row r="1974" s="32" customFormat="1"/>
    <row r="1975" s="32" customFormat="1"/>
    <row r="1976" s="32" customFormat="1"/>
    <row r="1977" s="32" customFormat="1"/>
    <row r="1978" s="32" customFormat="1"/>
    <row r="1979" s="32" customFormat="1"/>
    <row r="1980" s="32" customFormat="1"/>
    <row r="1981" s="32" customFormat="1"/>
    <row r="1982" s="32" customFormat="1"/>
    <row r="1983" s="32" customFormat="1"/>
    <row r="1984" s="32" customFormat="1"/>
    <row r="1985" s="32" customFormat="1"/>
    <row r="1986" s="32" customFormat="1"/>
    <row r="1987" s="32" customFormat="1"/>
    <row r="1988" s="32" customFormat="1"/>
    <row r="1989" s="32" customFormat="1"/>
    <row r="1990" s="32" customFormat="1"/>
    <row r="1991" s="32" customFormat="1"/>
    <row r="1992" s="32" customFormat="1"/>
    <row r="1993" s="32" customFormat="1"/>
    <row r="1994" s="32" customFormat="1"/>
    <row r="1995" s="32" customFormat="1"/>
    <row r="1996" s="32" customFormat="1"/>
    <row r="1997" s="32" customFormat="1"/>
    <row r="1998" s="32" customFormat="1"/>
    <row r="1999" s="32" customFormat="1"/>
    <row r="2000" s="32" customFormat="1"/>
    <row r="2001" s="32" customFormat="1"/>
    <row r="2002" s="32" customFormat="1"/>
    <row r="2003" s="32" customFormat="1"/>
    <row r="2004" s="32" customFormat="1"/>
    <row r="2005" s="32" customFormat="1"/>
    <row r="2006" s="32" customFormat="1"/>
    <row r="2007" s="32" customFormat="1"/>
    <row r="2008" s="32" customFormat="1"/>
    <row r="2009" s="32" customFormat="1"/>
    <row r="2010" s="32" customFormat="1"/>
    <row r="2011" s="32" customFormat="1"/>
    <row r="2012" s="32" customFormat="1"/>
    <row r="2013" s="32" customFormat="1"/>
    <row r="2014" s="32" customFormat="1"/>
    <row r="2015" s="32" customFormat="1"/>
    <row r="2016" s="32" customFormat="1"/>
    <row r="2017" s="32" customFormat="1"/>
    <row r="2018" s="32" customFormat="1"/>
    <row r="2019" s="32" customFormat="1"/>
    <row r="2020" s="32" customFormat="1"/>
    <row r="2021" s="32" customFormat="1"/>
    <row r="2022" s="32" customFormat="1"/>
    <row r="2023" s="32" customFormat="1"/>
    <row r="2024" s="32" customFormat="1"/>
    <row r="2025" s="32" customFormat="1"/>
    <row r="2026" s="32" customFormat="1"/>
    <row r="2027" s="32" customFormat="1"/>
    <row r="2028" s="32" customFormat="1"/>
    <row r="2029" s="32" customFormat="1"/>
    <row r="2030" s="32" customFormat="1"/>
    <row r="2031" s="32" customFormat="1"/>
    <row r="2032" s="32" customFormat="1"/>
    <row r="2033" s="32" customFormat="1"/>
    <row r="2034" s="32" customFormat="1"/>
    <row r="2035" s="32" customFormat="1"/>
    <row r="2036" s="32" customFormat="1"/>
    <row r="2037" s="32" customFormat="1"/>
    <row r="2038" s="32" customFormat="1"/>
    <row r="2039" s="32" customFormat="1"/>
    <row r="2040" s="32" customFormat="1"/>
    <row r="2041" s="32" customFormat="1"/>
    <row r="2042" s="32" customFormat="1"/>
    <row r="2043" s="32" customFormat="1"/>
    <row r="2044" s="32" customFormat="1"/>
    <row r="2045" s="32" customFormat="1"/>
    <row r="2046" s="32" customFormat="1"/>
    <row r="2047" s="32" customFormat="1"/>
    <row r="2048" s="32" customFormat="1"/>
    <row r="2049" s="32" customFormat="1"/>
    <row r="2050" s="32" customFormat="1"/>
    <row r="2051" s="32" customFormat="1"/>
    <row r="2052" s="32" customFormat="1"/>
    <row r="2053" s="32" customFormat="1"/>
    <row r="2054" s="32" customFormat="1"/>
    <row r="2055" s="32" customFormat="1"/>
    <row r="2056" s="32" customFormat="1"/>
    <row r="2057" s="32" customFormat="1"/>
    <row r="2058" s="32" customFormat="1"/>
    <row r="2059" s="32" customFormat="1"/>
    <row r="2060" s="32" customFormat="1"/>
    <row r="2061" s="32" customFormat="1"/>
    <row r="2062" s="32" customFormat="1"/>
    <row r="2063" s="32" customFormat="1"/>
    <row r="2064" s="32" customFormat="1"/>
    <row r="2065" s="32" customFormat="1"/>
    <row r="2066" s="32" customFormat="1"/>
    <row r="2067" s="32" customFormat="1"/>
    <row r="2068" s="32" customFormat="1"/>
    <row r="2069" s="32" customFormat="1"/>
    <row r="2070" s="32" customFormat="1"/>
    <row r="2071" s="32" customFormat="1"/>
    <row r="2072" s="32" customFormat="1"/>
    <row r="2073" s="32" customFormat="1"/>
    <row r="2074" s="32" customFormat="1"/>
    <row r="2075" s="32" customFormat="1"/>
    <row r="2076" s="32" customFormat="1"/>
    <row r="2077" s="32" customFormat="1"/>
    <row r="2078" s="32" customFormat="1"/>
    <row r="2079" s="32" customFormat="1"/>
    <row r="2080" s="32" customFormat="1"/>
    <row r="2081" s="32" customFormat="1"/>
    <row r="2082" s="32" customFormat="1"/>
    <row r="2083" s="32" customFormat="1"/>
    <row r="2084" s="32" customFormat="1"/>
    <row r="2085" s="32" customFormat="1"/>
    <row r="2086" s="32" customFormat="1"/>
    <row r="2087" s="32" customFormat="1"/>
    <row r="2088" s="32" customFormat="1"/>
    <row r="2089" s="32" customFormat="1"/>
    <row r="2090" s="32" customFormat="1"/>
    <row r="2091" s="32" customFormat="1"/>
    <row r="2092" s="32" customFormat="1"/>
    <row r="2093" s="32" customFormat="1"/>
    <row r="2094" s="32" customFormat="1"/>
    <row r="2095" s="32" customFormat="1"/>
    <row r="2096" s="32" customFormat="1"/>
    <row r="2097" s="32" customFormat="1"/>
    <row r="2098" s="32" customFormat="1"/>
    <row r="2099" s="32" customFormat="1"/>
    <row r="2100" s="32" customFormat="1"/>
    <row r="2101" s="32" customFormat="1"/>
    <row r="2102" s="32" customFormat="1"/>
    <row r="2103" s="32" customFormat="1"/>
    <row r="2104" s="32" customFormat="1"/>
    <row r="2105" s="32" customFormat="1"/>
    <row r="2106" s="32" customFormat="1"/>
    <row r="2107" s="32" customFormat="1"/>
    <row r="2108" s="32" customFormat="1"/>
    <row r="2109" s="32" customFormat="1"/>
    <row r="2110" s="32" customFormat="1"/>
    <row r="2111" s="32" customFormat="1"/>
    <row r="2112" s="32" customFormat="1"/>
    <row r="2113" s="32" customFormat="1"/>
    <row r="2114" s="32" customFormat="1"/>
    <row r="2115" s="32" customFormat="1"/>
    <row r="2116" s="32" customFormat="1"/>
    <row r="2117" s="32" customFormat="1"/>
    <row r="2118" s="32" customFormat="1"/>
    <row r="2119" s="32" customFormat="1"/>
    <row r="2120" s="32" customFormat="1"/>
    <row r="2121" s="32" customFormat="1"/>
    <row r="2122" s="32" customFormat="1"/>
    <row r="2123" s="32" customFormat="1"/>
    <row r="2124" s="32" customFormat="1"/>
    <row r="2125" s="32" customFormat="1"/>
    <row r="2126" s="32" customFormat="1"/>
    <row r="2127" s="32" customFormat="1"/>
    <row r="2128" s="32" customFormat="1"/>
    <row r="2129" s="32" customFormat="1"/>
    <row r="2130" s="32" customFormat="1"/>
    <row r="2131" s="32" customFormat="1"/>
    <row r="2132" s="32" customFormat="1"/>
    <row r="2133" s="32" customFormat="1"/>
    <row r="2134" s="32" customFormat="1"/>
    <row r="2135" s="32" customFormat="1"/>
    <row r="2136" s="32" customFormat="1"/>
    <row r="2137" s="32" customFormat="1"/>
    <row r="2138" s="32" customFormat="1"/>
    <row r="2139" s="32" customFormat="1"/>
    <row r="2140" s="32" customFormat="1"/>
    <row r="2141" s="32" customFormat="1"/>
    <row r="2142" s="32" customFormat="1"/>
    <row r="2143" s="32" customFormat="1"/>
    <row r="2144" s="32" customFormat="1"/>
    <row r="2145" s="32" customFormat="1"/>
    <row r="2146" s="32" customFormat="1"/>
    <row r="2147" s="32" customFormat="1"/>
    <row r="2148" s="32" customFormat="1"/>
    <row r="2149" s="32" customFormat="1"/>
    <row r="2150" s="32" customFormat="1"/>
    <row r="2151" s="32" customFormat="1"/>
    <row r="2152" s="32" customFormat="1"/>
    <row r="2153" s="32" customFormat="1"/>
    <row r="2154" s="32" customFormat="1"/>
    <row r="2155" s="32" customFormat="1"/>
    <row r="2156" s="32" customFormat="1"/>
    <row r="2157" s="32" customFormat="1"/>
    <row r="2158" s="32" customFormat="1"/>
    <row r="2159" s="32" customFormat="1"/>
    <row r="2160" s="32" customFormat="1"/>
    <row r="2161" s="32" customFormat="1"/>
    <row r="2162" s="32" customFormat="1"/>
    <row r="2163" s="32" customFormat="1"/>
    <row r="2164" s="32" customFormat="1"/>
    <row r="2165" s="32" customFormat="1"/>
    <row r="2166" s="32" customFormat="1"/>
    <row r="2167" s="32" customFormat="1"/>
    <row r="2168" s="32" customFormat="1"/>
    <row r="2169" s="32" customFormat="1"/>
    <row r="2170" s="32" customFormat="1"/>
    <row r="2171" s="32" customFormat="1"/>
    <row r="2172" s="32" customFormat="1"/>
    <row r="2173" s="32" customFormat="1"/>
    <row r="2174" s="32" customFormat="1"/>
    <row r="2175" s="32" customFormat="1"/>
    <row r="2176" s="32" customFormat="1"/>
    <row r="2177" s="32" customFormat="1"/>
    <row r="2178" s="32" customFormat="1"/>
    <row r="2179" s="32" customFormat="1"/>
    <row r="2180" s="32" customFormat="1"/>
    <row r="2181" s="32" customFormat="1"/>
    <row r="2182" s="32" customFormat="1"/>
    <row r="2183" s="32" customFormat="1"/>
    <row r="2184" s="32" customFormat="1"/>
    <row r="2185" s="32" customFormat="1"/>
    <row r="2186" s="32" customFormat="1"/>
    <row r="2187" s="32" customFormat="1"/>
    <row r="2188" s="32" customFormat="1"/>
    <row r="2189" s="32" customFormat="1"/>
    <row r="2190" s="32" customFormat="1"/>
    <row r="2191" s="32" customFormat="1"/>
    <row r="2192" s="32" customFormat="1"/>
    <row r="2193" s="32" customFormat="1"/>
    <row r="2194" s="32" customFormat="1"/>
    <row r="2195" s="32" customFormat="1"/>
    <row r="2196" s="32" customFormat="1"/>
    <row r="2197" s="32" customFormat="1"/>
    <row r="2198" s="32" customFormat="1"/>
    <row r="2199" s="32" customFormat="1"/>
    <row r="2200" s="32" customFormat="1"/>
    <row r="2201" s="32" customFormat="1"/>
    <row r="2202" s="32" customFormat="1"/>
    <row r="2203" s="32" customFormat="1"/>
    <row r="2204" s="32" customFormat="1"/>
    <row r="2205" s="32" customFormat="1"/>
    <row r="2206" s="32" customFormat="1"/>
    <row r="2207" s="32" customFormat="1"/>
    <row r="2208" s="32" customFormat="1"/>
    <row r="2209" s="32" customFormat="1"/>
    <row r="2210" s="32" customFormat="1"/>
    <row r="2211" s="32" customFormat="1"/>
    <row r="2212" s="32" customFormat="1"/>
    <row r="2213" s="32" customFormat="1"/>
    <row r="2214" s="32" customFormat="1"/>
    <row r="2215" s="32" customFormat="1"/>
    <row r="2216" s="32" customFormat="1"/>
    <row r="2217" s="32" customFormat="1"/>
    <row r="2218" s="32" customFormat="1"/>
    <row r="2219" s="32" customFormat="1"/>
    <row r="2220" s="32" customFormat="1"/>
    <row r="2221" s="32" customFormat="1"/>
    <row r="2222" s="32" customFormat="1"/>
    <row r="2223" s="32" customFormat="1"/>
    <row r="2224" s="32" customFormat="1"/>
    <row r="2225" s="32" customFormat="1"/>
    <row r="2226" s="32" customFormat="1"/>
    <row r="2227" s="32" customFormat="1"/>
    <row r="2228" s="32" customFormat="1"/>
    <row r="2229" s="32" customFormat="1"/>
    <row r="2230" s="32" customFormat="1"/>
    <row r="2231" s="32" customFormat="1"/>
    <row r="2232" s="32" customFormat="1"/>
    <row r="2233" s="32" customFormat="1"/>
    <row r="2234" s="32" customFormat="1"/>
    <row r="2235" s="32" customFormat="1"/>
    <row r="2236" s="32" customFormat="1"/>
    <row r="2237" s="32" customFormat="1"/>
    <row r="2238" s="32" customFormat="1"/>
    <row r="2239" s="32" customFormat="1"/>
    <row r="2240" s="32" customFormat="1"/>
    <row r="2241" s="32" customFormat="1"/>
    <row r="2242" s="32" customFormat="1"/>
    <row r="2243" s="32" customFormat="1"/>
    <row r="2244" s="32" customFormat="1"/>
    <row r="2245" s="32" customFormat="1"/>
    <row r="2246" s="32" customFormat="1"/>
    <row r="2247" s="32" customFormat="1"/>
    <row r="2248" s="32" customFormat="1"/>
    <row r="2249" s="32" customFormat="1"/>
    <row r="2250" s="32" customFormat="1"/>
    <row r="2251" s="32" customFormat="1"/>
    <row r="2252" s="32" customFormat="1"/>
    <row r="2253" s="32" customFormat="1"/>
    <row r="2254" s="32" customFormat="1"/>
    <row r="2255" s="32" customFormat="1"/>
    <row r="2256" s="32" customFormat="1"/>
    <row r="2257" s="32" customFormat="1"/>
    <row r="2258" s="32" customFormat="1"/>
    <row r="2259" s="32" customFormat="1"/>
    <row r="2260" s="32" customFormat="1"/>
    <row r="2261" s="32" customFormat="1"/>
    <row r="2262" s="32" customFormat="1"/>
    <row r="2263" s="32" customFormat="1"/>
    <row r="2264" s="32" customFormat="1"/>
    <row r="2265" s="32" customFormat="1"/>
    <row r="2266" s="32" customFormat="1"/>
    <row r="2267" s="32" customFormat="1"/>
    <row r="2268" s="32" customFormat="1"/>
    <row r="2269" s="32" customFormat="1"/>
    <row r="2270" s="32" customFormat="1"/>
    <row r="2271" s="32" customFormat="1"/>
    <row r="2272" s="32" customFormat="1"/>
    <row r="2273" s="32" customFormat="1"/>
    <row r="2274" s="32" customFormat="1"/>
    <row r="2275" s="32" customFormat="1"/>
    <row r="2276" s="32" customFormat="1"/>
    <row r="2277" s="32" customFormat="1"/>
    <row r="2278" s="32" customFormat="1"/>
    <row r="2279" s="32" customFormat="1"/>
    <row r="2280" s="32" customFormat="1"/>
    <row r="2281" s="32" customFormat="1"/>
    <row r="2282" s="32" customFormat="1"/>
    <row r="2283" s="32" customFormat="1"/>
    <row r="2284" s="32" customFormat="1"/>
    <row r="2285" s="32" customFormat="1"/>
    <row r="2286" s="32" customFormat="1"/>
    <row r="2287" s="32" customFormat="1"/>
    <row r="2288" s="32" customFormat="1"/>
    <row r="2289" s="32" customFormat="1"/>
    <row r="2290" s="32" customFormat="1"/>
    <row r="2291" s="32" customFormat="1"/>
    <row r="2292" s="32" customFormat="1"/>
    <row r="2293" s="32" customFormat="1"/>
    <row r="2294" s="32" customFormat="1"/>
    <row r="2295" s="32" customFormat="1"/>
    <row r="2296" s="32" customFormat="1"/>
    <row r="2297" s="32" customFormat="1"/>
    <row r="2298" s="32" customFormat="1"/>
    <row r="2299" s="32" customFormat="1"/>
    <row r="2300" s="32" customFormat="1"/>
    <row r="2301" s="32" customFormat="1"/>
    <row r="2302" s="32" customFormat="1"/>
    <row r="2303" s="32" customFormat="1"/>
    <row r="2304" s="32" customFormat="1"/>
    <row r="2305" s="32" customFormat="1"/>
    <row r="2306" s="32" customFormat="1"/>
    <row r="2307" s="32" customFormat="1"/>
    <row r="2308" s="32" customFormat="1"/>
    <row r="2309" s="32" customFormat="1"/>
    <row r="2310" s="32" customFormat="1"/>
    <row r="2311" s="32" customFormat="1"/>
    <row r="2312" s="32" customFormat="1"/>
    <row r="2313" s="32" customFormat="1"/>
    <row r="2314" s="32" customFormat="1"/>
    <row r="2315" s="32" customFormat="1"/>
    <row r="2316" s="32" customFormat="1"/>
    <row r="2317" s="32" customFormat="1"/>
    <row r="2318" s="32" customFormat="1"/>
    <row r="2319" s="32" customFormat="1"/>
    <row r="2320" s="32" customFormat="1"/>
    <row r="2321" s="32" customFormat="1"/>
    <row r="2322" s="32" customFormat="1"/>
    <row r="2323" s="32" customFormat="1"/>
    <row r="2324" s="32" customFormat="1"/>
    <row r="2325" s="32" customFormat="1"/>
    <row r="2326" s="32" customFormat="1"/>
    <row r="2327" s="32" customFormat="1"/>
    <row r="2328" s="32" customFormat="1"/>
    <row r="2329" s="32" customFormat="1"/>
    <row r="2330" s="32" customFormat="1"/>
    <row r="2331" s="32" customFormat="1"/>
    <row r="2332" s="32" customFormat="1"/>
    <row r="2333" s="32" customFormat="1"/>
    <row r="2334" s="32" customFormat="1"/>
    <row r="2335" s="32" customFormat="1"/>
    <row r="2336" s="32" customFormat="1"/>
    <row r="2337" s="32" customFormat="1"/>
    <row r="2338" s="32" customFormat="1"/>
    <row r="2339" s="32" customFormat="1"/>
    <row r="2340" s="32" customFormat="1"/>
    <row r="2341" s="32" customFormat="1"/>
    <row r="2342" s="32" customFormat="1"/>
    <row r="2343" s="32" customFormat="1"/>
    <row r="2344" s="32" customFormat="1"/>
    <row r="2345" s="32" customFormat="1"/>
    <row r="2346" s="32" customFormat="1"/>
    <row r="2347" s="32" customFormat="1"/>
    <row r="2348" s="32" customFormat="1"/>
    <row r="2349" s="32" customFormat="1"/>
    <row r="2350" s="32" customFormat="1"/>
    <row r="2351" s="32" customFormat="1"/>
    <row r="2352" s="32" customFormat="1"/>
    <row r="2353" s="32" customFormat="1"/>
    <row r="2354" s="32" customFormat="1"/>
    <row r="2355" s="32" customFormat="1"/>
    <row r="2356" s="32" customFormat="1"/>
    <row r="2357" s="32" customFormat="1"/>
    <row r="2358" s="32" customFormat="1"/>
    <row r="2359" s="32" customFormat="1"/>
    <row r="2360" s="32" customFormat="1"/>
    <row r="2361" s="32" customFormat="1"/>
    <row r="2362" s="32" customFormat="1"/>
    <row r="2363" s="32" customFormat="1"/>
    <row r="2364" s="32" customFormat="1"/>
    <row r="2365" s="32" customFormat="1"/>
    <row r="2366" s="32" customFormat="1"/>
    <row r="2367" s="32" customFormat="1"/>
    <row r="2368" s="32" customFormat="1"/>
    <row r="2369" s="32" customFormat="1"/>
    <row r="2370" s="32" customFormat="1"/>
    <row r="2371" s="32" customFormat="1"/>
    <row r="2372" s="32" customFormat="1"/>
    <row r="2373" s="32" customFormat="1"/>
    <row r="2374" s="32" customFormat="1"/>
    <row r="2375" s="32" customFormat="1"/>
    <row r="2376" s="32" customFormat="1"/>
    <row r="2377" s="32" customFormat="1"/>
    <row r="2378" s="32" customFormat="1"/>
    <row r="2379" s="32" customFormat="1"/>
    <row r="2380" s="32" customFormat="1"/>
    <row r="2381" s="32" customFormat="1"/>
    <row r="2382" s="32" customFormat="1"/>
    <row r="2383" s="32" customFormat="1"/>
    <row r="2384" s="32" customFormat="1"/>
    <row r="2385" s="32" customFormat="1"/>
    <row r="2386" s="32" customFormat="1"/>
    <row r="2387" s="32" customFormat="1"/>
    <row r="2388" s="32" customFormat="1"/>
    <row r="2389" s="32" customFormat="1"/>
    <row r="2390" s="32" customFormat="1"/>
    <row r="2391" s="32" customFormat="1"/>
    <row r="2392" s="32" customFormat="1"/>
    <row r="2393" s="32" customFormat="1"/>
    <row r="2394" s="32" customFormat="1"/>
    <row r="2395" s="32" customFormat="1"/>
    <row r="2396" s="32" customFormat="1"/>
    <row r="2397" s="32" customFormat="1"/>
    <row r="2398" s="32" customFormat="1"/>
    <row r="2399" s="32" customFormat="1"/>
    <row r="2400" s="32" customFormat="1"/>
    <row r="2401" s="32" customFormat="1"/>
    <row r="2402" s="32" customFormat="1"/>
    <row r="2403" s="32" customFormat="1"/>
    <row r="2404" s="32" customFormat="1"/>
    <row r="2405" s="32" customFormat="1"/>
    <row r="2406" s="32" customFormat="1"/>
    <row r="2407" s="32" customFormat="1"/>
    <row r="2408" s="32" customFormat="1"/>
    <row r="2409" s="32" customFormat="1"/>
    <row r="2410" s="32" customFormat="1"/>
    <row r="2411" s="32" customFormat="1"/>
    <row r="2412" s="32" customFormat="1"/>
    <row r="2413" s="32" customFormat="1"/>
    <row r="2414" s="32" customFormat="1"/>
    <row r="2415" s="32" customFormat="1"/>
    <row r="2416" s="32" customFormat="1"/>
    <row r="2417" s="32" customFormat="1"/>
    <row r="2418" s="32" customFormat="1"/>
    <row r="2419" s="32" customFormat="1"/>
    <row r="2420" s="32" customFormat="1"/>
    <row r="2421" s="32" customFormat="1"/>
    <row r="2422" s="32" customFormat="1"/>
    <row r="2423" s="32" customFormat="1"/>
    <row r="2424" s="32" customFormat="1"/>
    <row r="2425" s="32" customFormat="1"/>
    <row r="2426" s="32" customFormat="1"/>
    <row r="2427" s="32" customFormat="1"/>
    <row r="2428" s="32" customFormat="1"/>
    <row r="2429" s="32" customFormat="1"/>
    <row r="2430" s="32" customFormat="1"/>
    <row r="2431" s="32" customFormat="1"/>
    <row r="2432" s="32" customFormat="1"/>
    <row r="2433" s="32" customFormat="1"/>
    <row r="2434" s="32" customFormat="1"/>
    <row r="2435" s="32" customFormat="1"/>
    <row r="2436" s="32" customFormat="1"/>
    <row r="2437" s="32" customFormat="1"/>
    <row r="2438" s="32" customFormat="1"/>
    <row r="2439" s="32" customFormat="1"/>
    <row r="2440" s="32" customFormat="1"/>
    <row r="2441" s="32" customFormat="1"/>
    <row r="2442" s="32" customFormat="1"/>
    <row r="2443" s="32" customFormat="1"/>
    <row r="2444" s="32" customFormat="1"/>
    <row r="2445" s="32" customFormat="1"/>
    <row r="2446" s="32" customFormat="1"/>
    <row r="2447" s="32" customFormat="1"/>
    <row r="2448" s="32" customFormat="1"/>
    <row r="2449" s="32" customFormat="1"/>
    <row r="2450" s="32" customFormat="1"/>
    <row r="2451" s="32" customFormat="1"/>
    <row r="2452" s="32" customFormat="1"/>
    <row r="2453" s="32" customFormat="1"/>
    <row r="2454" s="32" customFormat="1"/>
    <row r="2455" s="32" customFormat="1"/>
    <row r="2456" s="32" customFormat="1"/>
    <row r="2457" s="32" customFormat="1"/>
    <row r="2458" s="32" customFormat="1"/>
    <row r="2459" s="32" customFormat="1"/>
    <row r="2460" s="32" customFormat="1"/>
    <row r="2461" s="32" customFormat="1"/>
    <row r="2462" s="32" customFormat="1"/>
    <row r="2463" s="32" customFormat="1"/>
    <row r="2464" s="32" customFormat="1"/>
    <row r="2465" s="32" customFormat="1"/>
    <row r="2466" s="32" customFormat="1"/>
    <row r="2467" s="32" customFormat="1"/>
    <row r="2468" s="32" customFormat="1"/>
    <row r="2469" s="32" customFormat="1"/>
    <row r="2470" s="32" customFormat="1"/>
    <row r="2471" s="32" customFormat="1"/>
    <row r="2472" s="32" customFormat="1"/>
    <row r="2473" s="32" customFormat="1"/>
    <row r="2474" s="32" customFormat="1"/>
    <row r="2475" s="32" customFormat="1"/>
    <row r="2476" s="32" customFormat="1"/>
    <row r="2477" s="32" customFormat="1"/>
    <row r="2478" s="32" customFormat="1"/>
    <row r="2479" s="32" customFormat="1"/>
    <row r="2480" s="32" customFormat="1"/>
    <row r="2481" s="32" customFormat="1"/>
    <row r="2482" s="32" customFormat="1"/>
    <row r="2483" s="32" customFormat="1"/>
    <row r="2484" s="32" customFormat="1"/>
    <row r="2485" s="32" customFormat="1"/>
    <row r="2486" s="32" customFormat="1"/>
    <row r="2487" s="32" customFormat="1"/>
    <row r="2488" s="32" customFormat="1"/>
    <row r="2489" s="32" customFormat="1"/>
    <row r="2490" s="32" customFormat="1"/>
    <row r="2491" s="32" customFormat="1"/>
    <row r="2492" s="32" customFormat="1"/>
    <row r="2493" s="32" customFormat="1"/>
    <row r="2494" s="32" customFormat="1"/>
    <row r="2495" s="32" customFormat="1"/>
    <row r="2496" s="32" customFormat="1"/>
    <row r="2497" s="32" customFormat="1"/>
    <row r="2498" s="32" customFormat="1"/>
    <row r="2499" s="32" customFormat="1"/>
    <row r="2500" s="32" customFormat="1"/>
    <row r="2501" s="32" customFormat="1"/>
    <row r="2502" s="32" customFormat="1"/>
    <row r="2503" s="32" customFormat="1"/>
    <row r="2504" s="32" customFormat="1"/>
    <row r="2505" s="32" customFormat="1"/>
    <row r="2506" s="32" customFormat="1"/>
    <row r="2507" s="32" customFormat="1"/>
    <row r="2508" s="32" customFormat="1"/>
    <row r="2509" s="32" customFormat="1"/>
    <row r="2510" s="32" customFormat="1"/>
    <row r="2511" s="32" customFormat="1"/>
    <row r="2512" s="32" customFormat="1"/>
    <row r="2513" s="32" customFormat="1"/>
    <row r="2514" s="32" customFormat="1"/>
    <row r="2515" s="32" customFormat="1"/>
    <row r="2516" s="32" customFormat="1"/>
    <row r="2517" s="32" customFormat="1"/>
    <row r="2518" s="32" customFormat="1"/>
    <row r="2519" s="32" customFormat="1"/>
    <row r="2520" s="32" customFormat="1"/>
    <row r="2521" s="32" customFormat="1"/>
    <row r="2522" s="32" customFormat="1"/>
    <row r="2523" s="32" customFormat="1"/>
    <row r="2524" s="32" customFormat="1"/>
    <row r="2525" s="32" customFormat="1"/>
    <row r="2526" s="32" customFormat="1"/>
    <row r="2527" s="32" customFormat="1"/>
    <row r="2528" s="32" customFormat="1"/>
    <row r="2529" s="32" customFormat="1"/>
    <row r="2530" s="32" customFormat="1"/>
    <row r="2531" s="32" customFormat="1"/>
    <row r="2532" s="32" customFormat="1"/>
    <row r="2533" s="32" customFormat="1"/>
    <row r="2534" s="32" customFormat="1"/>
    <row r="2535" s="32" customFormat="1"/>
    <row r="2536" s="32" customFormat="1"/>
    <row r="2537" s="32" customFormat="1"/>
    <row r="2538" s="32" customFormat="1"/>
    <row r="2539" s="32" customFormat="1"/>
    <row r="2540" s="32" customFormat="1"/>
    <row r="2541" s="32" customFormat="1"/>
    <row r="2542" s="32" customFormat="1"/>
    <row r="2543" s="32" customFormat="1"/>
    <row r="2544" s="32" customFormat="1"/>
    <row r="2545" s="32" customFormat="1"/>
    <row r="2546" s="32" customFormat="1"/>
    <row r="2547" s="32" customFormat="1"/>
    <row r="2548" s="32" customFormat="1"/>
    <row r="2549" s="32" customFormat="1"/>
    <row r="2550" s="32" customFormat="1"/>
    <row r="2551" s="32" customFormat="1"/>
    <row r="2552" s="32" customFormat="1"/>
    <row r="2553" s="32" customFormat="1"/>
    <row r="2554" s="32" customFormat="1"/>
    <row r="2555" s="32" customFormat="1"/>
    <row r="2556" s="32" customFormat="1"/>
    <row r="2557" s="32" customFormat="1"/>
    <row r="2558" s="32" customFormat="1"/>
    <row r="2559" s="32" customFormat="1"/>
    <row r="2560" s="32" customFormat="1"/>
    <row r="2561" s="32" customFormat="1"/>
    <row r="2562" s="32" customFormat="1"/>
    <row r="2563" s="32" customFormat="1"/>
    <row r="2564" s="32" customFormat="1"/>
    <row r="2565" s="32" customFormat="1"/>
    <row r="2566" s="32" customFormat="1"/>
    <row r="2567" s="32" customFormat="1"/>
    <row r="2568" s="32" customFormat="1"/>
    <row r="2569" s="32" customFormat="1"/>
    <row r="2570" s="32" customFormat="1"/>
    <row r="2571" s="32" customFormat="1"/>
    <row r="2572" s="32" customFormat="1"/>
    <row r="2573" s="32" customFormat="1"/>
    <row r="2574" s="32" customFormat="1"/>
    <row r="2575" s="32" customFormat="1"/>
    <row r="2576" s="32" customFormat="1"/>
    <row r="2577" s="32" customFormat="1"/>
    <row r="2578" s="32" customFormat="1"/>
    <row r="2579" s="32" customFormat="1"/>
    <row r="2580" s="32" customFormat="1"/>
    <row r="2581" s="32" customFormat="1"/>
    <row r="2582" s="32" customFormat="1"/>
    <row r="2583" s="32" customFormat="1"/>
    <row r="2584" s="32" customFormat="1"/>
    <row r="2585" s="32" customFormat="1"/>
    <row r="2586" s="32" customFormat="1"/>
    <row r="2587" s="32" customFormat="1"/>
    <row r="2588" s="32" customFormat="1"/>
    <row r="2589" s="32" customFormat="1"/>
    <row r="2590" s="32" customFormat="1"/>
    <row r="2591" s="32" customFormat="1"/>
    <row r="2592" s="32" customFormat="1"/>
    <row r="2593" s="32" customFormat="1"/>
    <row r="2594" s="32" customFormat="1"/>
    <row r="2595" s="32" customFormat="1"/>
    <row r="2596" s="32" customFormat="1"/>
    <row r="2597" s="32" customFormat="1"/>
    <row r="2598" s="32" customFormat="1"/>
    <row r="2599" s="32" customFormat="1"/>
    <row r="2600" s="32" customFormat="1"/>
    <row r="2601" s="32" customFormat="1"/>
    <row r="2602" s="32" customFormat="1"/>
    <row r="2603" s="32" customFormat="1"/>
    <row r="2604" s="32" customFormat="1"/>
    <row r="2605" s="32" customFormat="1"/>
    <row r="2606" s="32" customFormat="1"/>
    <row r="2607" s="32" customFormat="1"/>
    <row r="2608" s="32" customFormat="1"/>
    <row r="2609" s="32" customFormat="1"/>
    <row r="2610" s="32" customFormat="1"/>
    <row r="2611" s="32" customFormat="1"/>
    <row r="2612" s="32" customFormat="1"/>
    <row r="2613" s="32" customFormat="1"/>
    <row r="2614" s="32" customFormat="1"/>
    <row r="2615" s="32" customFormat="1"/>
    <row r="2616" s="32" customFormat="1"/>
    <row r="2617" s="32" customFormat="1"/>
    <row r="2618" s="32" customFormat="1"/>
    <row r="2619" s="32" customFormat="1"/>
    <row r="2620" s="32" customFormat="1"/>
    <row r="2621" s="32" customFormat="1"/>
    <row r="2622" s="32" customFormat="1"/>
    <row r="2623" s="32" customFormat="1"/>
    <row r="2624" s="32" customFormat="1"/>
    <row r="2625" s="32" customFormat="1"/>
    <row r="2626" s="32" customFormat="1"/>
    <row r="2627" s="32" customFormat="1"/>
    <row r="2628" s="32" customFormat="1"/>
    <row r="2629" s="32" customFormat="1"/>
    <row r="2630" s="32" customFormat="1"/>
    <row r="2631" s="32" customFormat="1"/>
    <row r="2632" s="32" customFormat="1"/>
    <row r="2633" s="32" customFormat="1"/>
    <row r="2634" s="32" customFormat="1"/>
    <row r="2635" s="32" customFormat="1"/>
    <row r="2636" s="32" customFormat="1"/>
    <row r="2637" s="32" customFormat="1"/>
    <row r="2638" s="32" customFormat="1"/>
    <row r="2639" s="32" customFormat="1"/>
    <row r="2640" s="32" customFormat="1"/>
    <row r="2641" s="32" customFormat="1"/>
    <row r="2642" s="32" customFormat="1"/>
    <row r="2643" s="32" customFormat="1"/>
    <row r="2644" s="32" customFormat="1"/>
    <row r="2645" s="32" customFormat="1"/>
    <row r="2646" s="32" customFormat="1"/>
    <row r="2647" s="32" customFormat="1"/>
    <row r="2648" s="32" customFormat="1"/>
    <row r="2649" s="32" customFormat="1"/>
    <row r="2650" s="32" customFormat="1"/>
    <row r="2651" s="32" customFormat="1"/>
    <row r="2652" s="32" customFormat="1"/>
    <row r="2653" s="32" customFormat="1"/>
    <row r="2654" s="32" customFormat="1"/>
    <row r="2655" s="32" customFormat="1"/>
    <row r="2656" s="32" customFormat="1"/>
    <row r="2657" s="32" customFormat="1"/>
    <row r="2658" s="32" customFormat="1"/>
    <row r="2659" s="32" customFormat="1"/>
    <row r="2660" s="32" customFormat="1"/>
    <row r="2661" s="32" customFormat="1"/>
    <row r="2662" s="32" customFormat="1"/>
    <row r="2663" s="32" customFormat="1"/>
    <row r="2664" s="32" customFormat="1"/>
    <row r="2665" s="32" customFormat="1"/>
    <row r="2666" s="32" customFormat="1"/>
    <row r="2667" s="32" customFormat="1"/>
    <row r="2668" s="32" customFormat="1"/>
    <row r="2669" s="32" customFormat="1"/>
    <row r="2670" s="32" customFormat="1"/>
    <row r="2671" s="32" customFormat="1"/>
    <row r="2672" s="32" customFormat="1"/>
    <row r="2673" s="32" customFormat="1"/>
    <row r="2674" s="32" customFormat="1"/>
    <row r="2675" s="32" customFormat="1"/>
    <row r="2676" s="32" customFormat="1"/>
    <row r="2677" s="32" customFormat="1"/>
    <row r="2678" s="32" customFormat="1"/>
    <row r="2679" s="32" customFormat="1"/>
    <row r="2680" s="32" customFormat="1"/>
    <row r="2681" s="32" customFormat="1"/>
    <row r="2682" s="32" customFormat="1"/>
    <row r="2683" s="32" customFormat="1"/>
    <row r="2684" s="32" customFormat="1"/>
    <row r="2685" s="32" customFormat="1"/>
    <row r="2686" s="32" customFormat="1"/>
    <row r="2687" s="32" customFormat="1"/>
    <row r="2688" s="32" customFormat="1"/>
    <row r="2689" s="32" customFormat="1"/>
    <row r="2690" s="32" customFormat="1"/>
    <row r="2691" s="32" customFormat="1"/>
    <row r="2692" s="32" customFormat="1"/>
    <row r="2693" s="32" customFormat="1"/>
    <row r="2694" s="32" customFormat="1"/>
    <row r="2695" s="32" customFormat="1"/>
    <row r="2696" s="32" customFormat="1"/>
    <row r="2697" s="32" customFormat="1"/>
    <row r="2698" s="32" customFormat="1"/>
    <row r="2699" s="32" customFormat="1"/>
    <row r="2700" s="32" customFormat="1"/>
    <row r="2701" s="32" customFormat="1"/>
    <row r="2702" s="32" customFormat="1"/>
    <row r="2703" s="32" customFormat="1"/>
    <row r="2704" s="32" customFormat="1"/>
    <row r="2705" s="32" customFormat="1"/>
    <row r="2706" s="32" customFormat="1"/>
    <row r="2707" s="32" customFormat="1"/>
    <row r="2708" s="32" customFormat="1"/>
    <row r="2709" s="32" customFormat="1"/>
    <row r="2710" s="32" customFormat="1"/>
    <row r="2711" s="32" customFormat="1"/>
    <row r="2712" s="32" customFormat="1"/>
    <row r="2713" s="32" customFormat="1"/>
    <row r="2714" s="32" customFormat="1"/>
    <row r="2715" s="32" customFormat="1"/>
    <row r="2716" s="32" customFormat="1"/>
    <row r="2717" s="32" customFormat="1"/>
    <row r="2718" s="32" customFormat="1"/>
    <row r="2719" s="32" customFormat="1"/>
    <row r="2720" s="32" customFormat="1"/>
    <row r="2721" s="32" customFormat="1"/>
    <row r="2722" s="32" customFormat="1"/>
    <row r="2723" s="32" customFormat="1"/>
    <row r="2724" s="32" customFormat="1"/>
    <row r="2725" s="32" customFormat="1"/>
    <row r="2726" s="32" customFormat="1"/>
    <row r="2727" s="32" customFormat="1"/>
    <row r="2728" s="32" customFormat="1"/>
    <row r="2729" s="32" customFormat="1"/>
    <row r="2730" s="32" customFormat="1"/>
    <row r="2731" s="32" customFormat="1"/>
    <row r="2732" s="32" customFormat="1"/>
    <row r="2733" s="32" customFormat="1"/>
    <row r="2734" s="32" customFormat="1"/>
    <row r="2735" s="32" customFormat="1"/>
    <row r="2736" s="32" customFormat="1"/>
    <row r="2737" s="32" customFormat="1"/>
    <row r="2738" s="32" customFormat="1"/>
    <row r="2739" s="32" customFormat="1"/>
    <row r="2740" s="32" customFormat="1"/>
    <row r="2741" s="32" customFormat="1"/>
    <row r="2742" s="32" customFormat="1"/>
    <row r="2743" s="32" customFormat="1"/>
    <row r="2744" s="32" customFormat="1"/>
    <row r="2745" s="32" customFormat="1"/>
    <row r="2746" s="32" customFormat="1"/>
    <row r="2747" s="32" customFormat="1"/>
    <row r="2748" s="32" customFormat="1"/>
    <row r="2749" s="32" customFormat="1"/>
    <row r="2750" s="32" customFormat="1"/>
    <row r="2751" s="32" customFormat="1"/>
    <row r="2752" s="32" customFormat="1"/>
    <row r="2753" s="32" customFormat="1"/>
    <row r="2754" s="32" customFormat="1"/>
    <row r="2755" s="32" customFormat="1"/>
    <row r="2756" s="32" customFormat="1"/>
    <row r="2757" s="32" customFormat="1"/>
    <row r="2758" s="32" customFormat="1"/>
    <row r="2759" s="32" customFormat="1"/>
    <row r="2760" s="32" customFormat="1"/>
    <row r="2761" s="32" customFormat="1"/>
    <row r="2762" s="32" customFormat="1"/>
    <row r="2763" s="32" customFormat="1"/>
    <row r="2764" s="32" customFormat="1"/>
    <row r="2765" s="32" customFormat="1"/>
    <row r="2766" s="32" customFormat="1"/>
    <row r="2767" s="32" customFormat="1"/>
    <row r="2768" s="32" customFormat="1"/>
    <row r="2769" s="32" customFormat="1"/>
    <row r="2770" s="32" customFormat="1"/>
    <row r="2771" s="32" customFormat="1"/>
    <row r="2772" s="32" customFormat="1"/>
    <row r="2773" s="32" customFormat="1"/>
    <row r="2774" s="32" customFormat="1"/>
    <row r="2775" s="32" customFormat="1"/>
    <row r="2776" s="32" customFormat="1"/>
    <row r="2777" s="32" customFormat="1"/>
    <row r="2778" s="32" customFormat="1"/>
    <row r="2779" s="32" customFormat="1"/>
    <row r="2780" s="32" customFormat="1"/>
    <row r="2781" s="32" customFormat="1"/>
    <row r="2782" s="32" customFormat="1"/>
    <row r="2783" s="32" customFormat="1"/>
    <row r="2784" s="32" customFormat="1"/>
    <row r="2785" s="32" customFormat="1"/>
    <row r="2786" s="32" customFormat="1"/>
    <row r="2787" s="32" customFormat="1"/>
    <row r="2788" s="32" customFormat="1"/>
    <row r="2789" s="32" customFormat="1"/>
    <row r="2790" s="32" customFormat="1"/>
    <row r="2791" s="32" customFormat="1"/>
    <row r="2792" s="32" customFormat="1"/>
    <row r="2793" s="32" customFormat="1"/>
    <row r="2794" s="32" customFormat="1"/>
    <row r="2795" s="32" customFormat="1"/>
    <row r="2796" s="32" customFormat="1"/>
    <row r="2797" s="32" customFormat="1"/>
    <row r="2798" s="32" customFormat="1"/>
    <row r="2799" s="32" customFormat="1"/>
    <row r="2800" s="32" customFormat="1"/>
    <row r="2801" s="32" customFormat="1"/>
    <row r="2802" s="32" customFormat="1"/>
    <row r="2803" s="32" customFormat="1"/>
    <row r="2804" s="32" customFormat="1"/>
    <row r="2805" s="32" customFormat="1"/>
    <row r="2806" s="32" customFormat="1"/>
    <row r="2807" s="32" customFormat="1"/>
    <row r="2808" s="32" customFormat="1"/>
    <row r="2809" s="32" customFormat="1"/>
    <row r="2810" s="32" customFormat="1"/>
    <row r="2811" s="32" customFormat="1"/>
    <row r="2812" s="32" customFormat="1"/>
    <row r="2813" s="32" customFormat="1"/>
    <row r="2814" s="32" customFormat="1"/>
    <row r="2815" s="32" customFormat="1"/>
    <row r="2816" s="32" customFormat="1"/>
    <row r="2817" s="32" customFormat="1"/>
    <row r="2818" s="32" customFormat="1"/>
    <row r="2819" s="32" customFormat="1"/>
    <row r="2820" s="32" customFormat="1"/>
    <row r="2821" s="32" customFormat="1"/>
    <row r="2822" s="32" customFormat="1"/>
    <row r="2823" s="32" customFormat="1"/>
    <row r="2824" s="32" customFormat="1"/>
    <row r="2825" s="32" customFormat="1"/>
    <row r="2826" s="32" customFormat="1"/>
    <row r="2827" s="32" customFormat="1"/>
    <row r="2828" s="32" customFormat="1"/>
    <row r="2829" s="32" customFormat="1"/>
    <row r="2830" s="32" customFormat="1"/>
    <row r="2831" s="32" customFormat="1"/>
    <row r="2832" s="32" customFormat="1"/>
    <row r="2833" s="32" customFormat="1"/>
    <row r="2834" s="32" customFormat="1"/>
    <row r="2835" s="32" customFormat="1"/>
    <row r="2836" s="32" customFormat="1"/>
    <row r="2837" s="32" customFormat="1"/>
    <row r="2838" s="32" customFormat="1"/>
    <row r="2839" s="32" customFormat="1"/>
    <row r="2840" s="32" customFormat="1"/>
    <row r="2841" s="32" customFormat="1"/>
    <row r="2842" s="32" customFormat="1"/>
    <row r="2843" s="32" customFormat="1"/>
    <row r="2844" s="32" customFormat="1"/>
    <row r="2845" s="32" customFormat="1"/>
    <row r="2846" s="32" customFormat="1"/>
    <row r="2847" s="32" customFormat="1"/>
    <row r="2848" s="32" customFormat="1"/>
    <row r="2849" s="32" customFormat="1"/>
    <row r="2850" s="32" customFormat="1"/>
    <row r="2851" s="32" customFormat="1"/>
    <row r="2852" s="32" customFormat="1"/>
    <row r="2853" s="32" customFormat="1"/>
    <row r="2854" s="32" customFormat="1"/>
    <row r="2855" s="32" customFormat="1"/>
    <row r="2856" s="32" customFormat="1"/>
    <row r="2857" s="32" customFormat="1"/>
    <row r="2858" s="32" customFormat="1"/>
    <row r="2859" s="32" customFormat="1"/>
    <row r="2860" s="32" customFormat="1"/>
    <row r="2861" s="32" customFormat="1"/>
    <row r="2862" s="32" customFormat="1"/>
    <row r="2863" s="32" customFormat="1"/>
    <row r="2864" s="32" customFormat="1"/>
    <row r="2865" s="32" customFormat="1"/>
    <row r="2866" s="32" customFormat="1"/>
    <row r="2867" s="32" customFormat="1"/>
    <row r="2868" s="32" customFormat="1"/>
    <row r="2869" s="32" customFormat="1"/>
    <row r="2870" s="32" customFormat="1"/>
    <row r="2871" s="32" customFormat="1"/>
    <row r="2872" s="32" customFormat="1"/>
    <row r="2873" s="32" customFormat="1"/>
    <row r="2874" s="32" customFormat="1"/>
    <row r="2875" s="32" customFormat="1"/>
    <row r="2876" s="32" customFormat="1"/>
    <row r="2877" s="32" customFormat="1"/>
    <row r="2878" s="32" customFormat="1"/>
    <row r="2879" s="32" customFormat="1"/>
    <row r="2880" s="32" customFormat="1"/>
    <row r="2881" s="32" customFormat="1"/>
    <row r="2882" s="32" customFormat="1"/>
    <row r="2883" s="32" customFormat="1"/>
    <row r="2884" s="32" customFormat="1"/>
    <row r="2885" s="32" customFormat="1"/>
    <row r="2886" s="32" customFormat="1"/>
    <row r="2887" s="32" customFormat="1"/>
    <row r="2888" s="32" customFormat="1"/>
    <row r="2889" s="32" customFormat="1"/>
    <row r="2890" s="32" customFormat="1"/>
    <row r="2891" s="32" customFormat="1"/>
    <row r="2892" s="32" customFormat="1"/>
    <row r="2893" s="32" customFormat="1"/>
    <row r="2894" s="32" customFormat="1"/>
    <row r="2895" s="32" customFormat="1"/>
    <row r="2896" s="32" customFormat="1"/>
    <row r="2897" s="32" customFormat="1"/>
    <row r="2898" s="32" customFormat="1"/>
    <row r="2899" s="32" customFormat="1"/>
    <row r="2900" s="32" customFormat="1"/>
    <row r="2901" s="32" customFormat="1"/>
    <row r="2902" s="32" customFormat="1"/>
    <row r="2903" s="32" customFormat="1"/>
    <row r="2904" s="32" customFormat="1"/>
    <row r="2905" s="32" customFormat="1"/>
    <row r="2906" s="32" customFormat="1"/>
    <row r="2907" s="32" customFormat="1"/>
    <row r="2908" s="32" customFormat="1"/>
    <row r="2909" s="32" customFormat="1"/>
    <row r="2910" s="32" customFormat="1"/>
    <row r="2911" s="32" customFormat="1"/>
    <row r="2912" s="32" customFormat="1"/>
    <row r="2913" s="32" customFormat="1"/>
    <row r="2914" s="32" customFormat="1"/>
    <row r="2915" s="32" customFormat="1"/>
    <row r="2916" s="32" customFormat="1"/>
    <row r="2917" s="32" customFormat="1"/>
    <row r="2918" s="32" customFormat="1"/>
    <row r="2919" s="32" customFormat="1"/>
    <row r="2920" s="32" customFormat="1"/>
    <row r="2921" s="32" customFormat="1"/>
    <row r="2922" s="32" customFormat="1"/>
    <row r="2923" s="32" customFormat="1"/>
    <row r="2924" s="32" customFormat="1"/>
    <row r="2925" s="32" customFormat="1"/>
    <row r="2926" s="32" customFormat="1"/>
    <row r="2927" s="32" customFormat="1"/>
    <row r="2928" s="32" customFormat="1"/>
    <row r="2929" s="32" customFormat="1"/>
    <row r="2930" s="32" customFormat="1"/>
    <row r="2931" s="32" customFormat="1"/>
    <row r="2932" s="32" customFormat="1"/>
    <row r="2933" s="32" customFormat="1"/>
    <row r="2934" s="32" customFormat="1"/>
    <row r="2935" s="32" customFormat="1"/>
    <row r="2936" s="32" customFormat="1"/>
    <row r="2937" s="32" customFormat="1"/>
    <row r="2938" s="32" customFormat="1"/>
    <row r="2939" s="32" customFormat="1"/>
    <row r="2940" s="32" customFormat="1"/>
    <row r="2941" s="32" customFormat="1"/>
    <row r="2942" s="32" customFormat="1"/>
    <row r="2943" s="32" customFormat="1"/>
    <row r="2944" s="32" customFormat="1"/>
    <row r="2945" s="32" customFormat="1"/>
    <row r="2946" s="32" customFormat="1"/>
    <row r="2947" s="32" customFormat="1"/>
    <row r="2948" s="32" customFormat="1"/>
    <row r="2949" s="32" customFormat="1"/>
    <row r="2950" s="32" customFormat="1"/>
    <row r="2951" s="32" customFormat="1"/>
    <row r="2952" s="32" customFormat="1"/>
    <row r="2953" s="32" customFormat="1"/>
    <row r="2954" s="32" customFormat="1"/>
    <row r="2955" s="32" customFormat="1"/>
    <row r="2956" s="32" customFormat="1"/>
    <row r="2957" s="32" customFormat="1"/>
    <row r="2958" s="32" customFormat="1"/>
    <row r="2959" s="32" customFormat="1"/>
    <row r="2960" s="32" customFormat="1"/>
    <row r="2961" s="32" customFormat="1"/>
    <row r="2962" s="32" customFormat="1"/>
    <row r="2963" s="32" customFormat="1"/>
    <row r="2964" s="32" customFormat="1"/>
    <row r="2965" s="32" customFormat="1"/>
    <row r="2966" s="32" customFormat="1"/>
    <row r="2967" s="32" customFormat="1"/>
    <row r="2968" s="32" customFormat="1"/>
    <row r="2969" s="32" customFormat="1"/>
    <row r="2970" s="32" customFormat="1"/>
    <row r="2971" s="32" customFormat="1"/>
    <row r="2972" s="32" customFormat="1"/>
    <row r="2973" s="32" customFormat="1"/>
    <row r="2974" s="32" customFormat="1"/>
    <row r="2975" s="32" customFormat="1"/>
    <row r="2976" s="32" customFormat="1"/>
    <row r="2977" s="32" customFormat="1"/>
    <row r="2978" s="32" customFormat="1"/>
    <row r="2979" s="32" customFormat="1"/>
    <row r="2980" s="32" customFormat="1"/>
    <row r="2981" s="32" customFormat="1"/>
    <row r="2982" s="32" customFormat="1"/>
    <row r="2983" s="32" customFormat="1"/>
    <row r="2984" s="32" customFormat="1"/>
    <row r="2985" s="32" customFormat="1"/>
    <row r="2986" s="32" customFormat="1"/>
    <row r="2987" s="32" customFormat="1"/>
    <row r="2988" s="32" customFormat="1"/>
    <row r="2989" s="32" customFormat="1"/>
    <row r="2990" s="32" customFormat="1"/>
    <row r="2991" s="32" customFormat="1"/>
    <row r="2992" s="32" customFormat="1"/>
    <row r="2993" s="32" customFormat="1"/>
    <row r="2994" s="32" customFormat="1"/>
    <row r="2995" s="32" customFormat="1"/>
    <row r="2996" s="32" customFormat="1"/>
    <row r="2997" s="32" customFormat="1"/>
    <row r="2998" s="32" customFormat="1"/>
    <row r="2999" s="32" customFormat="1"/>
    <row r="3000" s="32" customFormat="1"/>
    <row r="3001" s="32" customFormat="1"/>
    <row r="3002" s="32" customFormat="1"/>
    <row r="3003" s="32" customFormat="1"/>
    <row r="3004" s="32" customFormat="1"/>
    <row r="3005" s="32" customFormat="1"/>
    <row r="3006" s="32" customFormat="1"/>
    <row r="3007" s="32" customFormat="1"/>
    <row r="3008" s="32" customFormat="1"/>
    <row r="3009" s="32" customFormat="1"/>
    <row r="3010" s="32" customFormat="1"/>
    <row r="3011" s="32" customFormat="1"/>
    <row r="3012" s="32" customFormat="1"/>
    <row r="3013" s="32" customFormat="1"/>
    <row r="3014" s="32" customFormat="1"/>
    <row r="3015" s="32" customFormat="1"/>
    <row r="3016" s="32" customFormat="1"/>
    <row r="3017" s="32" customFormat="1"/>
    <row r="3018" s="32" customFormat="1"/>
    <row r="3019" s="32" customFormat="1"/>
    <row r="3020" s="32" customFormat="1"/>
    <row r="3021" s="32" customFormat="1"/>
    <row r="3022" s="32" customFormat="1"/>
    <row r="3023" s="32" customFormat="1"/>
    <row r="3024" s="32" customFormat="1"/>
    <row r="3025" s="32" customFormat="1"/>
    <row r="3026" s="32" customFormat="1"/>
    <row r="3027" s="32" customFormat="1"/>
    <row r="3028" s="32" customFormat="1"/>
    <row r="3029" s="32" customFormat="1"/>
    <row r="3030" s="32" customFormat="1"/>
    <row r="3031" s="32" customFormat="1"/>
    <row r="3032" s="32" customFormat="1"/>
    <row r="3033" s="32" customFormat="1"/>
    <row r="3034" s="32" customFormat="1"/>
    <row r="3035" s="32" customFormat="1"/>
    <row r="3036" s="32" customFormat="1"/>
    <row r="3037" s="32" customFormat="1"/>
    <row r="3038" s="32" customFormat="1"/>
    <row r="3039" s="32" customFormat="1"/>
    <row r="3040" s="32" customFormat="1"/>
    <row r="3041" s="32" customFormat="1"/>
    <row r="3042" s="32" customFormat="1"/>
    <row r="3043" s="32" customFormat="1"/>
    <row r="3044" s="32" customFormat="1"/>
    <row r="3045" s="32" customFormat="1"/>
    <row r="3046" s="32" customFormat="1"/>
    <row r="3047" s="32" customFormat="1"/>
    <row r="3048" s="32" customFormat="1"/>
    <row r="3049" s="32" customFormat="1"/>
    <row r="3050" s="32" customFormat="1"/>
    <row r="3051" s="32" customFormat="1"/>
    <row r="3052" s="32" customFormat="1"/>
    <row r="3053" s="32" customFormat="1"/>
    <row r="3054" s="32" customFormat="1"/>
    <row r="3055" s="32" customFormat="1"/>
    <row r="3056" s="32" customFormat="1"/>
    <row r="3057" s="32" customFormat="1"/>
    <row r="3058" s="32" customFormat="1"/>
    <row r="3059" s="32" customFormat="1"/>
    <row r="3060" s="32" customFormat="1"/>
    <row r="3061" s="32" customFormat="1"/>
    <row r="3062" s="32" customFormat="1"/>
    <row r="3063" s="32" customFormat="1"/>
    <row r="3064" s="32" customFormat="1"/>
    <row r="3065" s="32" customFormat="1"/>
    <row r="3066" s="32" customFormat="1"/>
    <row r="3067" s="32" customFormat="1"/>
    <row r="3068" s="32" customFormat="1"/>
    <row r="3069" s="32" customFormat="1"/>
    <row r="3070" s="32" customFormat="1"/>
    <row r="3071" s="32" customFormat="1"/>
    <row r="3072" s="32" customFormat="1"/>
    <row r="3073" s="32" customFormat="1"/>
    <row r="3074" s="32" customFormat="1"/>
    <row r="3075" s="32" customFormat="1"/>
    <row r="3076" s="32" customFormat="1"/>
    <row r="3077" s="32" customFormat="1"/>
    <row r="3078" s="32" customFormat="1"/>
    <row r="3079" s="32" customFormat="1"/>
    <row r="3080" s="32" customFormat="1"/>
    <row r="3081" s="32" customFormat="1"/>
    <row r="3082" s="32" customFormat="1"/>
    <row r="3083" s="32" customFormat="1"/>
    <row r="3084" s="32" customFormat="1"/>
    <row r="3085" s="32" customFormat="1"/>
    <row r="3086" s="32" customFormat="1"/>
    <row r="3087" s="32" customFormat="1"/>
    <row r="3088" s="32" customFormat="1"/>
    <row r="3089" s="32" customFormat="1"/>
    <row r="3090" s="32" customFormat="1"/>
    <row r="3091" s="32" customFormat="1"/>
    <row r="3092" s="32" customFormat="1"/>
    <row r="3093" s="32" customFormat="1"/>
    <row r="3094" s="32" customFormat="1"/>
    <row r="3095" s="32" customFormat="1"/>
    <row r="3096" s="32" customFormat="1"/>
    <row r="3097" s="32" customFormat="1"/>
    <row r="3098" s="32" customFormat="1"/>
    <row r="3099" s="32" customFormat="1"/>
    <row r="3100" s="32" customFormat="1"/>
    <row r="3101" s="3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topLeftCell="A10" workbookViewId="0">
      <selection activeCell="A24" sqref="A24"/>
    </sheetView>
  </sheetViews>
  <sheetFormatPr defaultRowHeight="15"/>
  <cols>
    <col min="1" max="1" width="33" customWidth="1"/>
    <col min="2" max="2" width="7.7109375" customWidth="1"/>
    <col min="3" max="26" width="5.85546875" customWidth="1"/>
    <col min="28" max="62" width="9.140625" style="32"/>
  </cols>
  <sheetData>
    <row r="1" spans="1:40" ht="14.25" customHeight="1">
      <c r="A1" s="30" t="s">
        <v>48</v>
      </c>
      <c r="B1" s="30"/>
      <c r="C1" s="30"/>
      <c r="D1" s="30"/>
      <c r="E1" s="30"/>
      <c r="F1" s="30"/>
      <c r="G1" s="30"/>
      <c r="H1" s="30"/>
      <c r="I1" s="30"/>
      <c r="J1" s="30"/>
      <c r="K1" s="30"/>
      <c r="L1" s="30"/>
      <c r="M1" s="30"/>
      <c r="N1" s="30"/>
      <c r="O1" s="30"/>
      <c r="P1" s="30"/>
      <c r="Q1" s="30"/>
      <c r="R1" s="30"/>
      <c r="S1" s="30"/>
      <c r="T1" s="30"/>
      <c r="U1" s="30"/>
      <c r="V1" s="30"/>
      <c r="W1" s="30"/>
      <c r="X1" s="30"/>
      <c r="Y1" s="30"/>
      <c r="Z1" s="30"/>
      <c r="AA1" s="31" t="s">
        <v>49</v>
      </c>
    </row>
    <row r="2" spans="1:40" ht="12.75" customHeight="1">
      <c r="A2" s="30" t="s">
        <v>232</v>
      </c>
      <c r="B2" s="30"/>
      <c r="C2" s="30"/>
      <c r="D2" s="30"/>
      <c r="E2" s="30"/>
      <c r="F2" s="30"/>
      <c r="G2" s="30"/>
      <c r="H2" s="30"/>
      <c r="I2" s="30"/>
      <c r="J2" s="30"/>
      <c r="K2" s="30"/>
      <c r="L2" s="30"/>
      <c r="M2" s="30"/>
      <c r="N2" s="30"/>
      <c r="O2" s="30"/>
      <c r="P2" s="30"/>
      <c r="Q2" s="30"/>
      <c r="R2" s="30"/>
      <c r="S2" s="30"/>
      <c r="T2" s="30"/>
      <c r="U2" s="30"/>
      <c r="V2" s="30"/>
      <c r="W2" s="30"/>
      <c r="X2" s="30"/>
      <c r="Y2" s="30"/>
      <c r="Z2" s="30"/>
      <c r="AA2" s="31" t="s">
        <v>50</v>
      </c>
    </row>
    <row r="3" spans="1:40" ht="9" customHeight="1" thickBot="1">
      <c r="A3" s="33"/>
      <c r="B3" s="33"/>
      <c r="C3" s="34"/>
      <c r="D3" s="35"/>
      <c r="E3" s="35"/>
      <c r="F3" s="35"/>
      <c r="G3" s="35"/>
      <c r="H3" s="35"/>
      <c r="I3" s="35"/>
      <c r="J3" s="35"/>
      <c r="K3" s="35"/>
      <c r="L3" s="35"/>
      <c r="M3" s="35"/>
      <c r="N3" s="35"/>
      <c r="O3" s="35"/>
      <c r="P3" s="35"/>
      <c r="Q3" s="35"/>
      <c r="R3" s="35"/>
      <c r="S3" s="35"/>
      <c r="T3" s="36"/>
      <c r="U3" s="35"/>
      <c r="V3" s="35"/>
      <c r="W3" s="35"/>
      <c r="X3" s="35"/>
      <c r="Y3" s="35"/>
      <c r="Z3" s="35"/>
    </row>
    <row r="4" spans="1:40" ht="22.5" customHeight="1">
      <c r="A4" s="37" t="s">
        <v>51</v>
      </c>
      <c r="B4" s="38" t="s">
        <v>11</v>
      </c>
      <c r="C4" s="39" t="s">
        <v>52</v>
      </c>
      <c r="D4" s="39"/>
      <c r="E4" s="39" t="s">
        <v>53</v>
      </c>
      <c r="F4" s="39"/>
      <c r="G4" s="39" t="s">
        <v>54</v>
      </c>
      <c r="H4" s="39"/>
      <c r="I4" s="39" t="s">
        <v>55</v>
      </c>
      <c r="J4" s="39"/>
      <c r="K4" s="39" t="s">
        <v>56</v>
      </c>
      <c r="L4" s="39"/>
      <c r="M4" s="39" t="s">
        <v>57</v>
      </c>
      <c r="N4" s="39"/>
      <c r="O4" s="39" t="s">
        <v>58</v>
      </c>
      <c r="P4" s="39"/>
      <c r="Q4" s="39" t="s">
        <v>59</v>
      </c>
      <c r="R4" s="39"/>
      <c r="S4" s="39" t="s">
        <v>60</v>
      </c>
      <c r="T4" s="39"/>
      <c r="U4" s="39" t="s">
        <v>61</v>
      </c>
      <c r="V4" s="39"/>
      <c r="W4" s="39" t="s">
        <v>62</v>
      </c>
      <c r="X4" s="39"/>
      <c r="Y4" s="39" t="s">
        <v>63</v>
      </c>
      <c r="Z4" s="40"/>
      <c r="AB4" s="258"/>
      <c r="AC4" s="258"/>
      <c r="AD4" s="259"/>
      <c r="AE4" s="259"/>
      <c r="AF4" s="259"/>
      <c r="AG4" s="259"/>
      <c r="AH4" s="259"/>
      <c r="AI4" s="258"/>
      <c r="AJ4" s="258"/>
      <c r="AK4" s="258"/>
      <c r="AL4" s="258"/>
      <c r="AM4" s="259"/>
    </row>
    <row r="5" spans="1:40" ht="12.75" customHeight="1" thickBot="1">
      <c r="A5" s="41"/>
      <c r="B5" s="42"/>
      <c r="C5" s="43" t="s">
        <v>64</v>
      </c>
      <c r="D5" s="43" t="s">
        <v>65</v>
      </c>
      <c r="E5" s="43" t="s">
        <v>64</v>
      </c>
      <c r="F5" s="43" t="s">
        <v>65</v>
      </c>
      <c r="G5" s="43" t="s">
        <v>64</v>
      </c>
      <c r="H5" s="43" t="s">
        <v>65</v>
      </c>
      <c r="I5" s="43" t="s">
        <v>64</v>
      </c>
      <c r="J5" s="43" t="s">
        <v>65</v>
      </c>
      <c r="K5" s="43" t="s">
        <v>64</v>
      </c>
      <c r="L5" s="43" t="s">
        <v>65</v>
      </c>
      <c r="M5" s="43" t="s">
        <v>64</v>
      </c>
      <c r="N5" s="43" t="s">
        <v>65</v>
      </c>
      <c r="O5" s="43" t="s">
        <v>64</v>
      </c>
      <c r="P5" s="43" t="s">
        <v>65</v>
      </c>
      <c r="Q5" s="43" t="s">
        <v>64</v>
      </c>
      <c r="R5" s="43" t="s">
        <v>65</v>
      </c>
      <c r="S5" s="43" t="s">
        <v>64</v>
      </c>
      <c r="T5" s="43" t="s">
        <v>65</v>
      </c>
      <c r="U5" s="43" t="s">
        <v>64</v>
      </c>
      <c r="V5" s="43" t="s">
        <v>65</v>
      </c>
      <c r="W5" s="43" t="s">
        <v>64</v>
      </c>
      <c r="X5" s="43" t="s">
        <v>65</v>
      </c>
      <c r="Y5" s="44" t="s">
        <v>64</v>
      </c>
      <c r="Z5" s="45" t="s">
        <v>65</v>
      </c>
      <c r="AA5" s="46"/>
      <c r="AB5" s="260"/>
      <c r="AC5" s="258"/>
      <c r="AD5" s="259"/>
      <c r="AE5" s="259"/>
      <c r="AF5" s="259"/>
      <c r="AG5" s="259"/>
      <c r="AH5" s="259"/>
      <c r="AI5" s="258"/>
      <c r="AJ5" s="258"/>
      <c r="AK5" s="258"/>
      <c r="AL5" s="258"/>
      <c r="AM5" s="259"/>
    </row>
    <row r="6" spans="1:40" ht="12.75" customHeight="1" thickBot="1">
      <c r="A6" s="47" t="s">
        <v>66</v>
      </c>
      <c r="B6" s="48">
        <f>SUM(B7,B25)</f>
        <v>43</v>
      </c>
      <c r="C6" s="48">
        <f>SUM(C7,C25)</f>
        <v>3</v>
      </c>
      <c r="D6" s="48"/>
      <c r="E6" s="48">
        <f>SUM(E7,E25)</f>
        <v>2</v>
      </c>
      <c r="F6" s="48"/>
      <c r="G6" s="48">
        <f>SUM(G7,G25)</f>
        <v>5</v>
      </c>
      <c r="H6" s="48"/>
      <c r="I6" s="48">
        <f>SUM(I7,I25)</f>
        <v>3</v>
      </c>
      <c r="J6" s="48"/>
      <c r="K6" s="48">
        <f>SUM(K7,K25)</f>
        <v>3</v>
      </c>
      <c r="L6" s="48"/>
      <c r="M6" s="48">
        <f>SUM(M7,M25)</f>
        <v>4</v>
      </c>
      <c r="N6" s="48"/>
      <c r="O6" s="48">
        <f>SUM(O7,O25)</f>
        <v>1</v>
      </c>
      <c r="P6" s="48"/>
      <c r="Q6" s="48">
        <f>SUM(Q7,Q25)</f>
        <v>4</v>
      </c>
      <c r="R6" s="48"/>
      <c r="S6" s="48">
        <f>SUM(S7,S25)</f>
        <v>6</v>
      </c>
      <c r="T6" s="48"/>
      <c r="U6" s="48">
        <f>SUM(U7,U25)</f>
        <v>7</v>
      </c>
      <c r="V6" s="48"/>
      <c r="W6" s="48">
        <f>SUM(W7,W25)</f>
        <v>5</v>
      </c>
      <c r="X6" s="48"/>
      <c r="Y6" s="48">
        <f>SUM(Y7,Y25)</f>
        <v>0</v>
      </c>
      <c r="Z6" s="49"/>
      <c r="AA6" s="50">
        <f>SUM(C6:Z6)</f>
        <v>43</v>
      </c>
      <c r="AB6" s="261"/>
      <c r="AC6" s="261"/>
      <c r="AD6" s="261"/>
      <c r="AE6" s="262"/>
      <c r="AF6" s="262"/>
      <c r="AG6" s="262"/>
      <c r="AH6" s="262"/>
      <c r="AI6" s="262"/>
      <c r="AJ6" s="262"/>
      <c r="AK6" s="262"/>
      <c r="AL6" s="262"/>
      <c r="AM6" s="262"/>
      <c r="AN6" s="262"/>
    </row>
    <row r="7" spans="1:40" ht="12.75" customHeight="1" thickBot="1">
      <c r="A7" s="51" t="s">
        <v>67</v>
      </c>
      <c r="B7" s="52">
        <f>SUM(B8:B24)</f>
        <v>24</v>
      </c>
      <c r="C7" s="52">
        <f>SUM(C8:C24)</f>
        <v>1</v>
      </c>
      <c r="D7" s="52"/>
      <c r="E7" s="52">
        <f>SUM(E8:E24)</f>
        <v>1</v>
      </c>
      <c r="F7" s="52"/>
      <c r="G7" s="52">
        <f>SUM(G8:G24)</f>
        <v>5</v>
      </c>
      <c r="H7" s="52"/>
      <c r="I7" s="52">
        <f>SUM(I8:I24)</f>
        <v>2</v>
      </c>
      <c r="J7" s="52"/>
      <c r="K7" s="52">
        <f>SUM(K8:K24)</f>
        <v>1</v>
      </c>
      <c r="L7" s="52"/>
      <c r="M7" s="52">
        <f>SUM(M8:M24)</f>
        <v>1</v>
      </c>
      <c r="N7" s="52"/>
      <c r="O7" s="52">
        <f>SUM(O8:O24)</f>
        <v>0</v>
      </c>
      <c r="P7" s="52"/>
      <c r="Q7" s="52">
        <f>SUM(Q8:Q24)</f>
        <v>2</v>
      </c>
      <c r="R7" s="52"/>
      <c r="S7" s="52">
        <f>SUM(S8:S24)</f>
        <v>3</v>
      </c>
      <c r="T7" s="52"/>
      <c r="U7" s="52">
        <f>SUM(U8:U24)</f>
        <v>5</v>
      </c>
      <c r="V7" s="52"/>
      <c r="W7" s="52">
        <f>SUM(W8:W24)</f>
        <v>3</v>
      </c>
      <c r="X7" s="52"/>
      <c r="Y7" s="52">
        <f>SUM(Y8:Y24)</f>
        <v>0</v>
      </c>
      <c r="Z7" s="53"/>
      <c r="AA7" s="54">
        <f>SUM(C7:Z7)</f>
        <v>24</v>
      </c>
      <c r="AB7" s="263"/>
      <c r="AC7" s="263"/>
      <c r="AD7" s="263"/>
    </row>
    <row r="8" spans="1:40" ht="15.75" customHeight="1">
      <c r="A8" s="55" t="s">
        <v>68</v>
      </c>
      <c r="B8" s="56">
        <f t="shared" ref="B8:B24" si="0">SUM(C8:Z8)</f>
        <v>1</v>
      </c>
      <c r="C8" s="57"/>
      <c r="D8" s="57"/>
      <c r="E8" s="57"/>
      <c r="F8" s="57"/>
      <c r="G8" s="57"/>
      <c r="H8" s="57"/>
      <c r="I8" s="57">
        <v>1</v>
      </c>
      <c r="J8" s="57" t="s">
        <v>267</v>
      </c>
      <c r="K8" s="57"/>
      <c r="L8" s="57"/>
      <c r="M8" s="57"/>
      <c r="N8" s="57"/>
      <c r="O8" s="57"/>
      <c r="P8" s="57"/>
      <c r="Q8" s="57"/>
      <c r="R8" s="57"/>
      <c r="S8" s="57"/>
      <c r="T8" s="57"/>
      <c r="U8" s="57"/>
      <c r="V8" s="57"/>
      <c r="W8" s="57"/>
      <c r="X8" s="57"/>
      <c r="Y8" s="57"/>
      <c r="Z8" s="58"/>
      <c r="AA8" s="59"/>
      <c r="AB8" s="263"/>
      <c r="AC8" s="263"/>
      <c r="AD8" s="263"/>
    </row>
    <row r="9" spans="1:40" ht="15.75" customHeight="1">
      <c r="A9" s="55" t="s">
        <v>69</v>
      </c>
      <c r="B9" s="56">
        <f t="shared" si="0"/>
        <v>1</v>
      </c>
      <c r="C9" s="57"/>
      <c r="D9" s="57"/>
      <c r="E9" s="57"/>
      <c r="F9" s="57"/>
      <c r="G9" s="57"/>
      <c r="H9" s="57"/>
      <c r="I9" s="57"/>
      <c r="J9" s="57"/>
      <c r="K9" s="57"/>
      <c r="L9" s="57"/>
      <c r="M9" s="57"/>
      <c r="N9" s="57"/>
      <c r="O9" s="57"/>
      <c r="P9" s="57"/>
      <c r="Q9" s="57"/>
      <c r="R9" s="57"/>
      <c r="S9" s="57"/>
      <c r="T9" s="57"/>
      <c r="U9" s="57">
        <v>1</v>
      </c>
      <c r="V9" s="57"/>
      <c r="W9" s="57"/>
      <c r="X9" s="57"/>
      <c r="Y9" s="57"/>
      <c r="Z9" s="58"/>
      <c r="AA9" s="59"/>
      <c r="AB9" s="263"/>
      <c r="AC9" s="263"/>
      <c r="AD9" s="263"/>
    </row>
    <row r="10" spans="1:40" ht="15.75" customHeight="1">
      <c r="A10" s="55" t="s">
        <v>70</v>
      </c>
      <c r="B10" s="60">
        <f t="shared" si="0"/>
        <v>0</v>
      </c>
      <c r="C10" s="61"/>
      <c r="D10" s="61"/>
      <c r="E10" s="61"/>
      <c r="F10" s="61"/>
      <c r="G10" s="61"/>
      <c r="H10" s="61"/>
      <c r="I10" s="61"/>
      <c r="J10" s="61"/>
      <c r="K10" s="61"/>
      <c r="L10" s="61"/>
      <c r="M10" s="61"/>
      <c r="N10" s="61"/>
      <c r="O10" s="61"/>
      <c r="P10" s="62"/>
      <c r="Q10" s="62"/>
      <c r="R10" s="62"/>
      <c r="S10" s="62"/>
      <c r="T10" s="62"/>
      <c r="U10" s="61"/>
      <c r="V10" s="61"/>
      <c r="W10" s="61"/>
      <c r="X10" s="61"/>
      <c r="Y10" s="61"/>
      <c r="Z10" s="63"/>
    </row>
    <row r="11" spans="1:40" ht="15.75" customHeight="1">
      <c r="A11" s="64" t="s">
        <v>71</v>
      </c>
      <c r="B11" s="65">
        <f t="shared" si="0"/>
        <v>0</v>
      </c>
      <c r="C11" s="66"/>
      <c r="D11" s="66"/>
      <c r="E11" s="66"/>
      <c r="F11" s="66"/>
      <c r="G11" s="66"/>
      <c r="H11" s="66"/>
      <c r="I11" s="66"/>
      <c r="J11" s="66"/>
      <c r="K11" s="66"/>
      <c r="L11" s="66"/>
      <c r="M11" s="66"/>
      <c r="N11" s="66"/>
      <c r="O11" s="66"/>
      <c r="P11" s="66"/>
      <c r="Q11" s="66"/>
      <c r="R11" s="66"/>
      <c r="S11" s="66"/>
      <c r="T11" s="66"/>
      <c r="U11" s="66"/>
      <c r="V11" s="66"/>
      <c r="W11" s="66"/>
      <c r="X11" s="66"/>
      <c r="Y11" s="66"/>
      <c r="Z11" s="67"/>
    </row>
    <row r="12" spans="1:40" ht="15.75" customHeight="1">
      <c r="A12" s="209" t="s">
        <v>72</v>
      </c>
      <c r="B12" s="56">
        <f t="shared" si="0"/>
        <v>0</v>
      </c>
      <c r="C12" s="57"/>
      <c r="D12" s="57"/>
      <c r="E12" s="57"/>
      <c r="F12" s="57"/>
      <c r="G12" s="57"/>
      <c r="H12" s="57"/>
      <c r="I12" s="57"/>
      <c r="J12" s="57"/>
      <c r="K12" s="57"/>
      <c r="L12" s="57"/>
      <c r="M12" s="57"/>
      <c r="N12" s="57"/>
      <c r="O12" s="57"/>
      <c r="P12" s="57"/>
      <c r="Q12" s="57"/>
      <c r="R12" s="57"/>
      <c r="S12" s="57"/>
      <c r="T12" s="57"/>
      <c r="U12" s="57"/>
      <c r="V12" s="57"/>
      <c r="W12" s="57"/>
      <c r="X12" s="57"/>
      <c r="Y12" s="57"/>
      <c r="Z12" s="58"/>
      <c r="AA12" s="59"/>
      <c r="AB12" s="263"/>
      <c r="AC12" s="263"/>
      <c r="AD12" s="263"/>
    </row>
    <row r="13" spans="1:40" ht="15.75" customHeight="1">
      <c r="A13" s="210" t="s">
        <v>73</v>
      </c>
      <c r="B13" s="56">
        <f t="shared" si="0"/>
        <v>0</v>
      </c>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40" ht="15.75" customHeight="1">
      <c r="A14" s="211" t="s">
        <v>74</v>
      </c>
      <c r="B14" s="60">
        <f t="shared" si="0"/>
        <v>5</v>
      </c>
      <c r="C14" s="249">
        <v>1</v>
      </c>
      <c r="D14" s="249" t="s">
        <v>249</v>
      </c>
      <c r="E14" s="249"/>
      <c r="F14" s="249"/>
      <c r="G14" s="250"/>
      <c r="H14" s="61"/>
      <c r="I14" s="61"/>
      <c r="J14" s="61"/>
      <c r="K14" s="61"/>
      <c r="L14" s="61"/>
      <c r="M14" s="61">
        <v>1</v>
      </c>
      <c r="N14" s="61" t="s">
        <v>268</v>
      </c>
      <c r="O14" s="61"/>
      <c r="P14" s="61"/>
      <c r="Q14" s="61"/>
      <c r="R14" s="61"/>
      <c r="S14" s="61">
        <v>1</v>
      </c>
      <c r="T14" s="61" t="s">
        <v>272</v>
      </c>
      <c r="U14" s="61"/>
      <c r="V14" s="61"/>
      <c r="W14" s="61">
        <v>2</v>
      </c>
      <c r="X14" s="57"/>
      <c r="Y14" s="61"/>
      <c r="Z14" s="63"/>
      <c r="AA14" s="68"/>
    </row>
    <row r="15" spans="1:40" ht="15.75" customHeight="1">
      <c r="A15" s="69" t="s">
        <v>224</v>
      </c>
      <c r="B15" s="60">
        <f t="shared" si="0"/>
        <v>4</v>
      </c>
      <c r="C15" s="249"/>
      <c r="D15" s="249"/>
      <c r="E15" s="249"/>
      <c r="F15" s="249"/>
      <c r="G15" s="249">
        <v>2</v>
      </c>
      <c r="H15" s="61" t="s">
        <v>250</v>
      </c>
      <c r="I15" s="61"/>
      <c r="J15" s="61"/>
      <c r="K15" s="61"/>
      <c r="L15" s="61"/>
      <c r="M15" s="61"/>
      <c r="N15" s="61"/>
      <c r="O15" s="61"/>
      <c r="P15" s="61"/>
      <c r="Q15" s="61">
        <v>1</v>
      </c>
      <c r="R15" s="70"/>
      <c r="S15" s="61">
        <v>1</v>
      </c>
      <c r="T15" s="61" t="s">
        <v>273</v>
      </c>
      <c r="U15" s="61"/>
      <c r="V15" s="71"/>
      <c r="W15" s="61"/>
      <c r="X15" s="61"/>
      <c r="Y15" s="61"/>
      <c r="Z15" s="63"/>
    </row>
    <row r="16" spans="1:40" ht="15.75" customHeight="1">
      <c r="A16" s="55" t="s">
        <v>75</v>
      </c>
      <c r="B16" s="56">
        <f t="shared" si="0"/>
        <v>1</v>
      </c>
      <c r="C16" s="251"/>
      <c r="D16" s="251"/>
      <c r="E16" s="249"/>
      <c r="F16" s="250"/>
      <c r="G16" s="251"/>
      <c r="H16" s="62"/>
      <c r="I16" s="62"/>
      <c r="J16" s="62"/>
      <c r="K16" s="62"/>
      <c r="L16" s="62"/>
      <c r="M16" s="61"/>
      <c r="N16" s="62"/>
      <c r="O16" s="62"/>
      <c r="P16" s="62"/>
      <c r="Q16" s="62"/>
      <c r="R16" s="62"/>
      <c r="S16" s="62"/>
      <c r="T16" s="62"/>
      <c r="U16" s="66"/>
      <c r="V16" s="66"/>
      <c r="W16" s="66">
        <v>1</v>
      </c>
      <c r="X16" s="66"/>
      <c r="Y16" s="66"/>
      <c r="Z16" s="67"/>
      <c r="AA16" s="68"/>
    </row>
    <row r="17" spans="1:27" ht="15.75" customHeight="1">
      <c r="A17" s="55" t="s">
        <v>76</v>
      </c>
      <c r="B17" s="65">
        <f t="shared" si="0"/>
        <v>6</v>
      </c>
      <c r="C17" s="252"/>
      <c r="D17" s="250"/>
      <c r="E17" s="252">
        <v>1</v>
      </c>
      <c r="F17" s="305" t="s">
        <v>251</v>
      </c>
      <c r="G17" s="252">
        <v>1</v>
      </c>
      <c r="H17" s="57" t="s">
        <v>252</v>
      </c>
      <c r="I17" s="72"/>
      <c r="J17" s="72"/>
      <c r="K17" s="72">
        <v>1</v>
      </c>
      <c r="L17" s="57" t="s">
        <v>249</v>
      </c>
      <c r="M17" s="61"/>
      <c r="N17" s="57"/>
      <c r="O17" s="72"/>
      <c r="P17" s="66"/>
      <c r="Q17" s="66"/>
      <c r="R17" s="73"/>
      <c r="S17" s="66">
        <v>1</v>
      </c>
      <c r="T17" s="66" t="s">
        <v>274</v>
      </c>
      <c r="U17" s="72">
        <v>2</v>
      </c>
      <c r="V17" s="72"/>
      <c r="W17" s="72"/>
      <c r="X17" s="57"/>
      <c r="Y17" s="72"/>
      <c r="Z17" s="58"/>
    </row>
    <row r="18" spans="1:27" ht="15.75" customHeight="1">
      <c r="A18" s="212" t="s">
        <v>77</v>
      </c>
      <c r="B18" s="56">
        <f t="shared" si="0"/>
        <v>1</v>
      </c>
      <c r="C18" s="253"/>
      <c r="D18" s="253"/>
      <c r="E18" s="253"/>
      <c r="F18" s="253"/>
      <c r="G18" s="250"/>
      <c r="H18" s="74"/>
      <c r="I18" s="74"/>
      <c r="J18" s="74"/>
      <c r="K18" s="74"/>
      <c r="L18" s="74"/>
      <c r="M18" s="74"/>
      <c r="N18" s="74"/>
      <c r="O18" s="74"/>
      <c r="P18" s="74"/>
      <c r="Q18" s="74"/>
      <c r="R18" s="74"/>
      <c r="S18" s="74"/>
      <c r="T18" s="74"/>
      <c r="U18" s="253">
        <v>1</v>
      </c>
      <c r="V18" s="74"/>
      <c r="W18" s="74"/>
      <c r="X18" s="74"/>
      <c r="Y18" s="74"/>
      <c r="Z18" s="75"/>
    </row>
    <row r="19" spans="1:27" ht="15.75" customHeight="1">
      <c r="A19" s="55" t="s">
        <v>78</v>
      </c>
      <c r="B19" s="60">
        <f t="shared" si="0"/>
        <v>2</v>
      </c>
      <c r="C19" s="250"/>
      <c r="D19" s="250"/>
      <c r="E19" s="250"/>
      <c r="F19" s="250"/>
      <c r="G19" s="250">
        <v>1</v>
      </c>
      <c r="H19" s="57" t="s">
        <v>253</v>
      </c>
      <c r="I19" s="57">
        <v>1</v>
      </c>
      <c r="J19" s="57" t="s">
        <v>269</v>
      </c>
      <c r="K19" s="57"/>
      <c r="L19" s="57"/>
      <c r="M19" s="57"/>
      <c r="N19" s="57"/>
      <c r="O19" s="57"/>
      <c r="P19" s="57"/>
      <c r="Q19" s="57"/>
      <c r="R19" s="57"/>
      <c r="S19" s="57"/>
      <c r="T19" s="57"/>
      <c r="U19" s="57"/>
      <c r="V19" s="57"/>
      <c r="W19" s="57"/>
      <c r="X19" s="57"/>
      <c r="Y19" s="57"/>
      <c r="Z19" s="76"/>
    </row>
    <row r="20" spans="1:27" ht="15.75" customHeight="1">
      <c r="A20" s="55" t="s">
        <v>79</v>
      </c>
      <c r="B20" s="56">
        <f t="shared" si="0"/>
        <v>1</v>
      </c>
      <c r="C20" s="254"/>
      <c r="D20" s="254"/>
      <c r="E20" s="250"/>
      <c r="F20" s="250"/>
      <c r="G20" s="250"/>
      <c r="H20" s="57"/>
      <c r="I20" s="57"/>
      <c r="J20" s="57"/>
      <c r="K20" s="57"/>
      <c r="L20" s="57"/>
      <c r="M20" s="57"/>
      <c r="N20" s="57"/>
      <c r="O20" s="57"/>
      <c r="P20" s="57"/>
      <c r="Q20" s="57">
        <v>1</v>
      </c>
      <c r="R20" s="57" t="s">
        <v>267</v>
      </c>
      <c r="S20" s="57"/>
      <c r="T20" s="57"/>
      <c r="U20" s="77"/>
      <c r="V20" s="77"/>
      <c r="W20" s="77"/>
      <c r="X20" s="77"/>
      <c r="Y20" s="61"/>
      <c r="Z20" s="78"/>
    </row>
    <row r="21" spans="1:27" ht="15.75" customHeight="1">
      <c r="A21" s="55" t="s">
        <v>80</v>
      </c>
      <c r="B21" s="56">
        <f t="shared" si="0"/>
        <v>0</v>
      </c>
      <c r="C21" s="77"/>
      <c r="D21" s="77"/>
      <c r="E21" s="57"/>
      <c r="F21" s="57"/>
      <c r="G21" s="57"/>
      <c r="H21" s="57"/>
      <c r="I21" s="66"/>
      <c r="J21" s="66"/>
      <c r="K21" s="66"/>
      <c r="L21" s="66"/>
      <c r="M21" s="66"/>
      <c r="N21" s="66"/>
      <c r="O21" s="66"/>
      <c r="P21" s="57"/>
      <c r="Q21" s="57"/>
      <c r="R21" s="57"/>
      <c r="S21" s="57"/>
      <c r="T21" s="57"/>
      <c r="U21" s="77"/>
      <c r="V21" s="77"/>
      <c r="W21" s="77"/>
      <c r="X21" s="77"/>
      <c r="Y21" s="77"/>
      <c r="Z21" s="78"/>
    </row>
    <row r="22" spans="1:27" ht="15.75" customHeight="1">
      <c r="A22" s="55" t="s">
        <v>81</v>
      </c>
      <c r="B22" s="56">
        <f t="shared" si="0"/>
        <v>1</v>
      </c>
      <c r="C22" s="77"/>
      <c r="D22" s="77"/>
      <c r="E22" s="57"/>
      <c r="F22" s="57"/>
      <c r="G22" s="57">
        <v>1</v>
      </c>
      <c r="H22" s="57" t="s">
        <v>254</v>
      </c>
      <c r="I22" s="57"/>
      <c r="J22" s="57"/>
      <c r="K22" s="57"/>
      <c r="L22" s="57"/>
      <c r="M22" s="57"/>
      <c r="N22" s="57"/>
      <c r="O22" s="57"/>
      <c r="P22" s="57"/>
      <c r="Q22" s="57"/>
      <c r="R22" s="57"/>
      <c r="S22" s="57"/>
      <c r="T22" s="57"/>
      <c r="U22" s="77"/>
      <c r="V22" s="77"/>
      <c r="W22" s="77"/>
      <c r="X22" s="77"/>
      <c r="Y22" s="77"/>
      <c r="Z22" s="78"/>
    </row>
    <row r="23" spans="1:27" ht="15.75" customHeight="1">
      <c r="A23" s="55" t="s">
        <v>198</v>
      </c>
      <c r="B23" s="56">
        <f t="shared" si="0"/>
        <v>1</v>
      </c>
      <c r="C23" s="61"/>
      <c r="D23" s="61"/>
      <c r="E23" s="61"/>
      <c r="F23" s="61"/>
      <c r="G23" s="61"/>
      <c r="H23" s="61"/>
      <c r="I23" s="61"/>
      <c r="J23" s="61"/>
      <c r="K23" s="61"/>
      <c r="L23" s="61"/>
      <c r="M23" s="61"/>
      <c r="N23" s="61"/>
      <c r="O23" s="61"/>
      <c r="P23" s="61"/>
      <c r="Q23" s="61"/>
      <c r="R23" s="61"/>
      <c r="S23" s="61"/>
      <c r="T23" s="61"/>
      <c r="U23" s="61">
        <v>1</v>
      </c>
      <c r="V23" s="61"/>
      <c r="W23" s="61"/>
      <c r="X23" s="61"/>
      <c r="Y23" s="61"/>
      <c r="Z23" s="63"/>
    </row>
    <row r="24" spans="1:27" ht="15.75" customHeight="1" thickBot="1">
      <c r="A24" s="69" t="s">
        <v>353</v>
      </c>
      <c r="B24" s="56">
        <f t="shared" si="0"/>
        <v>0</v>
      </c>
      <c r="C24" s="61"/>
      <c r="D24" s="61"/>
      <c r="E24" s="61"/>
      <c r="F24" s="61"/>
      <c r="G24" s="61"/>
      <c r="H24" s="61"/>
      <c r="I24" s="61"/>
      <c r="J24" s="61"/>
      <c r="K24" s="61"/>
      <c r="L24" s="61"/>
      <c r="M24" s="61"/>
      <c r="N24" s="61"/>
      <c r="O24" s="61"/>
      <c r="P24" s="61"/>
      <c r="Q24" s="61"/>
      <c r="R24" s="61"/>
      <c r="S24" s="61"/>
      <c r="T24" s="61"/>
      <c r="U24" s="61"/>
      <c r="V24" s="61"/>
      <c r="W24" s="61"/>
      <c r="X24" s="61"/>
      <c r="Y24" s="61"/>
      <c r="Z24" s="63"/>
    </row>
    <row r="25" spans="1:27" ht="12" customHeight="1" thickBot="1">
      <c r="A25" s="213" t="s">
        <v>82</v>
      </c>
      <c r="B25" s="52">
        <f t="shared" ref="B25:Q25" si="1">SUM(B26:B44)</f>
        <v>19</v>
      </c>
      <c r="C25" s="79">
        <f t="shared" si="1"/>
        <v>2</v>
      </c>
      <c r="D25" s="79">
        <f t="shared" si="1"/>
        <v>0</v>
      </c>
      <c r="E25" s="79">
        <f t="shared" si="1"/>
        <v>1</v>
      </c>
      <c r="F25" s="79">
        <f t="shared" si="1"/>
        <v>0</v>
      </c>
      <c r="G25" s="79">
        <f t="shared" si="1"/>
        <v>0</v>
      </c>
      <c r="H25" s="79">
        <f t="shared" si="1"/>
        <v>0</v>
      </c>
      <c r="I25" s="79">
        <f t="shared" si="1"/>
        <v>1</v>
      </c>
      <c r="J25" s="79">
        <f t="shared" si="1"/>
        <v>0</v>
      </c>
      <c r="K25" s="79">
        <f t="shared" si="1"/>
        <v>2</v>
      </c>
      <c r="L25" s="79">
        <f t="shared" si="1"/>
        <v>0</v>
      </c>
      <c r="M25" s="79">
        <f t="shared" si="1"/>
        <v>3</v>
      </c>
      <c r="N25" s="79">
        <f t="shared" si="1"/>
        <v>0</v>
      </c>
      <c r="O25" s="79">
        <f t="shared" si="1"/>
        <v>1</v>
      </c>
      <c r="P25" s="79">
        <f t="shared" si="1"/>
        <v>0</v>
      </c>
      <c r="Q25" s="79">
        <f t="shared" si="1"/>
        <v>2</v>
      </c>
      <c r="R25" s="79"/>
      <c r="S25" s="79">
        <f t="shared" ref="S25:Z25" si="2">SUM(S26:S44)</f>
        <v>3</v>
      </c>
      <c r="T25" s="79">
        <f t="shared" si="2"/>
        <v>0</v>
      </c>
      <c r="U25" s="79">
        <f t="shared" si="2"/>
        <v>2</v>
      </c>
      <c r="V25" s="245">
        <f t="shared" si="2"/>
        <v>0</v>
      </c>
      <c r="W25" s="79">
        <f t="shared" si="2"/>
        <v>2</v>
      </c>
      <c r="X25" s="245">
        <f t="shared" si="2"/>
        <v>0</v>
      </c>
      <c r="Y25" s="79">
        <f t="shared" si="2"/>
        <v>0</v>
      </c>
      <c r="Z25" s="246">
        <f t="shared" si="2"/>
        <v>0</v>
      </c>
      <c r="AA25" s="68">
        <f>SUM(C25:Z25)</f>
        <v>19</v>
      </c>
    </row>
    <row r="26" spans="1:27" ht="14.25" customHeight="1">
      <c r="A26" s="214" t="s">
        <v>83</v>
      </c>
      <c r="B26" s="60">
        <f t="shared" ref="B26:B44" si="3">SUM(C26:Z26)</f>
        <v>3</v>
      </c>
      <c r="C26" s="80"/>
      <c r="D26" s="80"/>
      <c r="E26" s="80">
        <v>1</v>
      </c>
      <c r="F26" s="80" t="s">
        <v>252</v>
      </c>
      <c r="G26" s="80"/>
      <c r="H26" s="80"/>
      <c r="I26" s="80"/>
      <c r="J26" s="80"/>
      <c r="K26" s="80"/>
      <c r="L26" s="80"/>
      <c r="M26" s="80">
        <v>1</v>
      </c>
      <c r="N26" s="80" t="s">
        <v>270</v>
      </c>
      <c r="O26" s="80">
        <v>1</v>
      </c>
      <c r="P26" s="80" t="s">
        <v>272</v>
      </c>
      <c r="Q26" s="80"/>
      <c r="R26" s="80"/>
      <c r="S26" s="80"/>
      <c r="T26" s="80"/>
      <c r="U26" s="80"/>
      <c r="V26" s="80"/>
      <c r="W26" s="80"/>
      <c r="X26" s="61"/>
      <c r="Y26" s="80"/>
      <c r="Z26" s="81"/>
      <c r="AA26" s="68"/>
    </row>
    <row r="27" spans="1:27" ht="14.25" customHeight="1">
      <c r="A27" s="69" t="s">
        <v>84</v>
      </c>
      <c r="B27" s="60">
        <f t="shared" si="3"/>
        <v>0</v>
      </c>
      <c r="C27" s="61"/>
      <c r="D27" s="61"/>
      <c r="E27" s="61"/>
      <c r="F27" s="61"/>
      <c r="G27" s="61"/>
      <c r="H27" s="61"/>
      <c r="I27" s="61"/>
      <c r="J27" s="61"/>
      <c r="K27" s="61"/>
      <c r="L27" s="61"/>
      <c r="M27" s="61"/>
      <c r="N27" s="61"/>
      <c r="O27" s="61"/>
      <c r="P27" s="61"/>
      <c r="Q27" s="61"/>
      <c r="R27" s="61"/>
      <c r="S27" s="61"/>
      <c r="T27" s="61"/>
      <c r="U27" s="61"/>
      <c r="V27" s="61"/>
      <c r="W27" s="61"/>
      <c r="X27" s="61"/>
      <c r="Y27" s="61"/>
      <c r="Z27" s="63"/>
      <c r="AA27" s="68"/>
    </row>
    <row r="28" spans="1:27" ht="14.25" customHeight="1">
      <c r="A28" s="55" t="s">
        <v>85</v>
      </c>
      <c r="B28" s="60">
        <f t="shared" si="3"/>
        <v>0</v>
      </c>
      <c r="C28" s="66"/>
      <c r="D28" s="66"/>
      <c r="E28" s="66"/>
      <c r="F28" s="66"/>
      <c r="G28" s="66"/>
      <c r="H28" s="66"/>
      <c r="I28" s="66"/>
      <c r="J28" s="66"/>
      <c r="K28" s="66"/>
      <c r="L28" s="66"/>
      <c r="M28" s="66"/>
      <c r="N28" s="66"/>
      <c r="O28" s="66"/>
      <c r="P28" s="66"/>
      <c r="Q28" s="66"/>
      <c r="R28" s="66"/>
      <c r="S28" s="66"/>
      <c r="T28" s="66"/>
      <c r="U28" s="66"/>
      <c r="V28" s="66"/>
      <c r="W28" s="66"/>
      <c r="X28" s="66"/>
      <c r="Y28" s="66"/>
      <c r="Z28" s="67"/>
    </row>
    <row r="29" spans="1:27" ht="14.25" customHeight="1">
      <c r="A29" s="55" t="s">
        <v>86</v>
      </c>
      <c r="B29" s="60">
        <f t="shared" si="3"/>
        <v>0</v>
      </c>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7" ht="14.25" customHeight="1">
      <c r="A30" s="55" t="s">
        <v>87</v>
      </c>
      <c r="B30" s="60">
        <f t="shared" si="3"/>
        <v>1</v>
      </c>
      <c r="C30" s="61"/>
      <c r="D30" s="61"/>
      <c r="E30" s="61"/>
      <c r="F30" s="61"/>
      <c r="G30" s="61"/>
      <c r="H30" s="61"/>
      <c r="I30" s="61">
        <v>1</v>
      </c>
      <c r="J30" s="61"/>
      <c r="K30" s="61"/>
      <c r="L30" s="61"/>
      <c r="M30" s="61"/>
      <c r="N30" s="61"/>
      <c r="O30" s="61"/>
      <c r="P30" s="61"/>
      <c r="Q30" s="61"/>
      <c r="R30" s="61"/>
      <c r="S30" s="61"/>
      <c r="T30" s="61"/>
      <c r="U30" s="61"/>
      <c r="V30" s="61"/>
      <c r="W30" s="61"/>
      <c r="X30" s="61"/>
      <c r="Y30" s="61"/>
      <c r="Z30" s="63"/>
    </row>
    <row r="31" spans="1:27" ht="14.25" customHeight="1">
      <c r="A31" s="55" t="s">
        <v>88</v>
      </c>
      <c r="B31" s="60">
        <f t="shared" si="3"/>
        <v>0</v>
      </c>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7" ht="14.25" customHeight="1">
      <c r="A32" s="55" t="s">
        <v>89</v>
      </c>
      <c r="B32" s="60">
        <f t="shared" si="3"/>
        <v>0</v>
      </c>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62" ht="14.25" customHeight="1">
      <c r="A33" s="55" t="s">
        <v>90</v>
      </c>
      <c r="B33" s="60">
        <f t="shared" si="3"/>
        <v>4</v>
      </c>
      <c r="C33" s="82"/>
      <c r="D33" s="82"/>
      <c r="E33" s="57"/>
      <c r="F33" s="57"/>
      <c r="G33" s="57"/>
      <c r="H33" s="57"/>
      <c r="I33" s="57"/>
      <c r="J33" s="57"/>
      <c r="K33" s="57"/>
      <c r="L33" s="57"/>
      <c r="M33" s="57">
        <v>2</v>
      </c>
      <c r="N33" s="57" t="s">
        <v>270</v>
      </c>
      <c r="O33" s="57"/>
      <c r="P33" s="57"/>
      <c r="Q33" s="57">
        <v>1</v>
      </c>
      <c r="R33" s="57" t="s">
        <v>271</v>
      </c>
      <c r="S33" s="57">
        <v>1</v>
      </c>
      <c r="T33" s="66" t="s">
        <v>269</v>
      </c>
      <c r="U33" s="82"/>
      <c r="V33" s="82"/>
      <c r="W33" s="82"/>
      <c r="X33" s="82"/>
      <c r="Y33" s="82"/>
      <c r="Z33" s="83"/>
    </row>
    <row r="34" spans="1:62" ht="14.25" customHeight="1">
      <c r="A34" s="212" t="s">
        <v>91</v>
      </c>
      <c r="B34" s="60">
        <f t="shared" si="3"/>
        <v>3</v>
      </c>
      <c r="C34" s="74">
        <v>1</v>
      </c>
      <c r="D34" s="74" t="s">
        <v>254</v>
      </c>
      <c r="E34" s="74"/>
      <c r="F34" s="74"/>
      <c r="G34" s="74"/>
      <c r="H34" s="74"/>
      <c r="I34" s="74"/>
      <c r="J34" s="74"/>
      <c r="K34" s="74">
        <v>1</v>
      </c>
      <c r="L34" s="74"/>
      <c r="M34" s="74" t="s">
        <v>200</v>
      </c>
      <c r="N34" s="74"/>
      <c r="O34" s="74"/>
      <c r="P34" s="74"/>
      <c r="Q34" s="253">
        <v>1</v>
      </c>
      <c r="R34" s="74" t="s">
        <v>253</v>
      </c>
      <c r="S34" s="74"/>
      <c r="T34" s="74"/>
      <c r="U34" s="74"/>
      <c r="V34" s="74"/>
      <c r="W34" s="74"/>
      <c r="X34" s="74"/>
      <c r="Y34" s="74"/>
      <c r="Z34" s="84"/>
    </row>
    <row r="35" spans="1:62" ht="14.25" customHeight="1">
      <c r="A35" s="218" t="s">
        <v>201</v>
      </c>
      <c r="B35" s="60">
        <f t="shared" si="3"/>
        <v>3</v>
      </c>
      <c r="C35" s="217"/>
      <c r="D35" s="217"/>
      <c r="E35" s="217"/>
      <c r="F35" s="217"/>
      <c r="G35" s="217"/>
      <c r="H35" s="217"/>
      <c r="I35" s="217"/>
      <c r="J35" s="217"/>
      <c r="K35" s="217">
        <v>1</v>
      </c>
      <c r="L35" s="217" t="s">
        <v>271</v>
      </c>
      <c r="M35" s="217"/>
      <c r="N35" s="217"/>
      <c r="O35" s="217"/>
      <c r="P35" s="217"/>
      <c r="Q35" s="217"/>
      <c r="R35" s="74"/>
      <c r="S35" s="74">
        <v>1</v>
      </c>
      <c r="T35" s="217" t="s">
        <v>268</v>
      </c>
      <c r="U35" s="217"/>
      <c r="V35" s="217"/>
      <c r="W35" s="217">
        <v>1</v>
      </c>
      <c r="X35" s="217"/>
      <c r="Y35" s="217"/>
      <c r="Z35" s="219"/>
    </row>
    <row r="36" spans="1:62" ht="14.25" customHeight="1">
      <c r="A36" s="69" t="s">
        <v>92</v>
      </c>
      <c r="B36" s="60">
        <f t="shared" si="3"/>
        <v>0</v>
      </c>
      <c r="C36" s="61"/>
      <c r="D36" s="61"/>
      <c r="E36" s="61"/>
      <c r="F36" s="61"/>
      <c r="G36" s="61"/>
      <c r="H36" s="61"/>
      <c r="I36" s="61"/>
      <c r="J36" s="61"/>
      <c r="K36" s="61"/>
      <c r="L36" s="61"/>
      <c r="M36" s="61"/>
      <c r="N36" s="61"/>
      <c r="O36" s="61"/>
      <c r="P36" s="61"/>
      <c r="Q36" s="61"/>
      <c r="R36" s="85"/>
      <c r="S36" s="85"/>
      <c r="T36" s="61"/>
      <c r="U36" s="61"/>
      <c r="V36" s="61"/>
      <c r="W36" s="61"/>
      <c r="X36" s="61"/>
      <c r="Y36" s="61"/>
      <c r="Z36" s="63"/>
      <c r="AA36" s="86"/>
      <c r="AC36" s="264"/>
      <c r="AD36" s="264"/>
      <c r="AE36" s="265"/>
      <c r="AF36" s="264"/>
      <c r="AG36" s="264"/>
      <c r="AH36" s="264"/>
      <c r="AI36" s="264"/>
      <c r="AJ36" s="264"/>
      <c r="AK36" s="264"/>
      <c r="AL36" s="264"/>
      <c r="AM36" s="264"/>
    </row>
    <row r="37" spans="1:62" ht="14.25" customHeight="1">
      <c r="A37" s="55" t="s">
        <v>93</v>
      </c>
      <c r="B37" s="65">
        <f t="shared" si="3"/>
        <v>0</v>
      </c>
      <c r="C37" s="57"/>
      <c r="D37" s="57"/>
      <c r="E37" s="57"/>
      <c r="F37" s="57"/>
      <c r="G37" s="57"/>
      <c r="H37" s="57"/>
      <c r="I37" s="57"/>
      <c r="J37" s="57"/>
      <c r="K37" s="57"/>
      <c r="L37" s="57"/>
      <c r="M37" s="57"/>
      <c r="N37" s="57"/>
      <c r="O37" s="57"/>
      <c r="P37" s="57"/>
      <c r="Q37" s="57"/>
      <c r="R37" s="61"/>
      <c r="S37" s="61"/>
      <c r="T37" s="57"/>
      <c r="U37" s="57"/>
      <c r="V37" s="57"/>
      <c r="W37" s="57"/>
      <c r="X37" s="57"/>
      <c r="Y37" s="57"/>
      <c r="Z37" s="58"/>
    </row>
    <row r="38" spans="1:62" ht="14.25" customHeight="1">
      <c r="A38" s="55" t="s">
        <v>94</v>
      </c>
      <c r="B38" s="87">
        <f t="shared" si="3"/>
        <v>3</v>
      </c>
      <c r="C38" s="57">
        <v>1</v>
      </c>
      <c r="D38" s="57" t="s">
        <v>253</v>
      </c>
      <c r="E38" s="57"/>
      <c r="F38" s="57"/>
      <c r="G38" s="57"/>
      <c r="H38" s="57"/>
      <c r="I38" s="57"/>
      <c r="J38" s="57"/>
      <c r="K38" s="57"/>
      <c r="L38" s="57"/>
      <c r="M38" s="57"/>
      <c r="N38" s="57"/>
      <c r="O38" s="57"/>
      <c r="P38" s="57"/>
      <c r="Q38" s="57"/>
      <c r="R38" s="57"/>
      <c r="S38" s="57"/>
      <c r="T38" s="57"/>
      <c r="U38" s="57">
        <v>1</v>
      </c>
      <c r="V38" s="57"/>
      <c r="W38" s="57">
        <v>1</v>
      </c>
      <c r="X38" s="57"/>
      <c r="Y38" s="57"/>
      <c r="Z38" s="58"/>
      <c r="AA38" s="88"/>
      <c r="AB38" s="264"/>
      <c r="AC38" s="264"/>
      <c r="AD38" s="264"/>
      <c r="AE38" s="264"/>
      <c r="AF38" s="264"/>
      <c r="AG38" s="264"/>
      <c r="AH38" s="264"/>
      <c r="AI38" s="264"/>
      <c r="AJ38" s="264"/>
      <c r="AK38" s="264"/>
      <c r="AL38" s="264"/>
      <c r="AM38" s="264"/>
    </row>
    <row r="39" spans="1:62" ht="14.25" customHeight="1">
      <c r="A39" s="55" t="s">
        <v>95</v>
      </c>
      <c r="B39" s="87">
        <f t="shared" si="3"/>
        <v>0</v>
      </c>
      <c r="C39" s="74"/>
      <c r="D39" s="74"/>
      <c r="E39" s="74"/>
      <c r="F39" s="74"/>
      <c r="G39" s="74"/>
      <c r="H39" s="74"/>
      <c r="I39" s="74"/>
      <c r="J39" s="74"/>
      <c r="K39" s="74"/>
      <c r="L39" s="74"/>
      <c r="M39" s="74"/>
      <c r="N39" s="74"/>
      <c r="O39" s="74"/>
      <c r="P39" s="74"/>
      <c r="Q39" s="74"/>
      <c r="R39" s="74"/>
      <c r="S39" s="74"/>
      <c r="T39" s="74"/>
      <c r="U39" s="74"/>
      <c r="V39" s="74"/>
      <c r="W39" s="74"/>
      <c r="X39" s="74"/>
      <c r="Y39" s="74"/>
      <c r="Z39" s="75"/>
    </row>
    <row r="40" spans="1:62" ht="14.25" customHeight="1">
      <c r="A40" s="55" t="s">
        <v>96</v>
      </c>
      <c r="B40" s="87">
        <f t="shared" si="3"/>
        <v>1</v>
      </c>
      <c r="C40" s="57"/>
      <c r="D40" s="57"/>
      <c r="E40" s="57"/>
      <c r="F40" s="57"/>
      <c r="G40" s="57"/>
      <c r="H40" s="57"/>
      <c r="I40" s="57"/>
      <c r="J40" s="57"/>
      <c r="K40" s="57"/>
      <c r="L40" s="57"/>
      <c r="M40" s="57"/>
      <c r="N40" s="57"/>
      <c r="O40" s="57"/>
      <c r="P40" s="66"/>
      <c r="Q40" s="66"/>
      <c r="R40" s="66"/>
      <c r="S40" s="66"/>
      <c r="T40" s="66"/>
      <c r="U40" s="57">
        <v>1</v>
      </c>
      <c r="V40" s="57"/>
      <c r="W40" s="57"/>
      <c r="X40" s="57"/>
      <c r="Y40" s="57"/>
      <c r="Z40" s="58"/>
    </row>
    <row r="41" spans="1:62" ht="14.25" customHeight="1">
      <c r="A41" s="55" t="s">
        <v>97</v>
      </c>
      <c r="B41" s="87">
        <f t="shared" si="3"/>
        <v>1</v>
      </c>
      <c r="C41" s="57"/>
      <c r="D41" s="57"/>
      <c r="E41" s="57"/>
      <c r="F41" s="57"/>
      <c r="G41" s="57"/>
      <c r="H41" s="57"/>
      <c r="I41" s="57"/>
      <c r="J41" s="57"/>
      <c r="K41" s="57"/>
      <c r="L41" s="57"/>
      <c r="M41" s="57"/>
      <c r="N41" s="57"/>
      <c r="O41" s="57"/>
      <c r="P41" s="66"/>
      <c r="Q41" s="66"/>
      <c r="R41" s="66"/>
      <c r="S41" s="66">
        <v>1</v>
      </c>
      <c r="T41" s="66" t="s">
        <v>268</v>
      </c>
      <c r="U41" s="57"/>
      <c r="V41" s="57"/>
      <c r="W41" s="57"/>
      <c r="X41" s="57"/>
      <c r="Y41" s="57"/>
      <c r="Z41" s="58"/>
    </row>
    <row r="42" spans="1:62" ht="14.25" customHeight="1">
      <c r="A42" s="55" t="s">
        <v>98</v>
      </c>
      <c r="B42" s="56">
        <f t="shared" si="3"/>
        <v>0</v>
      </c>
      <c r="C42" s="57"/>
      <c r="D42" s="57"/>
      <c r="E42" s="57"/>
      <c r="F42" s="57"/>
      <c r="G42" s="57"/>
      <c r="H42" s="57"/>
      <c r="I42" s="57"/>
      <c r="J42" s="57"/>
      <c r="K42" s="57"/>
      <c r="L42" s="57"/>
      <c r="M42" s="57"/>
      <c r="N42" s="57"/>
      <c r="O42" s="57"/>
      <c r="P42" s="57"/>
      <c r="Q42" s="57"/>
      <c r="R42" s="57"/>
      <c r="S42" s="57"/>
      <c r="T42" s="57"/>
      <c r="U42" s="57"/>
      <c r="V42" s="57"/>
      <c r="W42" s="57"/>
      <c r="X42" s="57"/>
      <c r="Y42" s="57"/>
      <c r="Z42" s="58"/>
    </row>
    <row r="43" spans="1:62" ht="14.25" customHeight="1">
      <c r="A43" s="89" t="s">
        <v>99</v>
      </c>
      <c r="B43" s="56">
        <f t="shared" si="3"/>
        <v>0</v>
      </c>
      <c r="C43" s="57"/>
      <c r="D43" s="57"/>
      <c r="E43" s="57"/>
      <c r="F43" s="57"/>
      <c r="G43" s="57"/>
      <c r="H43" s="57"/>
      <c r="I43" s="57"/>
      <c r="J43" s="57"/>
      <c r="K43" s="57"/>
      <c r="L43" s="57"/>
      <c r="M43" s="57"/>
      <c r="N43" s="57"/>
      <c r="O43" s="57"/>
      <c r="P43" s="57"/>
      <c r="Q43" s="57"/>
      <c r="R43" s="57"/>
      <c r="S43" s="57"/>
      <c r="T43" s="57"/>
      <c r="U43" s="57"/>
      <c r="V43" s="57"/>
      <c r="W43" s="57"/>
      <c r="X43" s="57"/>
      <c r="Y43" s="57"/>
      <c r="Z43" s="58"/>
    </row>
    <row r="44" spans="1:62" ht="14.25" customHeight="1" thickBot="1">
      <c r="A44" s="215" t="s">
        <v>202</v>
      </c>
      <c r="B44" s="90">
        <f t="shared" si="3"/>
        <v>0</v>
      </c>
      <c r="C44" s="91"/>
      <c r="D44" s="91"/>
      <c r="E44" s="91"/>
      <c r="F44" s="91"/>
      <c r="G44" s="91"/>
      <c r="H44" s="91"/>
      <c r="I44" s="91"/>
      <c r="J44" s="91"/>
      <c r="K44" s="91"/>
      <c r="L44" s="91"/>
      <c r="M44" s="91"/>
      <c r="N44" s="91"/>
      <c r="O44" s="91"/>
      <c r="P44" s="91"/>
      <c r="Q44" s="91"/>
      <c r="R44" s="91"/>
      <c r="S44" s="91"/>
      <c r="T44" s="91"/>
      <c r="U44" s="91"/>
      <c r="V44" s="91"/>
      <c r="W44" s="91"/>
      <c r="X44" s="91"/>
      <c r="Y44" s="91"/>
      <c r="Z44" s="92"/>
    </row>
    <row r="45" spans="1:62" s="93" customFormat="1" ht="9">
      <c r="B45" s="93" t="s">
        <v>100</v>
      </c>
      <c r="D45" s="93" t="s">
        <v>101</v>
      </c>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row>
    <row r="46" spans="1:62" s="94" customFormat="1" ht="9.75" customHeight="1">
      <c r="A46" s="94" t="s">
        <v>102</v>
      </c>
      <c r="B46" s="95"/>
      <c r="C46" s="95"/>
      <c r="D46" s="95"/>
      <c r="L46" s="94" t="s">
        <v>103</v>
      </c>
      <c r="P46" s="96" t="s">
        <v>104</v>
      </c>
      <c r="T46" s="94" t="s">
        <v>105</v>
      </c>
      <c r="W46" s="94" t="s">
        <v>106</v>
      </c>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row>
    <row r="47" spans="1:62" s="94" customFormat="1" ht="9.75" customHeight="1">
      <c r="A47" s="94" t="s">
        <v>107</v>
      </c>
      <c r="B47" s="94" t="s">
        <v>225</v>
      </c>
      <c r="E47" s="94" t="s">
        <v>108</v>
      </c>
      <c r="I47" s="94" t="s">
        <v>109</v>
      </c>
      <c r="L47" s="94" t="s">
        <v>110</v>
      </c>
      <c r="P47" s="94" t="s">
        <v>111</v>
      </c>
      <c r="T47" s="94" t="s">
        <v>112</v>
      </c>
      <c r="X47" s="94" t="s">
        <v>113</v>
      </c>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row>
    <row r="48" spans="1:62" s="94" customFormat="1" ht="9.75" customHeight="1">
      <c r="A48" s="94" t="s">
        <v>114</v>
      </c>
      <c r="B48" s="94" t="s">
        <v>115</v>
      </c>
      <c r="E48" s="94" t="s">
        <v>116</v>
      </c>
      <c r="I48" s="94" t="s">
        <v>117</v>
      </c>
      <c r="L48" s="94" t="s">
        <v>118</v>
      </c>
      <c r="P48" s="94" t="s">
        <v>119</v>
      </c>
      <c r="T48" s="94" t="s">
        <v>120</v>
      </c>
      <c r="X48" s="94" t="s">
        <v>121</v>
      </c>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row>
    <row r="49" spans="1:62" s="94" customFormat="1" ht="9.75" customHeight="1">
      <c r="A49" s="94" t="s">
        <v>122</v>
      </c>
      <c r="B49" s="94" t="s">
        <v>123</v>
      </c>
      <c r="E49" s="94" t="s">
        <v>124</v>
      </c>
      <c r="I49" s="94" t="s">
        <v>125</v>
      </c>
      <c r="L49" s="97" t="s">
        <v>126</v>
      </c>
      <c r="P49" s="98" t="s">
        <v>127</v>
      </c>
      <c r="T49" s="94" t="s">
        <v>128</v>
      </c>
      <c r="X49" s="94" t="s">
        <v>237</v>
      </c>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row>
    <row r="50" spans="1:62" s="94" customFormat="1" ht="9.75" customHeight="1">
      <c r="A50" s="94" t="s">
        <v>129</v>
      </c>
      <c r="B50" s="94" t="s">
        <v>130</v>
      </c>
      <c r="E50" s="94" t="s">
        <v>131</v>
      </c>
      <c r="I50" s="94" t="s">
        <v>132</v>
      </c>
      <c r="L50" s="94" t="s">
        <v>133</v>
      </c>
      <c r="P50" s="99" t="s">
        <v>134</v>
      </c>
      <c r="T50" s="98" t="s">
        <v>135</v>
      </c>
      <c r="X50" s="96" t="s">
        <v>136</v>
      </c>
      <c r="Y50" s="100"/>
      <c r="Z50" s="100"/>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row>
    <row r="51" spans="1:62" s="94" customFormat="1" ht="9.75" customHeight="1">
      <c r="A51" s="94" t="s">
        <v>203</v>
      </c>
      <c r="B51" s="94" t="s">
        <v>137</v>
      </c>
      <c r="E51" s="94" t="s">
        <v>138</v>
      </c>
      <c r="I51" s="94" t="s">
        <v>139</v>
      </c>
      <c r="L51" s="94" t="s">
        <v>140</v>
      </c>
      <c r="P51" s="99" t="s">
        <v>141</v>
      </c>
      <c r="T51" s="96" t="s">
        <v>142</v>
      </c>
      <c r="X51" s="100" t="s">
        <v>143</v>
      </c>
      <c r="Y51" s="100"/>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row>
    <row r="52" spans="1:62" s="94" customFormat="1" ht="9.75" customHeight="1">
      <c r="A52" s="94" t="s">
        <v>144</v>
      </c>
      <c r="B52" s="94" t="s">
        <v>145</v>
      </c>
      <c r="E52" s="94" t="s">
        <v>146</v>
      </c>
      <c r="I52" s="94" t="s">
        <v>147</v>
      </c>
      <c r="L52" s="94" t="s">
        <v>148</v>
      </c>
      <c r="P52" s="94" t="s">
        <v>149</v>
      </c>
      <c r="T52" s="94" t="s">
        <v>150</v>
      </c>
      <c r="W52" s="94" t="s">
        <v>151</v>
      </c>
      <c r="Y52" s="101"/>
      <c r="Z52" s="100"/>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row>
    <row r="53" spans="1:62" s="94" customFormat="1" ht="9.75" customHeight="1">
      <c r="A53" s="94" t="s">
        <v>152</v>
      </c>
      <c r="B53" s="94" t="s">
        <v>153</v>
      </c>
      <c r="E53" s="94" t="s">
        <v>154</v>
      </c>
      <c r="I53" s="94" t="s">
        <v>155</v>
      </c>
      <c r="L53" s="94" t="s">
        <v>156</v>
      </c>
      <c r="P53" s="98" t="s">
        <v>157</v>
      </c>
      <c r="T53" s="94" t="s">
        <v>158</v>
      </c>
      <c r="W53" s="94" t="s">
        <v>159</v>
      </c>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row>
    <row r="54" spans="1:62" s="94" customFormat="1" ht="9.75" customHeight="1">
      <c r="A54" s="94" t="s">
        <v>160</v>
      </c>
      <c r="B54" s="94" t="s">
        <v>161</v>
      </c>
      <c r="E54" s="94" t="s">
        <v>162</v>
      </c>
      <c r="I54" s="94" t="s">
        <v>163</v>
      </c>
      <c r="L54" s="94" t="s">
        <v>164</v>
      </c>
      <c r="P54" s="102" t="s">
        <v>165</v>
      </c>
      <c r="T54" s="94" t="s">
        <v>226</v>
      </c>
      <c r="X54" s="100" t="s">
        <v>166</v>
      </c>
      <c r="Y54" s="100"/>
      <c r="Z54" s="100"/>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row>
    <row r="55" spans="1:62" s="94" customFormat="1" ht="9.75" customHeight="1">
      <c r="A55" s="94" t="s">
        <v>167</v>
      </c>
      <c r="B55" s="94" t="s">
        <v>168</v>
      </c>
      <c r="E55" s="94" t="s">
        <v>169</v>
      </c>
      <c r="I55" s="94" t="s">
        <v>170</v>
      </c>
      <c r="L55" s="94" t="s">
        <v>171</v>
      </c>
      <c r="O55" s="94" t="s">
        <v>172</v>
      </c>
      <c r="X55" s="94" t="s">
        <v>173</v>
      </c>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row>
    <row r="56" spans="1:62" s="94" customFormat="1" ht="20.25" customHeight="1">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4"/>
  <sheetViews>
    <sheetView topLeftCell="A13" workbookViewId="0">
      <selection activeCell="H24" sqref="H24"/>
    </sheetView>
  </sheetViews>
  <sheetFormatPr defaultRowHeight="15"/>
  <cols>
    <col min="1" max="1" width="35" customWidth="1"/>
    <col min="2" max="2" width="6.5703125" bestFit="1" customWidth="1"/>
    <col min="3" max="3" width="5.140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140625" customWidth="1"/>
    <col min="14" max="14" width="6.28515625" customWidth="1"/>
    <col min="15" max="15" width="4.85546875" customWidth="1"/>
    <col min="16" max="16" width="5.5703125" bestFit="1" customWidth="1"/>
    <col min="17" max="17" width="4.5703125" customWidth="1"/>
    <col min="18" max="18" width="5.28515625" customWidth="1"/>
    <col min="19" max="19" width="5" customWidth="1"/>
    <col min="20" max="20" width="6.42578125" customWidth="1"/>
    <col min="257" max="257" width="35.42578125" customWidth="1"/>
    <col min="258" max="258" width="6.5703125" bestFit="1" customWidth="1"/>
    <col min="259" max="259" width="6.28515625" customWidth="1"/>
    <col min="260" max="260" width="6.5703125" bestFit="1" customWidth="1"/>
    <col min="261" max="261" width="5.7109375" bestFit="1" customWidth="1"/>
    <col min="262" max="262" width="6.42578125" bestFit="1" customWidth="1"/>
    <col min="263" max="263" width="5.5703125" bestFit="1" customWidth="1"/>
    <col min="264" max="264" width="7" bestFit="1" customWidth="1"/>
    <col min="265" max="265" width="5.5703125" bestFit="1" customWidth="1"/>
    <col min="266" max="266" width="7" bestFit="1" customWidth="1"/>
    <col min="267" max="267" width="5.5703125" bestFit="1" customWidth="1"/>
    <col min="268" max="268" width="7" bestFit="1" customWidth="1"/>
    <col min="269" max="269" width="4.5703125" customWidth="1"/>
    <col min="270" max="270" width="7.28515625" customWidth="1"/>
    <col min="271" max="271" width="4.85546875" customWidth="1"/>
    <col min="272" max="272" width="5.5703125" bestFit="1" customWidth="1"/>
    <col min="273" max="273" width="4.5703125" customWidth="1"/>
    <col min="274" max="274" width="5.28515625" customWidth="1"/>
    <col min="275" max="275" width="5" customWidth="1"/>
    <col min="276" max="276" width="6.5703125" customWidth="1"/>
    <col min="513" max="513" width="35.42578125" customWidth="1"/>
    <col min="514" max="514" width="6.5703125" bestFit="1" customWidth="1"/>
    <col min="515" max="515" width="6.28515625" customWidth="1"/>
    <col min="516" max="516" width="6.5703125" bestFit="1" customWidth="1"/>
    <col min="517" max="517" width="5.7109375" bestFit="1" customWidth="1"/>
    <col min="518" max="518" width="6.42578125" bestFit="1" customWidth="1"/>
    <col min="519" max="519" width="5.5703125" bestFit="1" customWidth="1"/>
    <col min="520" max="520" width="7" bestFit="1" customWidth="1"/>
    <col min="521" max="521" width="5.5703125" bestFit="1" customWidth="1"/>
    <col min="522" max="522" width="7" bestFit="1" customWidth="1"/>
    <col min="523" max="523" width="5.5703125" bestFit="1" customWidth="1"/>
    <col min="524" max="524" width="7" bestFit="1" customWidth="1"/>
    <col min="525" max="525" width="4.5703125" customWidth="1"/>
    <col min="526" max="526" width="7.28515625" customWidth="1"/>
    <col min="527" max="527" width="4.85546875" customWidth="1"/>
    <col min="528" max="528" width="5.5703125" bestFit="1" customWidth="1"/>
    <col min="529" max="529" width="4.5703125" customWidth="1"/>
    <col min="530" max="530" width="5.28515625" customWidth="1"/>
    <col min="531" max="531" width="5" customWidth="1"/>
    <col min="532" max="532" width="6.5703125" customWidth="1"/>
    <col min="769" max="769" width="35.42578125" customWidth="1"/>
    <col min="770" max="770" width="6.5703125" bestFit="1" customWidth="1"/>
    <col min="771" max="771" width="6.28515625" customWidth="1"/>
    <col min="772" max="772" width="6.5703125" bestFit="1" customWidth="1"/>
    <col min="773" max="773" width="5.7109375" bestFit="1" customWidth="1"/>
    <col min="774" max="774" width="6.42578125" bestFit="1" customWidth="1"/>
    <col min="775" max="775" width="5.5703125" bestFit="1" customWidth="1"/>
    <col min="776" max="776" width="7" bestFit="1" customWidth="1"/>
    <col min="777" max="777" width="5.5703125" bestFit="1" customWidth="1"/>
    <col min="778" max="778" width="7" bestFit="1" customWidth="1"/>
    <col min="779" max="779" width="5.5703125" bestFit="1" customWidth="1"/>
    <col min="780" max="780" width="7" bestFit="1" customWidth="1"/>
    <col min="781" max="781" width="4.5703125" customWidth="1"/>
    <col min="782" max="782" width="7.28515625" customWidth="1"/>
    <col min="783" max="783" width="4.85546875" customWidth="1"/>
    <col min="784" max="784" width="5.5703125" bestFit="1" customWidth="1"/>
    <col min="785" max="785" width="4.5703125" customWidth="1"/>
    <col min="786" max="786" width="5.28515625" customWidth="1"/>
    <col min="787" max="787" width="5" customWidth="1"/>
    <col min="788" max="788" width="6.5703125" customWidth="1"/>
    <col min="1025" max="1025" width="35.42578125" customWidth="1"/>
    <col min="1026" max="1026" width="6.5703125" bestFit="1" customWidth="1"/>
    <col min="1027" max="1027" width="6.28515625" customWidth="1"/>
    <col min="1028" max="1028" width="6.5703125" bestFit="1" customWidth="1"/>
    <col min="1029" max="1029" width="5.7109375" bestFit="1" customWidth="1"/>
    <col min="1030" max="1030" width="6.42578125" bestFit="1" customWidth="1"/>
    <col min="1031" max="1031" width="5.5703125" bestFit="1" customWidth="1"/>
    <col min="1032" max="1032" width="7" bestFit="1" customWidth="1"/>
    <col min="1033" max="1033" width="5.5703125" bestFit="1" customWidth="1"/>
    <col min="1034" max="1034" width="7" bestFit="1" customWidth="1"/>
    <col min="1035" max="1035" width="5.5703125" bestFit="1" customWidth="1"/>
    <col min="1036" max="1036" width="7" bestFit="1" customWidth="1"/>
    <col min="1037" max="1037" width="4.5703125" customWidth="1"/>
    <col min="1038" max="1038" width="7.28515625" customWidth="1"/>
    <col min="1039" max="1039" width="4.85546875" customWidth="1"/>
    <col min="1040" max="1040" width="5.5703125" bestFit="1" customWidth="1"/>
    <col min="1041" max="1041" width="4.5703125" customWidth="1"/>
    <col min="1042" max="1042" width="5.28515625" customWidth="1"/>
    <col min="1043" max="1043" width="5" customWidth="1"/>
    <col min="1044" max="1044" width="6.5703125" customWidth="1"/>
    <col min="1281" max="1281" width="35.42578125" customWidth="1"/>
    <col min="1282" max="1282" width="6.5703125" bestFit="1" customWidth="1"/>
    <col min="1283" max="1283" width="6.28515625" customWidth="1"/>
    <col min="1284" max="1284" width="6.5703125" bestFit="1" customWidth="1"/>
    <col min="1285" max="1285" width="5.7109375" bestFit="1" customWidth="1"/>
    <col min="1286" max="1286" width="6.42578125" bestFit="1" customWidth="1"/>
    <col min="1287" max="1287" width="5.5703125" bestFit="1" customWidth="1"/>
    <col min="1288" max="1288" width="7" bestFit="1" customWidth="1"/>
    <col min="1289" max="1289" width="5.5703125" bestFit="1" customWidth="1"/>
    <col min="1290" max="1290" width="7" bestFit="1" customWidth="1"/>
    <col min="1291" max="1291" width="5.5703125" bestFit="1" customWidth="1"/>
    <col min="1292" max="1292" width="7" bestFit="1" customWidth="1"/>
    <col min="1293" max="1293" width="4.5703125" customWidth="1"/>
    <col min="1294" max="1294" width="7.28515625" customWidth="1"/>
    <col min="1295" max="1295" width="4.85546875" customWidth="1"/>
    <col min="1296" max="1296" width="5.5703125" bestFit="1" customWidth="1"/>
    <col min="1297" max="1297" width="4.5703125" customWidth="1"/>
    <col min="1298" max="1298" width="5.28515625" customWidth="1"/>
    <col min="1299" max="1299" width="5" customWidth="1"/>
    <col min="1300" max="1300" width="6.5703125" customWidth="1"/>
    <col min="1537" max="1537" width="35.42578125" customWidth="1"/>
    <col min="1538" max="1538" width="6.5703125" bestFit="1" customWidth="1"/>
    <col min="1539" max="1539" width="6.28515625" customWidth="1"/>
    <col min="1540" max="1540" width="6.5703125" bestFit="1" customWidth="1"/>
    <col min="1541" max="1541" width="5.7109375" bestFit="1" customWidth="1"/>
    <col min="1542" max="1542" width="6.42578125" bestFit="1" customWidth="1"/>
    <col min="1543" max="1543" width="5.5703125" bestFit="1" customWidth="1"/>
    <col min="1544" max="1544" width="7" bestFit="1" customWidth="1"/>
    <col min="1545" max="1545" width="5.5703125" bestFit="1" customWidth="1"/>
    <col min="1546" max="1546" width="7" bestFit="1" customWidth="1"/>
    <col min="1547" max="1547" width="5.5703125" bestFit="1" customWidth="1"/>
    <col min="1548" max="1548" width="7" bestFit="1" customWidth="1"/>
    <col min="1549" max="1549" width="4.5703125" customWidth="1"/>
    <col min="1550" max="1550" width="7.28515625" customWidth="1"/>
    <col min="1551" max="1551" width="4.85546875" customWidth="1"/>
    <col min="1552" max="1552" width="5.5703125" bestFit="1" customWidth="1"/>
    <col min="1553" max="1553" width="4.5703125" customWidth="1"/>
    <col min="1554" max="1554" width="5.28515625" customWidth="1"/>
    <col min="1555" max="1555" width="5" customWidth="1"/>
    <col min="1556" max="1556" width="6.5703125" customWidth="1"/>
    <col min="1793" max="1793" width="35.42578125" customWidth="1"/>
    <col min="1794" max="1794" width="6.5703125" bestFit="1" customWidth="1"/>
    <col min="1795" max="1795" width="6.28515625" customWidth="1"/>
    <col min="1796" max="1796" width="6.5703125" bestFit="1" customWidth="1"/>
    <col min="1797" max="1797" width="5.7109375" bestFit="1" customWidth="1"/>
    <col min="1798" max="1798" width="6.42578125" bestFit="1" customWidth="1"/>
    <col min="1799" max="1799" width="5.5703125" bestFit="1" customWidth="1"/>
    <col min="1800" max="1800" width="7" bestFit="1" customWidth="1"/>
    <col min="1801" max="1801" width="5.5703125" bestFit="1" customWidth="1"/>
    <col min="1802" max="1802" width="7" bestFit="1" customWidth="1"/>
    <col min="1803" max="1803" width="5.5703125" bestFit="1" customWidth="1"/>
    <col min="1804" max="1804" width="7" bestFit="1" customWidth="1"/>
    <col min="1805" max="1805" width="4.5703125" customWidth="1"/>
    <col min="1806" max="1806" width="7.28515625" customWidth="1"/>
    <col min="1807" max="1807" width="4.85546875" customWidth="1"/>
    <col min="1808" max="1808" width="5.5703125" bestFit="1" customWidth="1"/>
    <col min="1809" max="1809" width="4.5703125" customWidth="1"/>
    <col min="1810" max="1810" width="5.28515625" customWidth="1"/>
    <col min="1811" max="1811" width="5" customWidth="1"/>
    <col min="1812" max="1812" width="6.5703125" customWidth="1"/>
    <col min="2049" max="2049" width="35.42578125" customWidth="1"/>
    <col min="2050" max="2050" width="6.5703125" bestFit="1" customWidth="1"/>
    <col min="2051" max="2051" width="6.28515625" customWidth="1"/>
    <col min="2052" max="2052" width="6.5703125" bestFit="1" customWidth="1"/>
    <col min="2053" max="2053" width="5.7109375" bestFit="1" customWidth="1"/>
    <col min="2054" max="2054" width="6.42578125" bestFit="1" customWidth="1"/>
    <col min="2055" max="2055" width="5.5703125" bestFit="1" customWidth="1"/>
    <col min="2056" max="2056" width="7" bestFit="1" customWidth="1"/>
    <col min="2057" max="2057" width="5.5703125" bestFit="1" customWidth="1"/>
    <col min="2058" max="2058" width="7" bestFit="1" customWidth="1"/>
    <col min="2059" max="2059" width="5.5703125" bestFit="1" customWidth="1"/>
    <col min="2060" max="2060" width="7" bestFit="1" customWidth="1"/>
    <col min="2061" max="2061" width="4.5703125" customWidth="1"/>
    <col min="2062" max="2062" width="7.28515625" customWidth="1"/>
    <col min="2063" max="2063" width="4.85546875" customWidth="1"/>
    <col min="2064" max="2064" width="5.5703125" bestFit="1" customWidth="1"/>
    <col min="2065" max="2065" width="4.5703125" customWidth="1"/>
    <col min="2066" max="2066" width="5.28515625" customWidth="1"/>
    <col min="2067" max="2067" width="5" customWidth="1"/>
    <col min="2068" max="2068" width="6.5703125" customWidth="1"/>
    <col min="2305" max="2305" width="35.42578125" customWidth="1"/>
    <col min="2306" max="2306" width="6.5703125" bestFit="1" customWidth="1"/>
    <col min="2307" max="2307" width="6.28515625" customWidth="1"/>
    <col min="2308" max="2308" width="6.5703125" bestFit="1" customWidth="1"/>
    <col min="2309" max="2309" width="5.7109375" bestFit="1" customWidth="1"/>
    <col min="2310" max="2310" width="6.42578125" bestFit="1" customWidth="1"/>
    <col min="2311" max="2311" width="5.5703125" bestFit="1" customWidth="1"/>
    <col min="2312" max="2312" width="7" bestFit="1" customWidth="1"/>
    <col min="2313" max="2313" width="5.5703125" bestFit="1" customWidth="1"/>
    <col min="2314" max="2314" width="7" bestFit="1" customWidth="1"/>
    <col min="2315" max="2315" width="5.5703125" bestFit="1" customWidth="1"/>
    <col min="2316" max="2316" width="7" bestFit="1" customWidth="1"/>
    <col min="2317" max="2317" width="4.5703125" customWidth="1"/>
    <col min="2318" max="2318" width="7.28515625" customWidth="1"/>
    <col min="2319" max="2319" width="4.85546875" customWidth="1"/>
    <col min="2320" max="2320" width="5.5703125" bestFit="1" customWidth="1"/>
    <col min="2321" max="2321" width="4.5703125" customWidth="1"/>
    <col min="2322" max="2322" width="5.28515625" customWidth="1"/>
    <col min="2323" max="2323" width="5" customWidth="1"/>
    <col min="2324" max="2324" width="6.5703125" customWidth="1"/>
    <col min="2561" max="2561" width="35.42578125" customWidth="1"/>
    <col min="2562" max="2562" width="6.5703125" bestFit="1" customWidth="1"/>
    <col min="2563" max="2563" width="6.28515625" customWidth="1"/>
    <col min="2564" max="2564" width="6.5703125" bestFit="1" customWidth="1"/>
    <col min="2565" max="2565" width="5.7109375" bestFit="1" customWidth="1"/>
    <col min="2566" max="2566" width="6.42578125" bestFit="1" customWidth="1"/>
    <col min="2567" max="2567" width="5.5703125" bestFit="1" customWidth="1"/>
    <col min="2568" max="2568" width="7" bestFit="1" customWidth="1"/>
    <col min="2569" max="2569" width="5.5703125" bestFit="1" customWidth="1"/>
    <col min="2570" max="2570" width="7" bestFit="1" customWidth="1"/>
    <col min="2571" max="2571" width="5.5703125" bestFit="1" customWidth="1"/>
    <col min="2572" max="2572" width="7" bestFit="1" customWidth="1"/>
    <col min="2573" max="2573" width="4.5703125" customWidth="1"/>
    <col min="2574" max="2574" width="7.28515625" customWidth="1"/>
    <col min="2575" max="2575" width="4.85546875" customWidth="1"/>
    <col min="2576" max="2576" width="5.5703125" bestFit="1" customWidth="1"/>
    <col min="2577" max="2577" width="4.5703125" customWidth="1"/>
    <col min="2578" max="2578" width="5.28515625" customWidth="1"/>
    <col min="2579" max="2579" width="5" customWidth="1"/>
    <col min="2580" max="2580" width="6.5703125" customWidth="1"/>
    <col min="2817" max="2817" width="35.42578125" customWidth="1"/>
    <col min="2818" max="2818" width="6.5703125" bestFit="1" customWidth="1"/>
    <col min="2819" max="2819" width="6.28515625" customWidth="1"/>
    <col min="2820" max="2820" width="6.5703125" bestFit="1" customWidth="1"/>
    <col min="2821" max="2821" width="5.7109375" bestFit="1" customWidth="1"/>
    <col min="2822" max="2822" width="6.42578125" bestFit="1" customWidth="1"/>
    <col min="2823" max="2823" width="5.5703125" bestFit="1" customWidth="1"/>
    <col min="2824" max="2824" width="7" bestFit="1" customWidth="1"/>
    <col min="2825" max="2825" width="5.5703125" bestFit="1" customWidth="1"/>
    <col min="2826" max="2826" width="7" bestFit="1" customWidth="1"/>
    <col min="2827" max="2827" width="5.5703125" bestFit="1" customWidth="1"/>
    <col min="2828" max="2828" width="7" bestFit="1" customWidth="1"/>
    <col min="2829" max="2829" width="4.5703125" customWidth="1"/>
    <col min="2830" max="2830" width="7.28515625" customWidth="1"/>
    <col min="2831" max="2831" width="4.85546875" customWidth="1"/>
    <col min="2832" max="2832" width="5.5703125" bestFit="1" customWidth="1"/>
    <col min="2833" max="2833" width="4.5703125" customWidth="1"/>
    <col min="2834" max="2834" width="5.28515625" customWidth="1"/>
    <col min="2835" max="2835" width="5" customWidth="1"/>
    <col min="2836" max="2836" width="6.5703125" customWidth="1"/>
    <col min="3073" max="3073" width="35.42578125" customWidth="1"/>
    <col min="3074" max="3074" width="6.5703125" bestFit="1" customWidth="1"/>
    <col min="3075" max="3075" width="6.28515625" customWidth="1"/>
    <col min="3076" max="3076" width="6.5703125" bestFit="1" customWidth="1"/>
    <col min="3077" max="3077" width="5.7109375" bestFit="1" customWidth="1"/>
    <col min="3078" max="3078" width="6.42578125" bestFit="1" customWidth="1"/>
    <col min="3079" max="3079" width="5.5703125" bestFit="1" customWidth="1"/>
    <col min="3080" max="3080" width="7" bestFit="1" customWidth="1"/>
    <col min="3081" max="3081" width="5.5703125" bestFit="1" customWidth="1"/>
    <col min="3082" max="3082" width="7" bestFit="1" customWidth="1"/>
    <col min="3083" max="3083" width="5.5703125" bestFit="1" customWidth="1"/>
    <col min="3084" max="3084" width="7" bestFit="1" customWidth="1"/>
    <col min="3085" max="3085" width="4.5703125" customWidth="1"/>
    <col min="3086" max="3086" width="7.28515625" customWidth="1"/>
    <col min="3087" max="3087" width="4.85546875" customWidth="1"/>
    <col min="3088" max="3088" width="5.5703125" bestFit="1" customWidth="1"/>
    <col min="3089" max="3089" width="4.5703125" customWidth="1"/>
    <col min="3090" max="3090" width="5.28515625" customWidth="1"/>
    <col min="3091" max="3091" width="5" customWidth="1"/>
    <col min="3092" max="3092" width="6.5703125" customWidth="1"/>
    <col min="3329" max="3329" width="35.42578125" customWidth="1"/>
    <col min="3330" max="3330" width="6.5703125" bestFit="1" customWidth="1"/>
    <col min="3331" max="3331" width="6.28515625" customWidth="1"/>
    <col min="3332" max="3332" width="6.5703125" bestFit="1" customWidth="1"/>
    <col min="3333" max="3333" width="5.7109375" bestFit="1" customWidth="1"/>
    <col min="3334" max="3334" width="6.42578125" bestFit="1" customWidth="1"/>
    <col min="3335" max="3335" width="5.5703125" bestFit="1" customWidth="1"/>
    <col min="3336" max="3336" width="7" bestFit="1" customWidth="1"/>
    <col min="3337" max="3337" width="5.5703125" bestFit="1" customWidth="1"/>
    <col min="3338" max="3338" width="7" bestFit="1" customWidth="1"/>
    <col min="3339" max="3339" width="5.5703125" bestFit="1" customWidth="1"/>
    <col min="3340" max="3340" width="7" bestFit="1" customWidth="1"/>
    <col min="3341" max="3341" width="4.5703125" customWidth="1"/>
    <col min="3342" max="3342" width="7.28515625" customWidth="1"/>
    <col min="3343" max="3343" width="4.85546875" customWidth="1"/>
    <col min="3344" max="3344" width="5.5703125" bestFit="1" customWidth="1"/>
    <col min="3345" max="3345" width="4.5703125" customWidth="1"/>
    <col min="3346" max="3346" width="5.28515625" customWidth="1"/>
    <col min="3347" max="3347" width="5" customWidth="1"/>
    <col min="3348" max="3348" width="6.5703125" customWidth="1"/>
    <col min="3585" max="3585" width="35.42578125" customWidth="1"/>
    <col min="3586" max="3586" width="6.5703125" bestFit="1" customWidth="1"/>
    <col min="3587" max="3587" width="6.28515625" customWidth="1"/>
    <col min="3588" max="3588" width="6.5703125" bestFit="1" customWidth="1"/>
    <col min="3589" max="3589" width="5.7109375" bestFit="1" customWidth="1"/>
    <col min="3590" max="3590" width="6.42578125" bestFit="1" customWidth="1"/>
    <col min="3591" max="3591" width="5.5703125" bestFit="1" customWidth="1"/>
    <col min="3592" max="3592" width="7" bestFit="1" customWidth="1"/>
    <col min="3593" max="3593" width="5.5703125" bestFit="1" customWidth="1"/>
    <col min="3594" max="3594" width="7" bestFit="1" customWidth="1"/>
    <col min="3595" max="3595" width="5.5703125" bestFit="1" customWidth="1"/>
    <col min="3596" max="3596" width="7" bestFit="1" customWidth="1"/>
    <col min="3597" max="3597" width="4.5703125" customWidth="1"/>
    <col min="3598" max="3598" width="7.28515625" customWidth="1"/>
    <col min="3599" max="3599" width="4.85546875" customWidth="1"/>
    <col min="3600" max="3600" width="5.5703125" bestFit="1" customWidth="1"/>
    <col min="3601" max="3601" width="4.5703125" customWidth="1"/>
    <col min="3602" max="3602" width="5.28515625" customWidth="1"/>
    <col min="3603" max="3603" width="5" customWidth="1"/>
    <col min="3604" max="3604" width="6.5703125" customWidth="1"/>
    <col min="3841" max="3841" width="35.42578125" customWidth="1"/>
    <col min="3842" max="3842" width="6.5703125" bestFit="1" customWidth="1"/>
    <col min="3843" max="3843" width="6.28515625" customWidth="1"/>
    <col min="3844" max="3844" width="6.5703125" bestFit="1" customWidth="1"/>
    <col min="3845" max="3845" width="5.7109375" bestFit="1" customWidth="1"/>
    <col min="3846" max="3846" width="6.42578125" bestFit="1" customWidth="1"/>
    <col min="3847" max="3847" width="5.5703125" bestFit="1" customWidth="1"/>
    <col min="3848" max="3848" width="7" bestFit="1" customWidth="1"/>
    <col min="3849" max="3849" width="5.5703125" bestFit="1" customWidth="1"/>
    <col min="3850" max="3850" width="7" bestFit="1" customWidth="1"/>
    <col min="3851" max="3851" width="5.5703125" bestFit="1" customWidth="1"/>
    <col min="3852" max="3852" width="7" bestFit="1" customWidth="1"/>
    <col min="3853" max="3853" width="4.5703125" customWidth="1"/>
    <col min="3854" max="3854" width="7.28515625" customWidth="1"/>
    <col min="3855" max="3855" width="4.85546875" customWidth="1"/>
    <col min="3856" max="3856" width="5.5703125" bestFit="1" customWidth="1"/>
    <col min="3857" max="3857" width="4.5703125" customWidth="1"/>
    <col min="3858" max="3858" width="5.28515625" customWidth="1"/>
    <col min="3859" max="3859" width="5" customWidth="1"/>
    <col min="3860" max="3860" width="6.5703125" customWidth="1"/>
    <col min="4097" max="4097" width="35.42578125" customWidth="1"/>
    <col min="4098" max="4098" width="6.5703125" bestFit="1" customWidth="1"/>
    <col min="4099" max="4099" width="6.28515625" customWidth="1"/>
    <col min="4100" max="4100" width="6.5703125" bestFit="1" customWidth="1"/>
    <col min="4101" max="4101" width="5.7109375" bestFit="1" customWidth="1"/>
    <col min="4102" max="4102" width="6.42578125" bestFit="1" customWidth="1"/>
    <col min="4103" max="4103" width="5.5703125" bestFit="1" customWidth="1"/>
    <col min="4104" max="4104" width="7" bestFit="1" customWidth="1"/>
    <col min="4105" max="4105" width="5.5703125" bestFit="1" customWidth="1"/>
    <col min="4106" max="4106" width="7" bestFit="1" customWidth="1"/>
    <col min="4107" max="4107" width="5.5703125" bestFit="1" customWidth="1"/>
    <col min="4108" max="4108" width="7" bestFit="1" customWidth="1"/>
    <col min="4109" max="4109" width="4.5703125" customWidth="1"/>
    <col min="4110" max="4110" width="7.28515625" customWidth="1"/>
    <col min="4111" max="4111" width="4.85546875" customWidth="1"/>
    <col min="4112" max="4112" width="5.5703125" bestFit="1" customWidth="1"/>
    <col min="4113" max="4113" width="4.5703125" customWidth="1"/>
    <col min="4114" max="4114" width="5.28515625" customWidth="1"/>
    <col min="4115" max="4115" width="5" customWidth="1"/>
    <col min="4116" max="4116" width="6.5703125" customWidth="1"/>
    <col min="4353" max="4353" width="35.42578125" customWidth="1"/>
    <col min="4354" max="4354" width="6.5703125" bestFit="1" customWidth="1"/>
    <col min="4355" max="4355" width="6.28515625" customWidth="1"/>
    <col min="4356" max="4356" width="6.5703125" bestFit="1" customWidth="1"/>
    <col min="4357" max="4357" width="5.7109375" bestFit="1" customWidth="1"/>
    <col min="4358" max="4358" width="6.42578125" bestFit="1" customWidth="1"/>
    <col min="4359" max="4359" width="5.5703125" bestFit="1" customWidth="1"/>
    <col min="4360" max="4360" width="7" bestFit="1" customWidth="1"/>
    <col min="4361" max="4361" width="5.5703125" bestFit="1" customWidth="1"/>
    <col min="4362" max="4362" width="7" bestFit="1" customWidth="1"/>
    <col min="4363" max="4363" width="5.5703125" bestFit="1" customWidth="1"/>
    <col min="4364" max="4364" width="7" bestFit="1" customWidth="1"/>
    <col min="4365" max="4365" width="4.5703125" customWidth="1"/>
    <col min="4366" max="4366" width="7.28515625" customWidth="1"/>
    <col min="4367" max="4367" width="4.85546875" customWidth="1"/>
    <col min="4368" max="4368" width="5.5703125" bestFit="1" customWidth="1"/>
    <col min="4369" max="4369" width="4.5703125" customWidth="1"/>
    <col min="4370" max="4370" width="5.28515625" customWidth="1"/>
    <col min="4371" max="4371" width="5" customWidth="1"/>
    <col min="4372" max="4372" width="6.5703125" customWidth="1"/>
    <col min="4609" max="4609" width="35.42578125" customWidth="1"/>
    <col min="4610" max="4610" width="6.5703125" bestFit="1" customWidth="1"/>
    <col min="4611" max="4611" width="6.28515625" customWidth="1"/>
    <col min="4612" max="4612" width="6.5703125" bestFit="1" customWidth="1"/>
    <col min="4613" max="4613" width="5.7109375" bestFit="1" customWidth="1"/>
    <col min="4614" max="4614" width="6.42578125" bestFit="1" customWidth="1"/>
    <col min="4615" max="4615" width="5.5703125" bestFit="1" customWidth="1"/>
    <col min="4616" max="4616" width="7" bestFit="1" customWidth="1"/>
    <col min="4617" max="4617" width="5.5703125" bestFit="1" customWidth="1"/>
    <col min="4618" max="4618" width="7" bestFit="1" customWidth="1"/>
    <col min="4619" max="4619" width="5.5703125" bestFit="1" customWidth="1"/>
    <col min="4620" max="4620" width="7" bestFit="1" customWidth="1"/>
    <col min="4621" max="4621" width="4.5703125" customWidth="1"/>
    <col min="4622" max="4622" width="7.28515625" customWidth="1"/>
    <col min="4623" max="4623" width="4.85546875" customWidth="1"/>
    <col min="4624" max="4624" width="5.5703125" bestFit="1" customWidth="1"/>
    <col min="4625" max="4625" width="4.5703125" customWidth="1"/>
    <col min="4626" max="4626" width="5.28515625" customWidth="1"/>
    <col min="4627" max="4627" width="5" customWidth="1"/>
    <col min="4628" max="4628" width="6.5703125" customWidth="1"/>
    <col min="4865" max="4865" width="35.42578125" customWidth="1"/>
    <col min="4866" max="4866" width="6.5703125" bestFit="1" customWidth="1"/>
    <col min="4867" max="4867" width="6.28515625" customWidth="1"/>
    <col min="4868" max="4868" width="6.5703125" bestFit="1" customWidth="1"/>
    <col min="4869" max="4869" width="5.7109375" bestFit="1" customWidth="1"/>
    <col min="4870" max="4870" width="6.42578125" bestFit="1" customWidth="1"/>
    <col min="4871" max="4871" width="5.5703125" bestFit="1" customWidth="1"/>
    <col min="4872" max="4872" width="7" bestFit="1" customWidth="1"/>
    <col min="4873" max="4873" width="5.5703125" bestFit="1" customWidth="1"/>
    <col min="4874" max="4874" width="7" bestFit="1" customWidth="1"/>
    <col min="4875" max="4875" width="5.5703125" bestFit="1" customWidth="1"/>
    <col min="4876" max="4876" width="7" bestFit="1" customWidth="1"/>
    <col min="4877" max="4877" width="4.5703125" customWidth="1"/>
    <col min="4878" max="4878" width="7.28515625" customWidth="1"/>
    <col min="4879" max="4879" width="4.85546875" customWidth="1"/>
    <col min="4880" max="4880" width="5.5703125" bestFit="1" customWidth="1"/>
    <col min="4881" max="4881" width="4.5703125" customWidth="1"/>
    <col min="4882" max="4882" width="5.28515625" customWidth="1"/>
    <col min="4883" max="4883" width="5" customWidth="1"/>
    <col min="4884" max="4884" width="6.5703125" customWidth="1"/>
    <col min="5121" max="5121" width="35.42578125" customWidth="1"/>
    <col min="5122" max="5122" width="6.5703125" bestFit="1" customWidth="1"/>
    <col min="5123" max="5123" width="6.28515625" customWidth="1"/>
    <col min="5124" max="5124" width="6.5703125" bestFit="1" customWidth="1"/>
    <col min="5125" max="5125" width="5.7109375" bestFit="1" customWidth="1"/>
    <col min="5126" max="5126" width="6.42578125" bestFit="1" customWidth="1"/>
    <col min="5127" max="5127" width="5.5703125" bestFit="1" customWidth="1"/>
    <col min="5128" max="5128" width="7" bestFit="1" customWidth="1"/>
    <col min="5129" max="5129" width="5.5703125" bestFit="1" customWidth="1"/>
    <col min="5130" max="5130" width="7" bestFit="1" customWidth="1"/>
    <col min="5131" max="5131" width="5.5703125" bestFit="1" customWidth="1"/>
    <col min="5132" max="5132" width="7" bestFit="1" customWidth="1"/>
    <col min="5133" max="5133" width="4.5703125" customWidth="1"/>
    <col min="5134" max="5134" width="7.28515625" customWidth="1"/>
    <col min="5135" max="5135" width="4.85546875" customWidth="1"/>
    <col min="5136" max="5136" width="5.5703125" bestFit="1" customWidth="1"/>
    <col min="5137" max="5137" width="4.5703125" customWidth="1"/>
    <col min="5138" max="5138" width="5.28515625" customWidth="1"/>
    <col min="5139" max="5139" width="5" customWidth="1"/>
    <col min="5140" max="5140" width="6.5703125" customWidth="1"/>
    <col min="5377" max="5377" width="35.42578125" customWidth="1"/>
    <col min="5378" max="5378" width="6.5703125" bestFit="1" customWidth="1"/>
    <col min="5379" max="5379" width="6.28515625" customWidth="1"/>
    <col min="5380" max="5380" width="6.5703125" bestFit="1" customWidth="1"/>
    <col min="5381" max="5381" width="5.7109375" bestFit="1" customWidth="1"/>
    <col min="5382" max="5382" width="6.42578125" bestFit="1" customWidth="1"/>
    <col min="5383" max="5383" width="5.5703125" bestFit="1" customWidth="1"/>
    <col min="5384" max="5384" width="7" bestFit="1" customWidth="1"/>
    <col min="5385" max="5385" width="5.5703125" bestFit="1" customWidth="1"/>
    <col min="5386" max="5386" width="7" bestFit="1" customWidth="1"/>
    <col min="5387" max="5387" width="5.5703125" bestFit="1" customWidth="1"/>
    <col min="5388" max="5388" width="7" bestFit="1" customWidth="1"/>
    <col min="5389" max="5389" width="4.5703125" customWidth="1"/>
    <col min="5390" max="5390" width="7.28515625" customWidth="1"/>
    <col min="5391" max="5391" width="4.85546875" customWidth="1"/>
    <col min="5392" max="5392" width="5.5703125" bestFit="1" customWidth="1"/>
    <col min="5393" max="5393" width="4.5703125" customWidth="1"/>
    <col min="5394" max="5394" width="5.28515625" customWidth="1"/>
    <col min="5395" max="5395" width="5" customWidth="1"/>
    <col min="5396" max="5396" width="6.5703125" customWidth="1"/>
    <col min="5633" max="5633" width="35.42578125" customWidth="1"/>
    <col min="5634" max="5634" width="6.5703125" bestFit="1" customWidth="1"/>
    <col min="5635" max="5635" width="6.28515625" customWidth="1"/>
    <col min="5636" max="5636" width="6.5703125" bestFit="1" customWidth="1"/>
    <col min="5637" max="5637" width="5.7109375" bestFit="1" customWidth="1"/>
    <col min="5638" max="5638" width="6.42578125" bestFit="1" customWidth="1"/>
    <col min="5639" max="5639" width="5.5703125" bestFit="1" customWidth="1"/>
    <col min="5640" max="5640" width="7" bestFit="1" customWidth="1"/>
    <col min="5641" max="5641" width="5.5703125" bestFit="1" customWidth="1"/>
    <col min="5642" max="5642" width="7" bestFit="1" customWidth="1"/>
    <col min="5643" max="5643" width="5.5703125" bestFit="1" customWidth="1"/>
    <col min="5644" max="5644" width="7" bestFit="1" customWidth="1"/>
    <col min="5645" max="5645" width="4.5703125" customWidth="1"/>
    <col min="5646" max="5646" width="7.28515625" customWidth="1"/>
    <col min="5647" max="5647" width="4.85546875" customWidth="1"/>
    <col min="5648" max="5648" width="5.5703125" bestFit="1" customWidth="1"/>
    <col min="5649" max="5649" width="4.5703125" customWidth="1"/>
    <col min="5650" max="5650" width="5.28515625" customWidth="1"/>
    <col min="5651" max="5651" width="5" customWidth="1"/>
    <col min="5652" max="5652" width="6.5703125" customWidth="1"/>
    <col min="5889" max="5889" width="35.42578125" customWidth="1"/>
    <col min="5890" max="5890" width="6.5703125" bestFit="1" customWidth="1"/>
    <col min="5891" max="5891" width="6.28515625" customWidth="1"/>
    <col min="5892" max="5892" width="6.5703125" bestFit="1" customWidth="1"/>
    <col min="5893" max="5893" width="5.7109375" bestFit="1" customWidth="1"/>
    <col min="5894" max="5894" width="6.42578125" bestFit="1" customWidth="1"/>
    <col min="5895" max="5895" width="5.5703125" bestFit="1" customWidth="1"/>
    <col min="5896" max="5896" width="7" bestFit="1" customWidth="1"/>
    <col min="5897" max="5897" width="5.5703125" bestFit="1" customWidth="1"/>
    <col min="5898" max="5898" width="7" bestFit="1" customWidth="1"/>
    <col min="5899" max="5899" width="5.5703125" bestFit="1" customWidth="1"/>
    <col min="5900" max="5900" width="7" bestFit="1" customWidth="1"/>
    <col min="5901" max="5901" width="4.5703125" customWidth="1"/>
    <col min="5902" max="5902" width="7.28515625" customWidth="1"/>
    <col min="5903" max="5903" width="4.85546875" customWidth="1"/>
    <col min="5904" max="5904" width="5.5703125" bestFit="1" customWidth="1"/>
    <col min="5905" max="5905" width="4.5703125" customWidth="1"/>
    <col min="5906" max="5906" width="5.28515625" customWidth="1"/>
    <col min="5907" max="5907" width="5" customWidth="1"/>
    <col min="5908" max="5908" width="6.5703125" customWidth="1"/>
    <col min="6145" max="6145" width="35.42578125" customWidth="1"/>
    <col min="6146" max="6146" width="6.5703125" bestFit="1" customWidth="1"/>
    <col min="6147" max="6147" width="6.28515625" customWidth="1"/>
    <col min="6148" max="6148" width="6.5703125" bestFit="1" customWidth="1"/>
    <col min="6149" max="6149" width="5.7109375" bestFit="1" customWidth="1"/>
    <col min="6150" max="6150" width="6.42578125" bestFit="1" customWidth="1"/>
    <col min="6151" max="6151" width="5.5703125" bestFit="1" customWidth="1"/>
    <col min="6152" max="6152" width="7" bestFit="1" customWidth="1"/>
    <col min="6153" max="6153" width="5.5703125" bestFit="1" customWidth="1"/>
    <col min="6154" max="6154" width="7" bestFit="1" customWidth="1"/>
    <col min="6155" max="6155" width="5.5703125" bestFit="1" customWidth="1"/>
    <col min="6156" max="6156" width="7" bestFit="1" customWidth="1"/>
    <col min="6157" max="6157" width="4.5703125" customWidth="1"/>
    <col min="6158" max="6158" width="7.28515625" customWidth="1"/>
    <col min="6159" max="6159" width="4.85546875" customWidth="1"/>
    <col min="6160" max="6160" width="5.5703125" bestFit="1" customWidth="1"/>
    <col min="6161" max="6161" width="4.5703125" customWidth="1"/>
    <col min="6162" max="6162" width="5.28515625" customWidth="1"/>
    <col min="6163" max="6163" width="5" customWidth="1"/>
    <col min="6164" max="6164" width="6.5703125" customWidth="1"/>
    <col min="6401" max="6401" width="35.42578125" customWidth="1"/>
    <col min="6402" max="6402" width="6.5703125" bestFit="1" customWidth="1"/>
    <col min="6403" max="6403" width="6.28515625" customWidth="1"/>
    <col min="6404" max="6404" width="6.5703125" bestFit="1" customWidth="1"/>
    <col min="6405" max="6405" width="5.7109375" bestFit="1" customWidth="1"/>
    <col min="6406" max="6406" width="6.42578125" bestFit="1" customWidth="1"/>
    <col min="6407" max="6407" width="5.5703125" bestFit="1" customWidth="1"/>
    <col min="6408" max="6408" width="7" bestFit="1" customWidth="1"/>
    <col min="6409" max="6409" width="5.5703125" bestFit="1" customWidth="1"/>
    <col min="6410" max="6410" width="7" bestFit="1" customWidth="1"/>
    <col min="6411" max="6411" width="5.5703125" bestFit="1" customWidth="1"/>
    <col min="6412" max="6412" width="7" bestFit="1" customWidth="1"/>
    <col min="6413" max="6413" width="4.5703125" customWidth="1"/>
    <col min="6414" max="6414" width="7.28515625" customWidth="1"/>
    <col min="6415" max="6415" width="4.85546875" customWidth="1"/>
    <col min="6416" max="6416" width="5.5703125" bestFit="1" customWidth="1"/>
    <col min="6417" max="6417" width="4.5703125" customWidth="1"/>
    <col min="6418" max="6418" width="5.28515625" customWidth="1"/>
    <col min="6419" max="6419" width="5" customWidth="1"/>
    <col min="6420" max="6420" width="6.5703125" customWidth="1"/>
    <col min="6657" max="6657" width="35.42578125" customWidth="1"/>
    <col min="6658" max="6658" width="6.5703125" bestFit="1" customWidth="1"/>
    <col min="6659" max="6659" width="6.28515625" customWidth="1"/>
    <col min="6660" max="6660" width="6.5703125" bestFit="1" customWidth="1"/>
    <col min="6661" max="6661" width="5.7109375" bestFit="1" customWidth="1"/>
    <col min="6662" max="6662" width="6.42578125" bestFit="1" customWidth="1"/>
    <col min="6663" max="6663" width="5.5703125" bestFit="1" customWidth="1"/>
    <col min="6664" max="6664" width="7" bestFit="1" customWidth="1"/>
    <col min="6665" max="6665" width="5.5703125" bestFit="1" customWidth="1"/>
    <col min="6666" max="6666" width="7" bestFit="1" customWidth="1"/>
    <col min="6667" max="6667" width="5.5703125" bestFit="1" customWidth="1"/>
    <col min="6668" max="6668" width="7" bestFit="1" customWidth="1"/>
    <col min="6669" max="6669" width="4.5703125" customWidth="1"/>
    <col min="6670" max="6670" width="7.28515625" customWidth="1"/>
    <col min="6671" max="6671" width="4.85546875" customWidth="1"/>
    <col min="6672" max="6672" width="5.5703125" bestFit="1" customWidth="1"/>
    <col min="6673" max="6673" width="4.5703125" customWidth="1"/>
    <col min="6674" max="6674" width="5.28515625" customWidth="1"/>
    <col min="6675" max="6675" width="5" customWidth="1"/>
    <col min="6676" max="6676" width="6.5703125" customWidth="1"/>
    <col min="6913" max="6913" width="35.42578125" customWidth="1"/>
    <col min="6914" max="6914" width="6.5703125" bestFit="1" customWidth="1"/>
    <col min="6915" max="6915" width="6.28515625" customWidth="1"/>
    <col min="6916" max="6916" width="6.5703125" bestFit="1" customWidth="1"/>
    <col min="6917" max="6917" width="5.7109375" bestFit="1" customWidth="1"/>
    <col min="6918" max="6918" width="6.42578125" bestFit="1" customWidth="1"/>
    <col min="6919" max="6919" width="5.5703125" bestFit="1" customWidth="1"/>
    <col min="6920" max="6920" width="7" bestFit="1" customWidth="1"/>
    <col min="6921" max="6921" width="5.5703125" bestFit="1" customWidth="1"/>
    <col min="6922" max="6922" width="7" bestFit="1" customWidth="1"/>
    <col min="6923" max="6923" width="5.5703125" bestFit="1" customWidth="1"/>
    <col min="6924" max="6924" width="7" bestFit="1" customWidth="1"/>
    <col min="6925" max="6925" width="4.5703125" customWidth="1"/>
    <col min="6926" max="6926" width="7.28515625" customWidth="1"/>
    <col min="6927" max="6927" width="4.85546875" customWidth="1"/>
    <col min="6928" max="6928" width="5.5703125" bestFit="1" customWidth="1"/>
    <col min="6929" max="6929" width="4.5703125" customWidth="1"/>
    <col min="6930" max="6930" width="5.28515625" customWidth="1"/>
    <col min="6931" max="6931" width="5" customWidth="1"/>
    <col min="6932" max="6932" width="6.5703125" customWidth="1"/>
    <col min="7169" max="7169" width="35.42578125" customWidth="1"/>
    <col min="7170" max="7170" width="6.5703125" bestFit="1" customWidth="1"/>
    <col min="7171" max="7171" width="6.28515625" customWidth="1"/>
    <col min="7172" max="7172" width="6.5703125" bestFit="1" customWidth="1"/>
    <col min="7173" max="7173" width="5.7109375" bestFit="1" customWidth="1"/>
    <col min="7174" max="7174" width="6.42578125" bestFit="1" customWidth="1"/>
    <col min="7175" max="7175" width="5.5703125" bestFit="1" customWidth="1"/>
    <col min="7176" max="7176" width="7" bestFit="1" customWidth="1"/>
    <col min="7177" max="7177" width="5.5703125" bestFit="1" customWidth="1"/>
    <col min="7178" max="7178" width="7" bestFit="1" customWidth="1"/>
    <col min="7179" max="7179" width="5.5703125" bestFit="1" customWidth="1"/>
    <col min="7180" max="7180" width="7" bestFit="1" customWidth="1"/>
    <col min="7181" max="7181" width="4.5703125" customWidth="1"/>
    <col min="7182" max="7182" width="7.28515625" customWidth="1"/>
    <col min="7183" max="7183" width="4.85546875" customWidth="1"/>
    <col min="7184" max="7184" width="5.5703125" bestFit="1" customWidth="1"/>
    <col min="7185" max="7185" width="4.5703125" customWidth="1"/>
    <col min="7186" max="7186" width="5.28515625" customWidth="1"/>
    <col min="7187" max="7187" width="5" customWidth="1"/>
    <col min="7188" max="7188" width="6.5703125" customWidth="1"/>
    <col min="7425" max="7425" width="35.42578125" customWidth="1"/>
    <col min="7426" max="7426" width="6.5703125" bestFit="1" customWidth="1"/>
    <col min="7427" max="7427" width="6.28515625" customWidth="1"/>
    <col min="7428" max="7428" width="6.5703125" bestFit="1" customWidth="1"/>
    <col min="7429" max="7429" width="5.7109375" bestFit="1" customWidth="1"/>
    <col min="7430" max="7430" width="6.42578125" bestFit="1" customWidth="1"/>
    <col min="7431" max="7431" width="5.5703125" bestFit="1" customWidth="1"/>
    <col min="7432" max="7432" width="7" bestFit="1" customWidth="1"/>
    <col min="7433" max="7433" width="5.5703125" bestFit="1" customWidth="1"/>
    <col min="7434" max="7434" width="7" bestFit="1" customWidth="1"/>
    <col min="7435" max="7435" width="5.5703125" bestFit="1" customWidth="1"/>
    <col min="7436" max="7436" width="7" bestFit="1" customWidth="1"/>
    <col min="7437" max="7437" width="4.5703125" customWidth="1"/>
    <col min="7438" max="7438" width="7.28515625" customWidth="1"/>
    <col min="7439" max="7439" width="4.85546875" customWidth="1"/>
    <col min="7440" max="7440" width="5.5703125" bestFit="1" customWidth="1"/>
    <col min="7441" max="7441" width="4.5703125" customWidth="1"/>
    <col min="7442" max="7442" width="5.28515625" customWidth="1"/>
    <col min="7443" max="7443" width="5" customWidth="1"/>
    <col min="7444" max="7444" width="6.5703125" customWidth="1"/>
    <col min="7681" max="7681" width="35.42578125" customWidth="1"/>
    <col min="7682" max="7682" width="6.5703125" bestFit="1" customWidth="1"/>
    <col min="7683" max="7683" width="6.28515625" customWidth="1"/>
    <col min="7684" max="7684" width="6.5703125" bestFit="1" customWidth="1"/>
    <col min="7685" max="7685" width="5.7109375" bestFit="1" customWidth="1"/>
    <col min="7686" max="7686" width="6.42578125" bestFit="1" customWidth="1"/>
    <col min="7687" max="7687" width="5.5703125" bestFit="1" customWidth="1"/>
    <col min="7688" max="7688" width="7" bestFit="1" customWidth="1"/>
    <col min="7689" max="7689" width="5.5703125" bestFit="1" customWidth="1"/>
    <col min="7690" max="7690" width="7" bestFit="1" customWidth="1"/>
    <col min="7691" max="7691" width="5.5703125" bestFit="1" customWidth="1"/>
    <col min="7692" max="7692" width="7" bestFit="1" customWidth="1"/>
    <col min="7693" max="7693" width="4.5703125" customWidth="1"/>
    <col min="7694" max="7694" width="7.28515625" customWidth="1"/>
    <col min="7695" max="7695" width="4.85546875" customWidth="1"/>
    <col min="7696" max="7696" width="5.5703125" bestFit="1" customWidth="1"/>
    <col min="7697" max="7697" width="4.5703125" customWidth="1"/>
    <col min="7698" max="7698" width="5.28515625" customWidth="1"/>
    <col min="7699" max="7699" width="5" customWidth="1"/>
    <col min="7700" max="7700" width="6.5703125" customWidth="1"/>
    <col min="7937" max="7937" width="35.42578125" customWidth="1"/>
    <col min="7938" max="7938" width="6.5703125" bestFit="1" customWidth="1"/>
    <col min="7939" max="7939" width="6.28515625" customWidth="1"/>
    <col min="7940" max="7940" width="6.5703125" bestFit="1" customWidth="1"/>
    <col min="7941" max="7941" width="5.7109375" bestFit="1" customWidth="1"/>
    <col min="7942" max="7942" width="6.42578125" bestFit="1" customWidth="1"/>
    <col min="7943" max="7943" width="5.5703125" bestFit="1" customWidth="1"/>
    <col min="7944" max="7944" width="7" bestFit="1" customWidth="1"/>
    <col min="7945" max="7945" width="5.5703125" bestFit="1" customWidth="1"/>
    <col min="7946" max="7946" width="7" bestFit="1" customWidth="1"/>
    <col min="7947" max="7947" width="5.5703125" bestFit="1" customWidth="1"/>
    <col min="7948" max="7948" width="7" bestFit="1" customWidth="1"/>
    <col min="7949" max="7949" width="4.5703125" customWidth="1"/>
    <col min="7950" max="7950" width="7.28515625" customWidth="1"/>
    <col min="7951" max="7951" width="4.85546875" customWidth="1"/>
    <col min="7952" max="7952" width="5.5703125" bestFit="1" customWidth="1"/>
    <col min="7953" max="7953" width="4.5703125" customWidth="1"/>
    <col min="7954" max="7954" width="5.28515625" customWidth="1"/>
    <col min="7955" max="7955" width="5" customWidth="1"/>
    <col min="7956" max="7956" width="6.5703125" customWidth="1"/>
    <col min="8193" max="8193" width="35.42578125" customWidth="1"/>
    <col min="8194" max="8194" width="6.5703125" bestFit="1" customWidth="1"/>
    <col min="8195" max="8195" width="6.28515625" customWidth="1"/>
    <col min="8196" max="8196" width="6.5703125" bestFit="1" customWidth="1"/>
    <col min="8197" max="8197" width="5.7109375" bestFit="1" customWidth="1"/>
    <col min="8198" max="8198" width="6.42578125" bestFit="1" customWidth="1"/>
    <col min="8199" max="8199" width="5.5703125" bestFit="1" customWidth="1"/>
    <col min="8200" max="8200" width="7" bestFit="1" customWidth="1"/>
    <col min="8201" max="8201" width="5.5703125" bestFit="1" customWidth="1"/>
    <col min="8202" max="8202" width="7" bestFit="1" customWidth="1"/>
    <col min="8203" max="8203" width="5.5703125" bestFit="1" customWidth="1"/>
    <col min="8204" max="8204" width="7" bestFit="1" customWidth="1"/>
    <col min="8205" max="8205" width="4.5703125" customWidth="1"/>
    <col min="8206" max="8206" width="7.28515625" customWidth="1"/>
    <col min="8207" max="8207" width="4.85546875" customWidth="1"/>
    <col min="8208" max="8208" width="5.5703125" bestFit="1" customWidth="1"/>
    <col min="8209" max="8209" width="4.5703125" customWidth="1"/>
    <col min="8210" max="8210" width="5.28515625" customWidth="1"/>
    <col min="8211" max="8211" width="5" customWidth="1"/>
    <col min="8212" max="8212" width="6.5703125" customWidth="1"/>
    <col min="8449" max="8449" width="35.42578125" customWidth="1"/>
    <col min="8450" max="8450" width="6.5703125" bestFit="1" customWidth="1"/>
    <col min="8451" max="8451" width="6.28515625" customWidth="1"/>
    <col min="8452" max="8452" width="6.5703125" bestFit="1" customWidth="1"/>
    <col min="8453" max="8453" width="5.7109375" bestFit="1" customWidth="1"/>
    <col min="8454" max="8454" width="6.42578125" bestFit="1" customWidth="1"/>
    <col min="8455" max="8455" width="5.5703125" bestFit="1" customWidth="1"/>
    <col min="8456" max="8456" width="7" bestFit="1" customWidth="1"/>
    <col min="8457" max="8457" width="5.5703125" bestFit="1" customWidth="1"/>
    <col min="8458" max="8458" width="7" bestFit="1" customWidth="1"/>
    <col min="8459" max="8459" width="5.5703125" bestFit="1" customWidth="1"/>
    <col min="8460" max="8460" width="7" bestFit="1" customWidth="1"/>
    <col min="8461" max="8461" width="4.5703125" customWidth="1"/>
    <col min="8462" max="8462" width="7.28515625" customWidth="1"/>
    <col min="8463" max="8463" width="4.85546875" customWidth="1"/>
    <col min="8464" max="8464" width="5.5703125" bestFit="1" customWidth="1"/>
    <col min="8465" max="8465" width="4.5703125" customWidth="1"/>
    <col min="8466" max="8466" width="5.28515625" customWidth="1"/>
    <col min="8467" max="8467" width="5" customWidth="1"/>
    <col min="8468" max="8468" width="6.5703125" customWidth="1"/>
    <col min="8705" max="8705" width="35.42578125" customWidth="1"/>
    <col min="8706" max="8706" width="6.5703125" bestFit="1" customWidth="1"/>
    <col min="8707" max="8707" width="6.28515625" customWidth="1"/>
    <col min="8708" max="8708" width="6.5703125" bestFit="1" customWidth="1"/>
    <col min="8709" max="8709" width="5.7109375" bestFit="1" customWidth="1"/>
    <col min="8710" max="8710" width="6.42578125" bestFit="1" customWidth="1"/>
    <col min="8711" max="8711" width="5.5703125" bestFit="1" customWidth="1"/>
    <col min="8712" max="8712" width="7" bestFit="1" customWidth="1"/>
    <col min="8713" max="8713" width="5.5703125" bestFit="1" customWidth="1"/>
    <col min="8714" max="8714" width="7" bestFit="1" customWidth="1"/>
    <col min="8715" max="8715" width="5.5703125" bestFit="1" customWidth="1"/>
    <col min="8716" max="8716" width="7" bestFit="1" customWidth="1"/>
    <col min="8717" max="8717" width="4.5703125" customWidth="1"/>
    <col min="8718" max="8718" width="7.28515625" customWidth="1"/>
    <col min="8719" max="8719" width="4.85546875" customWidth="1"/>
    <col min="8720" max="8720" width="5.5703125" bestFit="1" customWidth="1"/>
    <col min="8721" max="8721" width="4.5703125" customWidth="1"/>
    <col min="8722" max="8722" width="5.28515625" customWidth="1"/>
    <col min="8723" max="8723" width="5" customWidth="1"/>
    <col min="8724" max="8724" width="6.5703125" customWidth="1"/>
    <col min="8961" max="8961" width="35.42578125" customWidth="1"/>
    <col min="8962" max="8962" width="6.5703125" bestFit="1" customWidth="1"/>
    <col min="8963" max="8963" width="6.28515625" customWidth="1"/>
    <col min="8964" max="8964" width="6.5703125" bestFit="1" customWidth="1"/>
    <col min="8965" max="8965" width="5.7109375" bestFit="1" customWidth="1"/>
    <col min="8966" max="8966" width="6.42578125" bestFit="1" customWidth="1"/>
    <col min="8967" max="8967" width="5.5703125" bestFit="1" customWidth="1"/>
    <col min="8968" max="8968" width="7" bestFit="1" customWidth="1"/>
    <col min="8969" max="8969" width="5.5703125" bestFit="1" customWidth="1"/>
    <col min="8970" max="8970" width="7" bestFit="1" customWidth="1"/>
    <col min="8971" max="8971" width="5.5703125" bestFit="1" customWidth="1"/>
    <col min="8972" max="8972" width="7" bestFit="1" customWidth="1"/>
    <col min="8973" max="8973" width="4.5703125" customWidth="1"/>
    <col min="8974" max="8974" width="7.28515625" customWidth="1"/>
    <col min="8975" max="8975" width="4.85546875" customWidth="1"/>
    <col min="8976" max="8976" width="5.5703125" bestFit="1" customWidth="1"/>
    <col min="8977" max="8977" width="4.5703125" customWidth="1"/>
    <col min="8978" max="8978" width="5.28515625" customWidth="1"/>
    <col min="8979" max="8979" width="5" customWidth="1"/>
    <col min="8980" max="8980" width="6.5703125" customWidth="1"/>
    <col min="9217" max="9217" width="35.42578125" customWidth="1"/>
    <col min="9218" max="9218" width="6.5703125" bestFit="1" customWidth="1"/>
    <col min="9219" max="9219" width="6.28515625" customWidth="1"/>
    <col min="9220" max="9220" width="6.5703125" bestFit="1" customWidth="1"/>
    <col min="9221" max="9221" width="5.7109375" bestFit="1" customWidth="1"/>
    <col min="9222" max="9222" width="6.42578125" bestFit="1" customWidth="1"/>
    <col min="9223" max="9223" width="5.5703125" bestFit="1" customWidth="1"/>
    <col min="9224" max="9224" width="7" bestFit="1" customWidth="1"/>
    <col min="9225" max="9225" width="5.5703125" bestFit="1" customWidth="1"/>
    <col min="9226" max="9226" width="7" bestFit="1" customWidth="1"/>
    <col min="9227" max="9227" width="5.5703125" bestFit="1" customWidth="1"/>
    <col min="9228" max="9228" width="7" bestFit="1" customWidth="1"/>
    <col min="9229" max="9229" width="4.5703125" customWidth="1"/>
    <col min="9230" max="9230" width="7.28515625" customWidth="1"/>
    <col min="9231" max="9231" width="4.85546875" customWidth="1"/>
    <col min="9232" max="9232" width="5.5703125" bestFit="1" customWidth="1"/>
    <col min="9233" max="9233" width="4.5703125" customWidth="1"/>
    <col min="9234" max="9234" width="5.28515625" customWidth="1"/>
    <col min="9235" max="9235" width="5" customWidth="1"/>
    <col min="9236" max="9236" width="6.5703125" customWidth="1"/>
    <col min="9473" max="9473" width="35.42578125" customWidth="1"/>
    <col min="9474" max="9474" width="6.5703125" bestFit="1" customWidth="1"/>
    <col min="9475" max="9475" width="6.28515625" customWidth="1"/>
    <col min="9476" max="9476" width="6.5703125" bestFit="1" customWidth="1"/>
    <col min="9477" max="9477" width="5.7109375" bestFit="1" customWidth="1"/>
    <col min="9478" max="9478" width="6.42578125" bestFit="1" customWidth="1"/>
    <col min="9479" max="9479" width="5.5703125" bestFit="1" customWidth="1"/>
    <col min="9480" max="9480" width="7" bestFit="1" customWidth="1"/>
    <col min="9481" max="9481" width="5.5703125" bestFit="1" customWidth="1"/>
    <col min="9482" max="9482" width="7" bestFit="1" customWidth="1"/>
    <col min="9483" max="9483" width="5.5703125" bestFit="1" customWidth="1"/>
    <col min="9484" max="9484" width="7" bestFit="1" customWidth="1"/>
    <col min="9485" max="9485" width="4.5703125" customWidth="1"/>
    <col min="9486" max="9486" width="7.28515625" customWidth="1"/>
    <col min="9487" max="9487" width="4.85546875" customWidth="1"/>
    <col min="9488" max="9488" width="5.5703125" bestFit="1" customWidth="1"/>
    <col min="9489" max="9489" width="4.5703125" customWidth="1"/>
    <col min="9490" max="9490" width="5.28515625" customWidth="1"/>
    <col min="9491" max="9491" width="5" customWidth="1"/>
    <col min="9492" max="9492" width="6.5703125" customWidth="1"/>
    <col min="9729" max="9729" width="35.42578125" customWidth="1"/>
    <col min="9730" max="9730" width="6.5703125" bestFit="1" customWidth="1"/>
    <col min="9731" max="9731" width="6.28515625" customWidth="1"/>
    <col min="9732" max="9732" width="6.5703125" bestFit="1" customWidth="1"/>
    <col min="9733" max="9733" width="5.7109375" bestFit="1" customWidth="1"/>
    <col min="9734" max="9734" width="6.42578125" bestFit="1" customWidth="1"/>
    <col min="9735" max="9735" width="5.5703125" bestFit="1" customWidth="1"/>
    <col min="9736" max="9736" width="7" bestFit="1" customWidth="1"/>
    <col min="9737" max="9737" width="5.5703125" bestFit="1" customWidth="1"/>
    <col min="9738" max="9738" width="7" bestFit="1" customWidth="1"/>
    <col min="9739" max="9739" width="5.5703125" bestFit="1" customWidth="1"/>
    <col min="9740" max="9740" width="7" bestFit="1" customWidth="1"/>
    <col min="9741" max="9741" width="4.5703125" customWidth="1"/>
    <col min="9742" max="9742" width="7.28515625" customWidth="1"/>
    <col min="9743" max="9743" width="4.85546875" customWidth="1"/>
    <col min="9744" max="9744" width="5.5703125" bestFit="1" customWidth="1"/>
    <col min="9745" max="9745" width="4.5703125" customWidth="1"/>
    <col min="9746" max="9746" width="5.28515625" customWidth="1"/>
    <col min="9747" max="9747" width="5" customWidth="1"/>
    <col min="9748" max="9748" width="6.5703125" customWidth="1"/>
    <col min="9985" max="9985" width="35.42578125" customWidth="1"/>
    <col min="9986" max="9986" width="6.5703125" bestFit="1" customWidth="1"/>
    <col min="9987" max="9987" width="6.28515625" customWidth="1"/>
    <col min="9988" max="9988" width="6.5703125" bestFit="1" customWidth="1"/>
    <col min="9989" max="9989" width="5.7109375" bestFit="1" customWidth="1"/>
    <col min="9990" max="9990" width="6.42578125" bestFit="1" customWidth="1"/>
    <col min="9991" max="9991" width="5.5703125" bestFit="1" customWidth="1"/>
    <col min="9992" max="9992" width="7" bestFit="1" customWidth="1"/>
    <col min="9993" max="9993" width="5.5703125" bestFit="1" customWidth="1"/>
    <col min="9994" max="9994" width="7" bestFit="1" customWidth="1"/>
    <col min="9995" max="9995" width="5.5703125" bestFit="1" customWidth="1"/>
    <col min="9996" max="9996" width="7" bestFit="1" customWidth="1"/>
    <col min="9997" max="9997" width="4.5703125" customWidth="1"/>
    <col min="9998" max="9998" width="7.28515625" customWidth="1"/>
    <col min="9999" max="9999" width="4.85546875" customWidth="1"/>
    <col min="10000" max="10000" width="5.5703125" bestFit="1" customWidth="1"/>
    <col min="10001" max="10001" width="4.5703125" customWidth="1"/>
    <col min="10002" max="10002" width="5.28515625" customWidth="1"/>
    <col min="10003" max="10003" width="5" customWidth="1"/>
    <col min="10004" max="10004" width="6.5703125" customWidth="1"/>
    <col min="10241" max="10241" width="35.42578125" customWidth="1"/>
    <col min="10242" max="10242" width="6.5703125" bestFit="1" customWidth="1"/>
    <col min="10243" max="10243" width="6.28515625" customWidth="1"/>
    <col min="10244" max="10244" width="6.5703125" bestFit="1" customWidth="1"/>
    <col min="10245" max="10245" width="5.7109375" bestFit="1" customWidth="1"/>
    <col min="10246" max="10246" width="6.42578125" bestFit="1" customWidth="1"/>
    <col min="10247" max="10247" width="5.5703125" bestFit="1" customWidth="1"/>
    <col min="10248" max="10248" width="7" bestFit="1" customWidth="1"/>
    <col min="10249" max="10249" width="5.5703125" bestFit="1" customWidth="1"/>
    <col min="10250" max="10250" width="7" bestFit="1" customWidth="1"/>
    <col min="10251" max="10251" width="5.5703125" bestFit="1" customWidth="1"/>
    <col min="10252" max="10252" width="7" bestFit="1" customWidth="1"/>
    <col min="10253" max="10253" width="4.5703125" customWidth="1"/>
    <col min="10254" max="10254" width="7.28515625" customWidth="1"/>
    <col min="10255" max="10255" width="4.85546875" customWidth="1"/>
    <col min="10256" max="10256" width="5.5703125" bestFit="1" customWidth="1"/>
    <col min="10257" max="10257" width="4.5703125" customWidth="1"/>
    <col min="10258" max="10258" width="5.28515625" customWidth="1"/>
    <col min="10259" max="10259" width="5" customWidth="1"/>
    <col min="10260" max="10260" width="6.5703125" customWidth="1"/>
    <col min="10497" max="10497" width="35.42578125" customWidth="1"/>
    <col min="10498" max="10498" width="6.5703125" bestFit="1" customWidth="1"/>
    <col min="10499" max="10499" width="6.28515625" customWidth="1"/>
    <col min="10500" max="10500" width="6.5703125" bestFit="1" customWidth="1"/>
    <col min="10501" max="10501" width="5.7109375" bestFit="1" customWidth="1"/>
    <col min="10502" max="10502" width="6.42578125" bestFit="1" customWidth="1"/>
    <col min="10503" max="10503" width="5.5703125" bestFit="1" customWidth="1"/>
    <col min="10504" max="10504" width="7" bestFit="1" customWidth="1"/>
    <col min="10505" max="10505" width="5.5703125" bestFit="1" customWidth="1"/>
    <col min="10506" max="10506" width="7" bestFit="1" customWidth="1"/>
    <col min="10507" max="10507" width="5.5703125" bestFit="1" customWidth="1"/>
    <col min="10508" max="10508" width="7" bestFit="1" customWidth="1"/>
    <col min="10509" max="10509" width="4.5703125" customWidth="1"/>
    <col min="10510" max="10510" width="7.28515625" customWidth="1"/>
    <col min="10511" max="10511" width="4.85546875" customWidth="1"/>
    <col min="10512" max="10512" width="5.5703125" bestFit="1" customWidth="1"/>
    <col min="10513" max="10513" width="4.5703125" customWidth="1"/>
    <col min="10514" max="10514" width="5.28515625" customWidth="1"/>
    <col min="10515" max="10515" width="5" customWidth="1"/>
    <col min="10516" max="10516" width="6.5703125" customWidth="1"/>
    <col min="10753" max="10753" width="35.42578125" customWidth="1"/>
    <col min="10754" max="10754" width="6.5703125" bestFit="1" customWidth="1"/>
    <col min="10755" max="10755" width="6.28515625" customWidth="1"/>
    <col min="10756" max="10756" width="6.5703125" bestFit="1" customWidth="1"/>
    <col min="10757" max="10757" width="5.7109375" bestFit="1" customWidth="1"/>
    <col min="10758" max="10758" width="6.42578125" bestFit="1" customWidth="1"/>
    <col min="10759" max="10759" width="5.5703125" bestFit="1" customWidth="1"/>
    <col min="10760" max="10760" width="7" bestFit="1" customWidth="1"/>
    <col min="10761" max="10761" width="5.5703125" bestFit="1" customWidth="1"/>
    <col min="10762" max="10762" width="7" bestFit="1" customWidth="1"/>
    <col min="10763" max="10763" width="5.5703125" bestFit="1" customWidth="1"/>
    <col min="10764" max="10764" width="7" bestFit="1" customWidth="1"/>
    <col min="10765" max="10765" width="4.5703125" customWidth="1"/>
    <col min="10766" max="10766" width="7.28515625" customWidth="1"/>
    <col min="10767" max="10767" width="4.85546875" customWidth="1"/>
    <col min="10768" max="10768" width="5.5703125" bestFit="1" customWidth="1"/>
    <col min="10769" max="10769" width="4.5703125" customWidth="1"/>
    <col min="10770" max="10770" width="5.28515625" customWidth="1"/>
    <col min="10771" max="10771" width="5" customWidth="1"/>
    <col min="10772" max="10772" width="6.5703125" customWidth="1"/>
    <col min="11009" max="11009" width="35.42578125" customWidth="1"/>
    <col min="11010" max="11010" width="6.5703125" bestFit="1" customWidth="1"/>
    <col min="11011" max="11011" width="6.28515625" customWidth="1"/>
    <col min="11012" max="11012" width="6.5703125" bestFit="1" customWidth="1"/>
    <col min="11013" max="11013" width="5.7109375" bestFit="1" customWidth="1"/>
    <col min="11014" max="11014" width="6.42578125" bestFit="1" customWidth="1"/>
    <col min="11015" max="11015" width="5.5703125" bestFit="1" customWidth="1"/>
    <col min="11016" max="11016" width="7" bestFit="1" customWidth="1"/>
    <col min="11017" max="11017" width="5.5703125" bestFit="1" customWidth="1"/>
    <col min="11018" max="11018" width="7" bestFit="1" customWidth="1"/>
    <col min="11019" max="11019" width="5.5703125" bestFit="1" customWidth="1"/>
    <col min="11020" max="11020" width="7" bestFit="1" customWidth="1"/>
    <col min="11021" max="11021" width="4.5703125" customWidth="1"/>
    <col min="11022" max="11022" width="7.28515625" customWidth="1"/>
    <col min="11023" max="11023" width="4.85546875" customWidth="1"/>
    <col min="11024" max="11024" width="5.5703125" bestFit="1" customWidth="1"/>
    <col min="11025" max="11025" width="4.5703125" customWidth="1"/>
    <col min="11026" max="11026" width="5.28515625" customWidth="1"/>
    <col min="11027" max="11027" width="5" customWidth="1"/>
    <col min="11028" max="11028" width="6.5703125" customWidth="1"/>
    <col min="11265" max="11265" width="35.42578125" customWidth="1"/>
    <col min="11266" max="11266" width="6.5703125" bestFit="1" customWidth="1"/>
    <col min="11267" max="11267" width="6.28515625" customWidth="1"/>
    <col min="11268" max="11268" width="6.5703125" bestFit="1" customWidth="1"/>
    <col min="11269" max="11269" width="5.7109375" bestFit="1" customWidth="1"/>
    <col min="11270" max="11270" width="6.42578125" bestFit="1" customWidth="1"/>
    <col min="11271" max="11271" width="5.5703125" bestFit="1" customWidth="1"/>
    <col min="11272" max="11272" width="7" bestFit="1" customWidth="1"/>
    <col min="11273" max="11273" width="5.5703125" bestFit="1" customWidth="1"/>
    <col min="11274" max="11274" width="7" bestFit="1" customWidth="1"/>
    <col min="11275" max="11275" width="5.5703125" bestFit="1" customWidth="1"/>
    <col min="11276" max="11276" width="7" bestFit="1" customWidth="1"/>
    <col min="11277" max="11277" width="4.5703125" customWidth="1"/>
    <col min="11278" max="11278" width="7.28515625" customWidth="1"/>
    <col min="11279" max="11279" width="4.85546875" customWidth="1"/>
    <col min="11280" max="11280" width="5.5703125" bestFit="1" customWidth="1"/>
    <col min="11281" max="11281" width="4.5703125" customWidth="1"/>
    <col min="11282" max="11282" width="5.28515625" customWidth="1"/>
    <col min="11283" max="11283" width="5" customWidth="1"/>
    <col min="11284" max="11284" width="6.5703125" customWidth="1"/>
    <col min="11521" max="11521" width="35.42578125" customWidth="1"/>
    <col min="11522" max="11522" width="6.5703125" bestFit="1" customWidth="1"/>
    <col min="11523" max="11523" width="6.28515625" customWidth="1"/>
    <col min="11524" max="11524" width="6.5703125" bestFit="1" customWidth="1"/>
    <col min="11525" max="11525" width="5.7109375" bestFit="1" customWidth="1"/>
    <col min="11526" max="11526" width="6.42578125" bestFit="1" customWidth="1"/>
    <col min="11527" max="11527" width="5.5703125" bestFit="1" customWidth="1"/>
    <col min="11528" max="11528" width="7" bestFit="1" customWidth="1"/>
    <col min="11529" max="11529" width="5.5703125" bestFit="1" customWidth="1"/>
    <col min="11530" max="11530" width="7" bestFit="1" customWidth="1"/>
    <col min="11531" max="11531" width="5.5703125" bestFit="1" customWidth="1"/>
    <col min="11532" max="11532" width="7" bestFit="1" customWidth="1"/>
    <col min="11533" max="11533" width="4.5703125" customWidth="1"/>
    <col min="11534" max="11534" width="7.28515625" customWidth="1"/>
    <col min="11535" max="11535" width="4.85546875" customWidth="1"/>
    <col min="11536" max="11536" width="5.5703125" bestFit="1" customWidth="1"/>
    <col min="11537" max="11537" width="4.5703125" customWidth="1"/>
    <col min="11538" max="11538" width="5.28515625" customWidth="1"/>
    <col min="11539" max="11539" width="5" customWidth="1"/>
    <col min="11540" max="11540" width="6.5703125" customWidth="1"/>
    <col min="11777" max="11777" width="35.42578125" customWidth="1"/>
    <col min="11778" max="11778" width="6.5703125" bestFit="1" customWidth="1"/>
    <col min="11779" max="11779" width="6.28515625" customWidth="1"/>
    <col min="11780" max="11780" width="6.5703125" bestFit="1" customWidth="1"/>
    <col min="11781" max="11781" width="5.7109375" bestFit="1" customWidth="1"/>
    <col min="11782" max="11782" width="6.42578125" bestFit="1" customWidth="1"/>
    <col min="11783" max="11783" width="5.5703125" bestFit="1" customWidth="1"/>
    <col min="11784" max="11784" width="7" bestFit="1" customWidth="1"/>
    <col min="11785" max="11785" width="5.5703125" bestFit="1" customWidth="1"/>
    <col min="11786" max="11786" width="7" bestFit="1" customWidth="1"/>
    <col min="11787" max="11787" width="5.5703125" bestFit="1" customWidth="1"/>
    <col min="11788" max="11788" width="7" bestFit="1" customWidth="1"/>
    <col min="11789" max="11789" width="4.5703125" customWidth="1"/>
    <col min="11790" max="11790" width="7.28515625" customWidth="1"/>
    <col min="11791" max="11791" width="4.85546875" customWidth="1"/>
    <col min="11792" max="11792" width="5.5703125" bestFit="1" customWidth="1"/>
    <col min="11793" max="11793" width="4.5703125" customWidth="1"/>
    <col min="11794" max="11794" width="5.28515625" customWidth="1"/>
    <col min="11795" max="11795" width="5" customWidth="1"/>
    <col min="11796" max="11796" width="6.5703125" customWidth="1"/>
    <col min="12033" max="12033" width="35.42578125" customWidth="1"/>
    <col min="12034" max="12034" width="6.5703125" bestFit="1" customWidth="1"/>
    <col min="12035" max="12035" width="6.28515625" customWidth="1"/>
    <col min="12036" max="12036" width="6.5703125" bestFit="1" customWidth="1"/>
    <col min="12037" max="12037" width="5.7109375" bestFit="1" customWidth="1"/>
    <col min="12038" max="12038" width="6.42578125" bestFit="1" customWidth="1"/>
    <col min="12039" max="12039" width="5.5703125" bestFit="1" customWidth="1"/>
    <col min="12040" max="12040" width="7" bestFit="1" customWidth="1"/>
    <col min="12041" max="12041" width="5.5703125" bestFit="1" customWidth="1"/>
    <col min="12042" max="12042" width="7" bestFit="1" customWidth="1"/>
    <col min="12043" max="12043" width="5.5703125" bestFit="1" customWidth="1"/>
    <col min="12044" max="12044" width="7" bestFit="1" customWidth="1"/>
    <col min="12045" max="12045" width="4.5703125" customWidth="1"/>
    <col min="12046" max="12046" width="7.28515625" customWidth="1"/>
    <col min="12047" max="12047" width="4.85546875" customWidth="1"/>
    <col min="12048" max="12048" width="5.5703125" bestFit="1" customWidth="1"/>
    <col min="12049" max="12049" width="4.5703125" customWidth="1"/>
    <col min="12050" max="12050" width="5.28515625" customWidth="1"/>
    <col min="12051" max="12051" width="5" customWidth="1"/>
    <col min="12052" max="12052" width="6.5703125" customWidth="1"/>
    <col min="12289" max="12289" width="35.42578125" customWidth="1"/>
    <col min="12290" max="12290" width="6.5703125" bestFit="1" customWidth="1"/>
    <col min="12291" max="12291" width="6.28515625" customWidth="1"/>
    <col min="12292" max="12292" width="6.5703125" bestFit="1" customWidth="1"/>
    <col min="12293" max="12293" width="5.7109375" bestFit="1" customWidth="1"/>
    <col min="12294" max="12294" width="6.42578125" bestFit="1" customWidth="1"/>
    <col min="12295" max="12295" width="5.5703125" bestFit="1" customWidth="1"/>
    <col min="12296" max="12296" width="7" bestFit="1" customWidth="1"/>
    <col min="12297" max="12297" width="5.5703125" bestFit="1" customWidth="1"/>
    <col min="12298" max="12298" width="7" bestFit="1" customWidth="1"/>
    <col min="12299" max="12299" width="5.5703125" bestFit="1" customWidth="1"/>
    <col min="12300" max="12300" width="7" bestFit="1" customWidth="1"/>
    <col min="12301" max="12301" width="4.5703125" customWidth="1"/>
    <col min="12302" max="12302" width="7.28515625" customWidth="1"/>
    <col min="12303" max="12303" width="4.85546875" customWidth="1"/>
    <col min="12304" max="12304" width="5.5703125" bestFit="1" customWidth="1"/>
    <col min="12305" max="12305" width="4.5703125" customWidth="1"/>
    <col min="12306" max="12306" width="5.28515625" customWidth="1"/>
    <col min="12307" max="12307" width="5" customWidth="1"/>
    <col min="12308" max="12308" width="6.5703125" customWidth="1"/>
    <col min="12545" max="12545" width="35.42578125" customWidth="1"/>
    <col min="12546" max="12546" width="6.5703125" bestFit="1" customWidth="1"/>
    <col min="12547" max="12547" width="6.28515625" customWidth="1"/>
    <col min="12548" max="12548" width="6.5703125" bestFit="1" customWidth="1"/>
    <col min="12549" max="12549" width="5.7109375" bestFit="1" customWidth="1"/>
    <col min="12550" max="12550" width="6.42578125" bestFit="1" customWidth="1"/>
    <col min="12551" max="12551" width="5.5703125" bestFit="1" customWidth="1"/>
    <col min="12552" max="12552" width="7" bestFit="1" customWidth="1"/>
    <col min="12553" max="12553" width="5.5703125" bestFit="1" customWidth="1"/>
    <col min="12554" max="12554" width="7" bestFit="1" customWidth="1"/>
    <col min="12555" max="12555" width="5.5703125" bestFit="1" customWidth="1"/>
    <col min="12556" max="12556" width="7" bestFit="1" customWidth="1"/>
    <col min="12557" max="12557" width="4.5703125" customWidth="1"/>
    <col min="12558" max="12558" width="7.28515625" customWidth="1"/>
    <col min="12559" max="12559" width="4.85546875" customWidth="1"/>
    <col min="12560" max="12560" width="5.5703125" bestFit="1" customWidth="1"/>
    <col min="12561" max="12561" width="4.5703125" customWidth="1"/>
    <col min="12562" max="12562" width="5.28515625" customWidth="1"/>
    <col min="12563" max="12563" width="5" customWidth="1"/>
    <col min="12564" max="12564" width="6.5703125" customWidth="1"/>
    <col min="12801" max="12801" width="35.42578125" customWidth="1"/>
    <col min="12802" max="12802" width="6.5703125" bestFit="1" customWidth="1"/>
    <col min="12803" max="12803" width="6.28515625" customWidth="1"/>
    <col min="12804" max="12804" width="6.5703125" bestFit="1" customWidth="1"/>
    <col min="12805" max="12805" width="5.7109375" bestFit="1" customWidth="1"/>
    <col min="12806" max="12806" width="6.42578125" bestFit="1" customWidth="1"/>
    <col min="12807" max="12807" width="5.5703125" bestFit="1" customWidth="1"/>
    <col min="12808" max="12808" width="7" bestFit="1" customWidth="1"/>
    <col min="12809" max="12809" width="5.5703125" bestFit="1" customWidth="1"/>
    <col min="12810" max="12810" width="7" bestFit="1" customWidth="1"/>
    <col min="12811" max="12811" width="5.5703125" bestFit="1" customWidth="1"/>
    <col min="12812" max="12812" width="7" bestFit="1" customWidth="1"/>
    <col min="12813" max="12813" width="4.5703125" customWidth="1"/>
    <col min="12814" max="12814" width="7.28515625" customWidth="1"/>
    <col min="12815" max="12815" width="4.85546875" customWidth="1"/>
    <col min="12816" max="12816" width="5.5703125" bestFit="1" customWidth="1"/>
    <col min="12817" max="12817" width="4.5703125" customWidth="1"/>
    <col min="12818" max="12818" width="5.28515625" customWidth="1"/>
    <col min="12819" max="12819" width="5" customWidth="1"/>
    <col min="12820" max="12820" width="6.5703125" customWidth="1"/>
    <col min="13057" max="13057" width="35.42578125" customWidth="1"/>
    <col min="13058" max="13058" width="6.5703125" bestFit="1" customWidth="1"/>
    <col min="13059" max="13059" width="6.28515625" customWidth="1"/>
    <col min="13060" max="13060" width="6.5703125" bestFit="1" customWidth="1"/>
    <col min="13061" max="13061" width="5.7109375" bestFit="1" customWidth="1"/>
    <col min="13062" max="13062" width="6.42578125" bestFit="1" customWidth="1"/>
    <col min="13063" max="13063" width="5.5703125" bestFit="1" customWidth="1"/>
    <col min="13064" max="13064" width="7" bestFit="1" customWidth="1"/>
    <col min="13065" max="13065" width="5.5703125" bestFit="1" customWidth="1"/>
    <col min="13066" max="13066" width="7" bestFit="1" customWidth="1"/>
    <col min="13067" max="13067" width="5.5703125" bestFit="1" customWidth="1"/>
    <col min="13068" max="13068" width="7" bestFit="1" customWidth="1"/>
    <col min="13069" max="13069" width="4.5703125" customWidth="1"/>
    <col min="13070" max="13070" width="7.28515625" customWidth="1"/>
    <col min="13071" max="13071" width="4.85546875" customWidth="1"/>
    <col min="13072" max="13072" width="5.5703125" bestFit="1" customWidth="1"/>
    <col min="13073" max="13073" width="4.5703125" customWidth="1"/>
    <col min="13074" max="13074" width="5.28515625" customWidth="1"/>
    <col min="13075" max="13075" width="5" customWidth="1"/>
    <col min="13076" max="13076" width="6.5703125" customWidth="1"/>
    <col min="13313" max="13313" width="35.42578125" customWidth="1"/>
    <col min="13314" max="13314" width="6.5703125" bestFit="1" customWidth="1"/>
    <col min="13315" max="13315" width="6.28515625" customWidth="1"/>
    <col min="13316" max="13316" width="6.5703125" bestFit="1" customWidth="1"/>
    <col min="13317" max="13317" width="5.7109375" bestFit="1" customWidth="1"/>
    <col min="13318" max="13318" width="6.42578125" bestFit="1" customWidth="1"/>
    <col min="13319" max="13319" width="5.5703125" bestFit="1" customWidth="1"/>
    <col min="13320" max="13320" width="7" bestFit="1" customWidth="1"/>
    <col min="13321" max="13321" width="5.5703125" bestFit="1" customWidth="1"/>
    <col min="13322" max="13322" width="7" bestFit="1" customWidth="1"/>
    <col min="13323" max="13323" width="5.5703125" bestFit="1" customWidth="1"/>
    <col min="13324" max="13324" width="7" bestFit="1" customWidth="1"/>
    <col min="13325" max="13325" width="4.5703125" customWidth="1"/>
    <col min="13326" max="13326" width="7.28515625" customWidth="1"/>
    <col min="13327" max="13327" width="4.85546875" customWidth="1"/>
    <col min="13328" max="13328" width="5.5703125" bestFit="1" customWidth="1"/>
    <col min="13329" max="13329" width="4.5703125" customWidth="1"/>
    <col min="13330" max="13330" width="5.28515625" customWidth="1"/>
    <col min="13331" max="13331" width="5" customWidth="1"/>
    <col min="13332" max="13332" width="6.5703125" customWidth="1"/>
    <col min="13569" max="13569" width="35.42578125" customWidth="1"/>
    <col min="13570" max="13570" width="6.5703125" bestFit="1" customWidth="1"/>
    <col min="13571" max="13571" width="6.28515625" customWidth="1"/>
    <col min="13572" max="13572" width="6.5703125" bestFit="1" customWidth="1"/>
    <col min="13573" max="13573" width="5.7109375" bestFit="1" customWidth="1"/>
    <col min="13574" max="13574" width="6.42578125" bestFit="1" customWidth="1"/>
    <col min="13575" max="13575" width="5.5703125" bestFit="1" customWidth="1"/>
    <col min="13576" max="13576" width="7" bestFit="1" customWidth="1"/>
    <col min="13577" max="13577" width="5.5703125" bestFit="1" customWidth="1"/>
    <col min="13578" max="13578" width="7" bestFit="1" customWidth="1"/>
    <col min="13579" max="13579" width="5.5703125" bestFit="1" customWidth="1"/>
    <col min="13580" max="13580" width="7" bestFit="1" customWidth="1"/>
    <col min="13581" max="13581" width="4.5703125" customWidth="1"/>
    <col min="13582" max="13582" width="7.28515625" customWidth="1"/>
    <col min="13583" max="13583" width="4.85546875" customWidth="1"/>
    <col min="13584" max="13584" width="5.5703125" bestFit="1" customWidth="1"/>
    <col min="13585" max="13585" width="4.5703125" customWidth="1"/>
    <col min="13586" max="13586" width="5.28515625" customWidth="1"/>
    <col min="13587" max="13587" width="5" customWidth="1"/>
    <col min="13588" max="13588" width="6.5703125" customWidth="1"/>
    <col min="13825" max="13825" width="35.42578125" customWidth="1"/>
    <col min="13826" max="13826" width="6.5703125" bestFit="1" customWidth="1"/>
    <col min="13827" max="13827" width="6.28515625" customWidth="1"/>
    <col min="13828" max="13828" width="6.5703125" bestFit="1" customWidth="1"/>
    <col min="13829" max="13829" width="5.7109375" bestFit="1" customWidth="1"/>
    <col min="13830" max="13830" width="6.42578125" bestFit="1" customWidth="1"/>
    <col min="13831" max="13831" width="5.5703125" bestFit="1" customWidth="1"/>
    <col min="13832" max="13832" width="7" bestFit="1" customWidth="1"/>
    <col min="13833" max="13833" width="5.5703125" bestFit="1" customWidth="1"/>
    <col min="13834" max="13834" width="7" bestFit="1" customWidth="1"/>
    <col min="13835" max="13835" width="5.5703125" bestFit="1" customWidth="1"/>
    <col min="13836" max="13836" width="7" bestFit="1" customWidth="1"/>
    <col min="13837" max="13837" width="4.5703125" customWidth="1"/>
    <col min="13838" max="13838" width="7.28515625" customWidth="1"/>
    <col min="13839" max="13839" width="4.85546875" customWidth="1"/>
    <col min="13840" max="13840" width="5.5703125" bestFit="1" customWidth="1"/>
    <col min="13841" max="13841" width="4.5703125" customWidth="1"/>
    <col min="13842" max="13842" width="5.28515625" customWidth="1"/>
    <col min="13843" max="13843" width="5" customWidth="1"/>
    <col min="13844" max="13844" width="6.5703125" customWidth="1"/>
    <col min="14081" max="14081" width="35.42578125" customWidth="1"/>
    <col min="14082" max="14082" width="6.5703125" bestFit="1" customWidth="1"/>
    <col min="14083" max="14083" width="6.28515625" customWidth="1"/>
    <col min="14084" max="14084" width="6.5703125" bestFit="1" customWidth="1"/>
    <col min="14085" max="14085" width="5.7109375" bestFit="1" customWidth="1"/>
    <col min="14086" max="14086" width="6.42578125" bestFit="1" customWidth="1"/>
    <col min="14087" max="14087" width="5.5703125" bestFit="1" customWidth="1"/>
    <col min="14088" max="14088" width="7" bestFit="1" customWidth="1"/>
    <col min="14089" max="14089" width="5.5703125" bestFit="1" customWidth="1"/>
    <col min="14090" max="14090" width="7" bestFit="1" customWidth="1"/>
    <col min="14091" max="14091" width="5.5703125" bestFit="1" customWidth="1"/>
    <col min="14092" max="14092" width="7" bestFit="1" customWidth="1"/>
    <col min="14093" max="14093" width="4.5703125" customWidth="1"/>
    <col min="14094" max="14094" width="7.28515625" customWidth="1"/>
    <col min="14095" max="14095" width="4.85546875" customWidth="1"/>
    <col min="14096" max="14096" width="5.5703125" bestFit="1" customWidth="1"/>
    <col min="14097" max="14097" width="4.5703125" customWidth="1"/>
    <col min="14098" max="14098" width="5.28515625" customWidth="1"/>
    <col min="14099" max="14099" width="5" customWidth="1"/>
    <col min="14100" max="14100" width="6.5703125" customWidth="1"/>
    <col min="14337" max="14337" width="35.42578125" customWidth="1"/>
    <col min="14338" max="14338" width="6.5703125" bestFit="1" customWidth="1"/>
    <col min="14339" max="14339" width="6.28515625" customWidth="1"/>
    <col min="14340" max="14340" width="6.5703125" bestFit="1" customWidth="1"/>
    <col min="14341" max="14341" width="5.7109375" bestFit="1" customWidth="1"/>
    <col min="14342" max="14342" width="6.42578125" bestFit="1" customWidth="1"/>
    <col min="14343" max="14343" width="5.5703125" bestFit="1" customWidth="1"/>
    <col min="14344" max="14344" width="7" bestFit="1" customWidth="1"/>
    <col min="14345" max="14345" width="5.5703125" bestFit="1" customWidth="1"/>
    <col min="14346" max="14346" width="7" bestFit="1" customWidth="1"/>
    <col min="14347" max="14347" width="5.5703125" bestFit="1" customWidth="1"/>
    <col min="14348" max="14348" width="7" bestFit="1" customWidth="1"/>
    <col min="14349" max="14349" width="4.5703125" customWidth="1"/>
    <col min="14350" max="14350" width="7.28515625" customWidth="1"/>
    <col min="14351" max="14351" width="4.85546875" customWidth="1"/>
    <col min="14352" max="14352" width="5.5703125" bestFit="1" customWidth="1"/>
    <col min="14353" max="14353" width="4.5703125" customWidth="1"/>
    <col min="14354" max="14354" width="5.28515625" customWidth="1"/>
    <col min="14355" max="14355" width="5" customWidth="1"/>
    <col min="14356" max="14356" width="6.5703125" customWidth="1"/>
    <col min="14593" max="14593" width="35.42578125" customWidth="1"/>
    <col min="14594" max="14594" width="6.5703125" bestFit="1" customWidth="1"/>
    <col min="14595" max="14595" width="6.28515625" customWidth="1"/>
    <col min="14596" max="14596" width="6.5703125" bestFit="1" customWidth="1"/>
    <col min="14597" max="14597" width="5.7109375" bestFit="1" customWidth="1"/>
    <col min="14598" max="14598" width="6.42578125" bestFit="1" customWidth="1"/>
    <col min="14599" max="14599" width="5.5703125" bestFit="1" customWidth="1"/>
    <col min="14600" max="14600" width="7" bestFit="1" customWidth="1"/>
    <col min="14601" max="14601" width="5.5703125" bestFit="1" customWidth="1"/>
    <col min="14602" max="14602" width="7" bestFit="1" customWidth="1"/>
    <col min="14603" max="14603" width="5.5703125" bestFit="1" customWidth="1"/>
    <col min="14604" max="14604" width="7" bestFit="1" customWidth="1"/>
    <col min="14605" max="14605" width="4.5703125" customWidth="1"/>
    <col min="14606" max="14606" width="7.28515625" customWidth="1"/>
    <col min="14607" max="14607" width="4.85546875" customWidth="1"/>
    <col min="14608" max="14608" width="5.5703125" bestFit="1" customWidth="1"/>
    <col min="14609" max="14609" width="4.5703125" customWidth="1"/>
    <col min="14610" max="14610" width="5.28515625" customWidth="1"/>
    <col min="14611" max="14611" width="5" customWidth="1"/>
    <col min="14612" max="14612" width="6.5703125" customWidth="1"/>
    <col min="14849" max="14849" width="35.42578125" customWidth="1"/>
    <col min="14850" max="14850" width="6.5703125" bestFit="1" customWidth="1"/>
    <col min="14851" max="14851" width="6.28515625" customWidth="1"/>
    <col min="14852" max="14852" width="6.5703125" bestFit="1" customWidth="1"/>
    <col min="14853" max="14853" width="5.7109375" bestFit="1" customWidth="1"/>
    <col min="14854" max="14854" width="6.42578125" bestFit="1" customWidth="1"/>
    <col min="14855" max="14855" width="5.5703125" bestFit="1" customWidth="1"/>
    <col min="14856" max="14856" width="7" bestFit="1" customWidth="1"/>
    <col min="14857" max="14857" width="5.5703125" bestFit="1" customWidth="1"/>
    <col min="14858" max="14858" width="7" bestFit="1" customWidth="1"/>
    <col min="14859" max="14859" width="5.5703125" bestFit="1" customWidth="1"/>
    <col min="14860" max="14860" width="7" bestFit="1" customWidth="1"/>
    <col min="14861" max="14861" width="4.5703125" customWidth="1"/>
    <col min="14862" max="14862" width="7.28515625" customWidth="1"/>
    <col min="14863" max="14863" width="4.85546875" customWidth="1"/>
    <col min="14864" max="14864" width="5.5703125" bestFit="1" customWidth="1"/>
    <col min="14865" max="14865" width="4.5703125" customWidth="1"/>
    <col min="14866" max="14866" width="5.28515625" customWidth="1"/>
    <col min="14867" max="14867" width="5" customWidth="1"/>
    <col min="14868" max="14868" width="6.5703125" customWidth="1"/>
    <col min="15105" max="15105" width="35.42578125" customWidth="1"/>
    <col min="15106" max="15106" width="6.5703125" bestFit="1" customWidth="1"/>
    <col min="15107" max="15107" width="6.28515625" customWidth="1"/>
    <col min="15108" max="15108" width="6.5703125" bestFit="1" customWidth="1"/>
    <col min="15109" max="15109" width="5.7109375" bestFit="1" customWidth="1"/>
    <col min="15110" max="15110" width="6.42578125" bestFit="1" customWidth="1"/>
    <col min="15111" max="15111" width="5.5703125" bestFit="1" customWidth="1"/>
    <col min="15112" max="15112" width="7" bestFit="1" customWidth="1"/>
    <col min="15113" max="15113" width="5.5703125" bestFit="1" customWidth="1"/>
    <col min="15114" max="15114" width="7" bestFit="1" customWidth="1"/>
    <col min="15115" max="15115" width="5.5703125" bestFit="1" customWidth="1"/>
    <col min="15116" max="15116" width="7" bestFit="1" customWidth="1"/>
    <col min="15117" max="15117" width="4.5703125" customWidth="1"/>
    <col min="15118" max="15118" width="7.28515625" customWidth="1"/>
    <col min="15119" max="15119" width="4.85546875" customWidth="1"/>
    <col min="15120" max="15120" width="5.5703125" bestFit="1" customWidth="1"/>
    <col min="15121" max="15121" width="4.5703125" customWidth="1"/>
    <col min="15122" max="15122" width="5.28515625" customWidth="1"/>
    <col min="15123" max="15123" width="5" customWidth="1"/>
    <col min="15124" max="15124" width="6.5703125" customWidth="1"/>
    <col min="15361" max="15361" width="35.42578125" customWidth="1"/>
    <col min="15362" max="15362" width="6.5703125" bestFit="1" customWidth="1"/>
    <col min="15363" max="15363" width="6.28515625" customWidth="1"/>
    <col min="15364" max="15364" width="6.5703125" bestFit="1" customWidth="1"/>
    <col min="15365" max="15365" width="5.7109375" bestFit="1" customWidth="1"/>
    <col min="15366" max="15366" width="6.42578125" bestFit="1" customWidth="1"/>
    <col min="15367" max="15367" width="5.5703125" bestFit="1" customWidth="1"/>
    <col min="15368" max="15368" width="7" bestFit="1" customWidth="1"/>
    <col min="15369" max="15369" width="5.5703125" bestFit="1" customWidth="1"/>
    <col min="15370" max="15370" width="7" bestFit="1" customWidth="1"/>
    <col min="15371" max="15371" width="5.5703125" bestFit="1" customWidth="1"/>
    <col min="15372" max="15372" width="7" bestFit="1" customWidth="1"/>
    <col min="15373" max="15373" width="4.5703125" customWidth="1"/>
    <col min="15374" max="15374" width="7.28515625" customWidth="1"/>
    <col min="15375" max="15375" width="4.85546875" customWidth="1"/>
    <col min="15376" max="15376" width="5.5703125" bestFit="1" customWidth="1"/>
    <col min="15377" max="15377" width="4.5703125" customWidth="1"/>
    <col min="15378" max="15378" width="5.28515625" customWidth="1"/>
    <col min="15379" max="15379" width="5" customWidth="1"/>
    <col min="15380" max="15380" width="6.5703125" customWidth="1"/>
    <col min="15617" max="15617" width="35.42578125" customWidth="1"/>
    <col min="15618" max="15618" width="6.5703125" bestFit="1" customWidth="1"/>
    <col min="15619" max="15619" width="6.28515625" customWidth="1"/>
    <col min="15620" max="15620" width="6.5703125" bestFit="1" customWidth="1"/>
    <col min="15621" max="15621" width="5.7109375" bestFit="1" customWidth="1"/>
    <col min="15622" max="15622" width="6.42578125" bestFit="1" customWidth="1"/>
    <col min="15623" max="15623" width="5.5703125" bestFit="1" customWidth="1"/>
    <col min="15624" max="15624" width="7" bestFit="1" customWidth="1"/>
    <col min="15625" max="15625" width="5.5703125" bestFit="1" customWidth="1"/>
    <col min="15626" max="15626" width="7" bestFit="1" customWidth="1"/>
    <col min="15627" max="15627" width="5.5703125" bestFit="1" customWidth="1"/>
    <col min="15628" max="15628" width="7" bestFit="1" customWidth="1"/>
    <col min="15629" max="15629" width="4.5703125" customWidth="1"/>
    <col min="15630" max="15630" width="7.28515625" customWidth="1"/>
    <col min="15631" max="15631" width="4.85546875" customWidth="1"/>
    <col min="15632" max="15632" width="5.5703125" bestFit="1" customWidth="1"/>
    <col min="15633" max="15633" width="4.5703125" customWidth="1"/>
    <col min="15634" max="15634" width="5.28515625" customWidth="1"/>
    <col min="15635" max="15635" width="5" customWidth="1"/>
    <col min="15636" max="15636" width="6.5703125" customWidth="1"/>
    <col min="15873" max="15873" width="35.42578125" customWidth="1"/>
    <col min="15874" max="15874" width="6.5703125" bestFit="1" customWidth="1"/>
    <col min="15875" max="15875" width="6.28515625" customWidth="1"/>
    <col min="15876" max="15876" width="6.5703125" bestFit="1" customWidth="1"/>
    <col min="15877" max="15877" width="5.7109375" bestFit="1" customWidth="1"/>
    <col min="15878" max="15878" width="6.42578125" bestFit="1" customWidth="1"/>
    <col min="15879" max="15879" width="5.5703125" bestFit="1" customWidth="1"/>
    <col min="15880" max="15880" width="7" bestFit="1" customWidth="1"/>
    <col min="15881" max="15881" width="5.5703125" bestFit="1" customWidth="1"/>
    <col min="15882" max="15882" width="7" bestFit="1" customWidth="1"/>
    <col min="15883" max="15883" width="5.5703125" bestFit="1" customWidth="1"/>
    <col min="15884" max="15884" width="7" bestFit="1" customWidth="1"/>
    <col min="15885" max="15885" width="4.5703125" customWidth="1"/>
    <col min="15886" max="15886" width="7.28515625" customWidth="1"/>
    <col min="15887" max="15887" width="4.85546875" customWidth="1"/>
    <col min="15888" max="15888" width="5.5703125" bestFit="1" customWidth="1"/>
    <col min="15889" max="15889" width="4.5703125" customWidth="1"/>
    <col min="15890" max="15890" width="5.28515625" customWidth="1"/>
    <col min="15891" max="15891" width="5" customWidth="1"/>
    <col min="15892" max="15892" width="6.5703125" customWidth="1"/>
    <col min="16129" max="16129" width="35.42578125" customWidth="1"/>
    <col min="16130" max="16130" width="6.5703125" bestFit="1" customWidth="1"/>
    <col min="16131" max="16131" width="6.28515625" customWidth="1"/>
    <col min="16132" max="16132" width="6.5703125" bestFit="1" customWidth="1"/>
    <col min="16133" max="16133" width="5.7109375" bestFit="1" customWidth="1"/>
    <col min="16134" max="16134" width="6.42578125" bestFit="1" customWidth="1"/>
    <col min="16135" max="16135" width="5.5703125" bestFit="1" customWidth="1"/>
    <col min="16136" max="16136" width="7" bestFit="1" customWidth="1"/>
    <col min="16137" max="16137" width="5.5703125" bestFit="1" customWidth="1"/>
    <col min="16138" max="16138" width="7" bestFit="1" customWidth="1"/>
    <col min="16139" max="16139" width="5.5703125" bestFit="1" customWidth="1"/>
    <col min="16140" max="16140" width="7" bestFit="1" customWidth="1"/>
    <col min="16141" max="16141" width="4.5703125" customWidth="1"/>
    <col min="16142" max="16142" width="7.28515625" customWidth="1"/>
    <col min="16143" max="16143" width="4.85546875" customWidth="1"/>
    <col min="16144" max="16144" width="5.5703125" bestFit="1" customWidth="1"/>
    <col min="16145" max="16145" width="4.5703125" customWidth="1"/>
    <col min="16146" max="16146" width="5.28515625" customWidth="1"/>
    <col min="16147" max="16147" width="5" customWidth="1"/>
    <col min="16148" max="16148"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349</v>
      </c>
      <c r="B4" s="3"/>
      <c r="C4" s="3"/>
      <c r="D4" s="3"/>
      <c r="E4" s="3"/>
      <c r="F4" s="10"/>
      <c r="G4" s="3"/>
      <c r="H4" s="3"/>
      <c r="I4" s="3"/>
      <c r="J4" s="3"/>
      <c r="K4" s="3"/>
      <c r="L4" s="3"/>
      <c r="M4" s="3"/>
      <c r="N4" s="3"/>
      <c r="O4" s="3"/>
      <c r="P4" s="3"/>
      <c r="Q4" s="3"/>
      <c r="R4" s="3"/>
      <c r="S4" s="3"/>
      <c r="T4" s="3"/>
    </row>
    <row r="5" spans="1:22" ht="13.5" customHeight="1" thickBot="1">
      <c r="A5" s="4"/>
      <c r="B5" s="5"/>
      <c r="C5" s="5"/>
      <c r="D5" s="5"/>
      <c r="E5" s="5"/>
      <c r="F5" s="216"/>
      <c r="G5" s="5"/>
      <c r="H5" s="5"/>
      <c r="I5" s="5"/>
      <c r="J5" s="216"/>
      <c r="K5" s="5"/>
      <c r="L5" s="5"/>
      <c r="M5" s="407" t="s">
        <v>32</v>
      </c>
      <c r="N5" s="408"/>
      <c r="O5" s="408"/>
      <c r="P5" s="408"/>
      <c r="Q5" s="408"/>
      <c r="R5" s="409"/>
      <c r="S5" s="5"/>
      <c r="T5" s="5"/>
    </row>
    <row r="6" spans="1:22">
      <c r="A6" s="410" t="s">
        <v>2</v>
      </c>
      <c r="B6" s="11"/>
      <c r="C6" s="413" t="s">
        <v>4</v>
      </c>
      <c r="D6" s="11"/>
      <c r="E6" s="11"/>
      <c r="F6" s="11"/>
      <c r="G6" s="11"/>
      <c r="H6" s="12"/>
      <c r="I6" s="12"/>
      <c r="J6" s="12"/>
      <c r="K6" s="12"/>
      <c r="L6" s="12"/>
      <c r="M6" s="404" t="s">
        <v>33</v>
      </c>
      <c r="N6" s="12"/>
      <c r="O6" s="404" t="s">
        <v>34</v>
      </c>
      <c r="P6" s="292"/>
      <c r="Q6" s="404" t="s">
        <v>35</v>
      </c>
      <c r="R6" s="292"/>
      <c r="S6" s="404" t="s">
        <v>36</v>
      </c>
      <c r="T6" s="13"/>
    </row>
    <row r="7" spans="1:22" ht="15" customHeight="1">
      <c r="A7" s="411"/>
      <c r="B7" s="14" t="s">
        <v>3</v>
      </c>
      <c r="C7" s="414"/>
      <c r="D7" s="14" t="s">
        <v>5</v>
      </c>
      <c r="E7" s="14" t="s">
        <v>6</v>
      </c>
      <c r="F7" s="14" t="s">
        <v>7</v>
      </c>
      <c r="G7" s="15" t="s">
        <v>37</v>
      </c>
      <c r="H7" s="15" t="s">
        <v>38</v>
      </c>
      <c r="I7" s="15" t="s">
        <v>39</v>
      </c>
      <c r="J7" s="15" t="s">
        <v>38</v>
      </c>
      <c r="K7" s="15" t="s">
        <v>40</v>
      </c>
      <c r="L7" s="15" t="s">
        <v>38</v>
      </c>
      <c r="M7" s="405"/>
      <c r="N7" s="15" t="s">
        <v>38</v>
      </c>
      <c r="O7" s="405"/>
      <c r="P7" s="15" t="s">
        <v>38</v>
      </c>
      <c r="Q7" s="405"/>
      <c r="R7" s="15" t="s">
        <v>38</v>
      </c>
      <c r="S7" s="405"/>
      <c r="T7" s="16" t="s">
        <v>38</v>
      </c>
    </row>
    <row r="8" spans="1:22" ht="27" customHeight="1" thickBot="1">
      <c r="A8" s="412"/>
      <c r="B8" s="17"/>
      <c r="C8" s="415"/>
      <c r="D8" s="17"/>
      <c r="E8" s="17"/>
      <c r="F8" s="17"/>
      <c r="G8" s="17"/>
      <c r="H8" s="18"/>
      <c r="I8" s="18"/>
      <c r="J8" s="18"/>
      <c r="K8" s="18"/>
      <c r="L8" s="18"/>
      <c r="M8" s="406"/>
      <c r="N8" s="18"/>
      <c r="O8" s="406"/>
      <c r="P8" s="293"/>
      <c r="Q8" s="406"/>
      <c r="R8" s="293"/>
      <c r="S8" s="406"/>
      <c r="T8" s="19"/>
    </row>
    <row r="9" spans="1:22" s="7" customFormat="1" ht="19.5" customHeight="1">
      <c r="A9" s="225" t="s">
        <v>11</v>
      </c>
      <c r="B9" s="226">
        <f t="shared" ref="B9:G9" si="0">SUM(B10,B28)</f>
        <v>13708</v>
      </c>
      <c r="C9" s="226">
        <f t="shared" si="0"/>
        <v>618</v>
      </c>
      <c r="D9" s="226">
        <f t="shared" si="0"/>
        <v>11588.136363636364</v>
      </c>
      <c r="E9" s="226">
        <f t="shared" si="0"/>
        <v>2070.318181818182</v>
      </c>
      <c r="F9" s="226">
        <f t="shared" si="0"/>
        <v>9517.8181818181802</v>
      </c>
      <c r="G9" s="226">
        <f t="shared" si="0"/>
        <v>3673.4545454545455</v>
      </c>
      <c r="H9" s="227">
        <f>G9/F9*100</f>
        <v>38.5955528386949</v>
      </c>
      <c r="I9" s="228">
        <f>SUM(I10,I28)</f>
        <v>3178.090909090909</v>
      </c>
      <c r="J9" s="227">
        <f>I9/F9*100</f>
        <v>33.390960495147858</v>
      </c>
      <c r="K9" s="226">
        <f>SUM(K10,K28)</f>
        <v>1971.0909090909092</v>
      </c>
      <c r="L9" s="227">
        <f>K9/F9*100</f>
        <v>20.709482692748534</v>
      </c>
      <c r="M9" s="226">
        <f>SUM(M10,M28)</f>
        <v>0</v>
      </c>
      <c r="N9" s="227">
        <f>M9/F9*100</f>
        <v>0</v>
      </c>
      <c r="O9" s="226">
        <f>SUM(O10,O28)</f>
        <v>176.36363636363637</v>
      </c>
      <c r="P9" s="227">
        <f>O9/F9*100</f>
        <v>1.8529838771299767</v>
      </c>
      <c r="Q9" s="226">
        <f>SUM(Q10,Q28)</f>
        <v>231.09090909090909</v>
      </c>
      <c r="R9" s="227">
        <f>Q9/F9*100</f>
        <v>2.4279819668373199</v>
      </c>
      <c r="S9" s="226">
        <f>SUM(S10,S28)</f>
        <v>287.72727272727269</v>
      </c>
      <c r="T9" s="229">
        <f>S9/F9*100</f>
        <v>3.0230381294414306</v>
      </c>
    </row>
    <row r="10" spans="1:22" s="7" customFormat="1" ht="19.5" customHeight="1" thickBot="1">
      <c r="A10" s="230" t="s">
        <v>12</v>
      </c>
      <c r="B10" s="231">
        <f>SUM(B11:B27)</f>
        <v>6696</v>
      </c>
      <c r="C10" s="231">
        <f t="shared" ref="C10:S10" si="1">SUM(C11:C27)</f>
        <v>338</v>
      </c>
      <c r="D10" s="231">
        <f t="shared" si="1"/>
        <v>5698.5000000000009</v>
      </c>
      <c r="E10" s="231">
        <f t="shared" si="1"/>
        <v>767.63636363636363</v>
      </c>
      <c r="F10" s="231">
        <f t="shared" si="1"/>
        <v>4930.8636363636351</v>
      </c>
      <c r="G10" s="231">
        <f t="shared" si="1"/>
        <v>2103.4545454545455</v>
      </c>
      <c r="H10" s="232">
        <f>G10/F10*100</f>
        <v>42.65894781478444</v>
      </c>
      <c r="I10" s="231">
        <f t="shared" si="1"/>
        <v>1407.8181818181818</v>
      </c>
      <c r="J10" s="232">
        <f>I10/F10*100</f>
        <v>28.551148148489574</v>
      </c>
      <c r="K10" s="231">
        <f t="shared" si="1"/>
        <v>1103.318181818182</v>
      </c>
      <c r="L10" s="232">
        <f>K10/F10*100</f>
        <v>22.375759363563464</v>
      </c>
      <c r="M10" s="231">
        <f t="shared" si="1"/>
        <v>0</v>
      </c>
      <c r="N10" s="232">
        <f>M10/F10*100</f>
        <v>0</v>
      </c>
      <c r="O10" s="231">
        <f t="shared" si="1"/>
        <v>50.54545454545454</v>
      </c>
      <c r="P10" s="232">
        <f>O10/F10*100</f>
        <v>1.0250831958259203</v>
      </c>
      <c r="Q10" s="231">
        <f t="shared" si="1"/>
        <v>97.409090909090907</v>
      </c>
      <c r="R10" s="232">
        <f>Q10/F10*100</f>
        <v>1.9754975617400607</v>
      </c>
      <c r="S10" s="231">
        <f t="shared" si="1"/>
        <v>168.31818181818181</v>
      </c>
      <c r="T10" s="233">
        <f>S10/F10*100</f>
        <v>3.4135639155965682</v>
      </c>
      <c r="V10" s="255">
        <f>SUM(T10:U10,G10,I10,K10,M10,O10,Q10,S10)</f>
        <v>4934.2772002792335</v>
      </c>
    </row>
    <row r="11" spans="1:22" ht="19.5" customHeight="1">
      <c r="A11" s="220" t="s">
        <v>13</v>
      </c>
      <c r="B11" s="234">
        <f>SUM([1]PROMEDIO!B11)</f>
        <v>500</v>
      </c>
      <c r="C11" s="234">
        <f>SUM([1]PROMEDIO!C11)</f>
        <v>0</v>
      </c>
      <c r="D11" s="234">
        <f>SUM(E11:F11)</f>
        <v>461.86363636363637</v>
      </c>
      <c r="E11" s="234">
        <f>[1]RESUMEN!F10/[1]RESUMEN!$AO$48</f>
        <v>0</v>
      </c>
      <c r="F11" s="234">
        <f>[1]RESUMEN!I10/[1]RESUMEN!$AO$48</f>
        <v>461.86363636363637</v>
      </c>
      <c r="G11" s="234">
        <f>[1]RESUMEN!J10/[1]RESUMEN!$AO$48</f>
        <v>461.86363636363637</v>
      </c>
      <c r="H11" s="235">
        <f>G11/F11*100</f>
        <v>100</v>
      </c>
      <c r="I11" s="234">
        <f>[1]RESUMEN!L10/[1]RESUMEN!$AO$48</f>
        <v>0</v>
      </c>
      <c r="J11" s="235">
        <f>I11/F11*100</f>
        <v>0</v>
      </c>
      <c r="K11" s="234">
        <f>[1]RESUMEN!M10/[1]RESUMEN!$AO$48</f>
        <v>0</v>
      </c>
      <c r="L11" s="235">
        <f>K11/F11*100</f>
        <v>0</v>
      </c>
      <c r="M11" s="234">
        <f>[1]RESUMEN!O10/[1]RESUMEN!$AO$48</f>
        <v>0</v>
      </c>
      <c r="N11" s="235">
        <f>M11/F11*100</f>
        <v>0</v>
      </c>
      <c r="O11" s="234">
        <f>[1]RESUMEN!P10/[1]RESUMEN!$AO$48</f>
        <v>0</v>
      </c>
      <c r="P11" s="235">
        <f>O11/F11*100</f>
        <v>0</v>
      </c>
      <c r="Q11" s="234">
        <f>[1]RESUMEN!S10/[1]RESUMEN!$AO$48</f>
        <v>0</v>
      </c>
      <c r="R11" s="235">
        <f>Q11/F11*100</f>
        <v>0</v>
      </c>
      <c r="S11" s="234">
        <f>[1]RESUMEN!T10/[1]RESUMEN!$AO$48</f>
        <v>0</v>
      </c>
      <c r="T11" s="236">
        <f>S11/F11*100</f>
        <v>0</v>
      </c>
    </row>
    <row r="12" spans="1:22" ht="19.5" customHeight="1">
      <c r="A12" s="221" t="s">
        <v>204</v>
      </c>
      <c r="B12" s="234">
        <f>SUM([1]PROMEDIO!B12)</f>
        <v>450</v>
      </c>
      <c r="C12" s="234">
        <f>SUM([1]PROMEDIO!C12)</f>
        <v>54</v>
      </c>
      <c r="D12" s="234">
        <f t="shared" ref="D12:D48" si="2">SUM(E12:F12)</f>
        <v>246.18181818181819</v>
      </c>
      <c r="E12" s="234">
        <f>[1]RESUMEN!F11/[1]RESUMEN!$AO$48</f>
        <v>0</v>
      </c>
      <c r="F12" s="234">
        <f>[1]RESUMEN!I11/[1]RESUMEN!$AO$48</f>
        <v>246.18181818181819</v>
      </c>
      <c r="G12" s="234">
        <f>[1]RESUMEN!J11/[1]RESUMEN!$AO$48</f>
        <v>230.86363636363637</v>
      </c>
      <c r="H12" s="235">
        <f t="shared" ref="H12:H48" si="3">G12/F12*100</f>
        <v>93.777695716395868</v>
      </c>
      <c r="I12" s="234">
        <f>[1]RESUMEN!L11/[1]RESUMEN!$AO$48</f>
        <v>0</v>
      </c>
      <c r="J12" s="235">
        <f t="shared" ref="J12:J48" si="4">I12/F12*100</f>
        <v>0</v>
      </c>
      <c r="K12" s="234">
        <f>[1]RESUMEN!M11/[1]RESUMEN!$AO$48</f>
        <v>0</v>
      </c>
      <c r="L12" s="235">
        <f t="shared" ref="L12:L48" si="5">K12/F12*100</f>
        <v>0</v>
      </c>
      <c r="M12" s="234">
        <f>[1]RESUMEN!O11/[1]RESUMEN!$AO$48</f>
        <v>0</v>
      </c>
      <c r="N12" s="235">
        <f t="shared" ref="N12:N48" si="6">M12/F12*100</f>
        <v>0</v>
      </c>
      <c r="O12" s="234">
        <f>[1]RESUMEN!P11/[1]RESUMEN!$AO$48</f>
        <v>0</v>
      </c>
      <c r="P12" s="235">
        <f t="shared" ref="P12:P48" si="7">O12/F12*100</f>
        <v>0</v>
      </c>
      <c r="Q12" s="234">
        <f>[1]RESUMEN!S11/[1]RESUMEN!$AO$48</f>
        <v>0</v>
      </c>
      <c r="R12" s="235">
        <f t="shared" ref="R12:R48" si="8">Q12/F12*100</f>
        <v>0</v>
      </c>
      <c r="S12" s="234">
        <f>[1]RESUMEN!T11/[1]RESUMEN!$AO$48</f>
        <v>15.318181818181818</v>
      </c>
      <c r="T12" s="236">
        <f t="shared" ref="T12:T48" si="9">S12/F12*100</f>
        <v>6.222304283604136</v>
      </c>
    </row>
    <row r="13" spans="1:22" ht="19.5" customHeight="1">
      <c r="A13" s="221" t="s">
        <v>205</v>
      </c>
      <c r="B13" s="234">
        <f>SUM([1]PROMEDIO!B13)</f>
        <v>36</v>
      </c>
      <c r="C13" s="234">
        <f>SUM([1]PROMEDIO!C13)</f>
        <v>0</v>
      </c>
      <c r="D13" s="234">
        <f t="shared" si="2"/>
        <v>32.863636363636367</v>
      </c>
      <c r="E13" s="234">
        <f>[1]RESUMEN!F12/[1]RESUMEN!$AO$48</f>
        <v>0</v>
      </c>
      <c r="F13" s="234">
        <f>[1]RESUMEN!I12/[1]RESUMEN!$AO$48</f>
        <v>32.863636363636367</v>
      </c>
      <c r="G13" s="234">
        <f>[1]RESUMEN!J12/[1]RESUMEN!$AO$48</f>
        <v>0</v>
      </c>
      <c r="H13" s="235">
        <f t="shared" si="3"/>
        <v>0</v>
      </c>
      <c r="I13" s="234">
        <f>[1]RESUMEN!L12/[1]RESUMEN!$AO$48</f>
        <v>0</v>
      </c>
      <c r="J13" s="235">
        <f t="shared" si="4"/>
        <v>0</v>
      </c>
      <c r="K13" s="234">
        <f>[1]RESUMEN!M12/[1]RESUMEN!$AO$48</f>
        <v>0</v>
      </c>
      <c r="L13" s="235">
        <f t="shared" si="5"/>
        <v>0</v>
      </c>
      <c r="M13" s="234">
        <f>[1]RESUMEN!O12/[1]RESUMEN!$AO$48</f>
        <v>0</v>
      </c>
      <c r="N13" s="235">
        <f t="shared" si="6"/>
        <v>0</v>
      </c>
      <c r="O13" s="234">
        <f>[1]RESUMEN!P12/[1]RESUMEN!$AO$48</f>
        <v>0</v>
      </c>
      <c r="P13" s="235">
        <f t="shared" si="7"/>
        <v>0</v>
      </c>
      <c r="Q13" s="234">
        <f>[1]RESUMEN!S12/[1]RESUMEN!$AO$48</f>
        <v>0</v>
      </c>
      <c r="R13" s="235">
        <f t="shared" si="8"/>
        <v>0</v>
      </c>
      <c r="S13" s="234">
        <f>[1]RESUMEN!T12/[1]RESUMEN!$AO$48</f>
        <v>32.863636363636367</v>
      </c>
      <c r="T13" s="236">
        <f t="shared" si="9"/>
        <v>100</v>
      </c>
    </row>
    <row r="14" spans="1:22" ht="19.5" customHeight="1">
      <c r="A14" s="221" t="s">
        <v>206</v>
      </c>
      <c r="B14" s="234">
        <f>SUM([1]PROMEDIO!B14)</f>
        <v>40</v>
      </c>
      <c r="C14" s="234">
        <f>SUM([1]PROMEDIO!C14)</f>
        <v>0</v>
      </c>
      <c r="D14" s="234">
        <f t="shared" si="2"/>
        <v>22.681818181818183</v>
      </c>
      <c r="E14" s="234">
        <f>[1]RESUMEN!F13/[1]RESUMEN!$AO$48</f>
        <v>0</v>
      </c>
      <c r="F14" s="234">
        <f>[1]RESUMEN!I13/[1]RESUMEN!$AO$48</f>
        <v>22.681818181818183</v>
      </c>
      <c r="G14" s="234">
        <f>[1]RESUMEN!J13/[1]RESUMEN!$AO$48</f>
        <v>22.681818181818183</v>
      </c>
      <c r="H14" s="235">
        <f t="shared" si="3"/>
        <v>100</v>
      </c>
      <c r="I14" s="234">
        <f>[1]RESUMEN!L13/[1]RESUMEN!$AO$48</f>
        <v>0</v>
      </c>
      <c r="J14" s="235">
        <f t="shared" si="4"/>
        <v>0</v>
      </c>
      <c r="K14" s="234">
        <f>[1]RESUMEN!M13/[1]RESUMEN!$AO$48</f>
        <v>0</v>
      </c>
      <c r="L14" s="235">
        <f t="shared" si="5"/>
        <v>0</v>
      </c>
      <c r="M14" s="234">
        <f>[1]RESUMEN!O13/[1]RESUMEN!$AO$48</f>
        <v>0</v>
      </c>
      <c r="N14" s="235">
        <f t="shared" si="6"/>
        <v>0</v>
      </c>
      <c r="O14" s="234">
        <f>[1]RESUMEN!P13/[1]RESUMEN!$AO$48</f>
        <v>0</v>
      </c>
      <c r="P14" s="235">
        <f t="shared" si="7"/>
        <v>0</v>
      </c>
      <c r="Q14" s="234">
        <f>[1]RESUMEN!S13/[1]RESUMEN!$AO$48</f>
        <v>0</v>
      </c>
      <c r="R14" s="235">
        <f t="shared" si="8"/>
        <v>0</v>
      </c>
      <c r="S14" s="234">
        <f>[1]RESUMEN!T13/[1]RESUMEN!$AO$48</f>
        <v>0</v>
      </c>
      <c r="T14" s="236">
        <f t="shared" si="9"/>
        <v>0</v>
      </c>
    </row>
    <row r="15" spans="1:22" ht="19.5" customHeight="1">
      <c r="A15" s="221" t="s">
        <v>207</v>
      </c>
      <c r="B15" s="234">
        <f>SUM([1]PROMEDIO!B15)</f>
        <v>68</v>
      </c>
      <c r="C15" s="234">
        <f>SUM([1]PROMEDIO!C15)</f>
        <v>0</v>
      </c>
      <c r="D15" s="234">
        <f t="shared" si="2"/>
        <v>47.18181818181818</v>
      </c>
      <c r="E15" s="234">
        <f>[1]RESUMEN!F14/[1]RESUMEN!$AO$48</f>
        <v>0</v>
      </c>
      <c r="F15" s="234">
        <f>[1]RESUMEN!I14/[1]RESUMEN!$AO$48</f>
        <v>47.18181818181818</v>
      </c>
      <c r="G15" s="234">
        <f>[1]RESUMEN!J14/[1]RESUMEN!$AO$48</f>
        <v>47.18181818181818</v>
      </c>
      <c r="H15" s="235">
        <f t="shared" si="3"/>
        <v>100</v>
      </c>
      <c r="I15" s="234">
        <f>[1]RESUMEN!L14/[1]RESUMEN!$AO$48</f>
        <v>0</v>
      </c>
      <c r="J15" s="235">
        <f t="shared" si="4"/>
        <v>0</v>
      </c>
      <c r="K15" s="234">
        <f>[1]RESUMEN!M14/[1]RESUMEN!$AO$48</f>
        <v>0</v>
      </c>
      <c r="L15" s="235">
        <f t="shared" si="5"/>
        <v>0</v>
      </c>
      <c r="M15" s="234">
        <f>[1]RESUMEN!O14/[1]RESUMEN!$AO$48</f>
        <v>0</v>
      </c>
      <c r="N15" s="235">
        <f t="shared" si="6"/>
        <v>0</v>
      </c>
      <c r="O15" s="234">
        <f>[1]RESUMEN!P14/[1]RESUMEN!$AO$48</f>
        <v>0</v>
      </c>
      <c r="P15" s="235">
        <f t="shared" si="7"/>
        <v>0</v>
      </c>
      <c r="Q15" s="234">
        <f>[1]RESUMEN!S14/[1]RESUMEN!$AO$48</f>
        <v>0</v>
      </c>
      <c r="R15" s="235">
        <f t="shared" si="8"/>
        <v>0</v>
      </c>
      <c r="S15" s="234">
        <f>[1]RESUMEN!T14/[1]RESUMEN!$AO$48</f>
        <v>0</v>
      </c>
      <c r="T15" s="236">
        <f t="shared" si="9"/>
        <v>0</v>
      </c>
    </row>
    <row r="16" spans="1:22" ht="19.5" customHeight="1">
      <c r="A16" s="221" t="s">
        <v>208</v>
      </c>
      <c r="B16" s="234">
        <f>SUM([1]PROMEDIO!B16)</f>
        <v>108</v>
      </c>
      <c r="C16" s="234">
        <f>SUM([1]PROMEDIO!C16)</f>
        <v>0</v>
      </c>
      <c r="D16" s="234">
        <f t="shared" si="2"/>
        <v>44.545454545454547</v>
      </c>
      <c r="E16" s="234">
        <f>[1]RESUMEN!F15/[1]RESUMEN!$AO$48</f>
        <v>30.545454545454547</v>
      </c>
      <c r="F16" s="234">
        <f>[1]RESUMEN!I15/[1]RESUMEN!$AO$48</f>
        <v>14</v>
      </c>
      <c r="G16" s="234">
        <f>[1]RESUMEN!J15/[1]RESUMEN!$AO$48</f>
        <v>4.7727272727272725</v>
      </c>
      <c r="H16" s="235">
        <f t="shared" si="3"/>
        <v>34.090909090909086</v>
      </c>
      <c r="I16" s="234">
        <f>[1]RESUMEN!L15/[1]RESUMEN!$AO$48</f>
        <v>2.9545454545454546</v>
      </c>
      <c r="J16" s="235">
        <f t="shared" si="4"/>
        <v>21.103896103896105</v>
      </c>
      <c r="K16" s="234">
        <f>[1]RESUMEN!M15/[1]RESUMEN!$AO$48</f>
        <v>3.8636363636363638</v>
      </c>
      <c r="L16" s="235">
        <f t="shared" si="5"/>
        <v>27.597402597402599</v>
      </c>
      <c r="M16" s="234">
        <f>[1]RESUMEN!O15/[1]RESUMEN!$AO$48</f>
        <v>0</v>
      </c>
      <c r="N16" s="235">
        <f t="shared" si="6"/>
        <v>0</v>
      </c>
      <c r="O16" s="234">
        <f>[1]RESUMEN!P15/[1]RESUMEN!$AO$48</f>
        <v>0</v>
      </c>
      <c r="P16" s="235">
        <f t="shared" si="7"/>
        <v>0</v>
      </c>
      <c r="Q16" s="234">
        <f>[1]RESUMEN!S15/[1]RESUMEN!$AO$48</f>
        <v>2.0909090909090908</v>
      </c>
      <c r="R16" s="235">
        <f t="shared" si="8"/>
        <v>14.935064935064934</v>
      </c>
      <c r="S16" s="234">
        <f>[1]RESUMEN!T15/[1]RESUMEN!$AO$48</f>
        <v>0.31818181818181818</v>
      </c>
      <c r="T16" s="236">
        <f t="shared" si="9"/>
        <v>2.2727272727272729</v>
      </c>
    </row>
    <row r="17" spans="1:22" ht="19.5" customHeight="1">
      <c r="A17" s="221" t="s">
        <v>221</v>
      </c>
      <c r="B17" s="234">
        <f>SUM([1]PROMEDIO!B17)</f>
        <v>705</v>
      </c>
      <c r="C17" s="234">
        <f>SUM([1]PROMEDIO!C17)</f>
        <v>20</v>
      </c>
      <c r="D17" s="234">
        <f t="shared" si="2"/>
        <v>657.77272727272725</v>
      </c>
      <c r="E17" s="234">
        <f>[1]RESUMEN!F16/[1]RESUMEN!$AO$48</f>
        <v>439.63636363636363</v>
      </c>
      <c r="F17" s="234">
        <f>[1]RESUMEN!I16/[1]RESUMEN!$AO$48</f>
        <v>218.13636363636363</v>
      </c>
      <c r="G17" s="234">
        <f>[1]RESUMEN!J16/[1]RESUMEN!$AO$48</f>
        <v>28.045454545454547</v>
      </c>
      <c r="H17" s="235">
        <f t="shared" si="3"/>
        <v>12.856845176078352</v>
      </c>
      <c r="I17" s="234">
        <f>[1]RESUMEN!L16/[1]RESUMEN!$AO$48</f>
        <v>10.681818181818182</v>
      </c>
      <c r="J17" s="235">
        <f t="shared" si="4"/>
        <v>4.8968535111481559</v>
      </c>
      <c r="K17" s="234">
        <f>[1]RESUMEN!M16/[1]RESUMEN!$AO$48</f>
        <v>36.045454545454547</v>
      </c>
      <c r="L17" s="235">
        <f t="shared" si="5"/>
        <v>16.524275890810586</v>
      </c>
      <c r="M17" s="234">
        <f>[1]RESUMEN!O16/[1]RESUMEN!$AO$48</f>
        <v>0</v>
      </c>
      <c r="N17" s="235">
        <f t="shared" si="6"/>
        <v>0</v>
      </c>
      <c r="O17" s="234">
        <f>[1]RESUMEN!P16/[1]RESUMEN!$AO$48</f>
        <v>50.18181818181818</v>
      </c>
      <c r="P17" s="235">
        <f t="shared" si="7"/>
        <v>23.00479266513857</v>
      </c>
      <c r="Q17" s="234">
        <f>[1]RESUMEN!S16/[1]RESUMEN!$AO$48</f>
        <v>48.772727272727273</v>
      </c>
      <c r="R17" s="235">
        <f t="shared" si="8"/>
        <v>22.358824755157325</v>
      </c>
      <c r="S17" s="234">
        <f>[1]RESUMEN!T16/[1]RESUMEN!$AO$48</f>
        <v>44.409090909090907</v>
      </c>
      <c r="T17" s="236">
        <f t="shared" si="9"/>
        <v>20.358408001667012</v>
      </c>
    </row>
    <row r="18" spans="1:22" ht="19.5" customHeight="1">
      <c r="A18" s="221" t="s">
        <v>350</v>
      </c>
      <c r="B18" s="234">
        <f>SUM([1]PROMEDIO!B18)</f>
        <v>404</v>
      </c>
      <c r="C18" s="234">
        <f>SUM([1]PROMEDIO!C18)</f>
        <v>2</v>
      </c>
      <c r="D18" s="234">
        <f t="shared" si="2"/>
        <v>230.81818181818181</v>
      </c>
      <c r="E18" s="234">
        <f>[1]RESUMEN!F17/[1]RESUMEN!$AO$48</f>
        <v>17.454545454545453</v>
      </c>
      <c r="F18" s="234">
        <f>[1]RESUMEN!I17/[1]RESUMEN!$AO$48</f>
        <v>213.36363636363637</v>
      </c>
      <c r="G18" s="234">
        <f>[1]RESUMEN!J17/[1]RESUMEN!$AO$48</f>
        <v>142.86363636363637</v>
      </c>
      <c r="H18" s="235">
        <f t="shared" si="3"/>
        <v>66.957818491691526</v>
      </c>
      <c r="I18" s="234">
        <f>[1]RESUMEN!L17/[1]RESUMEN!$AO$48</f>
        <v>58.409090909090907</v>
      </c>
      <c r="J18" s="235">
        <f t="shared" si="4"/>
        <v>27.37537281636131</v>
      </c>
      <c r="K18" s="234">
        <f>[1]RESUMEN!M17/[1]RESUMEN!$AO$48</f>
        <v>9.7272727272727266</v>
      </c>
      <c r="L18" s="235">
        <f t="shared" si="5"/>
        <v>4.5590115040477199</v>
      </c>
      <c r="M18" s="234">
        <f>[1]RESUMEN!O17/[1]RESUMEN!$AO$48</f>
        <v>0</v>
      </c>
      <c r="N18" s="235">
        <f t="shared" si="6"/>
        <v>0</v>
      </c>
      <c r="O18" s="234">
        <f>[1]RESUMEN!P17/[1]RESUMEN!$AO$48</f>
        <v>0.13636363636363635</v>
      </c>
      <c r="P18" s="235">
        <f t="shared" si="7"/>
        <v>6.3911376224968036E-2</v>
      </c>
      <c r="Q18" s="234">
        <f>[1]RESUMEN!S17/[1]RESUMEN!$AO$48</f>
        <v>1.1363636363636365</v>
      </c>
      <c r="R18" s="235">
        <f t="shared" si="8"/>
        <v>0.53259480187473374</v>
      </c>
      <c r="S18" s="234">
        <f>[1]RESUMEN!T17/[1]RESUMEN!$AO$48</f>
        <v>1.0909090909090908</v>
      </c>
      <c r="T18" s="236">
        <f t="shared" si="9"/>
        <v>0.51129100979974429</v>
      </c>
    </row>
    <row r="19" spans="1:22" ht="19.5" customHeight="1">
      <c r="A19" s="221" t="s">
        <v>222</v>
      </c>
      <c r="B19" s="234">
        <f>SUM([1]PROMEDIO!B19)</f>
        <v>292</v>
      </c>
      <c r="C19" s="234">
        <f>SUM([1]PROMEDIO!C19)</f>
        <v>3</v>
      </c>
      <c r="D19" s="234">
        <f t="shared" si="2"/>
        <v>286.77272727272725</v>
      </c>
      <c r="E19" s="234">
        <f>[1]RESUMEN!F18/[1]RESUMEN!$AO$48</f>
        <v>0</v>
      </c>
      <c r="F19" s="234">
        <f>[1]RESUMEN!I18/[1]RESUMEN!$AO$48</f>
        <v>286.77272727272725</v>
      </c>
      <c r="G19" s="234">
        <f>[1]RESUMEN!J18/[1]RESUMEN!$AO$48</f>
        <v>0</v>
      </c>
      <c r="H19" s="235">
        <f t="shared" si="3"/>
        <v>0</v>
      </c>
      <c r="I19" s="234">
        <f>[1]RESUMEN!L18/[1]RESUMEN!$AO$48</f>
        <v>0.18181818181818182</v>
      </c>
      <c r="J19" s="235">
        <f t="shared" si="4"/>
        <v>6.3401489935013475E-2</v>
      </c>
      <c r="K19" s="234">
        <f>[1]RESUMEN!M18/[1]RESUMEN!$AO$48</f>
        <v>286.59090909090907</v>
      </c>
      <c r="L19" s="235">
        <f t="shared" si="5"/>
        <v>99.936598510064982</v>
      </c>
      <c r="M19" s="234">
        <f>[1]RESUMEN!O18/[1]RESUMEN!$AO$48</f>
        <v>0</v>
      </c>
      <c r="N19" s="235">
        <f t="shared" si="6"/>
        <v>0</v>
      </c>
      <c r="O19" s="234">
        <f>[1]RESUMEN!P18/[1]RESUMEN!$AO$48</f>
        <v>0</v>
      </c>
      <c r="P19" s="235">
        <f t="shared" si="7"/>
        <v>0</v>
      </c>
      <c r="Q19" s="234">
        <f>[1]RESUMEN!S18/[1]RESUMEN!$AO$48</f>
        <v>0</v>
      </c>
      <c r="R19" s="235">
        <f t="shared" si="8"/>
        <v>0</v>
      </c>
      <c r="S19" s="234">
        <f>[1]RESUMEN!T18/[1]RESUMEN!$AO$48</f>
        <v>0</v>
      </c>
      <c r="T19" s="236">
        <f t="shared" si="9"/>
        <v>0</v>
      </c>
    </row>
    <row r="20" spans="1:22" ht="19.5" customHeight="1">
      <c r="A20" s="221" t="s">
        <v>209</v>
      </c>
      <c r="B20" s="234">
        <f>SUM([1]PROMEDIO!B20)</f>
        <v>1414</v>
      </c>
      <c r="C20" s="234">
        <f>SUM([1]PROMEDIO!C20)</f>
        <v>38</v>
      </c>
      <c r="D20" s="234">
        <f t="shared" si="2"/>
        <v>1160.3181818181818</v>
      </c>
      <c r="E20" s="234">
        <f>[1]RESUMEN!F19/[1]RESUMEN!$AO$48</f>
        <v>198.04545454545453</v>
      </c>
      <c r="F20" s="234">
        <f>[1]RESUMEN!I19/[1]RESUMEN!$AO$48</f>
        <v>962.27272727272725</v>
      </c>
      <c r="G20" s="234">
        <f>[1]RESUMEN!J19/[1]RESUMEN!$AO$48</f>
        <v>387.68181818181819</v>
      </c>
      <c r="H20" s="235">
        <f t="shared" si="3"/>
        <v>40.288143599433162</v>
      </c>
      <c r="I20" s="234">
        <f>[1]RESUMEN!L19/[1]RESUMEN!$AO$48</f>
        <v>472.04545454545456</v>
      </c>
      <c r="J20" s="235">
        <f t="shared" si="4"/>
        <v>49.055266887104395</v>
      </c>
      <c r="K20" s="234">
        <f>[1]RESUMEN!M19/[1]RESUMEN!$AO$48</f>
        <v>4</v>
      </c>
      <c r="L20" s="235">
        <f t="shared" si="5"/>
        <v>0.41568256967406708</v>
      </c>
      <c r="M20" s="234">
        <f>[1]RESUMEN!O19/[1]RESUMEN!$AO$48</f>
        <v>0</v>
      </c>
      <c r="N20" s="235">
        <f t="shared" si="6"/>
        <v>0</v>
      </c>
      <c r="O20" s="234">
        <f>[1]RESUMEN!P19/[1]RESUMEN!$AO$48</f>
        <v>0</v>
      </c>
      <c r="P20" s="235">
        <f t="shared" si="7"/>
        <v>0</v>
      </c>
      <c r="Q20" s="234">
        <f>[1]RESUMEN!S19/[1]RESUMEN!$AO$48</f>
        <v>26.045454545454547</v>
      </c>
      <c r="R20" s="235">
        <f t="shared" si="8"/>
        <v>2.7066603684459145</v>
      </c>
      <c r="S20" s="234">
        <f>[1]RESUMEN!T19/[1]RESUMEN!$AO$48</f>
        <v>72.5</v>
      </c>
      <c r="T20" s="236">
        <f t="shared" si="9"/>
        <v>7.5342465753424657</v>
      </c>
    </row>
    <row r="21" spans="1:22" ht="19.5" customHeight="1">
      <c r="A21" s="222" t="s">
        <v>14</v>
      </c>
      <c r="B21" s="234">
        <f>SUM([1]PROMEDIO!B21)</f>
        <v>516</v>
      </c>
      <c r="C21" s="234">
        <f>SUM([1]PROMEDIO!C21)</f>
        <v>61</v>
      </c>
      <c r="D21" s="234">
        <f t="shared" si="2"/>
        <v>448.63636363636363</v>
      </c>
      <c r="E21" s="234">
        <f>[1]RESUMEN!F20/[1]RESUMEN!$AO$48</f>
        <v>0</v>
      </c>
      <c r="F21" s="234">
        <f>[1]RESUMEN!I20/[1]RESUMEN!$AO$48</f>
        <v>448.63636363636363</v>
      </c>
      <c r="G21" s="234">
        <f>[1]RESUMEN!J20/[1]RESUMEN!$AO$48</f>
        <v>221.81818181818181</v>
      </c>
      <c r="H21" s="235">
        <f t="shared" si="3"/>
        <v>49.442755825734544</v>
      </c>
      <c r="I21" s="234">
        <f>[1]RESUMEN!L20/[1]RESUMEN!$AO$48</f>
        <v>194.54545454545453</v>
      </c>
      <c r="J21" s="235">
        <f t="shared" si="4"/>
        <v>43.363728470111447</v>
      </c>
      <c r="K21" s="234">
        <f>[1]RESUMEN!M20/[1]RESUMEN!$AO$48</f>
        <v>32.272727272727273</v>
      </c>
      <c r="L21" s="235">
        <f t="shared" si="5"/>
        <v>7.1935157041540023</v>
      </c>
      <c r="M21" s="234">
        <f>[1]RESUMEN!O20/[1]RESUMEN!$AO$48</f>
        <v>0</v>
      </c>
      <c r="N21" s="235">
        <f t="shared" si="6"/>
        <v>0</v>
      </c>
      <c r="O21" s="234">
        <f>[1]RESUMEN!P20/[1]RESUMEN!$AO$48</f>
        <v>0</v>
      </c>
      <c r="P21" s="235">
        <f t="shared" si="7"/>
        <v>0</v>
      </c>
      <c r="Q21" s="234">
        <f>[1]RESUMEN!S20/[1]RESUMEN!$AO$48</f>
        <v>0</v>
      </c>
      <c r="R21" s="235">
        <f t="shared" si="8"/>
        <v>0</v>
      </c>
      <c r="S21" s="234">
        <f>[1]RESUMEN!T20/[1]RESUMEN!$AO$48</f>
        <v>0</v>
      </c>
      <c r="T21" s="236">
        <f t="shared" si="9"/>
        <v>0</v>
      </c>
    </row>
    <row r="22" spans="1:22" ht="19.5" customHeight="1">
      <c r="A22" s="222" t="s">
        <v>15</v>
      </c>
      <c r="B22" s="234">
        <f>SUM([1]PROMEDIO!B22)</f>
        <v>320</v>
      </c>
      <c r="C22" s="234">
        <f>SUM([1]PROMEDIO!C22)</f>
        <v>81</v>
      </c>
      <c r="D22" s="234">
        <f t="shared" si="2"/>
        <v>244.36363636363637</v>
      </c>
      <c r="E22" s="234">
        <f>[1]RESUMEN!F21/[1]RESUMEN!$AO$48</f>
        <v>0</v>
      </c>
      <c r="F22" s="234">
        <f>[1]RESUMEN!I21/[1]RESUMEN!$AO$48</f>
        <v>244.36363636363637</v>
      </c>
      <c r="G22" s="234">
        <f>[1]RESUMEN!J21/[1]RESUMEN!$AO$48</f>
        <v>174.40909090909091</v>
      </c>
      <c r="H22" s="235">
        <f t="shared" si="3"/>
        <v>71.372767857142847</v>
      </c>
      <c r="I22" s="234">
        <f>[1]RESUMEN!L21/[1]RESUMEN!$AO$48</f>
        <v>69.954545454545453</v>
      </c>
      <c r="J22" s="235">
        <f t="shared" si="4"/>
        <v>28.627232142857139</v>
      </c>
      <c r="K22" s="234">
        <f>[1]RESUMEN!M21/[1]RESUMEN!$AO$48</f>
        <v>0</v>
      </c>
      <c r="L22" s="235">
        <f t="shared" si="5"/>
        <v>0</v>
      </c>
      <c r="M22" s="234">
        <f>[1]RESUMEN!O21/[1]RESUMEN!$AO$48</f>
        <v>0</v>
      </c>
      <c r="N22" s="235">
        <f t="shared" si="6"/>
        <v>0</v>
      </c>
      <c r="O22" s="234">
        <f>[1]RESUMEN!P21/[1]RESUMEN!$AO$48</f>
        <v>0</v>
      </c>
      <c r="P22" s="235">
        <f t="shared" si="7"/>
        <v>0</v>
      </c>
      <c r="Q22" s="234">
        <f>[1]RESUMEN!S21/[1]RESUMEN!$AO$48</f>
        <v>0</v>
      </c>
      <c r="R22" s="235">
        <f t="shared" si="8"/>
        <v>0</v>
      </c>
      <c r="S22" s="234">
        <f>[1]RESUMEN!T21/[1]RESUMEN!$AO$48</f>
        <v>0</v>
      </c>
      <c r="T22" s="236">
        <f t="shared" si="9"/>
        <v>0</v>
      </c>
    </row>
    <row r="23" spans="1:22" ht="19.5" customHeight="1">
      <c r="A23" s="222" t="s">
        <v>16</v>
      </c>
      <c r="B23" s="234">
        <f>SUM([1]PROMEDIO!B23)</f>
        <v>296</v>
      </c>
      <c r="C23" s="234">
        <f>SUM([1]PROMEDIO!C23)</f>
        <v>8</v>
      </c>
      <c r="D23" s="234">
        <f t="shared" si="2"/>
        <v>402.54545454545456</v>
      </c>
      <c r="E23" s="234">
        <f>[1]RESUMEN!F22/[1]RESUMEN!$AO$48</f>
        <v>0</v>
      </c>
      <c r="F23" s="234">
        <f>[1]RESUMEN!I22/[1]RESUMEN!$AO$48</f>
        <v>402.54545454545456</v>
      </c>
      <c r="G23" s="234">
        <f>[1]RESUMEN!J22/[1]RESUMEN!$AO$48</f>
        <v>4.5454545454545456E-2</v>
      </c>
      <c r="H23" s="235">
        <f t="shared" si="3"/>
        <v>1.1291779584462511E-2</v>
      </c>
      <c r="I23" s="234">
        <f>[1]RESUMEN!L22/[1]RESUMEN!$AO$48</f>
        <v>2.0454545454545454</v>
      </c>
      <c r="J23" s="235">
        <f t="shared" si="4"/>
        <v>0.50813008130081294</v>
      </c>
      <c r="K23" s="234">
        <f>[1]RESUMEN!M22/[1]RESUMEN!$AO$48</f>
        <v>400.45454545454544</v>
      </c>
      <c r="L23" s="235">
        <f t="shared" si="5"/>
        <v>99.480578139114712</v>
      </c>
      <c r="M23" s="234">
        <f>[1]RESUMEN!O22/[1]RESUMEN!$AO$48</f>
        <v>0</v>
      </c>
      <c r="N23" s="235">
        <f t="shared" si="6"/>
        <v>0</v>
      </c>
      <c r="O23" s="234">
        <f>[1]RESUMEN!P22/[1]RESUMEN!$AO$48</f>
        <v>0</v>
      </c>
      <c r="P23" s="235">
        <f t="shared" si="7"/>
        <v>0</v>
      </c>
      <c r="Q23" s="234">
        <f>[1]RESUMEN!S22/[1]RESUMEN!$AO$48</f>
        <v>0</v>
      </c>
      <c r="R23" s="235">
        <f t="shared" si="8"/>
        <v>0</v>
      </c>
      <c r="S23" s="234">
        <f>[1]RESUMEN!T22/[1]RESUMEN!$AO$48</f>
        <v>0</v>
      </c>
      <c r="T23" s="236">
        <f t="shared" si="9"/>
        <v>0</v>
      </c>
    </row>
    <row r="24" spans="1:22" ht="19.5" customHeight="1">
      <c r="A24" s="223" t="s">
        <v>17</v>
      </c>
      <c r="B24" s="234">
        <f>SUM([1]PROMEDIO!B24)</f>
        <v>516</v>
      </c>
      <c r="C24" s="234">
        <f>SUM([1]PROMEDIO!C24)</f>
        <v>6</v>
      </c>
      <c r="D24" s="234">
        <f t="shared" si="2"/>
        <v>495.04545454545456</v>
      </c>
      <c r="E24" s="234">
        <f>[1]RESUMEN!F23/[1]RESUMEN!$AO$48</f>
        <v>0</v>
      </c>
      <c r="F24" s="234">
        <f>[1]RESUMEN!I23/[1]RESUMEN!$AO$48</f>
        <v>495.04545454545456</v>
      </c>
      <c r="G24" s="234">
        <f>[1]RESUMEN!J23/[1]RESUMEN!$AO$48</f>
        <v>238.95454545454547</v>
      </c>
      <c r="H24" s="235">
        <f t="shared" si="3"/>
        <v>48.269213111743639</v>
      </c>
      <c r="I24" s="234">
        <f>[1]RESUMEN!L23/[1]RESUMEN!$AO$48</f>
        <v>245.5</v>
      </c>
      <c r="J24" s="235">
        <f t="shared" si="4"/>
        <v>49.59140574786521</v>
      </c>
      <c r="K24" s="234">
        <f>[1]RESUMEN!M23/[1]RESUMEN!$AO$48</f>
        <v>10.590909090909092</v>
      </c>
      <c r="L24" s="235">
        <f t="shared" si="5"/>
        <v>2.1393811403911487</v>
      </c>
      <c r="M24" s="234">
        <f>[1]RESUMEN!O23/[1]RESUMEN!$AO$48</f>
        <v>0</v>
      </c>
      <c r="N24" s="235">
        <f t="shared" si="6"/>
        <v>0</v>
      </c>
      <c r="O24" s="234">
        <f>[1]RESUMEN!P23/[1]RESUMEN!$AO$48</f>
        <v>0</v>
      </c>
      <c r="P24" s="235">
        <f t="shared" si="7"/>
        <v>0</v>
      </c>
      <c r="Q24" s="234">
        <f>[1]RESUMEN!S23/[1]RESUMEN!$AO$48</f>
        <v>0</v>
      </c>
      <c r="R24" s="235">
        <f t="shared" si="8"/>
        <v>0</v>
      </c>
      <c r="S24" s="234">
        <f>[1]RESUMEN!T23/[1]RESUMEN!$AO$48</f>
        <v>0</v>
      </c>
      <c r="T24" s="236">
        <f t="shared" si="9"/>
        <v>0</v>
      </c>
    </row>
    <row r="25" spans="1:22" ht="19.5" customHeight="1">
      <c r="A25" s="238" t="s">
        <v>210</v>
      </c>
      <c r="B25" s="234">
        <f>SUM([1]PROMEDIO!B25)</f>
        <v>529</v>
      </c>
      <c r="C25" s="234">
        <f>SUM([1]PROMEDIO!C25)</f>
        <v>17</v>
      </c>
      <c r="D25" s="234">
        <f t="shared" si="2"/>
        <v>583.90909090909088</v>
      </c>
      <c r="E25" s="234">
        <f>[1]RESUMEN!F24/[1]RESUMEN!$AO$48</f>
        <v>0</v>
      </c>
      <c r="F25" s="234">
        <f>[1]RESUMEN!I24/[1]RESUMEN!$AO$48</f>
        <v>583.90909090909088</v>
      </c>
      <c r="G25" s="234">
        <f>[1]RESUMEN!J24/[1]RESUMEN!$AO$48</f>
        <v>16.727272727272727</v>
      </c>
      <c r="H25" s="235">
        <f t="shared" si="3"/>
        <v>2.8647049665265452</v>
      </c>
      <c r="I25" s="234">
        <f>[1]RESUMEN!L24/[1]RESUMEN!$AO$48</f>
        <v>301.81818181818181</v>
      </c>
      <c r="J25" s="235">
        <f t="shared" si="4"/>
        <v>51.6892417873268</v>
      </c>
      <c r="K25" s="234">
        <f>[1]RESUMEN!M24/[1]RESUMEN!$AO$48</f>
        <v>265.36363636363637</v>
      </c>
      <c r="L25" s="235">
        <f t="shared" si="5"/>
        <v>45.446053246146668</v>
      </c>
      <c r="M25" s="234">
        <f>[1]RESUMEN!O24/[1]RESUMEN!$AO$48</f>
        <v>0</v>
      </c>
      <c r="N25" s="235">
        <f t="shared" si="6"/>
        <v>0</v>
      </c>
      <c r="O25" s="234">
        <f>[1]RESUMEN!P24/[1]RESUMEN!$AO$48</f>
        <v>0</v>
      </c>
      <c r="P25" s="235">
        <f t="shared" si="7"/>
        <v>0</v>
      </c>
      <c r="Q25" s="234">
        <f>[1]RESUMEN!S24/[1]RESUMEN!$AO$48</f>
        <v>0</v>
      </c>
      <c r="R25" s="235">
        <f t="shared" si="8"/>
        <v>0</v>
      </c>
      <c r="S25" s="234">
        <f>[1]RESUMEN!T24/[1]RESUMEN!$AO$48</f>
        <v>0</v>
      </c>
      <c r="T25" s="236">
        <f t="shared" si="9"/>
        <v>0</v>
      </c>
    </row>
    <row r="26" spans="1:22" ht="24.75" customHeight="1">
      <c r="A26" s="306" t="s">
        <v>211</v>
      </c>
      <c r="B26" s="234">
        <f>SUM([1]PROMEDIO!B26)</f>
        <v>476</v>
      </c>
      <c r="C26" s="234">
        <f>SUM([1]PROMEDIO!C26)</f>
        <v>48</v>
      </c>
      <c r="D26" s="234">
        <f>SUM(E26:F26)</f>
        <v>326.63636363636363</v>
      </c>
      <c r="E26" s="234">
        <f>[1]RESUMEN!F25/[1]RESUMEN!$AO$48</f>
        <v>81.954545454545453</v>
      </c>
      <c r="F26" s="234">
        <f>[1]RESUMEN!I25/[1]RESUMEN!$AO$48</f>
        <v>244.68181818181819</v>
      </c>
      <c r="G26" s="234">
        <f>[1]RESUMEN!J25/[1]RESUMEN!$AO$48</f>
        <v>119.18181818181819</v>
      </c>
      <c r="H26" s="239">
        <f>G26/F26*100</f>
        <v>48.708898383800857</v>
      </c>
      <c r="I26" s="237">
        <f>[1]RESUMEN!L25/[1]RESUMEN!$AO$48</f>
        <v>49.68181818181818</v>
      </c>
      <c r="J26" s="239">
        <f>I26/F26*100</f>
        <v>20.304662827419655</v>
      </c>
      <c r="K26" s="237">
        <f>[1]RESUMEN!M25/[1]RESUMEN!$AO$48</f>
        <v>54.409090909090907</v>
      </c>
      <c r="L26" s="239">
        <f>K26/F26*100</f>
        <v>22.23667100130039</v>
      </c>
      <c r="M26" s="234">
        <f>[1]RESUMEN!O25/[1]RESUMEN!$AO$48</f>
        <v>0</v>
      </c>
      <c r="N26" s="239">
        <f>M26/F26*100</f>
        <v>0</v>
      </c>
      <c r="O26" s="234">
        <f>[1]RESUMEN!P25/[1]RESUMEN!$AO$48</f>
        <v>0.22727272727272727</v>
      </c>
      <c r="P26" s="239">
        <f>O26/F26*100</f>
        <v>9.2885008359650745E-2</v>
      </c>
      <c r="Q26" s="234">
        <f>[1]RESUMEN!S25/[1]RESUMEN!$AO$48</f>
        <v>19.363636363636363</v>
      </c>
      <c r="R26" s="239">
        <f>Q26/F26*100</f>
        <v>7.9138027122422434</v>
      </c>
      <c r="S26" s="234">
        <f>[1]RESUMEN!T25/[1]RESUMEN!$AO$48</f>
        <v>1.8181818181818181</v>
      </c>
      <c r="T26" s="240">
        <f>S26/F26*100</f>
        <v>0.74308006687720596</v>
      </c>
    </row>
    <row r="27" spans="1:22" ht="19.5" customHeight="1" thickBot="1">
      <c r="A27" s="221" t="s">
        <v>343</v>
      </c>
      <c r="B27" s="234">
        <f>SUM([1]PROMEDIO!B27)</f>
        <v>26</v>
      </c>
      <c r="C27" s="234">
        <f>SUM([1]PROMEDIO!C27)</f>
        <v>0</v>
      </c>
      <c r="D27" s="234">
        <f>SUM(E27:F27)</f>
        <v>6.3636363636363633</v>
      </c>
      <c r="E27" s="234">
        <f>[1]RESUMEN!F26/[1]RESUMEN!$AO$48</f>
        <v>0</v>
      </c>
      <c r="F27" s="234">
        <f>[1]RESUMEN!I26/[1]RESUMEN!$AO$48</f>
        <v>6.3636363636363633</v>
      </c>
      <c r="G27" s="234">
        <f>[1]RESUMEN!J26/[1]RESUMEN!$AO$48</f>
        <v>6.3636363636363633</v>
      </c>
      <c r="H27" s="307">
        <f>G27/F27*100</f>
        <v>100</v>
      </c>
      <c r="I27" s="308">
        <f>[1]RESUMEN!L26/[1]RESUMEN!$AO$48</f>
        <v>0</v>
      </c>
      <c r="J27" s="307">
        <f>I27/F27*100</f>
        <v>0</v>
      </c>
      <c r="K27" s="308">
        <f>[1]RESUMEN!M26/[1]RESUMEN!$AO$48</f>
        <v>0</v>
      </c>
      <c r="L27" s="307">
        <f>K27/F27*100</f>
        <v>0</v>
      </c>
      <c r="M27" s="234">
        <f>[1]RESUMEN!O26/[1]RESUMEN!$AO$48</f>
        <v>0</v>
      </c>
      <c r="N27" s="307">
        <f>M27/F27*100</f>
        <v>0</v>
      </c>
      <c r="O27" s="234">
        <f>[1]RESUMEN!P26/[1]RESUMEN!$AO$48</f>
        <v>0</v>
      </c>
      <c r="P27" s="307">
        <f>O27/F27*100</f>
        <v>0</v>
      </c>
      <c r="Q27" s="234">
        <f>[1]RESUMEN!S26/[1]RESUMEN!$AO$48</f>
        <v>0</v>
      </c>
      <c r="R27" s="307">
        <f>Q27/F27*100</f>
        <v>0</v>
      </c>
      <c r="S27" s="234">
        <f>[1]RESUMEN!T26/[1]RESUMEN!$AO$48</f>
        <v>0</v>
      </c>
      <c r="T27" s="309">
        <f>S27/F27*100</f>
        <v>0</v>
      </c>
    </row>
    <row r="28" spans="1:22" s="7" customFormat="1" ht="19.5" customHeight="1" thickBot="1">
      <c r="A28" s="310" t="s">
        <v>18</v>
      </c>
      <c r="B28" s="241">
        <f>SUM(B29:B48)</f>
        <v>7012</v>
      </c>
      <c r="C28" s="241">
        <f t="shared" ref="C28:S28" si="10">SUM(C29:C48)</f>
        <v>280</v>
      </c>
      <c r="D28" s="241">
        <f t="shared" si="10"/>
        <v>5889.636363636364</v>
      </c>
      <c r="E28" s="241">
        <f t="shared" si="10"/>
        <v>1302.6818181818182</v>
      </c>
      <c r="F28" s="241">
        <f>SUM(F29:F48)</f>
        <v>4586.954545454545</v>
      </c>
      <c r="G28" s="241">
        <f t="shared" si="10"/>
        <v>1570</v>
      </c>
      <c r="H28" s="311">
        <f>G28/F28*100</f>
        <v>34.227502898536365</v>
      </c>
      <c r="I28" s="312">
        <f t="shared" si="10"/>
        <v>1770.272727272727</v>
      </c>
      <c r="J28" s="311">
        <f>I28/F28*100</f>
        <v>38.593640066195633</v>
      </c>
      <c r="K28" s="312">
        <f t="shared" si="10"/>
        <v>867.77272727272725</v>
      </c>
      <c r="L28" s="311">
        <f>K28/F28*100</f>
        <v>18.918276138852281</v>
      </c>
      <c r="M28" s="241">
        <f t="shared" si="10"/>
        <v>0</v>
      </c>
      <c r="N28" s="311">
        <f>M28/F28*100</f>
        <v>0</v>
      </c>
      <c r="O28" s="241">
        <f t="shared" si="10"/>
        <v>125.81818181818183</v>
      </c>
      <c r="P28" s="311">
        <f>O28/F28*100</f>
        <v>2.7429568043760471</v>
      </c>
      <c r="Q28" s="241">
        <f t="shared" si="10"/>
        <v>133.68181818181819</v>
      </c>
      <c r="R28" s="311">
        <f>Q28/F28*100</f>
        <v>2.9143916046495502</v>
      </c>
      <c r="S28" s="241">
        <f t="shared" si="10"/>
        <v>119.40909090909089</v>
      </c>
      <c r="T28" s="313">
        <f>S28/F28*100</f>
        <v>2.603232487390128</v>
      </c>
      <c r="V28" s="255"/>
    </row>
    <row r="29" spans="1:22" ht="18.75" customHeight="1">
      <c r="A29" s="222" t="s">
        <v>19</v>
      </c>
      <c r="B29" s="234">
        <f>SUM([1]PROMEDIO!B29)</f>
        <v>534</v>
      </c>
      <c r="C29" s="234">
        <f>SUM([1]PROMEDIO!C29)</f>
        <v>18</v>
      </c>
      <c r="D29" s="234">
        <f t="shared" si="2"/>
        <v>453.40909090909093</v>
      </c>
      <c r="E29" s="234">
        <f>[1]RESUMEN!F28/[1]RESUMEN!$AO$48</f>
        <v>0</v>
      </c>
      <c r="F29" s="234">
        <f>[1]RESUMEN!I28/[1]RESUMEN!$AO$48</f>
        <v>453.40909090909093</v>
      </c>
      <c r="G29" s="234">
        <f>[1]RESUMEN!J28/[1]RESUMEN!$AO$48</f>
        <v>80.954545454545453</v>
      </c>
      <c r="H29" s="235">
        <f t="shared" si="3"/>
        <v>17.854636591478695</v>
      </c>
      <c r="I29" s="234">
        <f>[1]RESUMEN!L28/[1]RESUMEN!$AO$48</f>
        <v>360.95454545454544</v>
      </c>
      <c r="J29" s="235">
        <f t="shared" si="4"/>
        <v>79.609022556390968</v>
      </c>
      <c r="K29" s="234">
        <f>[1]RESUMEN!M28/[1]RESUMEN!$AO$48</f>
        <v>11.5</v>
      </c>
      <c r="L29" s="235">
        <f t="shared" si="5"/>
        <v>2.5363408521303259</v>
      </c>
      <c r="M29" s="234">
        <f>[1]RESUMEN!O28/[1]RESUMEN!$AO$48</f>
        <v>0</v>
      </c>
      <c r="N29" s="235">
        <f t="shared" si="6"/>
        <v>0</v>
      </c>
      <c r="O29" s="234">
        <f>[1]RESUMEN!P28/[1]RESUMEN!$AO$48</f>
        <v>0</v>
      </c>
      <c r="P29" s="235">
        <f t="shared" si="7"/>
        <v>0</v>
      </c>
      <c r="Q29" s="234">
        <f>[1]RESUMEN!S28/[1]RESUMEN!$AO$48</f>
        <v>0</v>
      </c>
      <c r="R29" s="235">
        <f t="shared" si="8"/>
        <v>0</v>
      </c>
      <c r="S29" s="234">
        <f>[1]RESUMEN!T28/[1]RESUMEN!$AO$48</f>
        <v>0</v>
      </c>
      <c r="T29" s="236">
        <f t="shared" si="9"/>
        <v>0</v>
      </c>
    </row>
    <row r="30" spans="1:22" ht="18.75" customHeight="1">
      <c r="A30" s="222" t="s">
        <v>20</v>
      </c>
      <c r="B30" s="234">
        <f>SUM([1]PROMEDIO!B30)</f>
        <v>676</v>
      </c>
      <c r="C30" s="234">
        <f>SUM([1]PROMEDIO!C30)</f>
        <v>24</v>
      </c>
      <c r="D30" s="234">
        <f t="shared" si="2"/>
        <v>599.72727272727275</v>
      </c>
      <c r="E30" s="234">
        <f>[1]RESUMEN!F29/[1]RESUMEN!$AO$48</f>
        <v>459.54545454545456</v>
      </c>
      <c r="F30" s="234">
        <f>[1]RESUMEN!I29/[1]RESUMEN!$AO$48</f>
        <v>140.18181818181819</v>
      </c>
      <c r="G30" s="234">
        <f>[1]RESUMEN!J29/[1]RESUMEN!$AO$48</f>
        <v>33.409090909090907</v>
      </c>
      <c r="H30" s="235">
        <f t="shared" si="3"/>
        <v>23.832684824902721</v>
      </c>
      <c r="I30" s="234">
        <f>[1]RESUMEN!L29/[1]RESUMEN!$AO$48</f>
        <v>9.3181818181818183</v>
      </c>
      <c r="J30" s="235">
        <f t="shared" si="4"/>
        <v>6.6472114137483791</v>
      </c>
      <c r="K30" s="234">
        <f>[1]RESUMEN!M29/[1]RESUMEN!$AO$48</f>
        <v>19.136363636363637</v>
      </c>
      <c r="L30" s="235">
        <f t="shared" si="5"/>
        <v>13.651102464332036</v>
      </c>
      <c r="M30" s="234">
        <f>[1]RESUMEN!O29/[1]RESUMEN!$AO$48</f>
        <v>0</v>
      </c>
      <c r="N30" s="235">
        <f t="shared" si="6"/>
        <v>0</v>
      </c>
      <c r="O30" s="234">
        <f>[1]RESUMEN!P29/[1]RESUMEN!$AO$48</f>
        <v>21.136363636363637</v>
      </c>
      <c r="P30" s="235">
        <f t="shared" si="7"/>
        <v>15.077821011673151</v>
      </c>
      <c r="Q30" s="234">
        <f>[1]RESUMEN!S29/[1]RESUMEN!$AO$48</f>
        <v>28.727272727272727</v>
      </c>
      <c r="R30" s="235">
        <f t="shared" si="8"/>
        <v>20.492866407263293</v>
      </c>
      <c r="S30" s="234">
        <f>[1]RESUMEN!T29/[1]RESUMEN!$AO$48</f>
        <v>28.454545454545453</v>
      </c>
      <c r="T30" s="236">
        <f t="shared" si="9"/>
        <v>20.298313878080414</v>
      </c>
    </row>
    <row r="31" spans="1:22" ht="18.75" customHeight="1">
      <c r="A31" s="222" t="s">
        <v>21</v>
      </c>
      <c r="B31" s="234">
        <f>SUM([1]PROMEDIO!B31)</f>
        <v>280</v>
      </c>
      <c r="C31" s="234">
        <f>SUM([1]PROMEDIO!C31)</f>
        <v>0</v>
      </c>
      <c r="D31" s="234">
        <f t="shared" si="2"/>
        <v>268.95454545454544</v>
      </c>
      <c r="E31" s="234">
        <f>[1]RESUMEN!F30/[1]RESUMEN!$AO$48</f>
        <v>0</v>
      </c>
      <c r="F31" s="234">
        <f>[1]RESUMEN!I30/[1]RESUMEN!$AO$48</f>
        <v>268.95454545454544</v>
      </c>
      <c r="G31" s="234">
        <f>[1]RESUMEN!J30/[1]RESUMEN!$AO$48</f>
        <v>177.59090909090909</v>
      </c>
      <c r="H31" s="235">
        <f t="shared" si="3"/>
        <v>66.030082812235932</v>
      </c>
      <c r="I31" s="234">
        <f>[1]RESUMEN!L30/[1]RESUMEN!$AO$48</f>
        <v>91.36363636363636</v>
      </c>
      <c r="J31" s="235">
        <f t="shared" si="4"/>
        <v>33.969917187764068</v>
      </c>
      <c r="K31" s="234">
        <f>[1]RESUMEN!M30/[1]RESUMEN!$AO$48</f>
        <v>0</v>
      </c>
      <c r="L31" s="235">
        <f t="shared" si="5"/>
        <v>0</v>
      </c>
      <c r="M31" s="234">
        <f>[1]RESUMEN!O30/[1]RESUMEN!$AO$48</f>
        <v>0</v>
      </c>
      <c r="N31" s="235">
        <f t="shared" si="6"/>
        <v>0</v>
      </c>
      <c r="O31" s="234">
        <f>[1]RESUMEN!P30/[1]RESUMEN!$AO$48</f>
        <v>0</v>
      </c>
      <c r="P31" s="235">
        <f t="shared" si="7"/>
        <v>0</v>
      </c>
      <c r="Q31" s="234">
        <f>[1]RESUMEN!S30/[1]RESUMEN!$AO$48</f>
        <v>0</v>
      </c>
      <c r="R31" s="235">
        <f t="shared" si="8"/>
        <v>0</v>
      </c>
      <c r="S31" s="234">
        <f>[1]RESUMEN!T30/[1]RESUMEN!$AO$48</f>
        <v>0</v>
      </c>
      <c r="T31" s="236">
        <f t="shared" si="9"/>
        <v>0</v>
      </c>
    </row>
    <row r="32" spans="1:22" ht="18.75" customHeight="1">
      <c r="A32" s="222" t="s">
        <v>22</v>
      </c>
      <c r="B32" s="234">
        <f>SUM([1]PROMEDIO!B32)</f>
        <v>224</v>
      </c>
      <c r="C32" s="234">
        <f>SUM([1]PROMEDIO!C32)</f>
        <v>4</v>
      </c>
      <c r="D32" s="234">
        <f t="shared" si="2"/>
        <v>194.45454545454547</v>
      </c>
      <c r="E32" s="234">
        <f>[1]RESUMEN!F31/[1]RESUMEN!$AO$48</f>
        <v>0</v>
      </c>
      <c r="F32" s="234">
        <f>[1]RESUMEN!I31/[1]RESUMEN!$AO$48</f>
        <v>194.45454545454547</v>
      </c>
      <c r="G32" s="234">
        <f>[1]RESUMEN!J31/[1]RESUMEN!$AO$48</f>
        <v>194.45454545454547</v>
      </c>
      <c r="H32" s="235">
        <f t="shared" si="3"/>
        <v>100</v>
      </c>
      <c r="I32" s="234">
        <f>[1]RESUMEN!L31/[1]RESUMEN!$AO$48</f>
        <v>0</v>
      </c>
      <c r="J32" s="235">
        <f t="shared" si="4"/>
        <v>0</v>
      </c>
      <c r="K32" s="234">
        <f>[1]RESUMEN!M31/[1]RESUMEN!$AO$48</f>
        <v>0</v>
      </c>
      <c r="L32" s="235">
        <f t="shared" si="5"/>
        <v>0</v>
      </c>
      <c r="M32" s="234">
        <f>[1]RESUMEN!O31/[1]RESUMEN!$AO$48</f>
        <v>0</v>
      </c>
      <c r="N32" s="235">
        <f t="shared" si="6"/>
        <v>0</v>
      </c>
      <c r="O32" s="234">
        <f>[1]RESUMEN!P31/[1]RESUMEN!$AO$48</f>
        <v>0</v>
      </c>
      <c r="P32" s="235">
        <f t="shared" si="7"/>
        <v>0</v>
      </c>
      <c r="Q32" s="234">
        <f>[1]RESUMEN!S31/[1]RESUMEN!$AO$48</f>
        <v>0</v>
      </c>
      <c r="R32" s="235">
        <f t="shared" si="8"/>
        <v>0</v>
      </c>
      <c r="S32" s="234">
        <f>[1]RESUMEN!T31/[1]RESUMEN!$AO$48</f>
        <v>0</v>
      </c>
      <c r="T32" s="236">
        <f t="shared" si="9"/>
        <v>0</v>
      </c>
    </row>
    <row r="33" spans="1:20" ht="18.75" customHeight="1">
      <c r="A33" s="221" t="s">
        <v>212</v>
      </c>
      <c r="B33" s="234">
        <f>SUM([1]PROMEDIO!B33)</f>
        <v>192</v>
      </c>
      <c r="C33" s="234">
        <f>SUM([1]PROMEDIO!C33)</f>
        <v>0</v>
      </c>
      <c r="D33" s="234">
        <f t="shared" si="2"/>
        <v>177.09090909090909</v>
      </c>
      <c r="E33" s="234">
        <f>[1]RESUMEN!F32/[1]RESUMEN!$AO$48</f>
        <v>0</v>
      </c>
      <c r="F33" s="234">
        <f>[1]RESUMEN!I32/[1]RESUMEN!$AO$48</f>
        <v>177.09090909090909</v>
      </c>
      <c r="G33" s="234">
        <f>[1]RESUMEN!J32/[1]RESUMEN!$AO$48</f>
        <v>177.09090909090909</v>
      </c>
      <c r="H33" s="235">
        <f t="shared" si="3"/>
        <v>100</v>
      </c>
      <c r="I33" s="234">
        <f>[1]RESUMEN!L32/[1]RESUMEN!$AO$48</f>
        <v>0</v>
      </c>
      <c r="J33" s="235">
        <f t="shared" si="4"/>
        <v>0</v>
      </c>
      <c r="K33" s="234">
        <f>[1]RESUMEN!M32/[1]RESUMEN!$AO$48</f>
        <v>0</v>
      </c>
      <c r="L33" s="235">
        <f t="shared" si="5"/>
        <v>0</v>
      </c>
      <c r="M33" s="234">
        <f>[1]RESUMEN!O32/[1]RESUMEN!$AO$48</f>
        <v>0</v>
      </c>
      <c r="N33" s="235">
        <f t="shared" si="6"/>
        <v>0</v>
      </c>
      <c r="O33" s="234">
        <f>[1]RESUMEN!P32/[1]RESUMEN!$AO$48</f>
        <v>0</v>
      </c>
      <c r="P33" s="235">
        <f t="shared" si="7"/>
        <v>0</v>
      </c>
      <c r="Q33" s="234">
        <f>[1]RESUMEN!S32/[1]RESUMEN!$AO$48</f>
        <v>0</v>
      </c>
      <c r="R33" s="235">
        <f t="shared" si="8"/>
        <v>0</v>
      </c>
      <c r="S33" s="234">
        <f>[1]RESUMEN!T32/[1]RESUMEN!$AO$48</f>
        <v>0</v>
      </c>
      <c r="T33" s="236">
        <f t="shared" si="9"/>
        <v>0</v>
      </c>
    </row>
    <row r="34" spans="1:20" ht="18.75" customHeight="1">
      <c r="A34" s="222" t="s">
        <v>23</v>
      </c>
      <c r="B34" s="234">
        <f>SUM([1]PROMEDIO!B34)</f>
        <v>528</v>
      </c>
      <c r="C34" s="234">
        <f>SUM([1]PROMEDIO!C34)</f>
        <v>13</v>
      </c>
      <c r="D34" s="234">
        <f t="shared" si="2"/>
        <v>399.36363636363637</v>
      </c>
      <c r="E34" s="234">
        <f>[1]RESUMEN!F33/[1]RESUMEN!$AO$48</f>
        <v>92.909090909090907</v>
      </c>
      <c r="F34" s="234">
        <f>[1]RESUMEN!I33/[1]RESUMEN!$AO$48</f>
        <v>306.45454545454544</v>
      </c>
      <c r="G34" s="234">
        <f>[1]RESUMEN!J33/[1]RESUMEN!$AO$48</f>
        <v>42.409090909090907</v>
      </c>
      <c r="H34" s="235">
        <f t="shared" si="3"/>
        <v>13.83862355384159</v>
      </c>
      <c r="I34" s="234">
        <f>[1]RESUMEN!L33/[1]RESUMEN!$AO$48</f>
        <v>166.59090909090909</v>
      </c>
      <c r="J34" s="235">
        <f t="shared" si="4"/>
        <v>54.360723820824688</v>
      </c>
      <c r="K34" s="234">
        <f>[1]RESUMEN!M33/[1]RESUMEN!$AO$48</f>
        <v>92.227272727272734</v>
      </c>
      <c r="L34" s="235">
        <f t="shared" si="5"/>
        <v>30.094927321269655</v>
      </c>
      <c r="M34" s="234">
        <f>[1]RESUMEN!O33/[1]RESUMEN!$AO$48</f>
        <v>0</v>
      </c>
      <c r="N34" s="235">
        <f t="shared" si="6"/>
        <v>0</v>
      </c>
      <c r="O34" s="234">
        <f>[1]RESUMEN!P33/[1]RESUMEN!$AO$48</f>
        <v>0</v>
      </c>
      <c r="P34" s="235">
        <f t="shared" si="7"/>
        <v>0</v>
      </c>
      <c r="Q34" s="234">
        <f>[1]RESUMEN!S33/[1]RESUMEN!$AO$48</f>
        <v>4.2272727272727275</v>
      </c>
      <c r="R34" s="235">
        <f t="shared" si="8"/>
        <v>1.379412637199644</v>
      </c>
      <c r="S34" s="234">
        <f>[1]RESUMEN!T33/[1]RESUMEN!$AO$48</f>
        <v>1</v>
      </c>
      <c r="T34" s="236">
        <f t="shared" si="9"/>
        <v>0.32631266686443194</v>
      </c>
    </row>
    <row r="35" spans="1:20" ht="18.75" customHeight="1">
      <c r="A35" s="222" t="s">
        <v>24</v>
      </c>
      <c r="B35" s="234">
        <f>SUM([1]PROMEDIO!B35)</f>
        <v>246</v>
      </c>
      <c r="C35" s="234">
        <f>SUM([1]PROMEDIO!C35)</f>
        <v>0</v>
      </c>
      <c r="D35" s="234">
        <f t="shared" si="2"/>
        <v>231</v>
      </c>
      <c r="E35" s="234">
        <f>[1]RESUMEN!F34/[1]RESUMEN!$AO$48</f>
        <v>207.81818181818181</v>
      </c>
      <c r="F35" s="234">
        <f>[1]RESUMEN!I34/[1]RESUMEN!$AO$48</f>
        <v>23.181818181818183</v>
      </c>
      <c r="G35" s="234">
        <f>[1]RESUMEN!J34/[1]RESUMEN!$AO$48</f>
        <v>3.9545454545454546</v>
      </c>
      <c r="H35" s="235">
        <f t="shared" si="3"/>
        <v>17.058823529411761</v>
      </c>
      <c r="I35" s="234">
        <f>[1]RESUMEN!L34/[1]RESUMEN!$AO$48</f>
        <v>2.9090909090909092</v>
      </c>
      <c r="J35" s="235">
        <f t="shared" si="4"/>
        <v>12.549019607843137</v>
      </c>
      <c r="K35" s="234">
        <f>[1]RESUMEN!M34/[1]RESUMEN!$AO$48</f>
        <v>0</v>
      </c>
      <c r="L35" s="235">
        <f t="shared" si="5"/>
        <v>0</v>
      </c>
      <c r="M35" s="234">
        <f>[1]RESUMEN!O34/[1]RESUMEN!$AO$48</f>
        <v>0</v>
      </c>
      <c r="N35" s="235">
        <f t="shared" si="6"/>
        <v>0</v>
      </c>
      <c r="O35" s="234">
        <f>[1]RESUMEN!P34/[1]RESUMEN!$AO$48</f>
        <v>4.1818181818181817</v>
      </c>
      <c r="P35" s="235">
        <f t="shared" si="7"/>
        <v>18.039215686274506</v>
      </c>
      <c r="Q35" s="234">
        <f>[1]RESUMEN!S34/[1]RESUMEN!$AO$48</f>
        <v>12</v>
      </c>
      <c r="R35" s="235">
        <f t="shared" si="8"/>
        <v>51.764705882352935</v>
      </c>
      <c r="S35" s="234">
        <f>[1]RESUMEN!T34/[1]RESUMEN!$AO$48</f>
        <v>0.13636363636363635</v>
      </c>
      <c r="T35" s="236">
        <f t="shared" si="9"/>
        <v>0.58823529411764697</v>
      </c>
    </row>
    <row r="36" spans="1:20" ht="18.75" customHeight="1">
      <c r="A36" s="224" t="s">
        <v>25</v>
      </c>
      <c r="B36" s="234">
        <f>SUM([1]PROMEDIO!B36)</f>
        <v>56</v>
      </c>
      <c r="C36" s="234">
        <f>SUM([1]PROMEDIO!C36)</f>
        <v>0</v>
      </c>
      <c r="D36" s="234">
        <f>SUM(E36:F36)</f>
        <v>49.68181818181818</v>
      </c>
      <c r="E36" s="234">
        <f>[1]RESUMEN!F35/[1]RESUMEN!$AO$48</f>
        <v>0</v>
      </c>
      <c r="F36" s="234">
        <f>[1]RESUMEN!I35/[1]RESUMEN!$AO$48</f>
        <v>49.68181818181818</v>
      </c>
      <c r="G36" s="234">
        <f>[1]RESUMEN!J35/[1]RESUMEN!$AO$48</f>
        <v>11.772727272727273</v>
      </c>
      <c r="H36" s="235">
        <f t="shared" si="3"/>
        <v>23.696248856358647</v>
      </c>
      <c r="I36" s="234">
        <f>[1]RESUMEN!L35/[1]RESUMEN!$AO$48</f>
        <v>0</v>
      </c>
      <c r="J36" s="235">
        <f t="shared" si="4"/>
        <v>0</v>
      </c>
      <c r="K36" s="234">
        <f>[1]RESUMEN!M35/[1]RESUMEN!$AO$48</f>
        <v>0</v>
      </c>
      <c r="L36" s="235">
        <f t="shared" si="5"/>
        <v>0</v>
      </c>
      <c r="M36" s="234">
        <f>[1]RESUMEN!O35/[1]RESUMEN!$AO$48</f>
        <v>0</v>
      </c>
      <c r="N36" s="235">
        <f t="shared" si="6"/>
        <v>0</v>
      </c>
      <c r="O36" s="234">
        <f>[1]RESUMEN!P35/[1]RESUMEN!$AO$48</f>
        <v>0</v>
      </c>
      <c r="P36" s="235">
        <f t="shared" si="7"/>
        <v>0</v>
      </c>
      <c r="Q36" s="234">
        <f>[1]RESUMEN!S35/[1]RESUMEN!$AO$48</f>
        <v>0</v>
      </c>
      <c r="R36" s="235">
        <f t="shared" si="8"/>
        <v>0</v>
      </c>
      <c r="S36" s="234">
        <f>[1]RESUMEN!T35/[1]RESUMEN!$AO$48</f>
        <v>37.909090909090907</v>
      </c>
      <c r="T36" s="236">
        <f t="shared" si="9"/>
        <v>76.30375114364135</v>
      </c>
    </row>
    <row r="37" spans="1:20" ht="18.75" customHeight="1">
      <c r="A37" s="221" t="s">
        <v>213</v>
      </c>
      <c r="B37" s="234">
        <f>SUM([1]PROMEDIO!B37)</f>
        <v>420</v>
      </c>
      <c r="C37" s="234">
        <f>SUM([1]PROMEDIO!C37)</f>
        <v>2</v>
      </c>
      <c r="D37" s="234">
        <f t="shared" si="2"/>
        <v>376.45454545454544</v>
      </c>
      <c r="E37" s="234">
        <f>[1]RESUMEN!F36/[1]RESUMEN!$AO$48</f>
        <v>1.0909090909090908</v>
      </c>
      <c r="F37" s="234">
        <f>[1]RESUMEN!I36/[1]RESUMEN!$AO$48</f>
        <v>375.36363636363637</v>
      </c>
      <c r="G37" s="234">
        <f>[1]RESUMEN!J36/[1]RESUMEN!$AO$48</f>
        <v>2.2727272727272729</v>
      </c>
      <c r="H37" s="235">
        <f t="shared" si="3"/>
        <v>0.60547348026156456</v>
      </c>
      <c r="I37" s="234">
        <f>[1]RESUMEN!L36/[1]RESUMEN!$AO$48</f>
        <v>5.0909090909090908</v>
      </c>
      <c r="J37" s="235">
        <f t="shared" si="4"/>
        <v>1.3562605957859046</v>
      </c>
      <c r="K37" s="234">
        <f>[1]RESUMEN!M36/[1]RESUMEN!$AO$48</f>
        <v>367.77272727272725</v>
      </c>
      <c r="L37" s="235">
        <f t="shared" si="5"/>
        <v>97.97771857592636</v>
      </c>
      <c r="M37" s="234">
        <f>[1]RESUMEN!O36/[1]RESUMEN!$AO$48</f>
        <v>0</v>
      </c>
      <c r="N37" s="235">
        <f t="shared" si="6"/>
        <v>0</v>
      </c>
      <c r="O37" s="234">
        <f>[1]RESUMEN!P36/[1]RESUMEN!$AO$48</f>
        <v>0</v>
      </c>
      <c r="P37" s="235">
        <f t="shared" si="7"/>
        <v>0</v>
      </c>
      <c r="Q37" s="234">
        <f>[1]RESUMEN!S36/[1]RESUMEN!$AO$48</f>
        <v>0.22727272727272727</v>
      </c>
      <c r="R37" s="235">
        <f t="shared" si="8"/>
        <v>6.0547348026156453E-2</v>
      </c>
      <c r="S37" s="234">
        <f>[1]RESUMEN!T36/[1]RESUMEN!$AO$48</f>
        <v>0</v>
      </c>
      <c r="T37" s="236">
        <f t="shared" si="9"/>
        <v>0</v>
      </c>
    </row>
    <row r="38" spans="1:20" ht="18.75" customHeight="1">
      <c r="A38" s="221" t="s">
        <v>214</v>
      </c>
      <c r="B38" s="234">
        <f>SUM([1]PROMEDIO!B38)</f>
        <v>831</v>
      </c>
      <c r="C38" s="234">
        <f>SUM([1]PROMEDIO!C38)</f>
        <v>142</v>
      </c>
      <c r="D38" s="234">
        <f t="shared" si="2"/>
        <v>692.18181818181813</v>
      </c>
      <c r="E38" s="234">
        <f>[1]RESUMEN!F37/[1]RESUMEN!$AO$48</f>
        <v>0</v>
      </c>
      <c r="F38" s="234">
        <f>[1]RESUMEN!I37/[1]RESUMEN!$AO$48</f>
        <v>692.18181818181813</v>
      </c>
      <c r="G38" s="234">
        <f>[1]RESUMEN!J37/[1]RESUMEN!$AO$48</f>
        <v>3.9090909090909092</v>
      </c>
      <c r="H38" s="235">
        <f t="shared" si="3"/>
        <v>0.56474914630943007</v>
      </c>
      <c r="I38" s="234">
        <f>[1]RESUMEN!L37/[1]RESUMEN!$AO$48</f>
        <v>397.77272727272725</v>
      </c>
      <c r="J38" s="235">
        <f t="shared" si="4"/>
        <v>57.466509062253749</v>
      </c>
      <c r="K38" s="234">
        <f>[1]RESUMEN!M37/[1]RESUMEN!$AO$48</f>
        <v>290.5</v>
      </c>
      <c r="L38" s="235">
        <f t="shared" si="5"/>
        <v>41.968741791436834</v>
      </c>
      <c r="M38" s="234">
        <f>[1]RESUMEN!O37/[1]RESUMEN!$AO$48</f>
        <v>0</v>
      </c>
      <c r="N38" s="235">
        <f t="shared" si="6"/>
        <v>0</v>
      </c>
      <c r="O38" s="234">
        <f>[1]RESUMEN!P37/[1]RESUMEN!$AO$48</f>
        <v>0</v>
      </c>
      <c r="P38" s="235">
        <f t="shared" si="7"/>
        <v>0</v>
      </c>
      <c r="Q38" s="234">
        <f>[1]RESUMEN!S37/[1]RESUMEN!$AO$48</f>
        <v>0</v>
      </c>
      <c r="R38" s="235">
        <f t="shared" si="8"/>
        <v>0</v>
      </c>
      <c r="S38" s="234">
        <f>[1]RESUMEN!T37/[1]RESUMEN!$AO$48</f>
        <v>0</v>
      </c>
      <c r="T38" s="236">
        <f t="shared" si="9"/>
        <v>0</v>
      </c>
    </row>
    <row r="39" spans="1:20" ht="18.75" customHeight="1">
      <c r="A39" s="221" t="s">
        <v>215</v>
      </c>
      <c r="B39" s="234">
        <f>SUM([1]PROMEDIO!B39)</f>
        <v>486</v>
      </c>
      <c r="C39" s="234">
        <f>SUM([1]PROMEDIO!C39)</f>
        <v>2</v>
      </c>
      <c r="D39" s="234">
        <f t="shared" si="2"/>
        <v>208.27272727272728</v>
      </c>
      <c r="E39" s="234">
        <f>[1]RESUMEN!F38/[1]RESUMEN!$AO$48</f>
        <v>22.818181818181817</v>
      </c>
      <c r="F39" s="234">
        <f>[1]RESUMEN!I38/[1]RESUMEN!$AO$48</f>
        <v>185.45454545454547</v>
      </c>
      <c r="G39" s="234">
        <f>[1]RESUMEN!J38/[1]RESUMEN!$AO$48</f>
        <v>36.454545454545453</v>
      </c>
      <c r="H39" s="235">
        <f>G39/F39*100</f>
        <v>19.656862745098035</v>
      </c>
      <c r="I39" s="234">
        <f>[1]RESUMEN!L38/[1]RESUMEN!$AO$48</f>
        <v>129.31818181818181</v>
      </c>
      <c r="J39" s="235">
        <f>I39/F39*100</f>
        <v>69.730392156862735</v>
      </c>
      <c r="K39" s="234">
        <f>[1]RESUMEN!M38/[1]RESUMEN!$AO$48</f>
        <v>16.545454545454547</v>
      </c>
      <c r="L39" s="235">
        <f>K39/F39*100</f>
        <v>8.9215686274509807</v>
      </c>
      <c r="M39" s="234">
        <f>[1]RESUMEN!O38/[1]RESUMEN!$AO$48</f>
        <v>0</v>
      </c>
      <c r="N39" s="235">
        <f t="shared" si="6"/>
        <v>0</v>
      </c>
      <c r="O39" s="234">
        <f>[1]RESUMEN!P38/[1]RESUMEN!$AO$48</f>
        <v>0</v>
      </c>
      <c r="P39" s="235">
        <f t="shared" si="7"/>
        <v>0</v>
      </c>
      <c r="Q39" s="234">
        <f>[1]RESUMEN!S38/[1]RESUMEN!$AO$48</f>
        <v>2.3636363636363638</v>
      </c>
      <c r="R39" s="235">
        <f t="shared" si="8"/>
        <v>1.2745098039215685</v>
      </c>
      <c r="S39" s="234">
        <f>[1]RESUMEN!T38/[1]RESUMEN!$AO$48</f>
        <v>0.77272727272727271</v>
      </c>
      <c r="T39" s="236">
        <f t="shared" si="9"/>
        <v>0.41666666666666669</v>
      </c>
    </row>
    <row r="40" spans="1:20" ht="18.75" customHeight="1">
      <c r="A40" s="222" t="s">
        <v>26</v>
      </c>
      <c r="B40" s="234">
        <f>SUM([1]PROMEDIO!B40)</f>
        <v>50</v>
      </c>
      <c r="C40" s="234">
        <f>SUM([1]PROMEDIO!C40)</f>
        <v>0</v>
      </c>
      <c r="D40" s="234">
        <f t="shared" si="2"/>
        <v>36.272727272727273</v>
      </c>
      <c r="E40" s="234">
        <f>[1]RESUMEN!F39/[1]RESUMEN!$AO$48</f>
        <v>0</v>
      </c>
      <c r="F40" s="234">
        <f>[1]RESUMEN!I39/[1]RESUMEN!$AO$48</f>
        <v>36.272727272727273</v>
      </c>
      <c r="G40" s="234">
        <f>[1]RESUMEN!J39/[1]RESUMEN!$AO$48</f>
        <v>36.272727272727273</v>
      </c>
      <c r="H40" s="235">
        <f t="shared" si="3"/>
        <v>100</v>
      </c>
      <c r="I40" s="234">
        <f>[1]RESUMEN!L39/[1]RESUMEN!$AO$48</f>
        <v>0</v>
      </c>
      <c r="J40" s="235">
        <f t="shared" si="4"/>
        <v>0</v>
      </c>
      <c r="K40" s="234">
        <f>[1]RESUMEN!M39/[1]RESUMEN!$AO$48</f>
        <v>0</v>
      </c>
      <c r="L40" s="235">
        <f t="shared" si="5"/>
        <v>0</v>
      </c>
      <c r="M40" s="234">
        <f>[1]RESUMEN!O39/[1]RESUMEN!$AO$48</f>
        <v>0</v>
      </c>
      <c r="N40" s="235">
        <f t="shared" si="6"/>
        <v>0</v>
      </c>
      <c r="O40" s="234">
        <f>[1]RESUMEN!P39/[1]RESUMEN!$AO$48</f>
        <v>0</v>
      </c>
      <c r="P40" s="235">
        <f t="shared" si="7"/>
        <v>0</v>
      </c>
      <c r="Q40" s="234">
        <f>[1]RESUMEN!S39/[1]RESUMEN!$AO$48</f>
        <v>0</v>
      </c>
      <c r="R40" s="235">
        <f t="shared" si="8"/>
        <v>0</v>
      </c>
      <c r="S40" s="234">
        <f>[1]RESUMEN!T39/[1]RESUMEN!$AO$48</f>
        <v>0</v>
      </c>
      <c r="T40" s="236">
        <f t="shared" si="9"/>
        <v>0</v>
      </c>
    </row>
    <row r="41" spans="1:20" ht="18.75" customHeight="1">
      <c r="A41" s="221" t="s">
        <v>216</v>
      </c>
      <c r="B41" s="234">
        <f>SUM([1]PROMEDIO!B41)</f>
        <v>546</v>
      </c>
      <c r="C41" s="234">
        <f>SUM([1]PROMEDIO!C41)</f>
        <v>25</v>
      </c>
      <c r="D41" s="234">
        <f t="shared" si="2"/>
        <v>498.72727272727275</v>
      </c>
      <c r="E41" s="234">
        <f>[1]RESUMEN!F40/[1]RESUMEN!$AO$48</f>
        <v>0</v>
      </c>
      <c r="F41" s="234">
        <f>[1]RESUMEN!I40/[1]RESUMEN!$AO$48</f>
        <v>498.72727272727275</v>
      </c>
      <c r="G41" s="234">
        <f>[1]RESUMEN!J40/[1]RESUMEN!$AO$48</f>
        <v>4.4090909090909092</v>
      </c>
      <c r="H41" s="235">
        <f t="shared" si="3"/>
        <v>0.88406853809697405</v>
      </c>
      <c r="I41" s="234">
        <f>[1]RESUMEN!L40/[1]RESUMEN!$AO$48</f>
        <v>441.31818181818181</v>
      </c>
      <c r="J41" s="235">
        <f t="shared" si="4"/>
        <v>88.488880787458982</v>
      </c>
      <c r="K41" s="234">
        <f>[1]RESUMEN!M40/[1]RESUMEN!$AO$48</f>
        <v>53</v>
      </c>
      <c r="L41" s="235">
        <f t="shared" si="5"/>
        <v>10.627050674444039</v>
      </c>
      <c r="M41" s="234">
        <f>[1]RESUMEN!O40/[1]RESUMEN!$AO$48</f>
        <v>0</v>
      </c>
      <c r="N41" s="235">
        <f t="shared" si="6"/>
        <v>0</v>
      </c>
      <c r="O41" s="234">
        <f>[1]RESUMEN!P40/[1]RESUMEN!$AO$48</f>
        <v>0</v>
      </c>
      <c r="P41" s="235">
        <f t="shared" si="7"/>
        <v>0</v>
      </c>
      <c r="Q41" s="234">
        <f>[1]RESUMEN!S40/[1]RESUMEN!$AO$48</f>
        <v>0</v>
      </c>
      <c r="R41" s="235">
        <f t="shared" si="8"/>
        <v>0</v>
      </c>
      <c r="S41" s="234">
        <f>[1]RESUMEN!T40/[1]RESUMEN!$AO$48</f>
        <v>0</v>
      </c>
      <c r="T41" s="236">
        <f t="shared" si="9"/>
        <v>0</v>
      </c>
    </row>
    <row r="42" spans="1:20" ht="18.75" customHeight="1">
      <c r="A42" s="222" t="s">
        <v>27</v>
      </c>
      <c r="B42" s="234">
        <f>SUM([1]PROMEDIO!B42)</f>
        <v>152</v>
      </c>
      <c r="C42" s="234">
        <f>SUM([1]PROMEDIO!C42)</f>
        <v>0</v>
      </c>
      <c r="D42" s="234">
        <f t="shared" si="2"/>
        <v>149.5</v>
      </c>
      <c r="E42" s="234">
        <f>[1]RESUMEN!F41/[1]RESUMEN!$AO$48</f>
        <v>0</v>
      </c>
      <c r="F42" s="234">
        <f>[1]RESUMEN!I41/[1]RESUMEN!$AO$48</f>
        <v>149.5</v>
      </c>
      <c r="G42" s="234">
        <f>[1]RESUMEN!J41/[1]RESUMEN!$AO$48</f>
        <v>149.5</v>
      </c>
      <c r="H42" s="235">
        <f t="shared" si="3"/>
        <v>100</v>
      </c>
      <c r="I42" s="234">
        <f>[1]RESUMEN!L41/[1]RESUMEN!$AO$48</f>
        <v>0</v>
      </c>
      <c r="J42" s="235">
        <f t="shared" si="4"/>
        <v>0</v>
      </c>
      <c r="K42" s="234">
        <f>[1]RESUMEN!M41/[1]RESUMEN!$AO$48</f>
        <v>0</v>
      </c>
      <c r="L42" s="235">
        <f t="shared" si="5"/>
        <v>0</v>
      </c>
      <c r="M42" s="234">
        <f>[1]RESUMEN!O41/[1]RESUMEN!$AO$48</f>
        <v>0</v>
      </c>
      <c r="N42" s="235">
        <f t="shared" si="6"/>
        <v>0</v>
      </c>
      <c r="O42" s="234">
        <f>[1]RESUMEN!P41/[1]RESUMEN!$AO$48</f>
        <v>0</v>
      </c>
      <c r="P42" s="235">
        <f t="shared" si="7"/>
        <v>0</v>
      </c>
      <c r="Q42" s="234">
        <f>[1]RESUMEN!S41/[1]RESUMEN!$AO$48</f>
        <v>0</v>
      </c>
      <c r="R42" s="235">
        <f t="shared" si="8"/>
        <v>0</v>
      </c>
      <c r="S42" s="234">
        <f>[1]RESUMEN!T41/[1]RESUMEN!$AO$48</f>
        <v>0</v>
      </c>
      <c r="T42" s="236">
        <f t="shared" si="9"/>
        <v>0</v>
      </c>
    </row>
    <row r="43" spans="1:20" ht="18.75" customHeight="1">
      <c r="A43" s="221" t="s">
        <v>217</v>
      </c>
      <c r="B43" s="234">
        <f>SUM([1]PROMEDIO!B43)</f>
        <v>908</v>
      </c>
      <c r="C43" s="234">
        <f>SUM([1]PROMEDIO!C43)</f>
        <v>0</v>
      </c>
      <c r="D43" s="234">
        <f t="shared" si="2"/>
        <v>823.40909090909088</v>
      </c>
      <c r="E43" s="234">
        <f>[1]RESUMEN!F42/[1]RESUMEN!$AO$48</f>
        <v>228.22727272727272</v>
      </c>
      <c r="F43" s="234">
        <f>[1]RESUMEN!I42/[1]RESUMEN!$AO$48</f>
        <v>595.18181818181813</v>
      </c>
      <c r="G43" s="234">
        <f>[1]RESUMEN!J42/[1]RESUMEN!$AO$48</f>
        <v>267.09090909090907</v>
      </c>
      <c r="H43" s="235">
        <f t="shared" si="3"/>
        <v>44.87551550328395</v>
      </c>
      <c r="I43" s="234">
        <f>[1]RESUMEN!L42/[1]RESUMEN!$AO$48</f>
        <v>165.13636363636363</v>
      </c>
      <c r="J43" s="235">
        <f t="shared" si="4"/>
        <v>27.745532304872462</v>
      </c>
      <c r="K43" s="234">
        <f>[1]RESUMEN!M42/[1]RESUMEN!$AO$48</f>
        <v>17.09090909090909</v>
      </c>
      <c r="L43" s="235">
        <f t="shared" si="5"/>
        <v>2.8715442187261342</v>
      </c>
      <c r="M43" s="234">
        <f>[1]RESUMEN!O42/[1]RESUMEN!$AO$48</f>
        <v>0</v>
      </c>
      <c r="N43" s="235">
        <f t="shared" si="6"/>
        <v>0</v>
      </c>
      <c r="O43" s="234">
        <f>[1]RESUMEN!P42/[1]RESUMEN!$AO$48</f>
        <v>42.954545454545453</v>
      </c>
      <c r="P43" s="235">
        <f t="shared" si="7"/>
        <v>7.2170459752558429</v>
      </c>
      <c r="Q43" s="234">
        <f>[1]RESUMEN!S42/[1]RESUMEN!$AO$48</f>
        <v>73.090909090909093</v>
      </c>
      <c r="R43" s="235">
        <f t="shared" si="8"/>
        <v>12.280433786467086</v>
      </c>
      <c r="S43" s="234">
        <f>[1]RESUMEN!T42/[1]RESUMEN!$AO$48</f>
        <v>29.818181818181817</v>
      </c>
      <c r="T43" s="236">
        <f t="shared" si="9"/>
        <v>5.0099282113945325</v>
      </c>
    </row>
    <row r="44" spans="1:20" ht="18.75" customHeight="1">
      <c r="A44" s="221" t="s">
        <v>218</v>
      </c>
      <c r="B44" s="234">
        <f>SUM([1]PROMEDIO!B44)</f>
        <v>75</v>
      </c>
      <c r="C44" s="234">
        <f>SUM([1]PROMEDIO!C44)</f>
        <v>0</v>
      </c>
      <c r="D44" s="234">
        <f t="shared" si="2"/>
        <v>48.636363636363633</v>
      </c>
      <c r="E44" s="234">
        <f>[1]RESUMEN!F43/[1]RESUMEN!$AO$48</f>
        <v>0</v>
      </c>
      <c r="F44" s="234">
        <f>[1]RESUMEN!I43/[1]RESUMEN!$AO$48</f>
        <v>48.636363636363633</v>
      </c>
      <c r="G44" s="234">
        <f>[1]RESUMEN!J43/[1]RESUMEN!$AO$48</f>
        <v>48.636363636363633</v>
      </c>
      <c r="H44" s="235">
        <f t="shared" si="3"/>
        <v>100</v>
      </c>
      <c r="I44" s="234">
        <f>[1]RESUMEN!L43/[1]RESUMEN!$AO$48</f>
        <v>0</v>
      </c>
      <c r="J44" s="235">
        <f t="shared" si="4"/>
        <v>0</v>
      </c>
      <c r="K44" s="234">
        <f>[1]RESUMEN!M43/[1]RESUMEN!$AO$48</f>
        <v>0</v>
      </c>
      <c r="L44" s="235">
        <f t="shared" si="5"/>
        <v>0</v>
      </c>
      <c r="M44" s="234">
        <f>[1]RESUMEN!O43/[1]RESUMEN!$AO$48</f>
        <v>0</v>
      </c>
      <c r="N44" s="235">
        <f t="shared" si="6"/>
        <v>0</v>
      </c>
      <c r="O44" s="234">
        <f>[1]RESUMEN!P43/[1]RESUMEN!$AO$48</f>
        <v>0</v>
      </c>
      <c r="P44" s="235">
        <f t="shared" si="7"/>
        <v>0</v>
      </c>
      <c r="Q44" s="234">
        <f>[1]RESUMEN!S43/[1]RESUMEN!$AO$48</f>
        <v>0</v>
      </c>
      <c r="R44" s="235">
        <f t="shared" si="8"/>
        <v>0</v>
      </c>
      <c r="S44" s="234">
        <f>[1]RESUMEN!T43/[1]RESUMEN!$AO$48</f>
        <v>0</v>
      </c>
      <c r="T44" s="236">
        <f t="shared" si="9"/>
        <v>0</v>
      </c>
    </row>
    <row r="45" spans="1:20" ht="18.75" customHeight="1">
      <c r="A45" s="222" t="s">
        <v>28</v>
      </c>
      <c r="B45" s="234">
        <f>SUM([1]PROMEDIO!B45)</f>
        <v>0</v>
      </c>
      <c r="C45" s="234">
        <f>SUM([1]PROMEDIO!C45)</f>
        <v>0</v>
      </c>
      <c r="D45" s="234">
        <f t="shared" si="2"/>
        <v>0</v>
      </c>
      <c r="E45" s="234">
        <f>[1]RESUMEN!F44/[1]RESUMEN!$AO$48</f>
        <v>0</v>
      </c>
      <c r="F45" s="234">
        <f>[1]RESUMEN!I44/[1]RESUMEN!$AO$48</f>
        <v>0</v>
      </c>
      <c r="G45" s="234">
        <f>[1]RESUMEN!J44/[1]RESUMEN!$AO$48</f>
        <v>0</v>
      </c>
      <c r="H45" s="235">
        <v>0</v>
      </c>
      <c r="I45" s="234">
        <f>[1]RESUMEN!L44/[1]RESUMEN!$AO$48</f>
        <v>0</v>
      </c>
      <c r="J45" s="235">
        <v>0</v>
      </c>
      <c r="K45" s="234">
        <f>[1]RESUMEN!M44/[1]RESUMEN!$AO$48</f>
        <v>0</v>
      </c>
      <c r="L45" s="235">
        <v>0</v>
      </c>
      <c r="M45" s="234">
        <f>[1]RESUMEN!O44/[1]RESUMEN!$AO$48</f>
        <v>0</v>
      </c>
      <c r="N45" s="235">
        <v>0</v>
      </c>
      <c r="O45" s="234">
        <f>[1]RESUMEN!P44/[1]RESUMEN!$AO$48</f>
        <v>0</v>
      </c>
      <c r="P45" s="235">
        <v>0</v>
      </c>
      <c r="Q45" s="234">
        <f>[1]RESUMEN!S44/[1]RESUMEN!$AO$48</f>
        <v>0</v>
      </c>
      <c r="R45" s="235">
        <v>0</v>
      </c>
      <c r="S45" s="234">
        <f>[1]RESUMEN!T44/[1]RESUMEN!$AO$48</f>
        <v>0</v>
      </c>
      <c r="T45" s="236">
        <v>0</v>
      </c>
    </row>
    <row r="46" spans="1:20" ht="18.75" customHeight="1">
      <c r="A46" s="222" t="s">
        <v>29</v>
      </c>
      <c r="B46" s="234">
        <f>SUM([1]PROMEDIO!B46)</f>
        <v>400</v>
      </c>
      <c r="C46" s="234">
        <f>SUM([1]PROMEDIO!C46)</f>
        <v>50</v>
      </c>
      <c r="D46" s="234">
        <f t="shared" si="2"/>
        <v>299.40909090909093</v>
      </c>
      <c r="E46" s="234">
        <f>[1]RESUMEN!F45/[1]RESUMEN!$AO$48</f>
        <v>0</v>
      </c>
      <c r="F46" s="234">
        <f>[1]RESUMEN!I45/[1]RESUMEN!$AO$48</f>
        <v>299.40909090909093</v>
      </c>
      <c r="G46" s="234">
        <f>[1]RESUMEN!J45/[1]RESUMEN!$AO$48</f>
        <v>299.40909090909093</v>
      </c>
      <c r="H46" s="235">
        <f t="shared" si="3"/>
        <v>100</v>
      </c>
      <c r="I46" s="234">
        <f>[1]RESUMEN!L45/[1]RESUMEN!$AO$48</f>
        <v>0</v>
      </c>
      <c r="J46" s="235">
        <f t="shared" si="4"/>
        <v>0</v>
      </c>
      <c r="K46" s="234">
        <f>[1]RESUMEN!M45/[1]RESUMEN!$AO$48</f>
        <v>0</v>
      </c>
      <c r="L46" s="235">
        <f t="shared" si="5"/>
        <v>0</v>
      </c>
      <c r="M46" s="234">
        <f>[1]RESUMEN!O45/[1]RESUMEN!$AO$48</f>
        <v>0</v>
      </c>
      <c r="N46" s="235">
        <f t="shared" si="6"/>
        <v>0</v>
      </c>
      <c r="O46" s="234">
        <f>[1]RESUMEN!P45/[1]RESUMEN!$AO$48</f>
        <v>0</v>
      </c>
      <c r="P46" s="235">
        <f t="shared" si="7"/>
        <v>0</v>
      </c>
      <c r="Q46" s="234">
        <f>[1]RESUMEN!S45/[1]RESUMEN!$AO$48</f>
        <v>0</v>
      </c>
      <c r="R46" s="235">
        <f t="shared" si="8"/>
        <v>0</v>
      </c>
      <c r="S46" s="234">
        <f>[1]RESUMEN!T45/[1]RESUMEN!$AO$48</f>
        <v>0</v>
      </c>
      <c r="T46" s="236">
        <f t="shared" si="9"/>
        <v>0</v>
      </c>
    </row>
    <row r="47" spans="1:20" ht="18.75" customHeight="1">
      <c r="A47" s="222" t="s">
        <v>30</v>
      </c>
      <c r="B47" s="234">
        <f>SUM([1]PROMEDIO!B47)</f>
        <v>384</v>
      </c>
      <c r="C47" s="234">
        <f>SUM([1]PROMEDIO!C47)</f>
        <v>0</v>
      </c>
      <c r="D47" s="234">
        <f t="shared" si="2"/>
        <v>361.72727272727269</v>
      </c>
      <c r="E47" s="234">
        <f>[1]RESUMEN!F46/[1]RESUMEN!$AO$48</f>
        <v>290.27272727272725</v>
      </c>
      <c r="F47" s="234">
        <f>[1]RESUMEN!I46/[1]RESUMEN!$AO$48</f>
        <v>71.454545454545453</v>
      </c>
      <c r="G47" s="234">
        <f>[1]RESUMEN!J46/[1]RESUMEN!$AO$48</f>
        <v>0.36363636363636365</v>
      </c>
      <c r="H47" s="235">
        <f t="shared" si="3"/>
        <v>0.5089058524173028</v>
      </c>
      <c r="I47" s="234">
        <f>[1]RESUMEN!L46/[1]RESUMEN!$AO$48</f>
        <v>0.5</v>
      </c>
      <c r="J47" s="235">
        <f t="shared" si="4"/>
        <v>0.69974554707379133</v>
      </c>
      <c r="K47" s="234">
        <f>[1]RESUMEN!M46/[1]RESUMEN!$AO$48</f>
        <v>0</v>
      </c>
      <c r="L47" s="235">
        <f t="shared" si="5"/>
        <v>0</v>
      </c>
      <c r="M47" s="234">
        <f>[1]RESUMEN!O46/[1]RESUMEN!$AO$48</f>
        <v>0</v>
      </c>
      <c r="N47" s="235">
        <f t="shared" si="6"/>
        <v>0</v>
      </c>
      <c r="O47" s="234">
        <f>[1]RESUMEN!P46/[1]RESUMEN!$AO$48</f>
        <v>57.545454545454547</v>
      </c>
      <c r="P47" s="235">
        <f t="shared" si="7"/>
        <v>80.534351145038173</v>
      </c>
      <c r="Q47" s="234">
        <f>[1]RESUMEN!S46/[1]RESUMEN!$AO$48</f>
        <v>13.045454545454545</v>
      </c>
      <c r="R47" s="235">
        <f t="shared" si="8"/>
        <v>18.256997455470739</v>
      </c>
      <c r="S47" s="234">
        <f>[1]RESUMEN!T46/[1]RESUMEN!$AO$48</f>
        <v>0</v>
      </c>
      <c r="T47" s="236">
        <f t="shared" si="9"/>
        <v>0</v>
      </c>
    </row>
    <row r="48" spans="1:20" ht="18.75" customHeight="1">
      <c r="A48" s="221" t="s">
        <v>219</v>
      </c>
      <c r="B48" s="234">
        <f>SUM([1]PROMEDIO!B48)</f>
        <v>24</v>
      </c>
      <c r="C48" s="234">
        <f>SUM([1]PROMEDIO!C48)</f>
        <v>0</v>
      </c>
      <c r="D48" s="234">
        <f t="shared" si="2"/>
        <v>21.363636363636363</v>
      </c>
      <c r="E48" s="234">
        <f>[1]RESUMEN!F47/[1]RESUMEN!$AO$48</f>
        <v>0</v>
      </c>
      <c r="F48" s="234">
        <f>[1]RESUMEN!I47/[1]RESUMEN!$AO$48</f>
        <v>21.363636363636363</v>
      </c>
      <c r="G48" s="234">
        <f>[1]RESUMEN!J47/[1]RESUMEN!$AO$48</f>
        <v>4.5454545454545456E-2</v>
      </c>
      <c r="H48" s="235">
        <f t="shared" si="3"/>
        <v>0.21276595744680851</v>
      </c>
      <c r="I48" s="234">
        <f>[1]RESUMEN!L47/[1]RESUMEN!$AO$48</f>
        <v>0</v>
      </c>
      <c r="J48" s="235">
        <f t="shared" si="4"/>
        <v>0</v>
      </c>
      <c r="K48" s="234">
        <f>[1]RESUMEN!M47/[1]RESUMEN!$AO$48</f>
        <v>0</v>
      </c>
      <c r="L48" s="235">
        <f t="shared" si="5"/>
        <v>0</v>
      </c>
      <c r="M48" s="234">
        <f>[1]RESUMEN!O47/[1]RESUMEN!$AO$48</f>
        <v>0</v>
      </c>
      <c r="N48" s="235">
        <f t="shared" si="6"/>
        <v>0</v>
      </c>
      <c r="O48" s="234">
        <f>[1]RESUMEN!P47/[1]RESUMEN!$AO$48</f>
        <v>0</v>
      </c>
      <c r="P48" s="235">
        <f t="shared" si="7"/>
        <v>0</v>
      </c>
      <c r="Q48" s="234">
        <f>[1]RESUMEN!S47/[1]RESUMEN!$AO$48</f>
        <v>0</v>
      </c>
      <c r="R48" s="235">
        <f t="shared" si="8"/>
        <v>0</v>
      </c>
      <c r="S48" s="234">
        <f>[1]RESUMEN!T47/[1]RESUMEN!$AO$48</f>
        <v>21.318181818181817</v>
      </c>
      <c r="T48" s="236">
        <f t="shared" si="9"/>
        <v>99.78723404255318</v>
      </c>
    </row>
    <row r="49" spans="1:20" ht="15.75" customHeight="1">
      <c r="A49" s="20" t="s">
        <v>220</v>
      </c>
      <c r="C49" s="21" t="s">
        <v>41</v>
      </c>
      <c r="D49" s="8"/>
      <c r="E49" s="8"/>
      <c r="F49" s="8"/>
    </row>
    <row r="50" spans="1:20" ht="15.75" customHeight="1">
      <c r="A50" s="20" t="s">
        <v>31</v>
      </c>
      <c r="C50" s="22" t="s">
        <v>42</v>
      </c>
      <c r="D50" s="23"/>
      <c r="E50" s="23"/>
      <c r="F50" s="23"/>
      <c r="G50" s="291"/>
      <c r="H50" s="291"/>
      <c r="I50" s="291"/>
      <c r="J50" s="291"/>
      <c r="K50" s="291"/>
      <c r="L50" s="291"/>
      <c r="M50" s="291"/>
      <c r="N50" s="291"/>
      <c r="O50" s="291"/>
      <c r="P50" s="291"/>
      <c r="Q50" s="291"/>
      <c r="R50" s="291"/>
      <c r="S50" s="291"/>
      <c r="T50" s="291"/>
    </row>
    <row r="51" spans="1:20" ht="15.75" customHeight="1">
      <c r="A51" s="24" t="s">
        <v>223</v>
      </c>
      <c r="C51" s="22" t="s">
        <v>43</v>
      </c>
      <c r="D51" s="8"/>
      <c r="E51" s="8"/>
      <c r="F51" s="8"/>
    </row>
    <row r="52" spans="1:20">
      <c r="B52" s="6"/>
    </row>
    <row r="53" spans="1:20">
      <c r="A53" s="256"/>
    </row>
    <row r="54" spans="1:20">
      <c r="A54" s="256"/>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sqref="A1:XFD1048576"/>
    </sheetView>
  </sheetViews>
  <sheetFormatPr defaultRowHeight="15"/>
  <cols>
    <col min="14" max="14" width="24.28515625" customWidth="1"/>
    <col min="270" max="270" width="24.28515625" customWidth="1"/>
    <col min="526" max="526" width="24.28515625" customWidth="1"/>
    <col min="782" max="782" width="24.28515625" customWidth="1"/>
    <col min="1038" max="1038" width="24.28515625" customWidth="1"/>
    <col min="1294" max="1294" width="24.28515625" customWidth="1"/>
    <col min="1550" max="1550" width="24.28515625" customWidth="1"/>
    <col min="1806" max="1806" width="24.28515625" customWidth="1"/>
    <col min="2062" max="2062" width="24.28515625" customWidth="1"/>
    <col min="2318" max="2318" width="24.28515625" customWidth="1"/>
    <col min="2574" max="2574" width="24.28515625" customWidth="1"/>
    <col min="2830" max="2830" width="24.28515625" customWidth="1"/>
    <col min="3086" max="3086" width="24.28515625" customWidth="1"/>
    <col min="3342" max="3342" width="24.28515625" customWidth="1"/>
    <col min="3598" max="3598" width="24.28515625" customWidth="1"/>
    <col min="3854" max="3854" width="24.28515625" customWidth="1"/>
    <col min="4110" max="4110" width="24.28515625" customWidth="1"/>
    <col min="4366" max="4366" width="24.28515625" customWidth="1"/>
    <col min="4622" max="4622" width="24.28515625" customWidth="1"/>
    <col min="4878" max="4878" width="24.28515625" customWidth="1"/>
    <col min="5134" max="5134" width="24.28515625" customWidth="1"/>
    <col min="5390" max="5390" width="24.28515625" customWidth="1"/>
    <col min="5646" max="5646" width="24.28515625" customWidth="1"/>
    <col min="5902" max="5902" width="24.28515625" customWidth="1"/>
    <col min="6158" max="6158" width="24.28515625" customWidth="1"/>
    <col min="6414" max="6414" width="24.28515625" customWidth="1"/>
    <col min="6670" max="6670" width="24.28515625" customWidth="1"/>
    <col min="6926" max="6926" width="24.28515625" customWidth="1"/>
    <col min="7182" max="7182" width="24.28515625" customWidth="1"/>
    <col min="7438" max="7438" width="24.28515625" customWidth="1"/>
    <col min="7694" max="7694" width="24.28515625" customWidth="1"/>
    <col min="7950" max="7950" width="24.28515625" customWidth="1"/>
    <col min="8206" max="8206" width="24.28515625" customWidth="1"/>
    <col min="8462" max="8462" width="24.28515625" customWidth="1"/>
    <col min="8718" max="8718" width="24.28515625" customWidth="1"/>
    <col min="8974" max="8974" width="24.28515625" customWidth="1"/>
    <col min="9230" max="9230" width="24.28515625" customWidth="1"/>
    <col min="9486" max="9486" width="24.28515625" customWidth="1"/>
    <col min="9742" max="9742" width="24.28515625" customWidth="1"/>
    <col min="9998" max="9998" width="24.28515625" customWidth="1"/>
    <col min="10254" max="10254" width="24.28515625" customWidth="1"/>
    <col min="10510" max="10510" width="24.28515625" customWidth="1"/>
    <col min="10766" max="10766" width="24.28515625" customWidth="1"/>
    <col min="11022" max="11022" width="24.28515625" customWidth="1"/>
    <col min="11278" max="11278" width="24.28515625" customWidth="1"/>
    <col min="11534" max="11534" width="24.28515625" customWidth="1"/>
    <col min="11790" max="11790" width="24.28515625" customWidth="1"/>
    <col min="12046" max="12046" width="24.28515625" customWidth="1"/>
    <col min="12302" max="12302" width="24.28515625" customWidth="1"/>
    <col min="12558" max="12558" width="24.28515625" customWidth="1"/>
    <col min="12814" max="12814" width="24.28515625" customWidth="1"/>
    <col min="13070" max="13070" width="24.28515625" customWidth="1"/>
    <col min="13326" max="13326" width="24.28515625" customWidth="1"/>
    <col min="13582" max="13582" width="24.28515625" customWidth="1"/>
    <col min="13838" max="13838" width="24.28515625" customWidth="1"/>
    <col min="14094" max="14094" width="24.28515625" customWidth="1"/>
    <col min="14350" max="14350" width="24.28515625" customWidth="1"/>
    <col min="14606" max="14606" width="24.28515625" customWidth="1"/>
    <col min="14862" max="14862" width="24.28515625" customWidth="1"/>
    <col min="15118" max="15118" width="24.28515625" customWidth="1"/>
    <col min="15374" max="15374" width="24.28515625" customWidth="1"/>
    <col min="15630" max="15630" width="24.28515625" customWidth="1"/>
    <col min="15886" max="15886" width="24.28515625" customWidth="1"/>
    <col min="16142" max="16142" width="24.28515625" customWidth="1"/>
  </cols>
  <sheetData>
    <row r="2" spans="1:16">
      <c r="A2" s="416" t="s">
        <v>44</v>
      </c>
      <c r="B2" s="416"/>
      <c r="C2" s="416"/>
      <c r="D2" s="416"/>
      <c r="E2" s="416"/>
      <c r="F2" s="416"/>
      <c r="G2" s="416"/>
      <c r="H2" s="416"/>
      <c r="I2" s="416"/>
      <c r="J2" s="416"/>
      <c r="K2" s="416"/>
    </row>
    <row r="3" spans="1:16">
      <c r="A3" s="416" t="s">
        <v>45</v>
      </c>
      <c r="B3" s="416"/>
      <c r="C3" s="416"/>
      <c r="D3" s="416"/>
      <c r="E3" s="416"/>
      <c r="F3" s="416"/>
      <c r="G3" s="416"/>
      <c r="H3" s="416"/>
      <c r="I3" s="416"/>
      <c r="J3" s="416"/>
      <c r="K3" s="416"/>
    </row>
    <row r="4" spans="1:16">
      <c r="A4" s="416" t="s">
        <v>46</v>
      </c>
      <c r="B4" s="416"/>
      <c r="C4" s="416"/>
      <c r="D4" s="416"/>
      <c r="E4" s="416"/>
      <c r="F4" s="416"/>
      <c r="G4" s="416"/>
      <c r="H4" s="416"/>
      <c r="I4" s="416"/>
      <c r="J4" s="416"/>
      <c r="K4" s="416"/>
      <c r="N4" t="s">
        <v>255</v>
      </c>
    </row>
    <row r="5" spans="1:16">
      <c r="A5" s="25" t="s">
        <v>349</v>
      </c>
      <c r="B5" s="26"/>
      <c r="C5" s="26"/>
      <c r="D5" s="26"/>
      <c r="E5" s="26"/>
      <c r="F5" s="26"/>
      <c r="G5" s="26"/>
      <c r="H5" s="26"/>
      <c r="I5" s="26"/>
      <c r="J5" s="26"/>
      <c r="K5" s="26"/>
      <c r="N5" t="s">
        <v>256</v>
      </c>
      <c r="O5" s="27">
        <f>'[1]NIVELES DE CUSTODIA'!O9</f>
        <v>176.36363636363637</v>
      </c>
      <c r="P5" s="28">
        <f t="shared" ref="P5:P11" si="0">SUM(O5/O$12)*100</f>
        <v>1.8529838771299763</v>
      </c>
    </row>
    <row r="6" spans="1:16">
      <c r="N6" t="s">
        <v>257</v>
      </c>
      <c r="O6" s="27">
        <f>'[1]NIVELES DE CUSTODIA'!Q9</f>
        <v>231.09090909090909</v>
      </c>
      <c r="P6" s="28">
        <f t="shared" si="0"/>
        <v>2.4279819668373195</v>
      </c>
    </row>
    <row r="7" spans="1:16" ht="16.5" customHeight="1">
      <c r="N7" t="s">
        <v>258</v>
      </c>
      <c r="O7" s="27">
        <f>'[1]NIVELES DE CUSTODIA'!M9</f>
        <v>0</v>
      </c>
      <c r="P7" s="28">
        <f t="shared" si="0"/>
        <v>0</v>
      </c>
    </row>
    <row r="8" spans="1:16" ht="16.5" customHeight="1">
      <c r="N8" t="s">
        <v>259</v>
      </c>
      <c r="O8" s="27">
        <f>'[1]NIVELES DE CUSTODIA'!S9</f>
        <v>287.72727272727269</v>
      </c>
      <c r="P8" s="28">
        <f t="shared" si="0"/>
        <v>3.0230381294414297</v>
      </c>
    </row>
    <row r="9" spans="1:16" ht="16.5" customHeight="1">
      <c r="N9" t="s">
        <v>260</v>
      </c>
      <c r="O9" s="27">
        <f>'[1]NIVELES DE CUSTODIA'!K9</f>
        <v>1971.0909090909092</v>
      </c>
      <c r="P9" s="28">
        <f t="shared" si="0"/>
        <v>20.70948269274853</v>
      </c>
    </row>
    <row r="10" spans="1:16" ht="16.5" customHeight="1">
      <c r="N10" t="s">
        <v>261</v>
      </c>
      <c r="O10" s="27">
        <f>'[1]NIVELES DE CUSTODIA'!G9</f>
        <v>3673.4545454545455</v>
      </c>
      <c r="P10" s="28">
        <f t="shared" si="0"/>
        <v>38.595552838694886</v>
      </c>
    </row>
    <row r="11" spans="1:16" ht="16.5" customHeight="1">
      <c r="N11" t="s">
        <v>262</v>
      </c>
      <c r="O11" s="27">
        <f>'[1]NIVELES DE CUSTODIA'!I9</f>
        <v>3178.090909090909</v>
      </c>
      <c r="P11" s="28">
        <f t="shared" si="0"/>
        <v>33.390960495147851</v>
      </c>
    </row>
    <row r="12" spans="1:16" ht="16.5" customHeight="1">
      <c r="N12" t="s">
        <v>263</v>
      </c>
      <c r="O12" s="27">
        <f>SUM(O5:O11)</f>
        <v>9517.818181818182</v>
      </c>
    </row>
    <row r="13" spans="1:16" ht="16.5" customHeight="1"/>
    <row r="14" spans="1:16" ht="16.5" customHeight="1">
      <c r="N14" t="s">
        <v>264</v>
      </c>
    </row>
    <row r="15" spans="1:16" ht="16.5" customHeight="1">
      <c r="N15" t="s">
        <v>256</v>
      </c>
      <c r="O15" s="27">
        <f>'[1]NIVELES DE CUSTODIA'!O10</f>
        <v>50.54545454545454</v>
      </c>
      <c r="P15" s="28">
        <f>SUM(O15/O$22)*100</f>
        <v>1.0250831958259199</v>
      </c>
    </row>
    <row r="16" spans="1:16" ht="16.5" customHeight="1">
      <c r="N16" t="s">
        <v>257</v>
      </c>
      <c r="O16" s="27">
        <f>'[1]NIVELES DE CUSTODIA'!Q10</f>
        <v>97.409090909090907</v>
      </c>
      <c r="P16" s="28">
        <f t="shared" ref="P16:P21" si="1">SUM(O16/O$22)*100</f>
        <v>1.9754975617400601</v>
      </c>
    </row>
    <row r="17" spans="14:16" ht="16.5" customHeight="1">
      <c r="N17" t="s">
        <v>258</v>
      </c>
      <c r="O17" s="27">
        <f>'[1]NIVELES DE CUSTODIA'!M10</f>
        <v>0</v>
      </c>
      <c r="P17" s="28">
        <f t="shared" si="1"/>
        <v>0</v>
      </c>
    </row>
    <row r="18" spans="14:16" ht="16.5" customHeight="1">
      <c r="N18" t="s">
        <v>259</v>
      </c>
      <c r="O18" s="27">
        <f>'[1]NIVELES DE CUSTODIA'!S10</f>
        <v>168.31818181818181</v>
      </c>
      <c r="P18" s="28">
        <f t="shared" si="1"/>
        <v>3.4135639155965665</v>
      </c>
    </row>
    <row r="19" spans="14:16" ht="16.5" customHeight="1">
      <c r="N19" t="s">
        <v>260</v>
      </c>
      <c r="O19" s="27">
        <f>'[1]NIVELES DE CUSTODIA'!K10</f>
        <v>1103.318181818182</v>
      </c>
      <c r="P19" s="28">
        <f t="shared" si="1"/>
        <v>22.375759363563454</v>
      </c>
    </row>
    <row r="20" spans="14:16" ht="16.5" customHeight="1">
      <c r="N20" t="s">
        <v>261</v>
      </c>
      <c r="O20" s="27">
        <f>'[1]NIVELES DE CUSTODIA'!G10</f>
        <v>2103.4545454545455</v>
      </c>
      <c r="P20" s="28">
        <f t="shared" si="1"/>
        <v>42.658947814784426</v>
      </c>
    </row>
    <row r="21" spans="14:16" ht="16.5" customHeight="1">
      <c r="N21" t="s">
        <v>262</v>
      </c>
      <c r="O21" s="27">
        <f>'[1]NIVELES DE CUSTODIA'!I10</f>
        <v>1407.8181818181818</v>
      </c>
      <c r="P21" s="28">
        <f t="shared" si="1"/>
        <v>28.551148148489563</v>
      </c>
    </row>
    <row r="22" spans="14:16" ht="16.5" customHeight="1">
      <c r="N22" t="s">
        <v>265</v>
      </c>
      <c r="O22" s="27">
        <f>SUM(O15:O21)</f>
        <v>4930.8636363636369</v>
      </c>
      <c r="P22" s="28"/>
    </row>
    <row r="23" spans="14:16" ht="16.5" customHeight="1"/>
    <row r="24" spans="14:16" ht="16.5" customHeight="1">
      <c r="N24" t="s">
        <v>47</v>
      </c>
    </row>
    <row r="25" spans="14:16">
      <c r="N25" t="s">
        <v>256</v>
      </c>
      <c r="O25" s="27">
        <f>'[1]NIVELES DE CUSTODIA'!O28</f>
        <v>125.81818181818183</v>
      </c>
      <c r="P25" s="28">
        <f>SUM(O25/O$32)*100</f>
        <v>2.7429568043760471</v>
      </c>
    </row>
    <row r="26" spans="14:16">
      <c r="N26" t="s">
        <v>257</v>
      </c>
      <c r="O26" s="27">
        <f>'[1]NIVELES DE CUSTODIA'!Q28</f>
        <v>133.68181818181819</v>
      </c>
      <c r="P26" s="28">
        <f t="shared" ref="P26:P31" si="2">SUM(O26/O$32)*100</f>
        <v>2.9143916046495502</v>
      </c>
    </row>
    <row r="27" spans="14:16">
      <c r="N27" t="s">
        <v>258</v>
      </c>
      <c r="O27" s="27">
        <f>'[1]NIVELES DE CUSTODIA'!M28</f>
        <v>0</v>
      </c>
      <c r="P27" s="28">
        <f t="shared" si="2"/>
        <v>0</v>
      </c>
    </row>
    <row r="28" spans="14:16">
      <c r="N28" t="s">
        <v>259</v>
      </c>
      <c r="O28" s="27">
        <f>'[1]NIVELES DE CUSTODIA'!S28</f>
        <v>119.40909090909089</v>
      </c>
      <c r="P28" s="28">
        <f t="shared" si="2"/>
        <v>2.603232487390128</v>
      </c>
    </row>
    <row r="29" spans="14:16" ht="19.5" customHeight="1">
      <c r="N29" t="s">
        <v>260</v>
      </c>
      <c r="O29" s="27">
        <f>'[1]NIVELES DE CUSTODIA'!K28</f>
        <v>867.77272727272725</v>
      </c>
      <c r="P29" s="28">
        <f t="shared" si="2"/>
        <v>18.918276138852281</v>
      </c>
    </row>
    <row r="30" spans="14:16" ht="19.5" customHeight="1">
      <c r="N30" t="s">
        <v>261</v>
      </c>
      <c r="O30" s="27">
        <f>'[1]NIVELES DE CUSTODIA'!G28</f>
        <v>1570</v>
      </c>
      <c r="P30" s="28">
        <f t="shared" si="2"/>
        <v>34.227502898536365</v>
      </c>
    </row>
    <row r="31" spans="14:16" ht="19.5" customHeight="1">
      <c r="N31" t="s">
        <v>262</v>
      </c>
      <c r="O31" s="27">
        <f>'[1]NIVELES DE CUSTODIA'!I28</f>
        <v>1770.272727272727</v>
      </c>
      <c r="P31" s="28">
        <f t="shared" si="2"/>
        <v>38.593640066195633</v>
      </c>
    </row>
    <row r="32" spans="14:16" ht="19.5" customHeight="1">
      <c r="N32" t="s">
        <v>265</v>
      </c>
      <c r="O32" s="27">
        <f>SUM(O25:O31)</f>
        <v>4586.954545454545</v>
      </c>
    </row>
    <row r="33" spans="13:15" ht="19.5" customHeight="1"/>
    <row r="34" spans="13:15" ht="19.5" customHeight="1">
      <c r="O34" s="27">
        <f>SUM(O22,O32)</f>
        <v>9517.818181818182</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47" t="s">
        <v>200</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2011-06-07T12:08:25Z</cp:lastPrinted>
  <dcterms:created xsi:type="dcterms:W3CDTF">2009-09-11T17:26:49Z</dcterms:created>
  <dcterms:modified xsi:type="dcterms:W3CDTF">2011-06-08T17:18:24Z</dcterms:modified>
</cp:coreProperties>
</file>