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2525"/>
  </bookViews>
  <sheets>
    <sheet name="SUMMARY DASHBOARD" sheetId="12" r:id="rId1"/>
    <sheet name="REG+OCC BY CLASS APRIL 2014" sheetId="1" r:id="rId2"/>
    <sheet name="REG+OCC BY CLASS FY 2013-2014" sheetId="2" r:id="rId3"/>
    <sheet name="REG+OCC BY CLASS CY 2014" sheetId="3" r:id="rId4"/>
    <sheet name="REG+OCC BY REGION APRIL 2014" sheetId="4" r:id="rId5"/>
    <sheet name="REG+OCC BY REGION FY 2013-2014" sheetId="5" r:id="rId6"/>
    <sheet name="REG+OCC BY REGION CY 2014" sheetId="6" r:id="rId7"/>
    <sheet name="ARR$ APRIL 2014" sheetId="7" r:id="rId8"/>
    <sheet name="ARR$ BY REGION FY 13-14" sheetId="8" r:id="rId9"/>
    <sheet name="ARR$ BY AREA FY 13-14" sheetId="9" r:id="rId10"/>
    <sheet name="ARR$ BY REGION CY 2014" sheetId="10" r:id="rId11"/>
    <sheet name="ARR$ BY AREA CY 2014" sheetId="11" r:id="rId12"/>
    <sheet name="CONTACTO" sheetId="13" r:id="rId13"/>
    <sheet name="GLOSSARY" sheetId="14" r:id="rId14"/>
  </sheets>
  <externalReferences>
    <externalReference r:id="rId15"/>
  </externalReferences>
  <definedNames>
    <definedName name="_xlnm.Print_Area" localSheetId="11">'ARR$ BY AREA CY 2014'!$A$1:$O$39</definedName>
    <definedName name="_xlnm.Print_Area" localSheetId="9">'ARR$ BY AREA FY 13-14'!$A$1:$O$39</definedName>
    <definedName name="_xlnm.Print_Area" localSheetId="10">'ARR$ BY REGION CY 2014'!$A$1:$O$69</definedName>
    <definedName name="_xlnm.Print_Area" localSheetId="8">'ARR$ BY REGION FY 13-14'!$A$1:$O$69</definedName>
    <definedName name="_xlnm.Print_Area" localSheetId="1">'REG+OCC BY CLASS APRIL 2014'!$A$1:$W$30</definedName>
    <definedName name="_xlnm.Print_Area" localSheetId="0">'SUMMARY DASHBOARD'!$A$1:$L$45</definedName>
  </definedNames>
  <calcPr calcId="124519"/>
</workbook>
</file>

<file path=xl/calcChain.xml><?xml version="1.0" encoding="utf-8"?>
<calcChain xmlns="http://schemas.openxmlformats.org/spreadsheetml/2006/main">
  <c r="G21" i="12"/>
  <c r="F21"/>
  <c r="E21"/>
  <c r="G20"/>
  <c r="F20"/>
  <c r="E20"/>
  <c r="F56"/>
  <c r="E56"/>
  <c r="F55"/>
  <c r="E55"/>
  <c r="F54"/>
  <c r="E54"/>
  <c r="F16"/>
  <c r="G16"/>
  <c r="E16"/>
  <c r="G15"/>
  <c r="F15"/>
  <c r="E15"/>
  <c r="G11"/>
  <c r="F11"/>
  <c r="E11"/>
  <c r="G8"/>
  <c r="F8"/>
  <c r="E8"/>
  <c r="T47" i="6" l="1"/>
  <c r="J47"/>
  <c r="G47"/>
  <c r="T46"/>
  <c r="G46"/>
  <c r="D46"/>
  <c r="T45"/>
  <c r="J45"/>
  <c r="G45"/>
  <c r="D45"/>
  <c r="V35"/>
  <c r="T35"/>
  <c r="S35"/>
  <c r="Q35"/>
  <c r="P35"/>
  <c r="J35"/>
  <c r="I35"/>
  <c r="G35"/>
  <c r="F35"/>
  <c r="W34"/>
  <c r="T34"/>
  <c r="S34"/>
  <c r="P34"/>
  <c r="J34"/>
  <c r="I34"/>
  <c r="G34"/>
  <c r="F34"/>
  <c r="W33"/>
  <c r="V33"/>
  <c r="S33"/>
  <c r="J33"/>
  <c r="I33"/>
  <c r="F33"/>
  <c r="T47" i="5"/>
  <c r="G47"/>
  <c r="T46"/>
  <c r="J46"/>
  <c r="D46"/>
  <c r="T45"/>
  <c r="J45"/>
  <c r="G45"/>
  <c r="T44"/>
  <c r="J44"/>
  <c r="D44"/>
  <c r="W35"/>
  <c r="V35"/>
  <c r="T35"/>
  <c r="S35"/>
  <c r="P35"/>
  <c r="J35"/>
  <c r="I35"/>
  <c r="G35"/>
  <c r="F35"/>
  <c r="C35"/>
  <c r="W34"/>
  <c r="T34"/>
  <c r="S34"/>
  <c r="Q34"/>
  <c r="J34"/>
  <c r="I34"/>
  <c r="D34"/>
  <c r="F34"/>
  <c r="V33"/>
  <c r="I33"/>
  <c r="V47" i="4"/>
  <c r="I47"/>
  <c r="J47"/>
  <c r="W46"/>
  <c r="J46"/>
  <c r="V34"/>
  <c r="T46"/>
  <c r="G46"/>
  <c r="T45"/>
  <c r="P45"/>
  <c r="G45"/>
  <c r="J45"/>
  <c r="T44"/>
  <c r="G44"/>
  <c r="J44"/>
  <c r="V35"/>
  <c r="T35"/>
  <c r="Q35"/>
  <c r="P35"/>
  <c r="I35"/>
  <c r="G35"/>
  <c r="C35"/>
  <c r="W34"/>
  <c r="T34"/>
  <c r="S34"/>
  <c r="U34" s="1"/>
  <c r="Q34"/>
  <c r="P34"/>
  <c r="J34"/>
  <c r="G34"/>
  <c r="F34"/>
  <c r="W33"/>
  <c r="V33"/>
  <c r="T33"/>
  <c r="S33"/>
  <c r="P33"/>
  <c r="J33"/>
  <c r="I33"/>
  <c r="G33"/>
  <c r="F33"/>
  <c r="I28" i="3"/>
  <c r="H28"/>
  <c r="F28"/>
  <c r="E28"/>
  <c r="K35" i="6" l="1"/>
  <c r="N35"/>
  <c r="H35"/>
  <c r="H34" i="4"/>
  <c r="F37" i="6"/>
  <c r="W37"/>
  <c r="F45"/>
  <c r="H45" s="1"/>
  <c r="S45"/>
  <c r="U45" s="1"/>
  <c r="W45"/>
  <c r="Z45" s="1"/>
  <c r="I45"/>
  <c r="K45" s="1"/>
  <c r="Q46"/>
  <c r="N46" s="1"/>
  <c r="F47"/>
  <c r="H47" s="1"/>
  <c r="Q47"/>
  <c r="N47" s="1"/>
  <c r="G43"/>
  <c r="G49" s="1"/>
  <c r="S37"/>
  <c r="V45"/>
  <c r="F46"/>
  <c r="H46" s="1"/>
  <c r="S46"/>
  <c r="U46" s="1"/>
  <c r="W46"/>
  <c r="Z46" s="1"/>
  <c r="P47"/>
  <c r="V47"/>
  <c r="H34"/>
  <c r="U34"/>
  <c r="U35"/>
  <c r="Q43"/>
  <c r="X33"/>
  <c r="M34"/>
  <c r="M35"/>
  <c r="R35"/>
  <c r="I44"/>
  <c r="Q44"/>
  <c r="V44"/>
  <c r="Q45"/>
  <c r="N45" s="1"/>
  <c r="P46"/>
  <c r="C47"/>
  <c r="S47"/>
  <c r="U47" s="1"/>
  <c r="J37"/>
  <c r="K34"/>
  <c r="I37"/>
  <c r="K33"/>
  <c r="P43"/>
  <c r="T43"/>
  <c r="W44"/>
  <c r="P45"/>
  <c r="I47"/>
  <c r="K47" s="1"/>
  <c r="D35"/>
  <c r="D47"/>
  <c r="Q33"/>
  <c r="V34"/>
  <c r="W35"/>
  <c r="Z35" s="1"/>
  <c r="G44"/>
  <c r="T44"/>
  <c r="J46"/>
  <c r="G33"/>
  <c r="G37" s="1"/>
  <c r="P33"/>
  <c r="T33"/>
  <c r="T37" s="1"/>
  <c r="Q34"/>
  <c r="N34" s="1"/>
  <c r="J44"/>
  <c r="D34"/>
  <c r="Z34" s="1"/>
  <c r="C33"/>
  <c r="F43" i="5"/>
  <c r="S43"/>
  <c r="W43"/>
  <c r="S44"/>
  <c r="U44" s="1"/>
  <c r="J43"/>
  <c r="Q43"/>
  <c r="Q44"/>
  <c r="N44" s="1"/>
  <c r="W44"/>
  <c r="Z44" s="1"/>
  <c r="F45"/>
  <c r="H45" s="1"/>
  <c r="I46"/>
  <c r="K46" s="1"/>
  <c r="Q46"/>
  <c r="N46" s="1"/>
  <c r="W46"/>
  <c r="Z46" s="1"/>
  <c r="I47"/>
  <c r="S47"/>
  <c r="U47" s="1"/>
  <c r="U34"/>
  <c r="U35"/>
  <c r="K34"/>
  <c r="N34"/>
  <c r="Z34"/>
  <c r="K35"/>
  <c r="I37"/>
  <c r="P43"/>
  <c r="M35"/>
  <c r="X35"/>
  <c r="Y35"/>
  <c r="I44"/>
  <c r="K44" s="1"/>
  <c r="P44"/>
  <c r="V44"/>
  <c r="S45"/>
  <c r="U45" s="1"/>
  <c r="V46"/>
  <c r="G43"/>
  <c r="T43"/>
  <c r="T49" s="1"/>
  <c r="I45"/>
  <c r="K45" s="1"/>
  <c r="Q45"/>
  <c r="N45" s="1"/>
  <c r="W45"/>
  <c r="F46"/>
  <c r="F47"/>
  <c r="H47" s="1"/>
  <c r="P47"/>
  <c r="V47"/>
  <c r="H35"/>
  <c r="P45"/>
  <c r="V45"/>
  <c r="C46"/>
  <c r="E46" s="1"/>
  <c r="S46"/>
  <c r="U46" s="1"/>
  <c r="C47"/>
  <c r="G46"/>
  <c r="D47"/>
  <c r="J47"/>
  <c r="Q33"/>
  <c r="V34"/>
  <c r="V37" s="1"/>
  <c r="G44"/>
  <c r="D45"/>
  <c r="C33"/>
  <c r="Y33" s="1"/>
  <c r="G33"/>
  <c r="P33"/>
  <c r="T33"/>
  <c r="T37" s="1"/>
  <c r="F33"/>
  <c r="J33"/>
  <c r="J37" s="1"/>
  <c r="S33"/>
  <c r="W33"/>
  <c r="G34"/>
  <c r="H34" s="1"/>
  <c r="P34"/>
  <c r="Q35"/>
  <c r="N35" s="1"/>
  <c r="K33" i="4"/>
  <c r="V37"/>
  <c r="X33"/>
  <c r="I44"/>
  <c r="K44" s="1"/>
  <c r="V44"/>
  <c r="F45"/>
  <c r="H45" s="1"/>
  <c r="S45"/>
  <c r="U45" s="1"/>
  <c r="W45"/>
  <c r="P37"/>
  <c r="M33"/>
  <c r="D44"/>
  <c r="Q44"/>
  <c r="N44" s="1"/>
  <c r="I45"/>
  <c r="K45" s="1"/>
  <c r="Q45"/>
  <c r="N45" s="1"/>
  <c r="V45"/>
  <c r="Q47"/>
  <c r="G37"/>
  <c r="T37"/>
  <c r="N34"/>
  <c r="N35"/>
  <c r="D45"/>
  <c r="K47"/>
  <c r="H33"/>
  <c r="U33"/>
  <c r="R34"/>
  <c r="M34"/>
  <c r="O34" s="1"/>
  <c r="R35"/>
  <c r="Y35"/>
  <c r="S44"/>
  <c r="U44" s="1"/>
  <c r="I46"/>
  <c r="K46" s="1"/>
  <c r="V46"/>
  <c r="X34"/>
  <c r="F47"/>
  <c r="S47"/>
  <c r="W47"/>
  <c r="X47" s="1"/>
  <c r="W44"/>
  <c r="P46"/>
  <c r="S35"/>
  <c r="U35" s="1"/>
  <c r="F46"/>
  <c r="H46" s="1"/>
  <c r="S46"/>
  <c r="U46" s="1"/>
  <c r="Q33"/>
  <c r="R33" s="1"/>
  <c r="I34"/>
  <c r="K34" s="1"/>
  <c r="F35"/>
  <c r="H35" s="1"/>
  <c r="Q43"/>
  <c r="D34"/>
  <c r="Z34" s="1"/>
  <c r="G47"/>
  <c r="T47"/>
  <c r="P44"/>
  <c r="J35"/>
  <c r="K35" s="1"/>
  <c r="W35"/>
  <c r="X35" s="1"/>
  <c r="K44" i="6" l="1"/>
  <c r="R34"/>
  <c r="O35"/>
  <c r="H37"/>
  <c r="E47" i="5"/>
  <c r="G37"/>
  <c r="F37" i="4"/>
  <c r="H37" s="1"/>
  <c r="N47"/>
  <c r="U47"/>
  <c r="M45"/>
  <c r="O45" s="1"/>
  <c r="Y33" i="6"/>
  <c r="J43"/>
  <c r="J49" s="1"/>
  <c r="S44"/>
  <c r="U44" s="1"/>
  <c r="X34"/>
  <c r="M45"/>
  <c r="O45" s="1"/>
  <c r="R45"/>
  <c r="X44"/>
  <c r="N43"/>
  <c r="Q49"/>
  <c r="R47"/>
  <c r="M47"/>
  <c r="O47" s="1"/>
  <c r="S43"/>
  <c r="M43" s="1"/>
  <c r="O43" s="1"/>
  <c r="R43"/>
  <c r="U37"/>
  <c r="T49"/>
  <c r="X35"/>
  <c r="O34"/>
  <c r="C35"/>
  <c r="U33"/>
  <c r="H33"/>
  <c r="W43"/>
  <c r="I46"/>
  <c r="K46" s="1"/>
  <c r="F44"/>
  <c r="H44" s="1"/>
  <c r="P44"/>
  <c r="I43"/>
  <c r="C34"/>
  <c r="E34" s="1"/>
  <c r="M46"/>
  <c r="O46" s="1"/>
  <c r="R46"/>
  <c r="Y47"/>
  <c r="X45"/>
  <c r="D33"/>
  <c r="K37"/>
  <c r="N44"/>
  <c r="V37"/>
  <c r="F43"/>
  <c r="V46"/>
  <c r="R33"/>
  <c r="P37"/>
  <c r="M33"/>
  <c r="Q37"/>
  <c r="N37" s="1"/>
  <c r="N33"/>
  <c r="W47"/>
  <c r="Z47" s="1"/>
  <c r="V43"/>
  <c r="E47"/>
  <c r="D43" i="5"/>
  <c r="D49" s="1"/>
  <c r="R33"/>
  <c r="P37"/>
  <c r="M33"/>
  <c r="F37"/>
  <c r="H37" s="1"/>
  <c r="H33"/>
  <c r="X34"/>
  <c r="I43"/>
  <c r="C34"/>
  <c r="E34" s="1"/>
  <c r="M45"/>
  <c r="O45" s="1"/>
  <c r="R45"/>
  <c r="Y47"/>
  <c r="X44"/>
  <c r="N43"/>
  <c r="H43"/>
  <c r="Z45"/>
  <c r="G49"/>
  <c r="K37"/>
  <c r="M34"/>
  <c r="O34" s="1"/>
  <c r="R34"/>
  <c r="F44"/>
  <c r="H44" s="1"/>
  <c r="V43"/>
  <c r="Y46"/>
  <c r="X46"/>
  <c r="M44"/>
  <c r="O44" s="1"/>
  <c r="R44"/>
  <c r="K33"/>
  <c r="K47"/>
  <c r="J49"/>
  <c r="S37"/>
  <c r="U37" s="1"/>
  <c r="U33"/>
  <c r="Q47"/>
  <c r="N47" s="1"/>
  <c r="M47"/>
  <c r="D33"/>
  <c r="H46"/>
  <c r="O35"/>
  <c r="W37"/>
  <c r="X37" s="1"/>
  <c r="Q37"/>
  <c r="N37" s="1"/>
  <c r="N33"/>
  <c r="W47"/>
  <c r="Z47" s="1"/>
  <c r="P46"/>
  <c r="D35"/>
  <c r="X45"/>
  <c r="C43"/>
  <c r="R43"/>
  <c r="M43"/>
  <c r="S49"/>
  <c r="U49" s="1"/>
  <c r="U43"/>
  <c r="R35"/>
  <c r="X33"/>
  <c r="D35" i="4"/>
  <c r="E35" s="1"/>
  <c r="P47"/>
  <c r="S43"/>
  <c r="C33"/>
  <c r="I43"/>
  <c r="C34"/>
  <c r="W43"/>
  <c r="F44"/>
  <c r="H44" s="1"/>
  <c r="P43"/>
  <c r="X44"/>
  <c r="V43"/>
  <c r="M44"/>
  <c r="O44" s="1"/>
  <c r="R44"/>
  <c r="Q46"/>
  <c r="N46" s="1"/>
  <c r="F43"/>
  <c r="T43"/>
  <c r="T49" s="1"/>
  <c r="Y46"/>
  <c r="X46"/>
  <c r="C44"/>
  <c r="E44" s="1"/>
  <c r="X45"/>
  <c r="J37"/>
  <c r="W37"/>
  <c r="M35"/>
  <c r="O35" s="1"/>
  <c r="I37"/>
  <c r="Z44"/>
  <c r="H47"/>
  <c r="S37"/>
  <c r="U37" s="1"/>
  <c r="R45"/>
  <c r="J43"/>
  <c r="J49" s="1"/>
  <c r="N43"/>
  <c r="C46"/>
  <c r="X37"/>
  <c r="Z45"/>
  <c r="Q37"/>
  <c r="N37" s="1"/>
  <c r="N33"/>
  <c r="O33" s="1"/>
  <c r="G43"/>
  <c r="G49" s="1"/>
  <c r="D33"/>
  <c r="M46"/>
  <c r="R46"/>
  <c r="C37" i="6" l="1"/>
  <c r="D37" i="5"/>
  <c r="R47"/>
  <c r="C37"/>
  <c r="Y37" s="1"/>
  <c r="F49"/>
  <c r="H49" s="1"/>
  <c r="O47"/>
  <c r="Q49" i="4"/>
  <c r="N49" s="1"/>
  <c r="O46"/>
  <c r="K37"/>
  <c r="C46" i="6"/>
  <c r="E46" s="1"/>
  <c r="C44"/>
  <c r="M44"/>
  <c r="O44" s="1"/>
  <c r="R44"/>
  <c r="D43"/>
  <c r="D49" s="1"/>
  <c r="C45"/>
  <c r="F49"/>
  <c r="H49" s="1"/>
  <c r="H43"/>
  <c r="Y37"/>
  <c r="X37"/>
  <c r="D37"/>
  <c r="Z37" s="1"/>
  <c r="Z33"/>
  <c r="K43"/>
  <c r="I49"/>
  <c r="K49" s="1"/>
  <c r="D44"/>
  <c r="Z44" s="1"/>
  <c r="W49"/>
  <c r="E35"/>
  <c r="Y35"/>
  <c r="S49"/>
  <c r="U49" s="1"/>
  <c r="U43"/>
  <c r="X43"/>
  <c r="V49"/>
  <c r="Y43"/>
  <c r="C43"/>
  <c r="X47"/>
  <c r="O33"/>
  <c r="N49"/>
  <c r="Y34"/>
  <c r="E33"/>
  <c r="M37"/>
  <c r="O37" s="1"/>
  <c r="R37"/>
  <c r="P49"/>
  <c r="Y46"/>
  <c r="X46"/>
  <c r="C45" i="5"/>
  <c r="M46"/>
  <c r="O46" s="1"/>
  <c r="R46"/>
  <c r="X43"/>
  <c r="V49"/>
  <c r="Y43"/>
  <c r="M37"/>
  <c r="O37" s="1"/>
  <c r="R37"/>
  <c r="C44"/>
  <c r="E43"/>
  <c r="C49"/>
  <c r="E49" s="1"/>
  <c r="E35"/>
  <c r="Z35"/>
  <c r="K43"/>
  <c r="I49"/>
  <c r="K49" s="1"/>
  <c r="E37"/>
  <c r="Z33"/>
  <c r="P49"/>
  <c r="Z37"/>
  <c r="W49"/>
  <c r="Z49" s="1"/>
  <c r="X47"/>
  <c r="Y34"/>
  <c r="O33"/>
  <c r="O43"/>
  <c r="Z43"/>
  <c r="E33"/>
  <c r="Q49"/>
  <c r="N49" s="1"/>
  <c r="C45" i="4"/>
  <c r="V49"/>
  <c r="X43"/>
  <c r="R43"/>
  <c r="M43"/>
  <c r="O43" s="1"/>
  <c r="P49"/>
  <c r="C43"/>
  <c r="D47"/>
  <c r="Z47" s="1"/>
  <c r="C47"/>
  <c r="F49"/>
  <c r="H49" s="1"/>
  <c r="H43"/>
  <c r="D37"/>
  <c r="Z33"/>
  <c r="W49"/>
  <c r="E34"/>
  <c r="Y34"/>
  <c r="D43"/>
  <c r="K43"/>
  <c r="I49"/>
  <c r="K49" s="1"/>
  <c r="E33"/>
  <c r="C37"/>
  <c r="Y33"/>
  <c r="M37"/>
  <c r="O37" s="1"/>
  <c r="Z35"/>
  <c r="Z37"/>
  <c r="R37"/>
  <c r="Y44"/>
  <c r="D46"/>
  <c r="Z46" s="1"/>
  <c r="S49"/>
  <c r="U49" s="1"/>
  <c r="U43"/>
  <c r="R47"/>
  <c r="M47"/>
  <c r="O47" s="1"/>
  <c r="Z49" i="6" l="1"/>
  <c r="E46" i="4"/>
  <c r="D49"/>
  <c r="Z49" s="1"/>
  <c r="E37" i="6"/>
  <c r="Z43"/>
  <c r="M49"/>
  <c r="O49" s="1"/>
  <c r="R49"/>
  <c r="E43"/>
  <c r="C49"/>
  <c r="E49" s="1"/>
  <c r="X49"/>
  <c r="Y49"/>
  <c r="E45"/>
  <c r="Y45"/>
  <c r="E44"/>
  <c r="Y44"/>
  <c r="X49" i="5"/>
  <c r="Y49"/>
  <c r="E44"/>
  <c r="Y44"/>
  <c r="M49"/>
  <c r="O49" s="1"/>
  <c r="R49"/>
  <c r="E45"/>
  <c r="Y45"/>
  <c r="E37" i="4"/>
  <c r="Y37"/>
  <c r="R49"/>
  <c r="M49"/>
  <c r="O49" s="1"/>
  <c r="X49"/>
  <c r="E45"/>
  <c r="Y45"/>
  <c r="Z43"/>
  <c r="E47"/>
  <c r="Y47"/>
  <c r="E43"/>
  <c r="C49"/>
  <c r="Y43"/>
  <c r="E49" l="1"/>
  <c r="Y49"/>
</calcChain>
</file>

<file path=xl/sharedStrings.xml><?xml version="1.0" encoding="utf-8"?>
<sst xmlns="http://schemas.openxmlformats.org/spreadsheetml/2006/main" count="1048" uniqueCount="201">
  <si>
    <t xml:space="preserve">TOTAL </t>
  </si>
  <si>
    <t>%</t>
  </si>
  <si>
    <t>NON</t>
  </si>
  <si>
    <t xml:space="preserve">CHANGE IN </t>
  </si>
  <si>
    <t>ROOM NIGHTS</t>
  </si>
  <si>
    <t>AVERAGE</t>
  </si>
  <si>
    <t>APRIL</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</si>
  <si>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</si>
  <si>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</si>
  <si>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</si>
  <si>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</si>
  <si>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</si>
  <si>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</si>
  <si>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</si>
  <si>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</si>
  <si>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</si>
  <si>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</si>
  <si>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</si>
  <si>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</si>
  <si>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</si>
  <si>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</si>
  <si>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</si>
  <si>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</si>
  <si>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</si>
  <si>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</si>
  <si>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</si>
  <si>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FISCAL-2013-2014</t>
  </si>
  <si>
    <t>ROOMS NIGHT</t>
  </si>
  <si>
    <t>AS OF</t>
  </si>
  <si>
    <t>APRIL 2014</t>
  </si>
  <si>
    <t xml:space="preserve"> ALL HOTELS</t>
  </si>
  <si>
    <t xml:space="preserve">     METROPOLITAN TOTAL</t>
  </si>
  <si>
    <t xml:space="preserve">     NON-METRO AREA TOTAL</t>
  </si>
  <si>
    <t xml:space="preserve"> PARADORES</t>
  </si>
  <si>
    <t xml:space="preserve">     TOURIST HOTELS</t>
  </si>
  <si>
    <t xml:space="preserve">     COMMERCIAL HOTELS</t>
  </si>
  <si>
    <t>(AS OF APRIL)</t>
  </si>
  <si>
    <t>REGISTRATIONS AND OCCUPANCY RATE</t>
  </si>
  <si>
    <t>FOR THE MONTH OF APRIL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</si>
  <si>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</si>
  <si>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</si>
  <si>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</si>
  <si>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</si>
  <si>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</si>
  <si>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</si>
  <si>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</si>
  <si>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</si>
  <si>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</si>
  <si>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</si>
  <si>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</si>
  <si>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</si>
  <si>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</si>
  <si>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</si>
  <si>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</si>
  <si>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</si>
  <si>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</si>
  <si>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</si>
  <si>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</si>
  <si>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</si>
  <si>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</si>
  <si>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</si>
  <si>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</si>
  <si>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</si>
  <si>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</si>
  <si>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APRIL 2014</t>
  </si>
  <si>
    <t>BY REGION AS OF APRIL 2014</t>
  </si>
  <si>
    <t>1/ Metropolitan Region includes the following municipalities: Bayamón, Cataño, Guaynabo, San Juan and Carolina.</t>
  </si>
  <si>
    <t>2/ Includes Paradores.</t>
  </si>
  <si>
    <t>FISCAL YEAR 2013-2014</t>
  </si>
  <si>
    <t xml:space="preserve"> AS OF APRIL 2014</t>
  </si>
  <si>
    <t>CALENDAR YEAR 2014</t>
  </si>
  <si>
    <t>BY REGION - APRIL 2014</t>
  </si>
  <si>
    <t>Classification by</t>
  </si>
  <si>
    <t>Average Room Rate $</t>
  </si>
  <si>
    <t>CHANGE %</t>
  </si>
  <si>
    <t>Number of Rooms</t>
  </si>
  <si>
    <t>April 2014</t>
  </si>
  <si>
    <t>April 2013</t>
  </si>
  <si>
    <t>Metropolitan</t>
  </si>
  <si>
    <t>Grand Total</t>
  </si>
  <si>
    <t>BY AREA - APRIL 2014</t>
  </si>
  <si>
    <t>Area</t>
  </si>
  <si>
    <t>Metro</t>
  </si>
  <si>
    <t>Non Metro</t>
  </si>
  <si>
    <t>PARADORES - APRIL 2014</t>
  </si>
  <si>
    <t>FISCAL YEAR 2013-2014 P</t>
  </si>
  <si>
    <t>Class By Num of Rooms</t>
  </si>
  <si>
    <t>2013 Jul</t>
  </si>
  <si>
    <t>2013 Aug</t>
  </si>
  <si>
    <t>2013 Sep</t>
  </si>
  <si>
    <t>2013 Oct</t>
  </si>
  <si>
    <t>2013 Nov</t>
  </si>
  <si>
    <t>2013 Dec</t>
  </si>
  <si>
    <t>2014 Jan</t>
  </si>
  <si>
    <t>2014 Feb</t>
  </si>
  <si>
    <t>2014 Mar</t>
  </si>
  <si>
    <t>2014 Apr</t>
  </si>
  <si>
    <t>2014 May</t>
  </si>
  <si>
    <t>2014 Jun</t>
  </si>
  <si>
    <t>ARR $</t>
  </si>
  <si>
    <t>FISCAL YEAR 2012-2013 R</t>
  </si>
  <si>
    <t>2012 Jul</t>
  </si>
  <si>
    <t>2012 Aug</t>
  </si>
  <si>
    <t>2012 Sep</t>
  </si>
  <si>
    <t>2012 Oct</t>
  </si>
  <si>
    <t>2012 Nov</t>
  </si>
  <si>
    <t>2012 Dec</t>
  </si>
  <si>
    <t>2013 Jan</t>
  </si>
  <si>
    <t>2013 Feb</t>
  </si>
  <si>
    <t>2013 Mar</t>
  </si>
  <si>
    <t>2013 Apr</t>
  </si>
  <si>
    <t>2013 May</t>
  </si>
  <si>
    <t>2013 Jun</t>
  </si>
  <si>
    <t>PERCENTAGE CHANGE:  FISCAL YEAR 2013-2014 vs 2012-2013</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</si>
  <si>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</si>
  <si>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</si>
  <si>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</si>
  <si>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</si>
  <si>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</si>
  <si>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</si>
  <si>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</si>
  <si>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</si>
  <si>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</si>
  <si>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</si>
  <si>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</si>
  <si>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</si>
  <si>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</si>
  <si>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</si>
  <si>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</si>
  <si>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</si>
  <si>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</si>
  <si>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</si>
  <si>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</si>
  <si>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</si>
  <si>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</si>
  <si>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</si>
  <si>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</si>
  <si>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</si>
  <si>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</si>
  <si>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2014 Jul</t>
  </si>
  <si>
    <t>2014 Aug</t>
  </si>
  <si>
    <t>2014 Sep</t>
  </si>
  <si>
    <t>2014 Oct</t>
  </si>
  <si>
    <t>2014 Nov</t>
  </si>
  <si>
    <t>2014 Dec</t>
  </si>
  <si>
    <t>CALENDAR YEAR 2013 R</t>
  </si>
  <si>
    <t>PERCENTAGE CHANGE:  CALENDAR YEAR 2014 vs 2013</t>
  </si>
  <si>
    <t>ADR $</t>
  </si>
  <si>
    <t>Jul</t>
  </si>
  <si>
    <t>PRTC MONTHLY STATISTICS REPORT</t>
  </si>
  <si>
    <t>REGISTRATION AND OCCUPANCY SURVEY DATA FOR ENDORSED LODGINGS*</t>
  </si>
  <si>
    <t>Occupancy %</t>
  </si>
  <si>
    <t>ARR$</t>
  </si>
  <si>
    <t>FISCAL YEAR 2014 VS. 2013</t>
  </si>
  <si>
    <t>Rooms Occupied</t>
  </si>
  <si>
    <t>Rooms Available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</si>
  <si>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</si>
  <si>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</si>
  <si>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</si>
  <si>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</si>
  <si>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</si>
  <si>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</si>
  <si>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</si>
  <si>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</si>
  <si>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</si>
  <si>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</si>
  <si>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</si>
  <si>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</si>
  <si>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</si>
  <si>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</si>
  <si>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</si>
  <si>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</si>
  <si>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</si>
  <si>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</si>
  <si>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</si>
  <si>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</si>
  <si>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</si>
  <si>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</si>
  <si>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</si>
  <si>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</si>
  <si>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</si>
  <si>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</si>
  <si>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</si>
  <si>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</si>
  <si>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</si>
  <si>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</si>
  <si>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</si>
  <si>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</si>
  <si>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</si>
  <si>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</si>
  <si>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</si>
  <si>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</si>
  <si>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</si>
  <si>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</si>
  <si>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</si>
  <si>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</si>
  <si>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</si>
  <si>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</si>
  <si>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10 de julio de 2014</t>
  </si>
  <si>
    <t>* Sample includes 110 endorsed hotels and paradors representing over 12,500 rooms and over 95% of endorsed universe.</t>
  </si>
  <si>
    <r>
      <t xml:space="preserve">For the month of April 2014, the occupancy percentage remained almost unchanged at 70.0%.  Total rooms occupied and available increased by 1.4% and 2.0% respectively.  Total registrations grew by 7.1% from 195,982 in 2013 to 209,899 in 2014.  Non-residents registration exceeded last year by 2.9% while residents shows a strong 19.3% growth due to the impact of Easter holiday.  The Average Room Rate (ARR$) for the month rose 21.0% with a selling rate of $162.15 in 2014 vs. $134.01 in 2013.  As for Paradores, the occupancy rate for April 2014 </t>
    </r>
    <r>
      <rPr>
        <sz val="9"/>
        <color theme="1"/>
        <rFont val="Arial Black"/>
        <family val="2"/>
      </rPr>
      <t>presents a</t>
    </r>
    <r>
      <rPr>
        <sz val="9"/>
        <rFont val="Arial Black"/>
        <family val="2"/>
      </rPr>
      <t xml:space="preserve"> 5.2 points surge when compared with last year 2013.  Total registrations for Paradores ended with a climb of 13.2% from 9,703 in 2013 to 10,986 in 2014.  Average Room Rate (ARR$) for Paradores surpassed 2013 by 13.4% for a total gain of $11.39.  We must remark that "Semana Santa" holiday weekend 2014 was celebrated during the month of April.                                                                                                             Fiscal Year To Date 2013-2014 shows no significant change on occupancy rate with 69.4%.  Both room demand and supply closed with a decline of 0.6% and 0.2% respectively when compared to previous year.  The (ARR$) for fiscal period 2014 turned out 15.7% ahead of 2013, closing at $153.14 vs. $132.35.</t>
    </r>
  </si>
</sst>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sz val="9"/>
      <color theme="1"/>
      <name val="Arial Black"/>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7">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style="medium">
        <color theme="4" tint="-0.24994659260841701"/>
      </left>
      <right/>
      <top/>
      <bottom style="medium">
        <color theme="3"/>
      </bottom>
      <diagonal/>
    </border>
    <border>
      <left/>
      <right style="medium">
        <color theme="4" tint="-0.24994659260841701"/>
      </right>
      <top/>
      <bottom style="medium">
        <color theme="3"/>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5" fillId="0" borderId="0" applyNumberFormat="0" applyFill="0" applyBorder="0" applyAlignment="0" applyProtection="0">
      <alignment vertical="top"/>
      <protection locked="0"/>
    </xf>
  </cellStyleXfs>
  <cellXfs count="1134">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13" fillId="17" borderId="139" xfId="4" applyFill="1" applyBorder="1"/>
    <xf numFmtId="0" fontId="47" fillId="17" borderId="139" xfId="4" applyFont="1" applyFill="1" applyBorder="1"/>
    <xf numFmtId="0" fontId="13" fillId="17" borderId="140" xfId="4" applyFill="1" applyBorder="1"/>
    <xf numFmtId="0" fontId="13" fillId="0" borderId="0" xfId="4"/>
    <xf numFmtId="0" fontId="13" fillId="17" borderId="0" xfId="4" applyFill="1" applyBorder="1" applyAlignment="1">
      <alignment horizontal="center" vertical="center"/>
    </xf>
    <xf numFmtId="0" fontId="13" fillId="17" borderId="0" xfId="4" applyFill="1" applyBorder="1"/>
    <xf numFmtId="0" fontId="13" fillId="17" borderId="142"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2"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166" fontId="52" fillId="17" borderId="70" xfId="6" applyNumberFormat="1" applyFont="1" applyFill="1" applyBorder="1" applyAlignment="1">
      <alignment horizontal="center" vertical="center" wrapText="1"/>
    </xf>
    <xf numFmtId="165" fontId="53" fillId="17" borderId="69" xfId="6" applyNumberFormat="1" applyFont="1" applyFill="1" applyBorder="1" applyAlignment="1">
      <alignment horizontal="center" vertical="center" wrapText="1"/>
    </xf>
    <xf numFmtId="10" fontId="13"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3"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3" fontId="49" fillId="0" borderId="0" xfId="4" applyNumberFormat="1" applyFont="1"/>
    <xf numFmtId="0" fontId="60" fillId="17" borderId="141" xfId="4" applyFont="1" applyFill="1" applyBorder="1"/>
    <xf numFmtId="0" fontId="60" fillId="17" borderId="0" xfId="4" applyFont="1" applyFill="1" applyBorder="1"/>
    <xf numFmtId="0" fontId="60" fillId="17" borderId="142" xfId="4" applyFont="1" applyFill="1" applyBorder="1"/>
    <xf numFmtId="0" fontId="13" fillId="17" borderId="141" xfId="4" applyFill="1" applyBorder="1"/>
    <xf numFmtId="0" fontId="13" fillId="17" borderId="142" xfId="4" applyFill="1" applyBorder="1" applyAlignment="1"/>
    <xf numFmtId="0" fontId="49" fillId="0" borderId="0" xfId="4" applyFont="1" applyFill="1"/>
    <xf numFmtId="0" fontId="13" fillId="0" borderId="0" xfId="4" applyFill="1"/>
    <xf numFmtId="0" fontId="13" fillId="17" borderId="150" xfId="4" applyFill="1" applyBorder="1"/>
    <xf numFmtId="0" fontId="13" fillId="0" borderId="0" xfId="4" applyFont="1"/>
    <xf numFmtId="0" fontId="61" fillId="0" borderId="0" xfId="4" applyFont="1"/>
    <xf numFmtId="37" fontId="61" fillId="0" borderId="0" xfId="4" applyNumberFormat="1" applyFont="1"/>
    <xf numFmtId="0" fontId="62" fillId="25" borderId="0" xfId="4" applyFont="1" applyFill="1"/>
    <xf numFmtId="0" fontId="13" fillId="25" borderId="0" xfId="4" applyFill="1"/>
    <xf numFmtId="0" fontId="13" fillId="25" borderId="0" xfId="4" applyFill="1" applyAlignment="1">
      <alignment horizontal="left"/>
    </xf>
    <xf numFmtId="0" fontId="64" fillId="25" borderId="117" xfId="4" applyFont="1" applyFill="1" applyBorder="1" applyAlignment="1">
      <alignment wrapText="1"/>
    </xf>
    <xf numFmtId="0" fontId="63" fillId="25" borderId="151" xfId="4" applyFont="1" applyFill="1" applyBorder="1" applyAlignment="1">
      <alignment horizontal="right" wrapText="1"/>
    </xf>
    <xf numFmtId="0" fontId="63" fillId="25" borderId="0" xfId="4" applyFont="1" applyFill="1" applyBorder="1" applyAlignment="1">
      <alignment wrapText="1"/>
    </xf>
    <xf numFmtId="0" fontId="63" fillId="25" borderId="65" xfId="4" applyFont="1" applyFill="1" applyBorder="1" applyAlignment="1">
      <alignment horizontal="right" wrapText="1"/>
    </xf>
    <xf numFmtId="0" fontId="64" fillId="25" borderId="32" xfId="4" applyFont="1" applyFill="1" applyBorder="1" applyAlignment="1"/>
    <xf numFmtId="0" fontId="63" fillId="25" borderId="31" xfId="4" applyFont="1" applyFill="1" applyBorder="1" applyAlignment="1"/>
    <xf numFmtId="0" fontId="65" fillId="0" borderId="124" xfId="12" applyBorder="1" applyAlignment="1" applyProtection="1"/>
    <xf numFmtId="0" fontId="63" fillId="25" borderId="70" xfId="4" applyFont="1" applyFill="1" applyBorder="1" applyAlignment="1"/>
    <xf numFmtId="0" fontId="63" fillId="25" borderId="69" xfId="4" applyFont="1" applyFill="1" applyBorder="1" applyAlignment="1"/>
    <xf numFmtId="0" fontId="66" fillId="25" borderId="0" xfId="4" applyFont="1" applyFill="1" applyAlignment="1">
      <alignment vertical="center"/>
    </xf>
    <xf numFmtId="0" fontId="13" fillId="25" borderId="0" xfId="4" applyFill="1" applyAlignment="1">
      <alignment vertical="center"/>
    </xf>
    <xf numFmtId="0" fontId="62" fillId="25" borderId="0" xfId="4" applyFont="1" applyFill="1" applyAlignment="1">
      <alignment vertical="center"/>
    </xf>
    <xf numFmtId="0" fontId="68" fillId="25" borderId="124" xfId="4" applyFont="1" applyFill="1" applyBorder="1" applyAlignment="1">
      <alignment horizontal="left" vertical="center" wrapText="1" indent="1"/>
    </xf>
    <xf numFmtId="0" fontId="67" fillId="25" borderId="32" xfId="4" applyFont="1" applyFill="1" applyBorder="1" applyAlignment="1"/>
    <xf numFmtId="0" fontId="67" fillId="25" borderId="28" xfId="4" applyFont="1" applyFill="1" applyBorder="1" applyAlignment="1"/>
    <xf numFmtId="0" fontId="70" fillId="25" borderId="28" xfId="12" applyFont="1" applyFill="1" applyBorder="1" applyAlignment="1" applyProtection="1"/>
    <xf numFmtId="0" fontId="65" fillId="25" borderId="28" xfId="12" applyFill="1" applyBorder="1" applyAlignment="1" applyProtection="1"/>
    <xf numFmtId="0" fontId="65" fillId="25" borderId="31" xfId="12" applyFill="1" applyBorder="1" applyAlignment="1" applyProtection="1"/>
    <xf numFmtId="0" fontId="13" fillId="25" borderId="8" xfId="4" applyFill="1" applyBorder="1"/>
    <xf numFmtId="0" fontId="13" fillId="25" borderId="62" xfId="4" applyFill="1" applyBorder="1"/>
    <xf numFmtId="0" fontId="66" fillId="25" borderId="0" xfId="4" applyFont="1" applyFill="1"/>
    <xf numFmtId="0" fontId="66" fillId="25" borderId="0" xfId="4" applyFont="1" applyFill="1" applyAlignment="1">
      <alignment horizontal="left" indent="4"/>
    </xf>
    <xf numFmtId="0" fontId="71" fillId="0" borderId="153" xfId="0" applyFont="1" applyBorder="1" applyAlignment="1">
      <alignment horizontal="center"/>
    </xf>
    <xf numFmtId="0" fontId="10" fillId="0" borderId="0" xfId="0" applyFont="1" applyAlignment="1">
      <alignment horizontal="justify"/>
    </xf>
    <xf numFmtId="0" fontId="5" fillId="0" borderId="0" xfId="0" applyFont="1" applyAlignment="1">
      <alignment horizontal="justify"/>
    </xf>
    <xf numFmtId="0" fontId="74" fillId="0" borderId="0" xfId="0" applyFont="1" applyAlignment="1">
      <alignment horizontal="left" wrapText="1" readingOrder="1"/>
    </xf>
    <xf numFmtId="8" fontId="32" fillId="0" borderId="0" xfId="0" applyNumberFormat="1" applyFont="1"/>
    <xf numFmtId="0" fontId="13" fillId="17" borderId="0" xfId="4" applyFill="1" applyBorder="1" applyAlignment="1"/>
    <xf numFmtId="0" fontId="13" fillId="17" borderId="141" xfId="4" applyFill="1" applyBorder="1" applyAlignment="1"/>
    <xf numFmtId="0" fontId="48" fillId="17" borderId="0" xfId="4" applyFont="1" applyFill="1" applyBorder="1" applyAlignment="1">
      <alignment horizontal="center" vertical="center"/>
    </xf>
    <xf numFmtId="0" fontId="55" fillId="17" borderId="0" xfId="4" applyFont="1" applyFill="1" applyBorder="1" applyAlignment="1"/>
    <xf numFmtId="1" fontId="2" fillId="17" borderId="154"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127" xfId="4"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38" fontId="32" fillId="17" borderId="127" xfId="4" applyNumberFormat="1" applyFont="1" applyFill="1" applyBorder="1" applyAlignment="1">
      <alignment horizontal="center" vertical="center" wrapText="1"/>
    </xf>
    <xf numFmtId="0" fontId="13" fillId="17" borderId="155" xfId="4" applyFill="1" applyBorder="1"/>
    <xf numFmtId="0" fontId="13" fillId="17" borderId="156" xfId="4" applyFill="1" applyBorder="1"/>
    <xf numFmtId="0" fontId="13" fillId="17" borderId="0" xfId="4" applyFill="1" applyBorder="1" applyAlignment="1"/>
    <xf numFmtId="0" fontId="0" fillId="17" borderId="0" xfId="0" applyFill="1" applyBorder="1" applyAlignment="1"/>
    <xf numFmtId="0" fontId="0" fillId="17" borderId="142" xfId="0" applyFill="1" applyBorder="1" applyAlignment="1"/>
    <xf numFmtId="0" fontId="13" fillId="17" borderId="138" xfId="4" applyFill="1" applyBorder="1" applyAlignment="1"/>
    <xf numFmtId="0" fontId="13" fillId="17" borderId="141"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2"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4"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6" fillId="17" borderId="0" xfId="4" applyFont="1" applyFill="1" applyBorder="1" applyAlignment="1">
      <alignment horizontal="left" vertical="center" wrapText="1"/>
    </xf>
    <xf numFmtId="0" fontId="57" fillId="17" borderId="0" xfId="4" applyFont="1" applyFill="1" applyBorder="1" applyAlignment="1">
      <alignment horizontal="left" vertical="center"/>
    </xf>
    <xf numFmtId="0" fontId="55" fillId="17" borderId="0" xfId="4" applyFont="1" applyFill="1" applyBorder="1" applyAlignment="1"/>
    <xf numFmtId="0" fontId="59" fillId="17" borderId="143" xfId="4" applyFont="1" applyFill="1" applyBorder="1" applyAlignment="1">
      <alignment horizontal="center" vertical="center" wrapText="1"/>
    </xf>
    <xf numFmtId="0" fontId="0" fillId="0" borderId="144" xfId="0" applyBorder="1" applyAlignment="1">
      <alignment wrapText="1"/>
    </xf>
    <xf numFmtId="0" fontId="0" fillId="0" borderId="145"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46" xfId="0" applyBorder="1" applyAlignment="1">
      <alignment wrapText="1"/>
    </xf>
    <xf numFmtId="0" fontId="0" fillId="0" borderId="147" xfId="0" applyBorder="1" applyAlignment="1">
      <alignment wrapText="1"/>
    </xf>
    <xf numFmtId="0" fontId="0" fillId="0" borderId="148" xfId="0" applyBorder="1" applyAlignment="1">
      <alignment wrapText="1"/>
    </xf>
    <xf numFmtId="0" fontId="0" fillId="0" borderId="149" xfId="0" applyBorder="1" applyAlignment="1">
      <alignment wrapText="1"/>
    </xf>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30" fillId="0" borderId="35" xfId="0"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30" fillId="0" borderId="35" xfId="3" applyFont="1" applyBorder="1" applyAlignment="1">
      <alignment horizontal="center" vertic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0" borderId="109" xfId="3" applyFont="1" applyFill="1" applyBorder="1" applyAlignment="1">
      <alignment horizontal="left" vertical="center" wrapText="1"/>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67" fillId="25" borderId="61" xfId="4" applyFont="1" applyFill="1" applyBorder="1" applyAlignment="1">
      <alignment horizontal="left" vertical="center"/>
    </xf>
    <xf numFmtId="0" fontId="67" fillId="25" borderId="63" xfId="4" applyFont="1" applyFill="1" applyBorder="1" applyAlignment="1">
      <alignment horizontal="left" vertical="center"/>
    </xf>
    <xf numFmtId="0" fontId="67" fillId="25" borderId="124" xfId="4" applyFont="1" applyFill="1" applyBorder="1" applyAlignment="1">
      <alignment horizontal="left" vertical="center" wrapText="1"/>
    </xf>
    <xf numFmtId="0" fontId="67" fillId="25" borderId="70" xfId="4" applyFont="1" applyFill="1" applyBorder="1" applyAlignment="1">
      <alignment horizontal="left" vertical="center" wrapText="1"/>
    </xf>
    <xf numFmtId="0" fontId="67" fillId="25" borderId="69" xfId="4" applyFont="1" applyFill="1" applyBorder="1" applyAlignment="1">
      <alignment horizontal="left" vertical="center" wrapText="1"/>
    </xf>
    <xf numFmtId="0" fontId="67" fillId="25" borderId="124" xfId="4" applyFont="1" applyFill="1" applyBorder="1" applyAlignment="1">
      <alignment horizontal="left" vertical="top" wrapText="1"/>
    </xf>
    <xf numFmtId="0" fontId="67" fillId="25" borderId="70" xfId="4" applyFont="1" applyFill="1" applyBorder="1" applyAlignment="1">
      <alignment horizontal="left" vertical="top" wrapText="1"/>
    </xf>
    <xf numFmtId="0" fontId="67" fillId="25" borderId="69" xfId="4" applyFont="1" applyFill="1" applyBorder="1" applyAlignment="1">
      <alignment horizontal="left" vertical="top" wrapText="1"/>
    </xf>
    <xf numFmtId="0" fontId="63" fillId="25" borderId="124" xfId="4" applyFont="1" applyFill="1" applyBorder="1" applyAlignment="1"/>
    <xf numFmtId="0" fontId="63" fillId="25" borderId="69" xfId="4" applyFont="1" applyFill="1" applyBorder="1" applyAlignment="1"/>
    <xf numFmtId="0" fontId="63" fillId="25" borderId="124" xfId="4" applyFont="1" applyFill="1" applyBorder="1" applyAlignment="1">
      <alignment wrapText="1"/>
    </xf>
    <xf numFmtId="0" fontId="63" fillId="25" borderId="69" xfId="4" applyFont="1" applyFill="1" applyBorder="1" applyAlignment="1">
      <alignment wrapText="1"/>
    </xf>
    <xf numFmtId="0" fontId="67" fillId="25" borderId="124" xfId="4" applyFont="1" applyFill="1" applyBorder="1" applyAlignment="1">
      <alignment horizontal="left" vertical="center" wrapText="1" indent="1"/>
    </xf>
    <xf numFmtId="0" fontId="67" fillId="25" borderId="70" xfId="4" applyFont="1" applyFill="1" applyBorder="1" applyAlignment="1">
      <alignment horizontal="left" vertical="center" wrapText="1" indent="1"/>
    </xf>
    <xf numFmtId="0" fontId="67" fillId="25" borderId="69" xfId="4" applyFont="1" applyFill="1" applyBorder="1" applyAlignment="1">
      <alignment horizontal="left" vertical="center" wrapText="1" indent="1"/>
    </xf>
    <xf numFmtId="0" fontId="63" fillId="25" borderId="124" xfId="4" applyFont="1" applyFill="1" applyBorder="1" applyAlignment="1">
      <alignment horizontal="left" vertical="center" wrapText="1" indent="1"/>
    </xf>
    <xf numFmtId="0" fontId="63" fillId="25" borderId="70" xfId="4" applyFont="1" applyFill="1" applyBorder="1" applyAlignment="1">
      <alignment horizontal="left" vertical="center" wrapText="1" indent="1"/>
    </xf>
    <xf numFmtId="0" fontId="63" fillId="25" borderId="69" xfId="4" applyFont="1" applyFill="1" applyBorder="1" applyAlignment="1">
      <alignment horizontal="left" vertical="center" wrapText="1" indent="1"/>
    </xf>
    <xf numFmtId="0" fontId="67" fillId="25" borderId="35" xfId="4" applyNumberFormat="1" applyFont="1" applyFill="1" applyBorder="1" applyAlignment="1">
      <alignment horizontal="left" wrapText="1"/>
    </xf>
    <xf numFmtId="0" fontId="67" fillId="25" borderId="0" xfId="4" applyNumberFormat="1" applyFont="1" applyFill="1" applyBorder="1" applyAlignment="1">
      <alignment horizontal="left" wrapText="1"/>
    </xf>
    <xf numFmtId="0" fontId="67" fillId="25" borderId="8" xfId="4" applyNumberFormat="1" applyFont="1" applyFill="1" applyBorder="1" applyAlignment="1">
      <alignment horizontal="left" wrapText="1"/>
    </xf>
    <xf numFmtId="0" fontId="67" fillId="25" borderId="35" xfId="4" applyFont="1" applyFill="1" applyBorder="1" applyAlignment="1">
      <alignment horizontal="left" vertical="center" wrapText="1"/>
    </xf>
    <xf numFmtId="0" fontId="67" fillId="25" borderId="0" xfId="4" applyFont="1" applyFill="1" applyBorder="1" applyAlignment="1">
      <alignment horizontal="left" vertical="center"/>
    </xf>
    <xf numFmtId="0" fontId="63" fillId="25" borderId="124" xfId="4" applyFont="1" applyFill="1" applyBorder="1" applyAlignment="1">
      <alignment horizontal="center" wrapText="1"/>
    </xf>
    <xf numFmtId="0" fontId="63" fillId="25" borderId="69" xfId="4" applyFont="1" applyFill="1" applyBorder="1" applyAlignment="1">
      <alignment horizontal="center" wrapText="1"/>
    </xf>
    <xf numFmtId="0" fontId="63" fillId="25" borderId="124" xfId="4" applyFont="1" applyFill="1" applyBorder="1" applyAlignment="1">
      <alignment horizontal="left" wrapText="1"/>
    </xf>
    <xf numFmtId="0" fontId="63" fillId="25" borderId="70" xfId="4" applyFont="1" applyFill="1" applyBorder="1" applyAlignment="1">
      <alignment horizontal="left" wrapText="1"/>
    </xf>
    <xf numFmtId="0" fontId="63" fillId="25" borderId="69" xfId="4" applyFont="1" applyFill="1" applyBorder="1" applyAlignment="1">
      <alignment horizontal="left" wrapText="1"/>
    </xf>
    <xf numFmtId="0" fontId="63" fillId="25" borderId="152" xfId="4" applyFont="1" applyFill="1" applyBorder="1" applyAlignment="1">
      <alignment wrapText="1"/>
    </xf>
    <xf numFmtId="0" fontId="63" fillId="25" borderId="31" xfId="4" applyFont="1" applyFill="1" applyBorder="1" applyAlignment="1">
      <alignment wrapText="1"/>
    </xf>
    <xf numFmtId="0" fontId="63" fillId="25" borderId="70" xfId="4" applyFont="1" applyFill="1" applyBorder="1" applyAlignment="1">
      <alignment horizontal="left"/>
    </xf>
    <xf numFmtId="0" fontId="63"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colors>
    <mruColors>
      <color rgb="FFE4161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April 2014</a:t>
            </a:r>
          </a:p>
        </c:rich>
      </c:tx>
      <c:layout>
        <c:manualLayout>
          <c:xMode val="edge"/>
          <c:yMode val="edge"/>
          <c:x val="0.23518023854613126"/>
          <c:y val="4.5307594615189281E-2"/>
        </c:manualLayout>
      </c:layout>
    </c:title>
    <c:view3D>
      <c:depthPercent val="100"/>
      <c:rAngAx val="1"/>
    </c:view3D>
    <c:plotArea>
      <c:layout>
        <c:manualLayout>
          <c:layoutTarget val="inner"/>
          <c:xMode val="edge"/>
          <c:yMode val="edge"/>
          <c:x val="0.17011914520148724"/>
          <c:y val="0.20720740004587027"/>
          <c:w val="0.73575068100714569"/>
          <c:h val="0.63125609298838903"/>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2014</c:v>
                </c:pt>
                <c:pt idx="1">
                  <c:v>2013</c:v>
                </c:pt>
              </c:numCache>
            </c:numRef>
          </c:cat>
          <c:val>
            <c:numRef>
              <c:f>'SUMMARY DASHBOARD'!$E$8:$F$8</c:f>
              <c:numCache>
                <c:formatCode>0.0%</c:formatCode>
                <c:ptCount val="2"/>
                <c:pt idx="0">
                  <c:v>0.70009561192863268</c:v>
                </c:pt>
                <c:pt idx="1">
                  <c:v>0.70427708275879364</c:v>
                </c:pt>
              </c:numCache>
            </c:numRef>
          </c:val>
        </c:ser>
        <c:shape val="box"/>
        <c:axId val="82985728"/>
        <c:axId val="82987264"/>
        <c:axId val="0"/>
      </c:bar3DChart>
      <c:dateAx>
        <c:axId val="8298572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2987264"/>
        <c:crosses val="autoZero"/>
        <c:lblOffset val="100"/>
        <c:baseTimeUnit val="days"/>
      </c:dateAx>
      <c:valAx>
        <c:axId val="82987264"/>
        <c:scaling>
          <c:orientation val="minMax"/>
          <c:max val="0.9"/>
          <c:min val="0.30000000000000032"/>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2985728"/>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April 2014</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0703"/>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2199E-2"/>
                  <c:y val="-2.0151138830239609E-2"/>
                </c:manualLayout>
              </c:layout>
              <c:showVal val="1"/>
            </c:dLbl>
            <c:dLbl>
              <c:idx val="1"/>
              <c:layout>
                <c:manualLayout>
                  <c:x val="5.0156739811912807E-2"/>
                  <c:y val="0"/>
                </c:manualLayout>
              </c:layout>
              <c:showVal val="1"/>
            </c:dLbl>
            <c:txPr>
              <a:bodyPr/>
              <a:lstStyle/>
              <a:p>
                <a:pPr>
                  <a:defRPr b="1"/>
                </a:pPr>
                <a:endParaRPr lang="en-US"/>
              </a:p>
            </c:txPr>
            <c:showVal val="1"/>
          </c:dLbls>
          <c:cat>
            <c:numRef>
              <c:f>'SUMMARY DASHBOARD'!$E$10:$F$10</c:f>
              <c:numCache>
                <c:formatCode>0</c:formatCode>
                <c:ptCount val="2"/>
                <c:pt idx="0">
                  <c:v>2014</c:v>
                </c:pt>
                <c:pt idx="1">
                  <c:v>2013</c:v>
                </c:pt>
              </c:numCache>
            </c:numRef>
          </c:cat>
          <c:val>
            <c:numRef>
              <c:f>'SUMMARY DASHBOARD'!$E$11:$F$11</c:f>
              <c:numCache>
                <c:formatCode>"$"#,##0.00_);[Red]\("$"#,##0.00\)</c:formatCode>
                <c:ptCount val="2"/>
                <c:pt idx="0">
                  <c:v>162.14745454545448</c:v>
                </c:pt>
                <c:pt idx="1">
                  <c:v>134.00714285714287</c:v>
                </c:pt>
              </c:numCache>
            </c:numRef>
          </c:val>
        </c:ser>
        <c:shape val="box"/>
        <c:axId val="85076608"/>
        <c:axId val="85086592"/>
        <c:axId val="0"/>
      </c:bar3DChart>
      <c:catAx>
        <c:axId val="85076608"/>
        <c:scaling>
          <c:orientation val="minMax"/>
        </c:scaling>
        <c:axPos val="l"/>
        <c:numFmt formatCode="0" sourceLinked="1"/>
        <c:tickLblPos val="nextTo"/>
        <c:txPr>
          <a:bodyPr/>
          <a:lstStyle/>
          <a:p>
            <a:pPr>
              <a:defRPr b="1" i="0" baseline="0"/>
            </a:pPr>
            <a:endParaRPr lang="en-US"/>
          </a:p>
        </c:txPr>
        <c:crossAx val="85086592"/>
        <c:crosses val="autoZero"/>
        <c:auto val="1"/>
        <c:lblAlgn val="ctr"/>
        <c:lblOffset val="100"/>
      </c:catAx>
      <c:valAx>
        <c:axId val="85086592"/>
        <c:scaling>
          <c:orientation val="minMax"/>
          <c:max val="195"/>
          <c:min val="125"/>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85076608"/>
        <c:crosses val="autoZero"/>
        <c:crossBetween val="between"/>
        <c:majorUnit val="2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403"/>
          <c:h val="0.1412176359781124"/>
        </c:manualLayout>
      </c:layout>
      <c:txPr>
        <a:bodyPr/>
        <a:lstStyle/>
        <a:p>
          <a:pPr>
            <a:defRPr sz="900" baseline="0"/>
          </a:pPr>
          <a:endParaRPr lang="en-US"/>
        </a:p>
      </c:txPr>
    </c:legend>
    <c:plotVisOnly val="1"/>
    <c:dispBlanksAs val="gap"/>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555" l="0.70000000000000062" r="0.70000000000000062" t="0.750000000000005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9504354011823291"/>
          <c:w val="0.70711774592844656"/>
          <c:h val="0.56848482468369765"/>
        </c:manualLayout>
      </c:layout>
      <c:bar3DChart>
        <c:barDir val="col"/>
        <c:grouping val="clustered"/>
        <c:ser>
          <c:idx val="0"/>
          <c:order val="0"/>
          <c:tx>
            <c:strRef>
              <c:f>'SUMMARY DASHBOARD'!$E$53</c:f>
              <c:strCache>
                <c:ptCount val="1"/>
                <c:pt idx="0">
                  <c:v>2014</c:v>
                </c:pt>
              </c:strCache>
            </c:strRef>
          </c:tx>
          <c:spPr>
            <a:solidFill>
              <a:schemeClr val="accent5">
                <a:lumMod val="75000"/>
              </a:schemeClr>
            </a:solidFill>
          </c:spPr>
          <c:dLbls>
            <c:dLbl>
              <c:idx val="0"/>
              <c:layout>
                <c:manualLayout>
                  <c:x val="-9.8402841600635886E-3"/>
                  <c:y val="-7.6581548801726894E-4"/>
                </c:manualLayout>
              </c:layout>
              <c:showVal val="1"/>
            </c:dLbl>
            <c:dLbl>
              <c:idx val="2"/>
              <c:layout>
                <c:manualLayout>
                  <c:x val="3.7037037037037229E-3"/>
                  <c:y val="-9.2593688946776397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209899</c:v>
                </c:pt>
                <c:pt idx="1">
                  <c:v>150274</c:v>
                </c:pt>
                <c:pt idx="2">
                  <c:v>59625</c:v>
                </c:pt>
              </c:numCache>
            </c:numRef>
          </c:val>
        </c:ser>
        <c:ser>
          <c:idx val="1"/>
          <c:order val="1"/>
          <c:tx>
            <c:strRef>
              <c:f>'SUMMARY DASHBOARD'!$F$53</c:f>
              <c:strCache>
                <c:ptCount val="1"/>
                <c:pt idx="0">
                  <c:v>2013</c:v>
                </c:pt>
              </c:strCache>
            </c:strRef>
          </c:tx>
          <c:spPr>
            <a:solidFill>
              <a:schemeClr val="accent5">
                <a:lumMod val="40000"/>
                <a:lumOff val="60000"/>
              </a:schemeClr>
            </a:solidFill>
          </c:spPr>
          <c:dLbls>
            <c:dLbl>
              <c:idx val="0"/>
              <c:layout>
                <c:manualLayout>
                  <c:x val="7.700439653245239E-2"/>
                  <c:y val="0"/>
                </c:manualLayout>
              </c:layout>
              <c:showVal val="1"/>
            </c:dLbl>
            <c:dLbl>
              <c:idx val="1"/>
              <c:layout>
                <c:manualLayout>
                  <c:x val="9.4759763862324708E-2"/>
                  <c:y val="0"/>
                </c:manualLayout>
              </c:layout>
              <c:showVal val="1"/>
            </c:dLbl>
            <c:dLbl>
              <c:idx val="2"/>
              <c:layout>
                <c:manualLayout>
                  <c:x val="6.3375973902315891E-2"/>
                  <c:y val="-1.0860254617705572E-2"/>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195982</c:v>
                </c:pt>
                <c:pt idx="1">
                  <c:v>146002</c:v>
                </c:pt>
                <c:pt idx="2">
                  <c:v>49980</c:v>
                </c:pt>
              </c:numCache>
            </c:numRef>
          </c:val>
        </c:ser>
        <c:shape val="box"/>
        <c:axId val="85137664"/>
        <c:axId val="85172224"/>
        <c:axId val="0"/>
      </c:bar3DChart>
      <c:catAx>
        <c:axId val="85137664"/>
        <c:scaling>
          <c:orientation val="minMax"/>
        </c:scaling>
        <c:axPos val="b"/>
        <c:numFmt formatCode="General" sourceLinked="1"/>
        <c:tickLblPos val="nextTo"/>
        <c:txPr>
          <a:bodyPr rot="-480000" anchor="b" anchorCtr="1"/>
          <a:lstStyle/>
          <a:p>
            <a:pPr>
              <a:defRPr sz="800" b="1"/>
            </a:pPr>
            <a:endParaRPr lang="en-US"/>
          </a:p>
        </c:txPr>
        <c:crossAx val="85172224"/>
        <c:crosses val="autoZero"/>
        <c:auto val="1"/>
        <c:lblAlgn val="ctr"/>
        <c:lblOffset val="100"/>
        <c:tickLblSkip val="1"/>
      </c:catAx>
      <c:valAx>
        <c:axId val="85172224"/>
        <c:scaling>
          <c:orientation val="minMax"/>
          <c:max val="250000"/>
        </c:scaling>
        <c:axPos val="l"/>
        <c:majorGridlines>
          <c:spPr>
            <a:ln>
              <a:solidFill>
                <a:srgbClr val="FC2E4B"/>
              </a:solidFill>
            </a:ln>
          </c:spPr>
        </c:majorGridlines>
        <c:numFmt formatCode="#,##0_);\(#,##0\)" sourceLinked="1"/>
        <c:tickLblPos val="nextTo"/>
        <c:spPr>
          <a:noFill/>
          <a:ln cap="rnd">
            <a:solidFill>
              <a:srgbClr val="FC2E4B"/>
            </a:solidFill>
          </a:ln>
        </c:spPr>
        <c:txPr>
          <a:bodyPr/>
          <a:lstStyle/>
          <a:p>
            <a:pPr>
              <a:defRPr sz="800" b="1"/>
            </a:pPr>
            <a:endParaRPr lang="en-US"/>
          </a:p>
        </c:txPr>
        <c:crossAx val="85137664"/>
        <c:crosses val="autoZero"/>
        <c:crossBetween val="between"/>
        <c:majorUnit val="50000"/>
      </c:valAx>
    </c:plotArea>
    <c:legend>
      <c:legendPos val="r"/>
      <c:layout>
        <c:manualLayout>
          <c:xMode val="edge"/>
          <c:yMode val="edge"/>
          <c:x val="0.86895716899740849"/>
          <c:y val="0.38002354845831177"/>
          <c:w val="0.13042483254261991"/>
          <c:h val="0.19523143719184732"/>
        </c:manualLayout>
      </c:layout>
      <c:txPr>
        <a:bodyPr/>
        <a:lstStyle/>
        <a:p>
          <a:pPr>
            <a:defRPr sz="800" b="1"/>
          </a:pPr>
          <a:endParaRPr lang="en-US"/>
        </a:p>
      </c:txPr>
    </c:legend>
    <c:plotVisOnly val="1"/>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255" l="0.70000000000000062" r="0.70000000000000062" t="0.750000000000002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0.12427361053552521"/>
          <c:y val="0.18981481481481491"/>
          <c:w val="0.67512900510077833"/>
          <c:h val="0.66739975211432012"/>
        </c:manualLayout>
      </c:layout>
      <c:barChart>
        <c:barDir val="col"/>
        <c:grouping val="clustered"/>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dLbls>
            <c:txPr>
              <a:bodyPr/>
              <a:lstStyle/>
              <a:p>
                <a:pPr>
                  <a:defRPr sz="800" b="1">
                    <a:solidFill>
                      <a:schemeClr val="bg1"/>
                    </a:solidFill>
                  </a:defRPr>
                </a:pPr>
                <a:endParaRPr lang="en-US"/>
              </a:p>
            </c:txPr>
            <c:showVal val="1"/>
          </c:dLbls>
          <c:cat>
            <c:numRef>
              <c:f>'SUMMARY DASHBOARD'!$E$14:$F$14</c:f>
              <c:numCache>
                <c:formatCode>0</c:formatCode>
                <c:ptCount val="2"/>
                <c:pt idx="0">
                  <c:v>2014</c:v>
                </c:pt>
                <c:pt idx="1">
                  <c:v>2013</c:v>
                </c:pt>
              </c:numCache>
            </c:numRef>
          </c:cat>
          <c:val>
            <c:numRef>
              <c:f>'SUMMARY DASHBOARD'!$E$16:$F$16</c:f>
              <c:numCache>
                <c:formatCode>"$"#,##0.00_);[Red]\("$"#,##0.00\)</c:formatCode>
                <c:ptCount val="2"/>
                <c:pt idx="0">
                  <c:v>153.13999999999999</c:v>
                </c:pt>
                <c:pt idx="1">
                  <c:v>132.35</c:v>
                </c:pt>
              </c:numCache>
            </c:numRef>
          </c:val>
        </c:ser>
        <c:axId val="80632448"/>
        <c:axId val="80630912"/>
      </c:barChart>
      <c:lineChart>
        <c:grouping val="standard"/>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1984"/>
                  <c:y val="-6.2877523739394273E-2"/>
                </c:manualLayout>
              </c:layout>
              <c:showVal val="1"/>
            </c:dLbl>
            <c:dLbl>
              <c:idx val="1"/>
              <c:layout>
                <c:manualLayout>
                  <c:x val="-4.8865247898110434E-2"/>
                  <c:y val="-6.9135618501511717E-2"/>
                </c:manualLayout>
              </c:layout>
              <c:showVal val="1"/>
            </c:dLbl>
            <c:txPr>
              <a:bodyPr/>
              <a:lstStyle/>
              <a:p>
                <a:pPr>
                  <a:defRPr sz="800" b="1">
                    <a:solidFill>
                      <a:schemeClr val="bg1"/>
                    </a:solidFill>
                  </a:defRPr>
                </a:pPr>
                <a:endParaRPr lang="en-US"/>
              </a:p>
            </c:txPr>
            <c:showVal val="1"/>
          </c:dLbls>
          <c:cat>
            <c:numRef>
              <c:f>'SUMMARY DASHBOARD'!$E$14:$F$14</c:f>
              <c:numCache>
                <c:formatCode>0</c:formatCode>
                <c:ptCount val="2"/>
                <c:pt idx="0">
                  <c:v>2014</c:v>
                </c:pt>
                <c:pt idx="1">
                  <c:v>2013</c:v>
                </c:pt>
              </c:numCache>
            </c:numRef>
          </c:cat>
          <c:val>
            <c:numRef>
              <c:f>'SUMMARY DASHBOARD'!$E$15:$F$15</c:f>
              <c:numCache>
                <c:formatCode>0.0%</c:formatCode>
                <c:ptCount val="2"/>
                <c:pt idx="0">
                  <c:v>0.69399999999999995</c:v>
                </c:pt>
                <c:pt idx="1">
                  <c:v>0.69699999999999995</c:v>
                </c:pt>
              </c:numCache>
            </c:numRef>
          </c:val>
          <c:smooth val="1"/>
        </c:ser>
        <c:marker val="1"/>
        <c:axId val="80615296"/>
        <c:axId val="80616832"/>
      </c:lineChart>
      <c:catAx>
        <c:axId val="80615296"/>
        <c:scaling>
          <c:orientation val="minMax"/>
        </c:scaling>
        <c:axPos val="b"/>
        <c:numFmt formatCode="0" sourceLinked="1"/>
        <c:tickLblPos val="none"/>
        <c:txPr>
          <a:bodyPr anchor="t" anchorCtr="0"/>
          <a:lstStyle/>
          <a:p>
            <a:pPr>
              <a:defRPr sz="900" b="1">
                <a:solidFill>
                  <a:schemeClr val="bg1"/>
                </a:solidFill>
              </a:defRPr>
            </a:pPr>
            <a:endParaRPr lang="en-US"/>
          </a:p>
        </c:txPr>
        <c:crossAx val="80616832"/>
        <c:crosses val="autoZero"/>
        <c:auto val="1"/>
        <c:lblAlgn val="ctr"/>
        <c:lblOffset val="100"/>
      </c:catAx>
      <c:valAx>
        <c:axId val="80616832"/>
        <c:scaling>
          <c:orientation val="minMax"/>
          <c:min val="0.5"/>
        </c:scaling>
        <c:axPos val="l"/>
        <c:majorGridlines>
          <c:spPr>
            <a:ln>
              <a:solidFill>
                <a:schemeClr val="tx2">
                  <a:lumMod val="60000"/>
                  <a:lumOff val="40000"/>
                </a:schemeClr>
              </a:solidFill>
            </a:ln>
          </c:spPr>
        </c:majorGridlines>
        <c:numFmt formatCode="0.0%" sourceLinked="1"/>
        <c:tickLblPos val="nextTo"/>
        <c:spPr>
          <a:ln cap="rnd">
            <a:solidFill>
              <a:srgbClr val="1F497D">
                <a:lumMod val="60000"/>
                <a:lumOff val="40000"/>
              </a:srgbClr>
            </a:solidFill>
          </a:ln>
        </c:spPr>
        <c:txPr>
          <a:bodyPr/>
          <a:lstStyle/>
          <a:p>
            <a:pPr>
              <a:defRPr sz="800" b="1">
                <a:solidFill>
                  <a:schemeClr val="bg1"/>
                </a:solidFill>
              </a:defRPr>
            </a:pPr>
            <a:endParaRPr lang="en-US"/>
          </a:p>
        </c:txPr>
        <c:crossAx val="80615296"/>
        <c:crosses val="autoZero"/>
        <c:crossBetween val="between"/>
      </c:valAx>
      <c:valAx>
        <c:axId val="80630912"/>
        <c:scaling>
          <c:orientation val="minMax"/>
          <c:max val="190"/>
          <c:min val="100"/>
        </c:scaling>
        <c:axPos val="r"/>
        <c:numFmt formatCode="&quot;$&quot;#,##0.00_);[Red]\(&quot;$&quot;#,##0.00\)" sourceLinked="1"/>
        <c:tickLblPos val="nextTo"/>
        <c:spPr>
          <a:ln>
            <a:solidFill>
              <a:srgbClr val="4F81BD"/>
            </a:solidFill>
          </a:ln>
        </c:spPr>
        <c:txPr>
          <a:bodyPr/>
          <a:lstStyle/>
          <a:p>
            <a:pPr>
              <a:defRPr sz="800" b="1">
                <a:solidFill>
                  <a:schemeClr val="bg1"/>
                </a:solidFill>
              </a:defRPr>
            </a:pPr>
            <a:endParaRPr lang="en-US"/>
          </a:p>
        </c:txPr>
        <c:crossAx val="80632448"/>
        <c:crosses val="max"/>
        <c:crossBetween val="between"/>
        <c:majorUnit val="20"/>
      </c:valAx>
      <c:catAx>
        <c:axId val="80632448"/>
        <c:scaling>
          <c:orientation val="minMax"/>
        </c:scaling>
        <c:delete val="1"/>
        <c:axPos val="b"/>
        <c:numFmt formatCode="0" sourceLinked="1"/>
        <c:tickLblPos val="nextTo"/>
        <c:crossAx val="80630912"/>
        <c:crosses val="autoZero"/>
        <c:auto val="1"/>
        <c:lblAlgn val="ctr"/>
        <c:lblOffset val="10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54"/>
          <c:w val="0.58273411650416462"/>
          <c:h val="0.1040069922298312"/>
        </c:manualLayout>
      </c:layout>
      <c:overlay val="1"/>
      <c:txPr>
        <a:bodyPr/>
        <a:lstStyle/>
        <a:p>
          <a:pPr>
            <a:defRPr sz="900" b="1">
              <a:solidFill>
                <a:schemeClr val="bg1"/>
              </a:solidFill>
            </a:defRPr>
          </a:pPr>
          <a:endParaRPr lang="en-US"/>
        </a:p>
      </c:txPr>
    </c:legend>
    <c:plotVisOnly val="1"/>
    <c:dispBlanksAs val="gap"/>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4"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9" name="TextBox 8"/>
        <xdr:cNvSpPr txBox="1"/>
      </xdr:nvSpPr>
      <xdr:spPr>
        <a:xfrm rot="5400000">
          <a:off x="6277228" y="865338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0.47949</cdr:x>
      <cdr:y>0.23302</cdr:y>
    </cdr:from>
    <cdr:to>
      <cdr:x>0.58991</cdr:x>
      <cdr:y>0.36408</cdr:y>
    </cdr:to>
    <cdr:sp macro="" textlink="">
      <cdr:nvSpPr>
        <cdr:cNvPr id="2" name="TextBox 1"/>
        <cdr:cNvSpPr txBox="1"/>
      </cdr:nvSpPr>
      <cdr:spPr>
        <a:xfrm xmlns:a="http://schemas.openxmlformats.org/drawingml/2006/main">
          <a:off x="1447774" y="457217"/>
          <a:ext cx="333405" cy="2571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100" b="1">
              <a:solidFill>
                <a:srgbClr val="FF0000"/>
              </a:solidFill>
            </a:rPr>
            <a:t>-0.4</a:t>
          </a:r>
        </a:p>
      </cdr:txBody>
    </cdr:sp>
  </cdr:relSizeAnchor>
  <cdr:relSizeAnchor xmlns:cdr="http://schemas.openxmlformats.org/drawingml/2006/chartDrawing">
    <cdr:from>
      <cdr:x>0.50474</cdr:x>
      <cdr:y>0.36893</cdr:y>
    </cdr:from>
    <cdr:to>
      <cdr:x>0.58044</cdr:x>
      <cdr:y>0.39806</cdr:y>
    </cdr:to>
    <cdr:cxnSp macro="">
      <cdr:nvCxnSpPr>
        <cdr:cNvPr id="4" name="Straight Arrow Connector 3"/>
        <cdr:cNvCxnSpPr/>
      </cdr:nvCxnSpPr>
      <cdr:spPr>
        <a:xfrm xmlns:a="http://schemas.openxmlformats.org/drawingml/2006/main" rot="-1860000">
          <a:off x="1524010" y="723889"/>
          <a:ext cx="228600" cy="57157"/>
        </a:xfrm>
        <a:prstGeom xmlns:a="http://schemas.openxmlformats.org/drawingml/2006/main" prst="straightConnector1">
          <a:avLst/>
        </a:prstGeom>
        <a:ln xmlns:a="http://schemas.openxmlformats.org/drawingml/2006/main" w="25400" cap="rnd">
          <a:solidFill>
            <a:srgbClr val="FF00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00000" lon="0" rev="1979999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0.65204</cdr:x>
      <cdr:y>0.4005</cdr:y>
    </cdr:from>
    <cdr:to>
      <cdr:x>0.73041</cdr:x>
      <cdr:y>0.45088</cdr:y>
    </cdr:to>
    <cdr:sp macro="" textlink="">
      <cdr:nvSpPr>
        <cdr:cNvPr id="3" name="Straight Arrow Connector 2"/>
        <cdr:cNvSpPr/>
      </cdr:nvSpPr>
      <cdr:spPr>
        <a:xfrm xmlns:a="http://schemas.openxmlformats.org/drawingml/2006/main" flipV="1">
          <a:off x="1981200" y="757234"/>
          <a:ext cx="238125" cy="9525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0.64577</cdr:x>
      <cdr:y>0.43074</cdr:y>
    </cdr:from>
    <cdr:to>
      <cdr:x>0.7837</cdr:x>
      <cdr:y>0.5718</cdr:y>
    </cdr:to>
    <cdr:sp macro="" textlink="">
      <cdr:nvSpPr>
        <cdr:cNvPr id="4" name="TextBox 3"/>
        <cdr:cNvSpPr txBox="1"/>
      </cdr:nvSpPr>
      <cdr:spPr>
        <a:xfrm xmlns:a="http://schemas.openxmlformats.org/drawingml/2006/main">
          <a:off x="1962151" y="814403"/>
          <a:ext cx="419097" cy="26670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21.0%</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April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a:t>
          </a:r>
          <a:r>
            <a:rPr lang="en-US" sz="1100" b="1">
              <a:solidFill>
                <a:schemeClr val="bg1"/>
              </a:solidFill>
            </a:rPr>
            <a:t> 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45"/>
  <sheetViews>
    <sheetView tabSelected="1" zoomScale="120" zoomScaleNormal="120" workbookViewId="0">
      <selection activeCell="D3" sqref="D3:G3"/>
    </sheetView>
  </sheetViews>
  <sheetFormatPr defaultRowHeight="12.75"/>
  <cols>
    <col min="1" max="1" width="1.85546875" style="855" customWidth="1"/>
    <col min="2" max="2" width="2.7109375" style="855" customWidth="1"/>
    <col min="3" max="11" width="12.42578125" style="855" customWidth="1"/>
    <col min="12" max="12" width="15.28515625" style="855" customWidth="1"/>
    <col min="13" max="18" width="12.42578125" style="855" customWidth="1"/>
    <col min="19" max="256" width="9.140625" style="855"/>
    <col min="257" max="257" width="1.85546875" style="855" customWidth="1"/>
    <col min="258" max="258" width="2.7109375" style="855" customWidth="1"/>
    <col min="259" max="274" width="12.42578125" style="855" customWidth="1"/>
    <col min="275" max="512" width="9.140625" style="855"/>
    <col min="513" max="513" width="1.85546875" style="855" customWidth="1"/>
    <col min="514" max="514" width="2.7109375" style="855" customWidth="1"/>
    <col min="515" max="530" width="12.42578125" style="855" customWidth="1"/>
    <col min="531" max="768" width="9.140625" style="855"/>
    <col min="769" max="769" width="1.85546875" style="855" customWidth="1"/>
    <col min="770" max="770" width="2.7109375" style="855" customWidth="1"/>
    <col min="771" max="786" width="12.42578125" style="855" customWidth="1"/>
    <col min="787" max="1024" width="9.140625" style="855"/>
    <col min="1025" max="1025" width="1.85546875" style="855" customWidth="1"/>
    <col min="1026" max="1026" width="2.7109375" style="855" customWidth="1"/>
    <col min="1027" max="1042" width="12.42578125" style="855" customWidth="1"/>
    <col min="1043" max="1280" width="9.140625" style="855"/>
    <col min="1281" max="1281" width="1.85546875" style="855" customWidth="1"/>
    <col min="1282" max="1282" width="2.7109375" style="855" customWidth="1"/>
    <col min="1283" max="1298" width="12.42578125" style="855" customWidth="1"/>
    <col min="1299" max="1536" width="9.140625" style="855"/>
    <col min="1537" max="1537" width="1.85546875" style="855" customWidth="1"/>
    <col min="1538" max="1538" width="2.7109375" style="855" customWidth="1"/>
    <col min="1539" max="1554" width="12.42578125" style="855" customWidth="1"/>
    <col min="1555" max="1792" width="9.140625" style="855"/>
    <col min="1793" max="1793" width="1.85546875" style="855" customWidth="1"/>
    <col min="1794" max="1794" width="2.7109375" style="855" customWidth="1"/>
    <col min="1795" max="1810" width="12.42578125" style="855" customWidth="1"/>
    <col min="1811" max="2048" width="9.140625" style="855"/>
    <col min="2049" max="2049" width="1.85546875" style="855" customWidth="1"/>
    <col min="2050" max="2050" width="2.7109375" style="855" customWidth="1"/>
    <col min="2051" max="2066" width="12.42578125" style="855" customWidth="1"/>
    <col min="2067" max="2304" width="9.140625" style="855"/>
    <col min="2305" max="2305" width="1.85546875" style="855" customWidth="1"/>
    <col min="2306" max="2306" width="2.7109375" style="855" customWidth="1"/>
    <col min="2307" max="2322" width="12.42578125" style="855" customWidth="1"/>
    <col min="2323" max="2560" width="9.140625" style="855"/>
    <col min="2561" max="2561" width="1.85546875" style="855" customWidth="1"/>
    <col min="2562" max="2562" width="2.7109375" style="855" customWidth="1"/>
    <col min="2563" max="2578" width="12.42578125" style="855" customWidth="1"/>
    <col min="2579" max="2816" width="9.140625" style="855"/>
    <col min="2817" max="2817" width="1.85546875" style="855" customWidth="1"/>
    <col min="2818" max="2818" width="2.7109375" style="855" customWidth="1"/>
    <col min="2819" max="2834" width="12.42578125" style="855" customWidth="1"/>
    <col min="2835" max="3072" width="9.140625" style="855"/>
    <col min="3073" max="3073" width="1.85546875" style="855" customWidth="1"/>
    <col min="3074" max="3074" width="2.7109375" style="855" customWidth="1"/>
    <col min="3075" max="3090" width="12.42578125" style="855" customWidth="1"/>
    <col min="3091" max="3328" width="9.140625" style="855"/>
    <col min="3329" max="3329" width="1.85546875" style="855" customWidth="1"/>
    <col min="3330" max="3330" width="2.7109375" style="855" customWidth="1"/>
    <col min="3331" max="3346" width="12.42578125" style="855" customWidth="1"/>
    <col min="3347" max="3584" width="9.140625" style="855"/>
    <col min="3585" max="3585" width="1.85546875" style="855" customWidth="1"/>
    <col min="3586" max="3586" width="2.7109375" style="855" customWidth="1"/>
    <col min="3587" max="3602" width="12.42578125" style="855" customWidth="1"/>
    <col min="3603" max="3840" width="9.140625" style="855"/>
    <col min="3841" max="3841" width="1.85546875" style="855" customWidth="1"/>
    <col min="3842" max="3842" width="2.7109375" style="855" customWidth="1"/>
    <col min="3843" max="3858" width="12.42578125" style="855" customWidth="1"/>
    <col min="3859" max="4096" width="9.140625" style="855"/>
    <col min="4097" max="4097" width="1.85546875" style="855" customWidth="1"/>
    <col min="4098" max="4098" width="2.7109375" style="855" customWidth="1"/>
    <col min="4099" max="4114" width="12.42578125" style="855" customWidth="1"/>
    <col min="4115" max="4352" width="9.140625" style="855"/>
    <col min="4353" max="4353" width="1.85546875" style="855" customWidth="1"/>
    <col min="4354" max="4354" width="2.7109375" style="855" customWidth="1"/>
    <col min="4355" max="4370" width="12.42578125" style="855" customWidth="1"/>
    <col min="4371" max="4608" width="9.140625" style="855"/>
    <col min="4609" max="4609" width="1.85546875" style="855" customWidth="1"/>
    <col min="4610" max="4610" width="2.7109375" style="855" customWidth="1"/>
    <col min="4611" max="4626" width="12.42578125" style="855" customWidth="1"/>
    <col min="4627" max="4864" width="9.140625" style="855"/>
    <col min="4865" max="4865" width="1.85546875" style="855" customWidth="1"/>
    <col min="4866" max="4866" width="2.7109375" style="855" customWidth="1"/>
    <col min="4867" max="4882" width="12.42578125" style="855" customWidth="1"/>
    <col min="4883" max="5120" width="9.140625" style="855"/>
    <col min="5121" max="5121" width="1.85546875" style="855" customWidth="1"/>
    <col min="5122" max="5122" width="2.7109375" style="855" customWidth="1"/>
    <col min="5123" max="5138" width="12.42578125" style="855" customWidth="1"/>
    <col min="5139" max="5376" width="9.140625" style="855"/>
    <col min="5377" max="5377" width="1.85546875" style="855" customWidth="1"/>
    <col min="5378" max="5378" width="2.7109375" style="855" customWidth="1"/>
    <col min="5379" max="5394" width="12.42578125" style="855" customWidth="1"/>
    <col min="5395" max="5632" width="9.140625" style="855"/>
    <col min="5633" max="5633" width="1.85546875" style="855" customWidth="1"/>
    <col min="5634" max="5634" width="2.7109375" style="855" customWidth="1"/>
    <col min="5635" max="5650" width="12.42578125" style="855" customWidth="1"/>
    <col min="5651" max="5888" width="9.140625" style="855"/>
    <col min="5889" max="5889" width="1.85546875" style="855" customWidth="1"/>
    <col min="5890" max="5890" width="2.7109375" style="855" customWidth="1"/>
    <col min="5891" max="5906" width="12.42578125" style="855" customWidth="1"/>
    <col min="5907" max="6144" width="9.140625" style="855"/>
    <col min="6145" max="6145" width="1.85546875" style="855" customWidth="1"/>
    <col min="6146" max="6146" width="2.7109375" style="855" customWidth="1"/>
    <col min="6147" max="6162" width="12.42578125" style="855" customWidth="1"/>
    <col min="6163" max="6400" width="9.140625" style="855"/>
    <col min="6401" max="6401" width="1.85546875" style="855" customWidth="1"/>
    <col min="6402" max="6402" width="2.7109375" style="855" customWidth="1"/>
    <col min="6403" max="6418" width="12.42578125" style="855" customWidth="1"/>
    <col min="6419" max="6656" width="9.140625" style="855"/>
    <col min="6657" max="6657" width="1.85546875" style="855" customWidth="1"/>
    <col min="6658" max="6658" width="2.7109375" style="855" customWidth="1"/>
    <col min="6659" max="6674" width="12.42578125" style="855" customWidth="1"/>
    <col min="6675" max="6912" width="9.140625" style="855"/>
    <col min="6913" max="6913" width="1.85546875" style="855" customWidth="1"/>
    <col min="6914" max="6914" width="2.7109375" style="855" customWidth="1"/>
    <col min="6915" max="6930" width="12.42578125" style="855" customWidth="1"/>
    <col min="6931" max="7168" width="9.140625" style="855"/>
    <col min="7169" max="7169" width="1.85546875" style="855" customWidth="1"/>
    <col min="7170" max="7170" width="2.7109375" style="855" customWidth="1"/>
    <col min="7171" max="7186" width="12.42578125" style="855" customWidth="1"/>
    <col min="7187" max="7424" width="9.140625" style="855"/>
    <col min="7425" max="7425" width="1.85546875" style="855" customWidth="1"/>
    <col min="7426" max="7426" width="2.7109375" style="855" customWidth="1"/>
    <col min="7427" max="7442" width="12.42578125" style="855" customWidth="1"/>
    <col min="7443" max="7680" width="9.140625" style="855"/>
    <col min="7681" max="7681" width="1.85546875" style="855" customWidth="1"/>
    <col min="7682" max="7682" width="2.7109375" style="855" customWidth="1"/>
    <col min="7683" max="7698" width="12.42578125" style="855" customWidth="1"/>
    <col min="7699" max="7936" width="9.140625" style="855"/>
    <col min="7937" max="7937" width="1.85546875" style="855" customWidth="1"/>
    <col min="7938" max="7938" width="2.7109375" style="855" customWidth="1"/>
    <col min="7939" max="7954" width="12.42578125" style="855" customWidth="1"/>
    <col min="7955" max="8192" width="9.140625" style="855"/>
    <col min="8193" max="8193" width="1.85546875" style="855" customWidth="1"/>
    <col min="8194" max="8194" width="2.7109375" style="855" customWidth="1"/>
    <col min="8195" max="8210" width="12.42578125" style="855" customWidth="1"/>
    <col min="8211" max="8448" width="9.140625" style="855"/>
    <col min="8449" max="8449" width="1.85546875" style="855" customWidth="1"/>
    <col min="8450" max="8450" width="2.7109375" style="855" customWidth="1"/>
    <col min="8451" max="8466" width="12.42578125" style="855" customWidth="1"/>
    <col min="8467" max="8704" width="9.140625" style="855"/>
    <col min="8705" max="8705" width="1.85546875" style="855" customWidth="1"/>
    <col min="8706" max="8706" width="2.7109375" style="855" customWidth="1"/>
    <col min="8707" max="8722" width="12.42578125" style="855" customWidth="1"/>
    <col min="8723" max="8960" width="9.140625" style="855"/>
    <col min="8961" max="8961" width="1.85546875" style="855" customWidth="1"/>
    <col min="8962" max="8962" width="2.7109375" style="855" customWidth="1"/>
    <col min="8963" max="8978" width="12.42578125" style="855" customWidth="1"/>
    <col min="8979" max="9216" width="9.140625" style="855"/>
    <col min="9217" max="9217" width="1.85546875" style="855" customWidth="1"/>
    <col min="9218" max="9218" width="2.7109375" style="855" customWidth="1"/>
    <col min="9219" max="9234" width="12.42578125" style="855" customWidth="1"/>
    <col min="9235" max="9472" width="9.140625" style="855"/>
    <col min="9473" max="9473" width="1.85546875" style="855" customWidth="1"/>
    <col min="9474" max="9474" width="2.7109375" style="855" customWidth="1"/>
    <col min="9475" max="9490" width="12.42578125" style="855" customWidth="1"/>
    <col min="9491" max="9728" width="9.140625" style="855"/>
    <col min="9729" max="9729" width="1.85546875" style="855" customWidth="1"/>
    <col min="9730" max="9730" width="2.7109375" style="855" customWidth="1"/>
    <col min="9731" max="9746" width="12.42578125" style="855" customWidth="1"/>
    <col min="9747" max="9984" width="9.140625" style="855"/>
    <col min="9985" max="9985" width="1.85546875" style="855" customWidth="1"/>
    <col min="9986" max="9986" width="2.7109375" style="855" customWidth="1"/>
    <col min="9987" max="10002" width="12.42578125" style="855" customWidth="1"/>
    <col min="10003" max="10240" width="9.140625" style="855"/>
    <col min="10241" max="10241" width="1.85546875" style="855" customWidth="1"/>
    <col min="10242" max="10242" width="2.7109375" style="855" customWidth="1"/>
    <col min="10243" max="10258" width="12.42578125" style="855" customWidth="1"/>
    <col min="10259" max="10496" width="9.140625" style="855"/>
    <col min="10497" max="10497" width="1.85546875" style="855" customWidth="1"/>
    <col min="10498" max="10498" width="2.7109375" style="855" customWidth="1"/>
    <col min="10499" max="10514" width="12.42578125" style="855" customWidth="1"/>
    <col min="10515" max="10752" width="9.140625" style="855"/>
    <col min="10753" max="10753" width="1.85546875" style="855" customWidth="1"/>
    <col min="10754" max="10754" width="2.7109375" style="855" customWidth="1"/>
    <col min="10755" max="10770" width="12.42578125" style="855" customWidth="1"/>
    <col min="10771" max="11008" width="9.140625" style="855"/>
    <col min="11009" max="11009" width="1.85546875" style="855" customWidth="1"/>
    <col min="11010" max="11010" width="2.7109375" style="855" customWidth="1"/>
    <col min="11011" max="11026" width="12.42578125" style="855" customWidth="1"/>
    <col min="11027" max="11264" width="9.140625" style="855"/>
    <col min="11265" max="11265" width="1.85546875" style="855" customWidth="1"/>
    <col min="11266" max="11266" width="2.7109375" style="855" customWidth="1"/>
    <col min="11267" max="11282" width="12.42578125" style="855" customWidth="1"/>
    <col min="11283" max="11520" width="9.140625" style="855"/>
    <col min="11521" max="11521" width="1.85546875" style="855" customWidth="1"/>
    <col min="11522" max="11522" width="2.7109375" style="855" customWidth="1"/>
    <col min="11523" max="11538" width="12.42578125" style="855" customWidth="1"/>
    <col min="11539" max="11776" width="9.140625" style="855"/>
    <col min="11777" max="11777" width="1.85546875" style="855" customWidth="1"/>
    <col min="11778" max="11778" width="2.7109375" style="855" customWidth="1"/>
    <col min="11779" max="11794" width="12.42578125" style="855" customWidth="1"/>
    <col min="11795" max="12032" width="9.140625" style="855"/>
    <col min="12033" max="12033" width="1.85546875" style="855" customWidth="1"/>
    <col min="12034" max="12034" width="2.7109375" style="855" customWidth="1"/>
    <col min="12035" max="12050" width="12.42578125" style="855" customWidth="1"/>
    <col min="12051" max="12288" width="9.140625" style="855"/>
    <col min="12289" max="12289" width="1.85546875" style="855" customWidth="1"/>
    <col min="12290" max="12290" width="2.7109375" style="855" customWidth="1"/>
    <col min="12291" max="12306" width="12.42578125" style="855" customWidth="1"/>
    <col min="12307" max="12544" width="9.140625" style="855"/>
    <col min="12545" max="12545" width="1.85546875" style="855" customWidth="1"/>
    <col min="12546" max="12546" width="2.7109375" style="855" customWidth="1"/>
    <col min="12547" max="12562" width="12.42578125" style="855" customWidth="1"/>
    <col min="12563" max="12800" width="9.140625" style="855"/>
    <col min="12801" max="12801" width="1.85546875" style="855" customWidth="1"/>
    <col min="12802" max="12802" width="2.7109375" style="855" customWidth="1"/>
    <col min="12803" max="12818" width="12.42578125" style="855" customWidth="1"/>
    <col min="12819" max="13056" width="9.140625" style="855"/>
    <col min="13057" max="13057" width="1.85546875" style="855" customWidth="1"/>
    <col min="13058" max="13058" width="2.7109375" style="855" customWidth="1"/>
    <col min="13059" max="13074" width="12.42578125" style="855" customWidth="1"/>
    <col min="13075" max="13312" width="9.140625" style="855"/>
    <col min="13313" max="13313" width="1.85546875" style="855" customWidth="1"/>
    <col min="13314" max="13314" width="2.7109375" style="855" customWidth="1"/>
    <col min="13315" max="13330" width="12.42578125" style="855" customWidth="1"/>
    <col min="13331" max="13568" width="9.140625" style="855"/>
    <col min="13569" max="13569" width="1.85546875" style="855" customWidth="1"/>
    <col min="13570" max="13570" width="2.7109375" style="855" customWidth="1"/>
    <col min="13571" max="13586" width="12.42578125" style="855" customWidth="1"/>
    <col min="13587" max="13824" width="9.140625" style="855"/>
    <col min="13825" max="13825" width="1.85546875" style="855" customWidth="1"/>
    <col min="13826" max="13826" width="2.7109375" style="855" customWidth="1"/>
    <col min="13827" max="13842" width="12.42578125" style="855" customWidth="1"/>
    <col min="13843" max="14080" width="9.140625" style="855"/>
    <col min="14081" max="14081" width="1.85546875" style="855" customWidth="1"/>
    <col min="14082" max="14082" width="2.7109375" style="855" customWidth="1"/>
    <col min="14083" max="14098" width="12.42578125" style="855" customWidth="1"/>
    <col min="14099" max="14336" width="9.140625" style="855"/>
    <col min="14337" max="14337" width="1.85546875" style="855" customWidth="1"/>
    <col min="14338" max="14338" width="2.7109375" style="855" customWidth="1"/>
    <col min="14339" max="14354" width="12.42578125" style="855" customWidth="1"/>
    <col min="14355" max="14592" width="9.140625" style="855"/>
    <col min="14593" max="14593" width="1.85546875" style="855" customWidth="1"/>
    <col min="14594" max="14594" width="2.7109375" style="855" customWidth="1"/>
    <col min="14595" max="14610" width="12.42578125" style="855" customWidth="1"/>
    <col min="14611" max="14848" width="9.140625" style="855"/>
    <col min="14849" max="14849" width="1.85546875" style="855" customWidth="1"/>
    <col min="14850" max="14850" width="2.7109375" style="855" customWidth="1"/>
    <col min="14851" max="14866" width="12.42578125" style="855" customWidth="1"/>
    <col min="14867" max="15104" width="9.140625" style="855"/>
    <col min="15105" max="15105" width="1.85546875" style="855" customWidth="1"/>
    <col min="15106" max="15106" width="2.7109375" style="855" customWidth="1"/>
    <col min="15107" max="15122" width="12.42578125" style="855" customWidth="1"/>
    <col min="15123" max="15360" width="9.140625" style="855"/>
    <col min="15361" max="15361" width="1.85546875" style="855" customWidth="1"/>
    <col min="15362" max="15362" width="2.7109375" style="855" customWidth="1"/>
    <col min="15363" max="15378" width="12.42578125" style="855" customWidth="1"/>
    <col min="15379" max="15616" width="9.140625" style="855"/>
    <col min="15617" max="15617" width="1.85546875" style="855" customWidth="1"/>
    <col min="15618" max="15618" width="2.7109375" style="855" customWidth="1"/>
    <col min="15619" max="15634" width="12.42578125" style="855" customWidth="1"/>
    <col min="15635" max="15872" width="9.140625" style="855"/>
    <col min="15873" max="15873" width="1.85546875" style="855" customWidth="1"/>
    <col min="15874" max="15874" width="2.7109375" style="855" customWidth="1"/>
    <col min="15875" max="15890" width="12.42578125" style="855" customWidth="1"/>
    <col min="15891" max="16128" width="9.140625" style="855"/>
    <col min="16129" max="16129" width="1.85546875" style="855" customWidth="1"/>
    <col min="16130" max="16130" width="2.7109375" style="855" customWidth="1"/>
    <col min="16131" max="16146" width="12.42578125" style="855" customWidth="1"/>
    <col min="16147" max="16384" width="9.140625" style="855"/>
  </cols>
  <sheetData>
    <row r="1" spans="1:29" ht="74.25" customHeight="1">
      <c r="A1" s="953"/>
      <c r="B1" s="852"/>
      <c r="C1" s="852"/>
      <c r="D1" s="852"/>
      <c r="E1" s="852"/>
      <c r="F1" s="852"/>
      <c r="G1" s="853"/>
      <c r="H1" s="852"/>
      <c r="I1" s="852"/>
      <c r="J1" s="852"/>
      <c r="K1" s="852"/>
      <c r="L1" s="854"/>
    </row>
    <row r="2" spans="1:29" ht="28.5">
      <c r="A2" s="954"/>
      <c r="B2" s="939"/>
      <c r="C2" s="955" t="s">
        <v>149</v>
      </c>
      <c r="D2" s="955"/>
      <c r="E2" s="955"/>
      <c r="F2" s="955"/>
      <c r="G2" s="955"/>
      <c r="H2" s="955"/>
      <c r="I2" s="856"/>
      <c r="J2" s="856"/>
      <c r="K2" s="857"/>
      <c r="L2" s="858"/>
      <c r="M2" s="859"/>
      <c r="N2" s="859"/>
      <c r="O2" s="859"/>
      <c r="P2" s="859"/>
      <c r="Q2" s="859"/>
      <c r="R2" s="859"/>
      <c r="S2" s="859"/>
      <c r="T2" s="859"/>
      <c r="U2" s="859"/>
      <c r="V2" s="859"/>
      <c r="W2" s="859"/>
      <c r="X2" s="859"/>
      <c r="Y2" s="859"/>
      <c r="Z2" s="859"/>
      <c r="AA2" s="859"/>
      <c r="AB2" s="859"/>
      <c r="AC2" s="859"/>
    </row>
    <row r="3" spans="1:29" ht="18.75">
      <c r="A3" s="954"/>
      <c r="B3" s="857"/>
      <c r="C3" s="857"/>
      <c r="D3" s="956" t="s">
        <v>29</v>
      </c>
      <c r="E3" s="956"/>
      <c r="F3" s="956"/>
      <c r="G3" s="956"/>
      <c r="H3" s="857"/>
      <c r="I3" s="857"/>
      <c r="J3" s="857"/>
      <c r="K3" s="857"/>
      <c r="L3" s="858"/>
      <c r="M3" s="859"/>
      <c r="N3" s="859"/>
      <c r="O3" s="859"/>
      <c r="P3" s="859"/>
      <c r="Q3" s="859"/>
      <c r="R3" s="859"/>
      <c r="S3" s="859"/>
      <c r="T3" s="859"/>
      <c r="U3" s="859"/>
      <c r="V3" s="859"/>
      <c r="W3" s="859"/>
      <c r="X3" s="859"/>
      <c r="Y3" s="859"/>
      <c r="Z3" s="859"/>
      <c r="AA3" s="859"/>
      <c r="AB3" s="859"/>
      <c r="AC3" s="859"/>
    </row>
    <row r="4" spans="1:29">
      <c r="A4" s="954"/>
      <c r="B4" s="857"/>
      <c r="C4" s="857"/>
      <c r="D4" s="857"/>
      <c r="E4" s="857"/>
      <c r="F4" s="857"/>
      <c r="G4" s="857"/>
      <c r="H4" s="857"/>
      <c r="I4" s="857"/>
      <c r="J4" s="857"/>
      <c r="K4" s="857"/>
      <c r="L4" s="858"/>
      <c r="M4" s="859"/>
      <c r="N4" s="859"/>
      <c r="O4" s="859"/>
      <c r="P4" s="859"/>
      <c r="Q4" s="859"/>
      <c r="R4" s="859"/>
      <c r="S4" s="859"/>
      <c r="T4" s="859"/>
      <c r="U4" s="859"/>
      <c r="V4" s="859"/>
      <c r="W4" s="859"/>
      <c r="X4" s="859"/>
      <c r="Y4" s="859"/>
      <c r="Z4" s="859"/>
      <c r="AA4" s="859"/>
      <c r="AB4" s="859"/>
      <c r="AC4" s="859"/>
    </row>
    <row r="5" spans="1:29" ht="15.75">
      <c r="A5" s="954"/>
      <c r="B5" s="860"/>
      <c r="C5" s="957" t="s">
        <v>150</v>
      </c>
      <c r="D5" s="957"/>
      <c r="E5" s="957"/>
      <c r="F5" s="957"/>
      <c r="G5" s="957"/>
      <c r="H5" s="957"/>
      <c r="I5" s="857"/>
      <c r="J5" s="857"/>
      <c r="K5" s="857"/>
      <c r="L5" s="858"/>
      <c r="M5" s="859"/>
      <c r="N5" s="859"/>
      <c r="O5" s="859"/>
      <c r="P5" s="859"/>
      <c r="Q5" s="859"/>
      <c r="R5" s="859"/>
      <c r="S5" s="859"/>
      <c r="T5" s="859"/>
      <c r="U5" s="859"/>
      <c r="V5" s="859"/>
      <c r="W5" s="859"/>
      <c r="X5" s="859"/>
      <c r="Y5" s="859"/>
      <c r="Z5" s="859"/>
      <c r="AA5" s="859"/>
      <c r="AB5" s="859"/>
      <c r="AC5" s="859"/>
    </row>
    <row r="6" spans="1:29" ht="13.5" thickBot="1">
      <c r="A6" s="954"/>
      <c r="B6" s="857"/>
      <c r="C6" s="857"/>
      <c r="D6" s="857"/>
      <c r="E6" s="857"/>
      <c r="F6" s="857"/>
      <c r="G6" s="857"/>
      <c r="H6" s="857"/>
      <c r="I6" s="857"/>
      <c r="J6" s="857"/>
      <c r="K6" s="857"/>
      <c r="L6" s="858"/>
      <c r="M6" s="859"/>
      <c r="N6" s="859"/>
      <c r="O6" s="859"/>
      <c r="P6" s="859"/>
      <c r="Q6" s="859"/>
      <c r="R6" s="859"/>
      <c r="S6" s="859"/>
      <c r="T6" s="859"/>
      <c r="U6" s="859"/>
      <c r="V6" s="859"/>
      <c r="W6" s="859"/>
      <c r="X6" s="859"/>
      <c r="Y6" s="859"/>
      <c r="Z6" s="859"/>
      <c r="AA6" s="859"/>
      <c r="AB6" s="859"/>
      <c r="AC6" s="859"/>
    </row>
    <row r="7" spans="1:29" ht="25.5" customHeight="1" thickBot="1">
      <c r="A7" s="954"/>
      <c r="B7" s="861"/>
      <c r="C7" s="862"/>
      <c r="D7" s="861"/>
      <c r="E7" s="941">
        <v>2014</v>
      </c>
      <c r="F7" s="942">
        <v>2013</v>
      </c>
      <c r="G7" s="863" t="s">
        <v>8</v>
      </c>
      <c r="H7" s="857"/>
      <c r="I7" s="857"/>
      <c r="J7" s="857"/>
      <c r="K7" s="861"/>
      <c r="L7" s="864"/>
      <c r="M7" s="865"/>
      <c r="N7" s="866"/>
      <c r="O7" s="859"/>
      <c r="P7" s="859"/>
      <c r="Q7" s="859"/>
      <c r="R7" s="859"/>
      <c r="S7" s="859"/>
      <c r="T7" s="859"/>
      <c r="U7" s="859"/>
      <c r="V7" s="859"/>
      <c r="W7" s="859"/>
      <c r="X7" s="859"/>
      <c r="Y7" s="859"/>
      <c r="Z7" s="859"/>
      <c r="AA7" s="859"/>
      <c r="AB7" s="859"/>
      <c r="AC7" s="859"/>
    </row>
    <row r="8" spans="1:29" ht="25.5" customHeight="1" thickBot="1">
      <c r="A8" s="954"/>
      <c r="B8" s="867"/>
      <c r="C8" s="868"/>
      <c r="D8" s="943" t="s">
        <v>151</v>
      </c>
      <c r="E8" s="869">
        <f>'REG+OCC BY CLASS APRIL 2014'!K6</f>
        <v>0.70009561192863268</v>
      </c>
      <c r="F8" s="944">
        <f>'REG+OCC BY CLASS APRIL 2014'!L6</f>
        <v>0.70427708275879364</v>
      </c>
      <c r="G8" s="870">
        <f>'REG+OCC BY CLASS APRIL 2014'!M6</f>
        <v>-0.4</v>
      </c>
      <c r="H8" s="857"/>
      <c r="I8" s="857"/>
      <c r="J8" s="857"/>
      <c r="K8" s="867"/>
      <c r="L8" s="871"/>
      <c r="M8" s="872"/>
      <c r="N8" s="873"/>
      <c r="O8" s="859"/>
      <c r="P8" s="859"/>
      <c r="Q8" s="859"/>
      <c r="R8" s="859"/>
      <c r="S8" s="859"/>
      <c r="T8" s="859"/>
      <c r="U8" s="859"/>
      <c r="V8" s="859"/>
      <c r="W8" s="859"/>
      <c r="X8" s="859"/>
      <c r="Y8" s="859"/>
      <c r="Z8" s="859"/>
      <c r="AA8" s="859"/>
      <c r="AB8" s="859"/>
      <c r="AC8" s="859"/>
    </row>
    <row r="9" spans="1:29" ht="17.25" customHeight="1" thickBot="1">
      <c r="A9" s="954"/>
      <c r="B9" s="867"/>
      <c r="C9" s="868"/>
      <c r="D9" s="874"/>
      <c r="E9" s="875"/>
      <c r="F9" s="875"/>
      <c r="G9" s="876"/>
      <c r="H9" s="857"/>
      <c r="I9" s="857"/>
      <c r="J9" s="857"/>
      <c r="K9" s="867"/>
      <c r="L9" s="871"/>
      <c r="M9" s="872"/>
      <c r="N9" s="873"/>
      <c r="O9" s="859"/>
      <c r="P9" s="859"/>
      <c r="Q9" s="859"/>
      <c r="R9" s="859"/>
      <c r="S9" s="859"/>
      <c r="T9" s="859"/>
      <c r="U9" s="859"/>
      <c r="V9" s="859"/>
      <c r="W9" s="859"/>
      <c r="X9" s="859"/>
      <c r="Y9" s="859"/>
      <c r="Z9" s="859"/>
      <c r="AA9" s="859"/>
      <c r="AB9" s="859"/>
      <c r="AC9" s="859"/>
    </row>
    <row r="10" spans="1:29" ht="25.5" customHeight="1" thickBot="1">
      <c r="A10" s="954"/>
      <c r="B10" s="867"/>
      <c r="C10" s="868"/>
      <c r="D10" s="877"/>
      <c r="E10" s="941">
        <v>2014</v>
      </c>
      <c r="F10" s="942">
        <v>2013</v>
      </c>
      <c r="G10" s="863" t="s">
        <v>8</v>
      </c>
      <c r="H10" s="857"/>
      <c r="I10" s="857"/>
      <c r="J10" s="857"/>
      <c r="K10" s="867"/>
      <c r="L10" s="871"/>
      <c r="M10" s="872"/>
      <c r="N10" s="873"/>
      <c r="O10" s="859"/>
      <c r="P10" s="859"/>
      <c r="Q10" s="859"/>
      <c r="R10" s="859"/>
      <c r="S10" s="859"/>
      <c r="T10" s="859"/>
      <c r="U10" s="859"/>
      <c r="V10" s="859"/>
      <c r="W10" s="859"/>
      <c r="X10" s="859"/>
      <c r="Y10" s="859"/>
      <c r="Z10" s="859"/>
      <c r="AA10" s="859"/>
      <c r="AB10" s="859"/>
      <c r="AC10" s="859"/>
    </row>
    <row r="11" spans="1:29" ht="25.5" customHeight="1" thickBot="1">
      <c r="A11" s="954"/>
      <c r="B11" s="867"/>
      <c r="C11" s="878"/>
      <c r="D11" s="879" t="s">
        <v>152</v>
      </c>
      <c r="E11" s="880">
        <f>'ARR$ APRIL 2014'!C21</f>
        <v>162.14745454545448</v>
      </c>
      <c r="F11" s="881">
        <f>'ARR$ APRIL 2014'!D21</f>
        <v>134.00714285714287</v>
      </c>
      <c r="G11" s="882">
        <f>'ARR$ APRIL 2014'!E21</f>
        <v>0.20999113247500803</v>
      </c>
      <c r="H11" s="857"/>
      <c r="I11" s="857"/>
      <c r="J11" s="857"/>
      <c r="K11" s="867"/>
      <c r="L11" s="883"/>
      <c r="M11" s="884"/>
      <c r="N11" s="873"/>
      <c r="O11" s="859"/>
      <c r="P11" s="859"/>
      <c r="Q11" s="859"/>
      <c r="R11" s="859"/>
      <c r="S11" s="859"/>
      <c r="T11" s="859"/>
      <c r="U11" s="859"/>
      <c r="V11" s="859"/>
      <c r="W11" s="859"/>
      <c r="X11" s="859"/>
      <c r="Y11" s="859"/>
      <c r="Z11" s="859"/>
      <c r="AA11" s="859"/>
      <c r="AB11" s="859"/>
      <c r="AC11" s="859"/>
    </row>
    <row r="12" spans="1:29" ht="21" customHeight="1">
      <c r="A12" s="954"/>
      <c r="B12" s="867"/>
      <c r="C12" s="878"/>
      <c r="D12" s="867"/>
      <c r="E12" s="885"/>
      <c r="F12" s="885"/>
      <c r="G12" s="886"/>
      <c r="H12" s="857"/>
      <c r="I12" s="857"/>
      <c r="J12" s="857"/>
      <c r="K12" s="867"/>
      <c r="L12" s="883"/>
      <c r="M12" s="884"/>
      <c r="N12" s="873"/>
      <c r="O12" s="859"/>
      <c r="P12" s="859"/>
      <c r="Q12" s="859"/>
      <c r="R12" s="859"/>
      <c r="S12" s="859"/>
      <c r="T12" s="859"/>
      <c r="U12" s="859"/>
      <c r="V12" s="859"/>
      <c r="W12" s="859"/>
      <c r="X12" s="859"/>
      <c r="Y12" s="859"/>
      <c r="Z12" s="859"/>
      <c r="AA12" s="859"/>
      <c r="AB12" s="859"/>
      <c r="AC12" s="859"/>
    </row>
    <row r="13" spans="1:29" ht="25.5" customHeight="1" thickBot="1">
      <c r="A13" s="954"/>
      <c r="B13" s="867"/>
      <c r="C13" s="878"/>
      <c r="D13" s="867"/>
      <c r="E13" s="958" t="s">
        <v>153</v>
      </c>
      <c r="F13" s="959"/>
      <c r="G13" s="959"/>
      <c r="H13" s="857"/>
      <c r="I13" s="857"/>
      <c r="J13" s="857"/>
      <c r="K13" s="867"/>
      <c r="L13" s="883"/>
      <c r="M13" s="884"/>
      <c r="N13" s="873"/>
      <c r="O13" s="859"/>
      <c r="P13" s="859"/>
      <c r="Q13" s="859"/>
      <c r="R13" s="859"/>
      <c r="S13" s="859"/>
      <c r="T13" s="859"/>
      <c r="U13" s="859"/>
      <c r="V13" s="859"/>
      <c r="W13" s="859"/>
      <c r="X13" s="859"/>
      <c r="Y13" s="859"/>
      <c r="Z13" s="859"/>
      <c r="AA13" s="859"/>
      <c r="AB13" s="859"/>
      <c r="AC13" s="859"/>
    </row>
    <row r="14" spans="1:29" ht="25.5" customHeight="1" thickBot="1">
      <c r="A14" s="954"/>
      <c r="B14" s="867"/>
      <c r="C14" s="878"/>
      <c r="D14" s="877"/>
      <c r="E14" s="941">
        <v>2014</v>
      </c>
      <c r="F14" s="942">
        <v>2013</v>
      </c>
      <c r="G14" s="863" t="s">
        <v>8</v>
      </c>
      <c r="H14" s="857"/>
      <c r="I14" s="857"/>
      <c r="J14" s="857"/>
      <c r="K14" s="867"/>
      <c r="L14" s="883"/>
      <c r="M14" s="884"/>
      <c r="N14" s="873"/>
      <c r="O14" s="859"/>
      <c r="P14" s="859"/>
      <c r="Q14" s="859"/>
      <c r="R14" s="859"/>
      <c r="S14" s="859"/>
      <c r="T14" s="859"/>
      <c r="U14" s="859"/>
      <c r="V14" s="859"/>
      <c r="W14" s="859"/>
      <c r="X14" s="859"/>
      <c r="Y14" s="859"/>
      <c r="Z14" s="859"/>
      <c r="AA14" s="859"/>
      <c r="AB14" s="859"/>
      <c r="AC14" s="859"/>
    </row>
    <row r="15" spans="1:29" ht="25.5" customHeight="1" thickBot="1">
      <c r="A15" s="954"/>
      <c r="B15" s="867"/>
      <c r="C15" s="878"/>
      <c r="D15" s="943" t="s">
        <v>151</v>
      </c>
      <c r="E15" s="887">
        <f>'REG+OCC BY CLASS FY 2013-2014'!K6</f>
        <v>0.69399999999999995</v>
      </c>
      <c r="F15" s="888">
        <f>'REG+OCC BY CLASS FY 2013-2014'!L6</f>
        <v>0.69699999999999995</v>
      </c>
      <c r="G15" s="889">
        <f>'REG+OCC BY CLASS FY 2013-2014'!M6</f>
        <v>-0.3</v>
      </c>
      <c r="H15" s="857"/>
      <c r="I15" s="857"/>
      <c r="J15" s="857"/>
      <c r="K15" s="867"/>
      <c r="L15" s="883"/>
      <c r="M15" s="884"/>
      <c r="N15" s="873"/>
      <c r="O15" s="859"/>
      <c r="P15" s="859"/>
      <c r="Q15" s="859"/>
      <c r="R15" s="859"/>
      <c r="S15" s="859"/>
      <c r="T15" s="859"/>
      <c r="U15" s="859"/>
      <c r="V15" s="859"/>
      <c r="W15" s="859"/>
      <c r="X15" s="859"/>
      <c r="Y15" s="859"/>
      <c r="Z15" s="859"/>
      <c r="AA15" s="859"/>
      <c r="AB15" s="859"/>
      <c r="AC15" s="859"/>
    </row>
    <row r="16" spans="1:29" ht="25.5" customHeight="1" thickBot="1">
      <c r="A16" s="954"/>
      <c r="B16" s="867"/>
      <c r="C16" s="878"/>
      <c r="D16" s="879" t="s">
        <v>152</v>
      </c>
      <c r="E16" s="945">
        <f>'ARR$ BY REGION FY 13-14'!O21</f>
        <v>153.13999999999999</v>
      </c>
      <c r="F16" s="945">
        <f>'ARR$ BY REGION FY 13-14'!O45</f>
        <v>132.35</v>
      </c>
      <c r="G16" s="946">
        <f>'ARR$ BY REGION FY 13-14'!O69</f>
        <v>0.15708349074423872</v>
      </c>
      <c r="H16" s="857"/>
      <c r="I16" s="857"/>
      <c r="J16" s="857"/>
      <c r="K16" s="867"/>
      <c r="L16" s="883"/>
      <c r="M16" s="884"/>
      <c r="N16" s="873"/>
      <c r="O16" s="859"/>
      <c r="P16" s="859"/>
      <c r="Q16" s="859"/>
      <c r="R16" s="859"/>
      <c r="S16" s="859"/>
      <c r="T16" s="859"/>
      <c r="U16" s="859"/>
      <c r="V16" s="859"/>
      <c r="W16" s="859"/>
      <c r="X16" s="859"/>
      <c r="Y16" s="859"/>
      <c r="Z16" s="859"/>
      <c r="AA16" s="859"/>
      <c r="AB16" s="859"/>
      <c r="AC16" s="859"/>
    </row>
    <row r="17" spans="1:32" ht="21" customHeight="1">
      <c r="A17" s="954"/>
      <c r="B17" s="937"/>
      <c r="C17" s="937"/>
      <c r="D17" s="937"/>
      <c r="E17" s="937"/>
      <c r="F17" s="937"/>
      <c r="G17" s="937"/>
      <c r="H17" s="937"/>
      <c r="I17" s="857"/>
      <c r="J17" s="857"/>
      <c r="K17" s="857"/>
      <c r="L17" s="858"/>
      <c r="M17" s="859"/>
      <c r="N17" s="859"/>
      <c r="O17" s="859"/>
      <c r="P17" s="859"/>
      <c r="Q17" s="859"/>
      <c r="R17" s="859"/>
      <c r="S17" s="859"/>
      <c r="T17" s="859"/>
      <c r="U17" s="859"/>
      <c r="V17" s="859"/>
      <c r="W17" s="859"/>
      <c r="X17" s="859"/>
      <c r="Y17" s="859"/>
      <c r="Z17" s="859"/>
      <c r="AA17" s="859"/>
      <c r="AB17" s="859"/>
      <c r="AC17" s="859"/>
    </row>
    <row r="18" spans="1:32" ht="27" customHeight="1" thickBot="1">
      <c r="A18" s="954"/>
      <c r="B18" s="937"/>
      <c r="C18" s="937"/>
      <c r="D18" s="937"/>
      <c r="E18" s="960" t="s">
        <v>153</v>
      </c>
      <c r="F18" s="961"/>
      <c r="G18" s="961"/>
      <c r="H18" s="937"/>
      <c r="I18" s="857"/>
      <c r="J18" s="857"/>
      <c r="K18" s="857"/>
      <c r="L18" s="858"/>
      <c r="M18" s="859"/>
      <c r="N18" s="859"/>
      <c r="O18" s="859"/>
      <c r="P18" s="859"/>
      <c r="Q18" s="859"/>
      <c r="R18" s="859"/>
      <c r="S18" s="859"/>
      <c r="T18" s="859"/>
      <c r="U18" s="859"/>
      <c r="V18" s="859"/>
      <c r="W18" s="859"/>
      <c r="X18" s="859"/>
      <c r="Y18" s="859"/>
      <c r="Z18" s="859"/>
      <c r="AA18" s="859"/>
      <c r="AB18" s="859"/>
      <c r="AC18" s="859"/>
      <c r="AD18" s="859"/>
      <c r="AE18" s="859"/>
      <c r="AF18" s="859"/>
    </row>
    <row r="19" spans="1:32" ht="25.5" customHeight="1" thickBot="1">
      <c r="A19" s="954"/>
      <c r="B19" s="937"/>
      <c r="C19" s="937"/>
      <c r="D19" s="877"/>
      <c r="E19" s="941">
        <v>2014</v>
      </c>
      <c r="F19" s="942">
        <v>2013</v>
      </c>
      <c r="G19" s="863" t="s">
        <v>8</v>
      </c>
      <c r="H19" s="937"/>
      <c r="I19" s="857"/>
      <c r="J19" s="857"/>
      <c r="K19" s="857"/>
      <c r="L19" s="858"/>
      <c r="M19" s="859"/>
      <c r="N19" s="859"/>
      <c r="O19" s="859"/>
      <c r="P19" s="859"/>
      <c r="Q19" s="859"/>
      <c r="R19" s="859"/>
      <c r="S19" s="859"/>
      <c r="T19" s="859"/>
      <c r="U19" s="859"/>
      <c r="V19" s="859"/>
      <c r="W19" s="859"/>
      <c r="X19" s="859"/>
      <c r="Y19" s="859"/>
      <c r="Z19" s="859"/>
      <c r="AA19" s="859"/>
      <c r="AB19" s="859"/>
      <c r="AC19" s="859"/>
      <c r="AD19" s="859"/>
      <c r="AE19" s="859"/>
      <c r="AF19" s="859"/>
    </row>
    <row r="20" spans="1:32" ht="31.5" customHeight="1" thickBot="1">
      <c r="A20" s="954"/>
      <c r="B20" s="937"/>
      <c r="C20" s="937"/>
      <c r="D20" s="943" t="s">
        <v>154</v>
      </c>
      <c r="E20" s="890">
        <f>'REG+OCC BY CLASS FY 2013-2014'!N6</f>
        <v>2781895</v>
      </c>
      <c r="F20" s="891">
        <f>'REG+OCC BY CLASS FY 2013-2014'!O6</f>
        <v>2799749</v>
      </c>
      <c r="G20" s="882">
        <f>'REG+OCC BY CLASS FY 2013-2014'!P6</f>
        <v>-6.3770002239486468E-3</v>
      </c>
      <c r="H20" s="937"/>
      <c r="I20" s="857"/>
      <c r="J20" s="857"/>
      <c r="K20" s="857"/>
      <c r="L20" s="858"/>
      <c r="M20" s="859"/>
      <c r="N20" s="859"/>
      <c r="O20" s="859"/>
      <c r="P20" s="859"/>
      <c r="Q20" s="859"/>
      <c r="R20" s="859"/>
      <c r="S20" s="859"/>
      <c r="T20" s="859"/>
      <c r="U20" s="859"/>
      <c r="V20" s="859"/>
      <c r="W20" s="859"/>
      <c r="X20" s="859"/>
      <c r="Y20" s="859"/>
      <c r="Z20" s="859"/>
      <c r="AA20" s="859"/>
      <c r="AB20" s="859"/>
      <c r="AC20" s="859"/>
      <c r="AD20" s="859"/>
      <c r="AE20" s="859"/>
      <c r="AF20" s="859"/>
    </row>
    <row r="21" spans="1:32" ht="30" customHeight="1" thickBot="1">
      <c r="A21" s="954"/>
      <c r="B21" s="937"/>
      <c r="C21" s="937"/>
      <c r="D21" s="879" t="s">
        <v>155</v>
      </c>
      <c r="E21" s="947">
        <f>'REG+OCC BY CLASS FY 2013-2014'!Q6</f>
        <v>4009321</v>
      </c>
      <c r="F21" s="947">
        <f>'REG+OCC BY CLASS FY 2013-2014'!R6</f>
        <v>4017760</v>
      </c>
      <c r="G21" s="946">
        <f>'REG+OCC BY CLASS FY 2013-2014'!S6</f>
        <v>-2.1004241169208715E-3</v>
      </c>
      <c r="H21" s="937"/>
      <c r="I21" s="892"/>
      <c r="J21" s="857"/>
      <c r="K21" s="857"/>
      <c r="L21" s="858"/>
      <c r="M21" s="859"/>
      <c r="N21" s="859"/>
      <c r="O21" s="859"/>
      <c r="P21" s="859"/>
      <c r="Q21" s="859"/>
      <c r="R21" s="859"/>
      <c r="S21" s="859"/>
      <c r="T21" s="859"/>
      <c r="U21" s="859"/>
      <c r="V21" s="859"/>
      <c r="W21" s="859"/>
      <c r="X21" s="859"/>
      <c r="Y21" s="859"/>
      <c r="Z21" s="859"/>
      <c r="AA21" s="859"/>
      <c r="AB21" s="859"/>
      <c r="AC21" s="859"/>
      <c r="AD21" s="859"/>
      <c r="AE21" s="859"/>
      <c r="AF21" s="859"/>
    </row>
    <row r="22" spans="1:32">
      <c r="A22" s="954"/>
      <c r="B22" s="937"/>
      <c r="C22" s="937"/>
      <c r="D22" s="937"/>
      <c r="E22" s="937"/>
      <c r="F22" s="937"/>
      <c r="G22" s="937"/>
      <c r="H22" s="937"/>
      <c r="I22" s="857"/>
      <c r="J22" s="857"/>
      <c r="K22" s="857"/>
      <c r="L22" s="858"/>
      <c r="M22" s="859"/>
      <c r="N22" s="859"/>
      <c r="O22" s="859"/>
      <c r="P22" s="859"/>
      <c r="Q22" s="859"/>
      <c r="R22" s="859"/>
      <c r="S22" s="859"/>
      <c r="T22" s="859"/>
      <c r="U22" s="859"/>
      <c r="V22" s="859"/>
      <c r="W22" s="859"/>
      <c r="X22" s="859"/>
      <c r="Y22" s="859"/>
      <c r="Z22" s="859"/>
      <c r="AA22" s="859"/>
      <c r="AB22" s="859"/>
      <c r="AC22" s="859"/>
      <c r="AD22" s="859"/>
      <c r="AE22" s="859"/>
      <c r="AF22" s="859"/>
    </row>
    <row r="23" spans="1:32" ht="24" customHeight="1">
      <c r="A23" s="954"/>
      <c r="B23" s="940"/>
      <c r="C23" s="962" t="s">
        <v>199</v>
      </c>
      <c r="D23" s="962"/>
      <c r="E23" s="962"/>
      <c r="F23" s="962"/>
      <c r="G23" s="962"/>
      <c r="H23" s="962"/>
      <c r="I23" s="857"/>
      <c r="J23" s="857"/>
      <c r="K23" s="857"/>
      <c r="L23" s="858"/>
      <c r="M23" s="859"/>
      <c r="N23" s="859"/>
      <c r="O23" s="859"/>
      <c r="P23" s="859"/>
      <c r="Q23" s="859"/>
      <c r="R23" s="859"/>
      <c r="S23" s="859"/>
      <c r="T23" s="859"/>
      <c r="U23" s="859"/>
      <c r="V23" s="859"/>
      <c r="W23" s="859"/>
      <c r="X23" s="859"/>
      <c r="Y23" s="859"/>
      <c r="Z23" s="859"/>
      <c r="AA23" s="859"/>
      <c r="AB23" s="859"/>
      <c r="AC23" s="859"/>
      <c r="AD23" s="859"/>
      <c r="AE23" s="859"/>
      <c r="AF23" s="859"/>
    </row>
    <row r="24" spans="1:32" ht="13.5" customHeight="1">
      <c r="A24" s="954"/>
      <c r="B24" s="857"/>
      <c r="C24" s="963" t="s">
        <v>156</v>
      </c>
      <c r="D24" s="963"/>
      <c r="E24" s="963"/>
      <c r="F24" s="963"/>
      <c r="G24" s="963"/>
      <c r="H24" s="963"/>
      <c r="I24" s="963"/>
      <c r="J24" s="857"/>
      <c r="K24" s="857"/>
      <c r="L24" s="858"/>
      <c r="M24" s="859"/>
      <c r="N24" s="859"/>
      <c r="O24" s="859"/>
      <c r="P24" s="859"/>
      <c r="Q24" s="859"/>
      <c r="R24" s="859"/>
      <c r="S24" s="859"/>
      <c r="T24" s="859"/>
      <c r="U24" s="859"/>
      <c r="V24" s="859"/>
      <c r="W24" s="859"/>
      <c r="X24" s="859"/>
      <c r="Y24" s="859"/>
      <c r="Z24" s="859"/>
      <c r="AA24" s="859"/>
      <c r="AB24" s="859"/>
      <c r="AC24" s="859"/>
      <c r="AD24" s="859"/>
      <c r="AE24" s="859"/>
      <c r="AF24" s="859"/>
    </row>
    <row r="25" spans="1:32" ht="12" customHeight="1">
      <c r="A25" s="954"/>
      <c r="B25" s="857"/>
      <c r="C25" s="964" t="s">
        <v>157</v>
      </c>
      <c r="D25" s="964"/>
      <c r="E25" s="857"/>
      <c r="F25" s="857"/>
      <c r="G25" s="857"/>
      <c r="H25" s="857"/>
      <c r="I25" s="857"/>
      <c r="J25" s="857"/>
      <c r="K25" s="857"/>
      <c r="L25" s="858"/>
      <c r="M25" s="859"/>
      <c r="N25" s="859"/>
      <c r="O25" s="859"/>
      <c r="P25" s="859"/>
      <c r="Q25" s="859"/>
      <c r="R25" s="859"/>
      <c r="S25" s="859"/>
      <c r="T25" s="859"/>
      <c r="U25" s="859"/>
      <c r="V25" s="859"/>
      <c r="W25" s="859"/>
      <c r="X25" s="859"/>
      <c r="Y25" s="859"/>
      <c r="Z25" s="859"/>
      <c r="AA25" s="859"/>
      <c r="AB25" s="859"/>
      <c r="AC25" s="859"/>
      <c r="AD25" s="859"/>
      <c r="AE25" s="859"/>
      <c r="AF25" s="859"/>
    </row>
    <row r="26" spans="1:32" ht="15" customHeight="1" thickBot="1">
      <c r="A26" s="954"/>
      <c r="B26" s="893"/>
      <c r="C26" s="894"/>
      <c r="D26" s="894"/>
      <c r="E26" s="894"/>
      <c r="F26" s="894"/>
      <c r="G26" s="894"/>
      <c r="H26" s="894"/>
      <c r="I26" s="857"/>
      <c r="J26" s="857"/>
      <c r="K26" s="857"/>
      <c r="L26" s="858"/>
      <c r="M26" s="859"/>
      <c r="N26" s="859"/>
      <c r="O26" s="859"/>
      <c r="P26" s="859"/>
      <c r="Q26" s="859"/>
      <c r="R26" s="859"/>
      <c r="S26" s="859"/>
      <c r="T26" s="859"/>
      <c r="U26" s="859"/>
      <c r="V26" s="859"/>
      <c r="W26" s="859"/>
      <c r="X26" s="859"/>
      <c r="Y26" s="859"/>
      <c r="Z26" s="859"/>
      <c r="AA26" s="859"/>
      <c r="AB26" s="859"/>
      <c r="AC26" s="859"/>
      <c r="AD26" s="859"/>
      <c r="AE26" s="859"/>
      <c r="AF26" s="859"/>
    </row>
    <row r="27" spans="1:32" ht="15" customHeight="1" thickTop="1">
      <c r="A27" s="954"/>
      <c r="B27" s="965" t="s">
        <v>200</v>
      </c>
      <c r="C27" s="966"/>
      <c r="D27" s="966"/>
      <c r="E27" s="966"/>
      <c r="F27" s="966"/>
      <c r="G27" s="966"/>
      <c r="H27" s="967"/>
      <c r="I27" s="857"/>
      <c r="J27" s="857"/>
      <c r="K27" s="857"/>
      <c r="L27" s="858"/>
      <c r="M27" s="859"/>
      <c r="N27" s="859"/>
      <c r="O27" s="859"/>
      <c r="P27" s="859"/>
      <c r="Q27" s="859"/>
      <c r="R27" s="859"/>
      <c r="S27" s="859"/>
      <c r="T27" s="859"/>
      <c r="U27" s="859"/>
      <c r="V27" s="859"/>
      <c r="W27" s="859"/>
      <c r="X27" s="859"/>
      <c r="Y27" s="859"/>
      <c r="Z27" s="859"/>
      <c r="AA27" s="859"/>
      <c r="AB27" s="859"/>
      <c r="AC27" s="859"/>
      <c r="AD27" s="859"/>
      <c r="AE27" s="859"/>
      <c r="AF27" s="859"/>
    </row>
    <row r="28" spans="1:32" ht="15" customHeight="1">
      <c r="A28" s="954"/>
      <c r="B28" s="968"/>
      <c r="C28" s="969"/>
      <c r="D28" s="969"/>
      <c r="E28" s="969"/>
      <c r="F28" s="969"/>
      <c r="G28" s="969"/>
      <c r="H28" s="970"/>
      <c r="I28" s="857"/>
      <c r="J28" s="857"/>
      <c r="K28" s="857"/>
      <c r="L28" s="858"/>
      <c r="M28" s="859"/>
      <c r="N28" s="859"/>
      <c r="O28" s="859"/>
      <c r="P28" s="859"/>
      <c r="Q28" s="859"/>
      <c r="R28" s="859"/>
      <c r="S28" s="859"/>
      <c r="T28" s="859"/>
      <c r="U28" s="859"/>
      <c r="V28" s="859"/>
      <c r="W28" s="859"/>
      <c r="X28" s="859"/>
      <c r="Y28" s="859"/>
      <c r="Z28" s="859"/>
      <c r="AA28" s="859"/>
      <c r="AB28" s="859"/>
      <c r="AC28" s="859"/>
      <c r="AD28" s="859"/>
      <c r="AE28" s="859"/>
      <c r="AF28" s="859"/>
    </row>
    <row r="29" spans="1:32" ht="15" customHeight="1">
      <c r="A29" s="954"/>
      <c r="B29" s="968"/>
      <c r="C29" s="969"/>
      <c r="D29" s="969"/>
      <c r="E29" s="969"/>
      <c r="F29" s="969"/>
      <c r="G29" s="969"/>
      <c r="H29" s="970"/>
      <c r="I29" s="857"/>
      <c r="J29" s="857"/>
      <c r="K29" s="857"/>
      <c r="L29" s="858"/>
      <c r="M29" s="859"/>
      <c r="N29" s="895"/>
      <c r="O29" s="859"/>
      <c r="P29" s="859"/>
      <c r="Q29" s="859"/>
      <c r="R29" s="859"/>
      <c r="S29" s="859"/>
      <c r="T29" s="859"/>
      <c r="U29" s="859"/>
      <c r="V29" s="859"/>
      <c r="W29" s="859"/>
      <c r="X29" s="859"/>
      <c r="Y29" s="859"/>
      <c r="Z29" s="859"/>
      <c r="AA29" s="859"/>
      <c r="AB29" s="859"/>
      <c r="AC29" s="859"/>
      <c r="AD29" s="859"/>
      <c r="AE29" s="859"/>
      <c r="AF29" s="859"/>
    </row>
    <row r="30" spans="1:32" ht="15" customHeight="1">
      <c r="A30" s="954"/>
      <c r="B30" s="968"/>
      <c r="C30" s="969"/>
      <c r="D30" s="969"/>
      <c r="E30" s="969"/>
      <c r="F30" s="969"/>
      <c r="G30" s="969"/>
      <c r="H30" s="970"/>
      <c r="I30" s="857"/>
      <c r="J30" s="857"/>
      <c r="K30" s="857"/>
      <c r="L30" s="858"/>
      <c r="M30" s="859"/>
      <c r="N30" s="859"/>
      <c r="O30" s="859"/>
      <c r="P30" s="859"/>
      <c r="Q30" s="859"/>
      <c r="R30" s="859"/>
      <c r="S30" s="859"/>
      <c r="T30" s="859"/>
      <c r="U30" s="859"/>
      <c r="V30" s="859"/>
      <c r="W30" s="859"/>
      <c r="X30" s="859"/>
      <c r="Y30" s="859"/>
      <c r="Z30" s="859"/>
      <c r="AA30" s="859"/>
      <c r="AB30" s="859"/>
      <c r="AC30" s="859"/>
      <c r="AD30" s="859"/>
      <c r="AE30" s="859"/>
      <c r="AF30" s="859"/>
    </row>
    <row r="31" spans="1:32" ht="15" customHeight="1">
      <c r="A31" s="954"/>
      <c r="B31" s="968"/>
      <c r="C31" s="969"/>
      <c r="D31" s="969"/>
      <c r="E31" s="969"/>
      <c r="F31" s="969"/>
      <c r="G31" s="969"/>
      <c r="H31" s="970"/>
      <c r="I31" s="857"/>
      <c r="J31" s="857"/>
      <c r="K31" s="857"/>
      <c r="L31" s="858"/>
      <c r="M31" s="859"/>
      <c r="N31" s="859"/>
      <c r="O31" s="859"/>
      <c r="P31" s="859"/>
      <c r="Q31" s="859"/>
      <c r="R31" s="859"/>
      <c r="S31" s="859"/>
      <c r="T31" s="859"/>
      <c r="U31" s="859"/>
      <c r="V31" s="859"/>
      <c r="W31" s="859"/>
      <c r="X31" s="859"/>
      <c r="Y31" s="859"/>
      <c r="Z31" s="859"/>
      <c r="AA31" s="859"/>
      <c r="AB31" s="859"/>
      <c r="AC31" s="859"/>
      <c r="AD31" s="859"/>
      <c r="AE31" s="859"/>
      <c r="AF31" s="859"/>
    </row>
    <row r="32" spans="1:32" ht="14.25" customHeight="1">
      <c r="A32" s="954"/>
      <c r="B32" s="968"/>
      <c r="C32" s="969"/>
      <c r="D32" s="969"/>
      <c r="E32" s="969"/>
      <c r="F32" s="969"/>
      <c r="G32" s="969"/>
      <c r="H32" s="970"/>
      <c r="I32" s="857"/>
      <c r="J32" s="857"/>
      <c r="K32" s="857"/>
      <c r="L32" s="858"/>
      <c r="M32" s="859"/>
      <c r="N32" s="859"/>
      <c r="O32" s="859"/>
      <c r="P32" s="859"/>
      <c r="Q32" s="859"/>
      <c r="R32" s="859"/>
      <c r="S32" s="859"/>
      <c r="T32" s="859"/>
      <c r="U32" s="859"/>
      <c r="V32" s="859"/>
      <c r="W32" s="859"/>
      <c r="X32" s="859"/>
      <c r="Y32" s="859"/>
      <c r="Z32" s="859"/>
      <c r="AA32" s="859"/>
      <c r="AB32" s="859"/>
      <c r="AC32" s="859"/>
      <c r="AD32" s="859"/>
      <c r="AE32" s="859"/>
      <c r="AF32" s="859"/>
    </row>
    <row r="33" spans="1:32">
      <c r="A33" s="896"/>
      <c r="B33" s="968"/>
      <c r="C33" s="969"/>
      <c r="D33" s="969"/>
      <c r="E33" s="969"/>
      <c r="F33" s="969"/>
      <c r="G33" s="969"/>
      <c r="H33" s="970"/>
      <c r="I33" s="897"/>
      <c r="J33" s="897"/>
      <c r="K33" s="897"/>
      <c r="L33" s="898"/>
      <c r="M33" s="859"/>
      <c r="N33" s="859"/>
      <c r="O33" s="859"/>
      <c r="P33" s="859"/>
      <c r="Q33" s="859"/>
      <c r="R33" s="859"/>
      <c r="S33" s="859"/>
      <c r="T33" s="859"/>
      <c r="U33" s="859"/>
      <c r="V33" s="859"/>
      <c r="W33" s="859"/>
      <c r="X33" s="859"/>
      <c r="Y33" s="859"/>
      <c r="Z33" s="859"/>
      <c r="AA33" s="859"/>
      <c r="AB33" s="859"/>
      <c r="AC33" s="859"/>
      <c r="AD33" s="859"/>
      <c r="AE33" s="859"/>
      <c r="AF33" s="859"/>
    </row>
    <row r="34" spans="1:32">
      <c r="A34" s="899"/>
      <c r="B34" s="968"/>
      <c r="C34" s="969"/>
      <c r="D34" s="969"/>
      <c r="E34" s="969"/>
      <c r="F34" s="969"/>
      <c r="G34" s="969"/>
      <c r="H34" s="970"/>
      <c r="I34" s="857"/>
      <c r="J34" s="857"/>
      <c r="K34" s="857"/>
      <c r="L34" s="858"/>
      <c r="M34" s="859"/>
      <c r="N34" s="859"/>
      <c r="O34" s="859"/>
      <c r="P34" s="859"/>
      <c r="Q34" s="859"/>
      <c r="R34" s="859"/>
      <c r="S34" s="859"/>
      <c r="T34" s="859"/>
      <c r="U34" s="859"/>
      <c r="V34" s="859"/>
      <c r="W34" s="859"/>
      <c r="X34" s="859"/>
      <c r="Y34" s="859"/>
      <c r="Z34" s="859"/>
      <c r="AA34" s="859"/>
      <c r="AB34" s="859"/>
      <c r="AC34" s="859"/>
      <c r="AD34" s="859"/>
      <c r="AE34" s="859"/>
      <c r="AF34" s="859"/>
    </row>
    <row r="35" spans="1:32">
      <c r="A35" s="899"/>
      <c r="B35" s="968"/>
      <c r="C35" s="969"/>
      <c r="D35" s="969"/>
      <c r="E35" s="969"/>
      <c r="F35" s="969"/>
      <c r="G35" s="969"/>
      <c r="H35" s="970"/>
      <c r="I35" s="857"/>
      <c r="J35" s="857"/>
      <c r="K35" s="857"/>
      <c r="L35" s="858"/>
      <c r="M35" s="859"/>
      <c r="N35" s="859"/>
      <c r="O35" s="859"/>
      <c r="P35" s="859"/>
      <c r="Q35" s="859"/>
      <c r="R35" s="859"/>
      <c r="S35" s="859"/>
      <c r="T35" s="859"/>
      <c r="U35" s="859"/>
      <c r="V35" s="859"/>
      <c r="W35" s="859"/>
      <c r="X35" s="859"/>
      <c r="Y35" s="859"/>
      <c r="Z35" s="859"/>
      <c r="AA35" s="859"/>
      <c r="AB35" s="859"/>
      <c r="AC35" s="859"/>
      <c r="AD35" s="859"/>
      <c r="AE35" s="859"/>
      <c r="AF35" s="859"/>
    </row>
    <row r="36" spans="1:32">
      <c r="A36" s="938"/>
      <c r="B36" s="968"/>
      <c r="C36" s="969"/>
      <c r="D36" s="969"/>
      <c r="E36" s="969"/>
      <c r="F36" s="969"/>
      <c r="G36" s="969"/>
      <c r="H36" s="970"/>
      <c r="I36" s="937"/>
      <c r="J36" s="937"/>
      <c r="K36" s="937"/>
      <c r="L36" s="900"/>
      <c r="M36" s="859"/>
      <c r="N36" s="859"/>
      <c r="O36" s="859"/>
      <c r="P36" s="859"/>
      <c r="Q36" s="859"/>
      <c r="R36" s="859"/>
      <c r="S36" s="859"/>
      <c r="T36" s="859"/>
      <c r="U36" s="859"/>
      <c r="V36" s="859"/>
      <c r="W36" s="859"/>
      <c r="X36" s="859"/>
      <c r="Y36" s="859"/>
      <c r="Z36" s="859"/>
      <c r="AA36" s="859"/>
      <c r="AB36" s="859"/>
      <c r="AC36" s="859"/>
      <c r="AD36" s="859"/>
      <c r="AE36" s="859"/>
      <c r="AF36" s="859"/>
    </row>
    <row r="37" spans="1:32" s="902" customFormat="1">
      <c r="A37" s="899"/>
      <c r="B37" s="968"/>
      <c r="C37" s="969"/>
      <c r="D37" s="969"/>
      <c r="E37" s="969"/>
      <c r="F37" s="969"/>
      <c r="G37" s="969"/>
      <c r="H37" s="970"/>
      <c r="I37" s="857"/>
      <c r="J37" s="857"/>
      <c r="K37" s="857"/>
      <c r="L37" s="858"/>
      <c r="M37" s="901"/>
      <c r="N37" s="901"/>
      <c r="O37" s="901"/>
      <c r="P37" s="901"/>
      <c r="Q37" s="901"/>
      <c r="R37" s="901"/>
      <c r="S37" s="901"/>
      <c r="T37" s="901"/>
      <c r="U37" s="901"/>
      <c r="V37" s="901"/>
      <c r="W37" s="901"/>
      <c r="X37" s="901"/>
      <c r="Y37" s="901"/>
      <c r="Z37" s="901"/>
      <c r="AA37" s="901"/>
      <c r="AB37" s="901"/>
      <c r="AC37" s="901"/>
      <c r="AD37" s="901"/>
      <c r="AE37" s="901"/>
      <c r="AF37" s="901"/>
    </row>
    <row r="38" spans="1:32" s="902" customFormat="1">
      <c r="A38" s="899"/>
      <c r="B38" s="968"/>
      <c r="C38" s="969"/>
      <c r="D38" s="969"/>
      <c r="E38" s="969"/>
      <c r="F38" s="969"/>
      <c r="G38" s="969"/>
      <c r="H38" s="970"/>
      <c r="I38" s="857"/>
      <c r="J38" s="857"/>
      <c r="K38" s="857"/>
      <c r="L38" s="858"/>
      <c r="M38" s="901"/>
      <c r="N38" s="901"/>
      <c r="O38" s="901"/>
      <c r="P38" s="901"/>
      <c r="Q38" s="901"/>
      <c r="R38" s="901"/>
      <c r="S38" s="901"/>
      <c r="T38" s="901"/>
      <c r="U38" s="901"/>
      <c r="V38" s="901"/>
      <c r="W38" s="901"/>
      <c r="X38" s="901"/>
      <c r="Y38" s="901"/>
      <c r="Z38" s="901"/>
      <c r="AA38" s="901"/>
      <c r="AB38" s="901"/>
      <c r="AC38" s="901"/>
      <c r="AD38" s="901"/>
      <c r="AE38" s="901"/>
      <c r="AF38" s="901"/>
    </row>
    <row r="39" spans="1:32" s="902" customFormat="1">
      <c r="A39" s="899"/>
      <c r="B39" s="968"/>
      <c r="C39" s="969"/>
      <c r="D39" s="969"/>
      <c r="E39" s="969"/>
      <c r="F39" s="969"/>
      <c r="G39" s="969"/>
      <c r="H39" s="970"/>
      <c r="I39" s="857"/>
      <c r="J39" s="857"/>
      <c r="K39" s="857"/>
      <c r="L39" s="858"/>
      <c r="M39" s="901"/>
      <c r="N39" s="901"/>
      <c r="O39" s="901"/>
      <c r="P39" s="901"/>
      <c r="Q39" s="901"/>
      <c r="R39" s="901"/>
      <c r="S39" s="901"/>
      <c r="T39" s="901"/>
      <c r="U39" s="901"/>
      <c r="V39" s="901"/>
      <c r="W39" s="901"/>
      <c r="X39" s="901"/>
      <c r="Y39" s="901"/>
      <c r="Z39" s="901"/>
      <c r="AA39" s="901"/>
      <c r="AB39" s="901"/>
      <c r="AC39" s="901"/>
      <c r="AD39" s="901"/>
      <c r="AE39" s="901"/>
      <c r="AF39" s="901"/>
    </row>
    <row r="40" spans="1:32" s="902" customFormat="1">
      <c r="A40" s="899"/>
      <c r="B40" s="968"/>
      <c r="C40" s="969"/>
      <c r="D40" s="969"/>
      <c r="E40" s="969"/>
      <c r="F40" s="969"/>
      <c r="G40" s="969"/>
      <c r="H40" s="970"/>
      <c r="I40" s="857"/>
      <c r="J40" s="857"/>
      <c r="K40" s="857"/>
      <c r="L40" s="858"/>
      <c r="M40" s="901"/>
      <c r="N40" s="901"/>
      <c r="O40" s="901"/>
      <c r="P40" s="901"/>
      <c r="Q40" s="901"/>
      <c r="R40" s="901"/>
      <c r="S40" s="901"/>
      <c r="T40" s="901"/>
      <c r="U40" s="901"/>
      <c r="V40" s="901"/>
      <c r="W40" s="901"/>
      <c r="X40" s="901"/>
      <c r="Y40" s="901"/>
      <c r="Z40" s="901"/>
      <c r="AA40" s="901"/>
      <c r="AB40" s="901"/>
      <c r="AC40" s="901"/>
      <c r="AD40" s="901"/>
      <c r="AE40" s="901"/>
      <c r="AF40" s="901"/>
    </row>
    <row r="41" spans="1:32" s="902" customFormat="1">
      <c r="A41" s="938"/>
      <c r="B41" s="968"/>
      <c r="C41" s="969"/>
      <c r="D41" s="969"/>
      <c r="E41" s="969"/>
      <c r="F41" s="969"/>
      <c r="G41" s="969"/>
      <c r="H41" s="970"/>
      <c r="I41" s="950"/>
      <c r="J41" s="951"/>
      <c r="K41" s="951"/>
      <c r="L41" s="952"/>
      <c r="M41" s="901"/>
      <c r="N41" s="901"/>
      <c r="O41" s="901"/>
      <c r="P41" s="901"/>
      <c r="Q41" s="901"/>
      <c r="R41" s="901"/>
      <c r="S41" s="901"/>
      <c r="T41" s="901"/>
      <c r="U41" s="901"/>
      <c r="V41" s="901"/>
      <c r="W41" s="901"/>
      <c r="X41" s="901"/>
      <c r="Y41" s="901"/>
      <c r="Z41" s="901"/>
      <c r="AA41" s="901"/>
      <c r="AB41" s="901"/>
      <c r="AC41" s="901"/>
      <c r="AD41" s="901"/>
      <c r="AE41" s="901"/>
      <c r="AF41" s="901"/>
    </row>
    <row r="42" spans="1:32">
      <c r="A42" s="899"/>
      <c r="B42" s="968"/>
      <c r="C42" s="969"/>
      <c r="D42" s="969"/>
      <c r="E42" s="969"/>
      <c r="F42" s="969"/>
      <c r="G42" s="969"/>
      <c r="H42" s="970"/>
      <c r="I42" s="857"/>
      <c r="J42" s="857"/>
      <c r="K42" s="857"/>
      <c r="L42" s="858"/>
      <c r="M42" s="859"/>
      <c r="N42" s="859"/>
      <c r="O42" s="859"/>
      <c r="P42" s="859"/>
      <c r="Q42" s="859"/>
      <c r="R42" s="859"/>
      <c r="S42" s="859"/>
      <c r="T42" s="859"/>
      <c r="U42" s="859"/>
      <c r="V42" s="859"/>
      <c r="W42" s="859"/>
      <c r="X42" s="859"/>
      <c r="Y42" s="859"/>
      <c r="Z42" s="859"/>
      <c r="AA42" s="859"/>
      <c r="AB42" s="859"/>
      <c r="AC42" s="859"/>
      <c r="AD42" s="859"/>
      <c r="AE42" s="859"/>
      <c r="AF42" s="859"/>
    </row>
    <row r="43" spans="1:32">
      <c r="A43" s="899"/>
      <c r="B43" s="968"/>
      <c r="C43" s="969"/>
      <c r="D43" s="969"/>
      <c r="E43" s="969"/>
      <c r="F43" s="969"/>
      <c r="G43" s="969"/>
      <c r="H43" s="970"/>
      <c r="I43" s="857"/>
      <c r="J43" s="857"/>
      <c r="K43" s="857"/>
      <c r="L43" s="858"/>
      <c r="M43" s="859"/>
      <c r="N43" s="859"/>
      <c r="O43" s="859"/>
      <c r="P43" s="859"/>
      <c r="Q43" s="859"/>
      <c r="R43" s="859"/>
      <c r="S43" s="859"/>
      <c r="T43" s="859"/>
      <c r="U43" s="859"/>
      <c r="V43" s="859"/>
      <c r="W43" s="859"/>
      <c r="X43" s="859"/>
      <c r="Y43" s="859"/>
      <c r="Z43" s="859"/>
      <c r="AA43" s="859"/>
      <c r="AB43" s="859"/>
      <c r="AC43" s="859"/>
      <c r="AD43" s="859"/>
      <c r="AE43" s="859"/>
      <c r="AF43" s="859"/>
    </row>
    <row r="44" spans="1:32" ht="13.5" thickBot="1">
      <c r="A44" s="899"/>
      <c r="B44" s="971"/>
      <c r="C44" s="972"/>
      <c r="D44" s="972"/>
      <c r="E44" s="972"/>
      <c r="F44" s="972"/>
      <c r="G44" s="972"/>
      <c r="H44" s="973"/>
      <c r="I44" s="857"/>
      <c r="J44" s="857"/>
      <c r="K44" s="857"/>
      <c r="L44" s="858"/>
      <c r="M44" s="859"/>
      <c r="N44" s="859"/>
      <c r="O44" s="859"/>
      <c r="P44" s="859"/>
      <c r="Q44" s="859"/>
      <c r="R44" s="859"/>
      <c r="S44" s="859"/>
      <c r="T44" s="859"/>
      <c r="U44" s="859"/>
      <c r="V44" s="859"/>
      <c r="W44" s="859"/>
      <c r="X44" s="859"/>
      <c r="Y44" s="859"/>
      <c r="Z44" s="859"/>
      <c r="AA44" s="859"/>
      <c r="AB44" s="859"/>
      <c r="AC44" s="859"/>
      <c r="AD44" s="859"/>
      <c r="AE44" s="859"/>
      <c r="AF44" s="859"/>
    </row>
    <row r="45" spans="1:32" ht="14.25" thickTop="1" thickBot="1">
      <c r="A45" s="948"/>
      <c r="B45" s="903"/>
      <c r="C45" s="903"/>
      <c r="D45" s="903"/>
      <c r="E45" s="903"/>
      <c r="F45" s="903"/>
      <c r="G45" s="903"/>
      <c r="H45" s="903"/>
      <c r="I45" s="903"/>
      <c r="J45" s="903"/>
      <c r="K45" s="903"/>
      <c r="L45" s="949"/>
      <c r="M45" s="859"/>
      <c r="N45" s="859"/>
      <c r="O45" s="859"/>
      <c r="P45" s="859"/>
      <c r="Q45" s="859"/>
      <c r="R45" s="859"/>
      <c r="S45" s="859"/>
      <c r="T45" s="859"/>
      <c r="U45" s="859"/>
      <c r="V45" s="859"/>
      <c r="W45" s="859"/>
      <c r="X45" s="859"/>
      <c r="Y45" s="859"/>
      <c r="Z45" s="859"/>
      <c r="AA45" s="859"/>
      <c r="AB45" s="859"/>
      <c r="AC45" s="859"/>
      <c r="AD45" s="859"/>
      <c r="AE45" s="859"/>
      <c r="AF45" s="859"/>
    </row>
    <row r="46" spans="1:32">
      <c r="M46" s="859"/>
      <c r="N46" s="859"/>
      <c r="O46" s="859"/>
      <c r="P46" s="859"/>
      <c r="Q46" s="859"/>
      <c r="R46" s="859"/>
      <c r="S46" s="859"/>
      <c r="T46" s="859"/>
      <c r="U46" s="859"/>
      <c r="V46" s="859"/>
      <c r="W46" s="859"/>
      <c r="X46" s="859"/>
      <c r="Y46" s="859"/>
      <c r="Z46" s="859"/>
      <c r="AA46" s="859"/>
      <c r="AB46" s="859"/>
      <c r="AC46" s="859"/>
      <c r="AD46" s="859"/>
      <c r="AE46" s="859"/>
      <c r="AF46" s="859"/>
    </row>
    <row r="47" spans="1:32">
      <c r="A47" s="859"/>
      <c r="B47" s="859"/>
      <c r="C47" s="859"/>
      <c r="D47" s="859"/>
      <c r="E47" s="859"/>
      <c r="F47" s="859"/>
      <c r="G47" s="859"/>
      <c r="H47" s="859"/>
      <c r="I47" s="859"/>
      <c r="J47" s="859"/>
      <c r="K47" s="859"/>
      <c r="L47" s="859"/>
      <c r="M47" s="859"/>
      <c r="N47" s="859"/>
      <c r="O47" s="859"/>
      <c r="P47" s="859"/>
      <c r="Q47" s="859"/>
      <c r="R47" s="859"/>
      <c r="S47" s="859"/>
      <c r="T47" s="859"/>
      <c r="U47" s="859"/>
      <c r="V47" s="859"/>
      <c r="W47" s="859"/>
      <c r="X47" s="859"/>
      <c r="Y47" s="859"/>
      <c r="Z47" s="859"/>
      <c r="AA47" s="859"/>
      <c r="AB47" s="859"/>
      <c r="AC47" s="859"/>
      <c r="AD47" s="859"/>
      <c r="AE47" s="859"/>
      <c r="AF47" s="859"/>
    </row>
    <row r="48" spans="1:32">
      <c r="A48" s="859"/>
      <c r="B48" s="859"/>
      <c r="C48" s="859"/>
      <c r="D48" s="859"/>
      <c r="E48" s="859"/>
      <c r="F48" s="859"/>
      <c r="G48" s="859"/>
      <c r="H48" s="859"/>
      <c r="I48" s="859"/>
      <c r="J48" s="859"/>
      <c r="K48" s="859"/>
      <c r="L48" s="859"/>
      <c r="M48" s="859"/>
      <c r="N48" s="859"/>
      <c r="O48" s="859"/>
      <c r="P48" s="859"/>
      <c r="Q48" s="859"/>
      <c r="R48" s="859"/>
      <c r="S48" s="859"/>
      <c r="T48" s="859"/>
      <c r="U48" s="859"/>
      <c r="V48" s="859"/>
      <c r="W48" s="859"/>
      <c r="X48" s="859"/>
      <c r="Y48" s="859"/>
      <c r="Z48" s="859"/>
      <c r="AA48" s="859"/>
      <c r="AB48" s="859"/>
      <c r="AC48" s="859"/>
      <c r="AD48" s="859"/>
      <c r="AE48" s="859"/>
      <c r="AF48" s="859"/>
    </row>
    <row r="49" spans="1:32">
      <c r="A49" s="859"/>
      <c r="B49" s="859"/>
      <c r="C49" s="904"/>
      <c r="D49" s="904"/>
      <c r="E49" s="904"/>
      <c r="F49" s="904"/>
      <c r="G49" s="904"/>
      <c r="H49" s="859"/>
      <c r="I49" s="859"/>
      <c r="J49" s="859"/>
      <c r="K49" s="859"/>
      <c r="L49" s="859"/>
      <c r="M49" s="859"/>
      <c r="N49" s="859"/>
      <c r="O49" s="859"/>
      <c r="P49" s="859"/>
      <c r="Q49" s="859"/>
      <c r="R49" s="859"/>
      <c r="S49" s="859"/>
      <c r="T49" s="859"/>
      <c r="U49" s="859"/>
      <c r="V49" s="859"/>
      <c r="W49" s="859"/>
      <c r="X49" s="859"/>
      <c r="Y49" s="859"/>
      <c r="Z49" s="859"/>
      <c r="AA49" s="859"/>
      <c r="AB49" s="859"/>
      <c r="AC49" s="859"/>
      <c r="AD49" s="859"/>
      <c r="AE49" s="859"/>
      <c r="AF49" s="859"/>
    </row>
    <row r="50" spans="1:32">
      <c r="A50" s="859"/>
      <c r="B50" s="859"/>
      <c r="C50" s="904"/>
      <c r="D50" s="904"/>
      <c r="E50" s="904"/>
      <c r="F50" s="904"/>
      <c r="G50" s="904"/>
      <c r="H50" s="859"/>
      <c r="I50" s="859"/>
      <c r="J50" s="859"/>
      <c r="K50" s="859"/>
      <c r="L50" s="859"/>
      <c r="M50" s="859"/>
      <c r="N50" s="859"/>
      <c r="O50" s="859"/>
      <c r="P50" s="859"/>
      <c r="Q50" s="859"/>
      <c r="R50" s="859"/>
      <c r="S50" s="859"/>
      <c r="T50" s="859"/>
      <c r="U50" s="859"/>
      <c r="V50" s="859"/>
      <c r="W50" s="859"/>
      <c r="X50" s="859"/>
      <c r="Y50" s="859"/>
      <c r="Z50" s="859"/>
      <c r="AA50" s="859"/>
      <c r="AB50" s="859"/>
      <c r="AC50" s="859"/>
      <c r="AD50" s="859"/>
      <c r="AE50" s="859"/>
      <c r="AF50" s="859"/>
    </row>
    <row r="51" spans="1:32">
      <c r="A51" s="859"/>
      <c r="B51" s="859"/>
      <c r="C51" s="904"/>
      <c r="D51" s="904"/>
      <c r="E51" s="904"/>
      <c r="F51" s="904"/>
      <c r="G51" s="904"/>
      <c r="H51" s="859"/>
      <c r="I51" s="859"/>
      <c r="J51" s="859"/>
      <c r="K51" s="859"/>
      <c r="L51" s="859"/>
      <c r="M51" s="859"/>
      <c r="N51" s="859"/>
      <c r="O51" s="859"/>
      <c r="P51" s="859"/>
      <c r="Q51" s="859"/>
      <c r="R51" s="859"/>
      <c r="S51" s="859"/>
      <c r="T51" s="859"/>
      <c r="U51" s="859"/>
      <c r="V51" s="859"/>
      <c r="W51" s="859"/>
      <c r="X51" s="859"/>
      <c r="Y51" s="859"/>
      <c r="Z51" s="859"/>
      <c r="AA51" s="859"/>
      <c r="AB51" s="859"/>
      <c r="AC51" s="859"/>
      <c r="AD51" s="859"/>
      <c r="AE51" s="859"/>
      <c r="AF51" s="859"/>
    </row>
    <row r="52" spans="1:32">
      <c r="A52" s="859"/>
      <c r="B52" s="859"/>
      <c r="C52" s="904"/>
      <c r="D52" s="905"/>
      <c r="E52" s="905"/>
      <c r="F52" s="905"/>
      <c r="G52" s="905"/>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row>
    <row r="53" spans="1:32">
      <c r="A53" s="859"/>
      <c r="B53" s="859"/>
      <c r="C53" s="904"/>
      <c r="D53" s="905"/>
      <c r="E53" s="905">
        <v>2014</v>
      </c>
      <c r="F53" s="905">
        <v>2013</v>
      </c>
      <c r="G53" s="905"/>
      <c r="H53" s="859"/>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row>
    <row r="54" spans="1:32">
      <c r="A54" s="859"/>
      <c r="B54" s="859"/>
      <c r="C54" s="904"/>
      <c r="D54" s="905" t="s">
        <v>158</v>
      </c>
      <c r="E54" s="906">
        <f>'REG+OCC BY CLASS APRIL 2014'!B6</f>
        <v>209899</v>
      </c>
      <c r="F54" s="906">
        <f>'REG+OCC BY CLASS APRIL 2014'!C6</f>
        <v>195982</v>
      </c>
      <c r="G54" s="905"/>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row>
    <row r="55" spans="1:32">
      <c r="A55" s="859"/>
      <c r="B55" s="859"/>
      <c r="C55" s="904"/>
      <c r="D55" s="905" t="s">
        <v>41</v>
      </c>
      <c r="E55" s="906">
        <f>'REG+OCC BY CLASS APRIL 2014'!E6</f>
        <v>150274</v>
      </c>
      <c r="F55" s="906">
        <f>'REG+OCC BY CLASS APRIL 2014'!F6</f>
        <v>146002</v>
      </c>
      <c r="G55" s="905"/>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row>
    <row r="56" spans="1:32">
      <c r="A56" s="859"/>
      <c r="B56" s="859"/>
      <c r="C56" s="904"/>
      <c r="D56" s="905" t="s">
        <v>42</v>
      </c>
      <c r="E56" s="906">
        <f>'REG+OCC BY CLASS APRIL 2014'!H6</f>
        <v>59625</v>
      </c>
      <c r="F56" s="906">
        <f>'REG+OCC BY CLASS APRIL 2014'!I6</f>
        <v>49980</v>
      </c>
      <c r="G56" s="905"/>
      <c r="H56" s="859"/>
      <c r="I56" s="859"/>
      <c r="J56" s="859"/>
      <c r="K56" s="859"/>
      <c r="L56" s="859"/>
      <c r="M56" s="859"/>
      <c r="N56" s="859"/>
      <c r="O56" s="859"/>
      <c r="P56" s="859"/>
      <c r="Q56" s="859"/>
      <c r="R56" s="859"/>
      <c r="S56" s="859"/>
      <c r="T56" s="859"/>
      <c r="U56" s="859"/>
      <c r="V56" s="859"/>
      <c r="W56" s="859"/>
      <c r="X56" s="859"/>
      <c r="Y56" s="859"/>
      <c r="Z56" s="859"/>
      <c r="AA56" s="859"/>
      <c r="AB56" s="859"/>
      <c r="AC56" s="859"/>
      <c r="AD56" s="859"/>
      <c r="AE56" s="859"/>
      <c r="AF56" s="859"/>
    </row>
    <row r="57" spans="1:32">
      <c r="A57" s="859"/>
      <c r="B57" s="859"/>
      <c r="C57" s="904"/>
      <c r="D57" s="859"/>
      <c r="E57" s="859"/>
      <c r="F57" s="859"/>
      <c r="G57" s="905"/>
      <c r="H57" s="859"/>
      <c r="I57" s="859"/>
      <c r="J57" s="859"/>
      <c r="K57" s="859"/>
      <c r="L57" s="859"/>
      <c r="M57" s="859"/>
      <c r="N57" s="859"/>
      <c r="O57" s="859"/>
    </row>
    <row r="58" spans="1:32">
      <c r="A58" s="859"/>
      <c r="B58" s="859"/>
      <c r="C58" s="904"/>
      <c r="D58" s="905"/>
      <c r="E58" s="905"/>
      <c r="F58" s="905"/>
      <c r="G58" s="905"/>
      <c r="H58" s="859"/>
      <c r="I58" s="859"/>
      <c r="J58" s="859"/>
      <c r="K58" s="859"/>
      <c r="L58" s="859"/>
      <c r="M58" s="859"/>
      <c r="N58" s="859"/>
      <c r="O58" s="859"/>
    </row>
    <row r="59" spans="1:32">
      <c r="A59" s="859"/>
      <c r="B59" s="859"/>
      <c r="C59" s="904"/>
      <c r="D59" s="904"/>
      <c r="E59" s="904"/>
      <c r="F59" s="904"/>
      <c r="G59" s="904"/>
      <c r="H59" s="859"/>
      <c r="I59" s="859"/>
      <c r="J59" s="859"/>
      <c r="K59" s="859"/>
      <c r="L59" s="859"/>
      <c r="M59" s="859"/>
      <c r="N59" s="859"/>
      <c r="O59" s="859"/>
    </row>
    <row r="60" spans="1:32">
      <c r="A60" s="859"/>
      <c r="B60" s="859"/>
      <c r="C60" s="904"/>
      <c r="D60" s="904"/>
      <c r="E60" s="904"/>
      <c r="F60" s="904"/>
      <c r="G60" s="904"/>
      <c r="H60" s="859"/>
      <c r="I60" s="859"/>
      <c r="J60" s="859"/>
      <c r="K60" s="859"/>
      <c r="L60" s="859"/>
      <c r="M60" s="859"/>
      <c r="N60" s="859"/>
      <c r="O60" s="859"/>
    </row>
    <row r="61" spans="1:32">
      <c r="A61" s="859"/>
      <c r="B61" s="859"/>
      <c r="C61" s="859"/>
      <c r="D61" s="859"/>
      <c r="E61" s="859"/>
      <c r="F61" s="859"/>
      <c r="G61" s="859"/>
      <c r="H61" s="859"/>
      <c r="I61" s="859"/>
      <c r="J61" s="859"/>
      <c r="K61" s="859"/>
      <c r="L61" s="859"/>
      <c r="M61" s="859"/>
      <c r="N61" s="859"/>
      <c r="O61" s="859"/>
    </row>
    <row r="62" spans="1:32">
      <c r="A62" s="859"/>
      <c r="B62" s="859"/>
      <c r="C62" s="859"/>
      <c r="D62" s="859"/>
      <c r="E62" s="859"/>
      <c r="F62" s="859"/>
      <c r="G62" s="859"/>
      <c r="H62" s="859"/>
      <c r="I62" s="859"/>
      <c r="J62" s="859"/>
      <c r="K62" s="859"/>
      <c r="L62" s="859"/>
      <c r="M62" s="859"/>
      <c r="N62" s="859"/>
      <c r="O62" s="859"/>
    </row>
    <row r="63" spans="1:32">
      <c r="A63" s="859"/>
      <c r="B63" s="859"/>
      <c r="C63" s="859"/>
      <c r="D63" s="859"/>
      <c r="E63" s="859"/>
      <c r="F63" s="859"/>
      <c r="G63" s="859"/>
      <c r="H63" s="859"/>
      <c r="I63" s="859"/>
      <c r="J63" s="859"/>
      <c r="K63" s="859"/>
      <c r="L63" s="859"/>
      <c r="M63" s="859"/>
      <c r="N63" s="859"/>
      <c r="O63" s="859"/>
    </row>
    <row r="64" spans="1:32">
      <c r="A64" s="859"/>
      <c r="B64" s="859"/>
      <c r="C64" s="859"/>
      <c r="D64" s="859"/>
      <c r="E64" s="859"/>
      <c r="F64" s="859"/>
      <c r="G64" s="859"/>
      <c r="H64" s="859"/>
      <c r="I64" s="859"/>
      <c r="J64" s="859"/>
      <c r="K64" s="859"/>
      <c r="L64" s="859"/>
      <c r="M64" s="859"/>
      <c r="N64" s="859"/>
      <c r="O64" s="859"/>
    </row>
    <row r="65" spans="1:15">
      <c r="A65" s="859"/>
      <c r="B65" s="859"/>
      <c r="C65" s="859"/>
      <c r="D65" s="859"/>
      <c r="E65" s="859"/>
      <c r="F65" s="859"/>
      <c r="G65" s="859"/>
      <c r="H65" s="859"/>
      <c r="I65" s="859"/>
      <c r="J65" s="859"/>
      <c r="K65" s="859"/>
      <c r="L65" s="859"/>
      <c r="M65" s="859"/>
      <c r="N65" s="859"/>
      <c r="O65" s="859"/>
    </row>
    <row r="66" spans="1:15">
      <c r="A66" s="859"/>
      <c r="B66" s="859"/>
      <c r="C66" s="859"/>
      <c r="D66" s="859"/>
      <c r="E66" s="859"/>
      <c r="F66" s="859"/>
      <c r="G66" s="859"/>
      <c r="H66" s="859"/>
      <c r="I66" s="859"/>
      <c r="J66" s="859"/>
      <c r="K66" s="859"/>
      <c r="L66" s="859"/>
      <c r="M66" s="859"/>
      <c r="N66" s="859"/>
      <c r="O66" s="859"/>
    </row>
    <row r="67" spans="1:15">
      <c r="A67" s="859"/>
      <c r="B67" s="859"/>
      <c r="C67" s="859"/>
      <c r="D67" s="859"/>
      <c r="E67" s="859"/>
      <c r="F67" s="859"/>
      <c r="G67" s="859"/>
      <c r="H67" s="859"/>
      <c r="I67" s="859"/>
      <c r="J67" s="859"/>
      <c r="K67" s="859"/>
      <c r="L67" s="859"/>
      <c r="M67" s="859"/>
      <c r="N67" s="859"/>
      <c r="O67" s="859"/>
    </row>
    <row r="68" spans="1:15">
      <c r="A68" s="859"/>
      <c r="B68" s="859"/>
      <c r="C68" s="859"/>
      <c r="D68" s="859"/>
      <c r="E68" s="859"/>
      <c r="F68" s="859"/>
      <c r="G68" s="859"/>
      <c r="H68" s="859"/>
      <c r="I68" s="859"/>
      <c r="J68" s="859"/>
      <c r="K68" s="859"/>
      <c r="L68" s="859"/>
      <c r="M68" s="859"/>
      <c r="N68" s="859"/>
      <c r="O68" s="859"/>
    </row>
    <row r="69" spans="1:15">
      <c r="A69" s="859"/>
      <c r="B69" s="859"/>
      <c r="C69" s="859"/>
      <c r="D69" s="859"/>
      <c r="E69" s="859"/>
      <c r="F69" s="859"/>
      <c r="G69" s="859"/>
      <c r="H69" s="859"/>
      <c r="I69" s="859"/>
      <c r="J69" s="859"/>
      <c r="K69" s="859"/>
      <c r="L69" s="859"/>
      <c r="M69" s="859"/>
      <c r="N69" s="859"/>
      <c r="O69" s="859"/>
    </row>
    <row r="70" spans="1:15">
      <c r="A70" s="859"/>
      <c r="B70" s="859"/>
      <c r="C70" s="859"/>
      <c r="D70" s="859"/>
      <c r="E70" s="859"/>
      <c r="F70" s="859"/>
      <c r="G70" s="859"/>
      <c r="H70" s="859"/>
      <c r="I70" s="859"/>
      <c r="J70" s="859"/>
      <c r="K70" s="859"/>
      <c r="L70" s="859"/>
      <c r="M70" s="859"/>
      <c r="N70" s="859"/>
      <c r="O70" s="859"/>
    </row>
    <row r="71" spans="1:15">
      <c r="A71" s="859"/>
      <c r="B71" s="859"/>
      <c r="C71" s="859"/>
      <c r="D71" s="859"/>
      <c r="E71" s="859"/>
      <c r="F71" s="859"/>
      <c r="G71" s="859"/>
      <c r="H71" s="859"/>
      <c r="I71" s="859"/>
      <c r="J71" s="859"/>
      <c r="K71" s="859"/>
      <c r="L71" s="859"/>
      <c r="M71" s="859"/>
      <c r="N71" s="859"/>
      <c r="O71" s="859"/>
    </row>
    <row r="72" spans="1:15">
      <c r="A72" s="859"/>
      <c r="B72" s="859"/>
      <c r="C72" s="859"/>
      <c r="D72" s="859"/>
      <c r="E72" s="859"/>
      <c r="F72" s="859"/>
      <c r="G72" s="859"/>
      <c r="H72" s="859"/>
      <c r="I72" s="859"/>
      <c r="J72" s="859"/>
      <c r="K72" s="859"/>
      <c r="L72" s="859"/>
      <c r="M72" s="859"/>
      <c r="N72" s="859"/>
      <c r="O72" s="859"/>
    </row>
    <row r="73" spans="1:15">
      <c r="A73" s="859"/>
      <c r="B73" s="859"/>
      <c r="C73" s="859"/>
      <c r="D73" s="859"/>
      <c r="E73" s="859"/>
      <c r="F73" s="859"/>
      <c r="G73" s="859"/>
      <c r="H73" s="859"/>
      <c r="I73" s="859"/>
      <c r="J73" s="859"/>
      <c r="K73" s="859"/>
      <c r="L73" s="859"/>
      <c r="M73" s="859"/>
      <c r="N73" s="859"/>
      <c r="O73" s="859"/>
    </row>
    <row r="74" spans="1:15">
      <c r="A74" s="859"/>
      <c r="B74" s="859"/>
      <c r="C74" s="859"/>
      <c r="D74" s="859"/>
      <c r="E74" s="859"/>
      <c r="F74" s="859"/>
      <c r="G74" s="859"/>
      <c r="H74" s="859"/>
      <c r="I74" s="859"/>
      <c r="J74" s="859"/>
      <c r="K74" s="859"/>
      <c r="L74" s="859"/>
      <c r="M74" s="859"/>
      <c r="N74" s="859"/>
      <c r="O74" s="859"/>
    </row>
    <row r="75" spans="1:15">
      <c r="A75" s="859"/>
      <c r="B75" s="859"/>
      <c r="C75" s="859"/>
      <c r="D75" s="859"/>
      <c r="E75" s="859"/>
      <c r="F75" s="859"/>
      <c r="G75" s="859"/>
      <c r="H75" s="859"/>
      <c r="I75" s="859"/>
      <c r="J75" s="859"/>
      <c r="K75" s="859"/>
      <c r="L75" s="859"/>
      <c r="M75" s="859"/>
      <c r="N75" s="859"/>
      <c r="O75" s="859"/>
    </row>
    <row r="76" spans="1:15">
      <c r="A76" s="859"/>
      <c r="B76" s="859"/>
      <c r="C76" s="859"/>
      <c r="D76" s="859"/>
      <c r="E76" s="859"/>
      <c r="F76" s="859"/>
      <c r="G76" s="859"/>
      <c r="H76" s="859"/>
      <c r="I76" s="859"/>
      <c r="J76" s="859"/>
      <c r="K76" s="859"/>
      <c r="L76" s="859"/>
      <c r="M76" s="859"/>
      <c r="N76" s="859"/>
      <c r="O76" s="859"/>
    </row>
    <row r="77" spans="1:15">
      <c r="A77" s="859"/>
      <c r="B77" s="859"/>
      <c r="C77" s="859"/>
      <c r="D77" s="859"/>
      <c r="E77" s="859"/>
      <c r="F77" s="859"/>
      <c r="G77" s="859"/>
      <c r="H77" s="859"/>
      <c r="I77" s="859"/>
      <c r="J77" s="859"/>
      <c r="K77" s="859"/>
      <c r="L77" s="859"/>
      <c r="M77" s="859"/>
      <c r="N77" s="859"/>
      <c r="O77" s="859"/>
    </row>
    <row r="78" spans="1:15">
      <c r="A78" s="859"/>
      <c r="B78" s="859"/>
      <c r="C78" s="859"/>
      <c r="D78" s="859"/>
      <c r="E78" s="859"/>
      <c r="F78" s="859"/>
      <c r="G78" s="859"/>
      <c r="H78" s="859"/>
      <c r="I78" s="859"/>
      <c r="J78" s="859"/>
      <c r="K78" s="859"/>
      <c r="L78" s="859"/>
      <c r="M78" s="859"/>
      <c r="N78" s="859"/>
      <c r="O78" s="859"/>
    </row>
    <row r="79" spans="1:15">
      <c r="A79" s="859"/>
      <c r="B79" s="859"/>
      <c r="C79" s="859"/>
      <c r="D79" s="859"/>
      <c r="E79" s="859"/>
      <c r="F79" s="859"/>
      <c r="G79" s="859"/>
      <c r="H79" s="859"/>
      <c r="I79" s="859"/>
      <c r="J79" s="859"/>
      <c r="K79" s="859"/>
      <c r="L79" s="859"/>
      <c r="M79" s="859"/>
      <c r="N79" s="859"/>
      <c r="O79" s="859"/>
    </row>
    <row r="80" spans="1:15">
      <c r="A80" s="859"/>
      <c r="B80" s="859"/>
      <c r="C80" s="859"/>
      <c r="D80" s="859"/>
      <c r="E80" s="859"/>
      <c r="F80" s="859"/>
      <c r="G80" s="859"/>
      <c r="H80" s="859"/>
      <c r="I80" s="859"/>
      <c r="J80" s="859"/>
      <c r="K80" s="859"/>
      <c r="L80" s="859"/>
      <c r="M80" s="859"/>
      <c r="N80" s="859"/>
      <c r="O80" s="859"/>
    </row>
    <row r="81" spans="1:15">
      <c r="A81" s="859"/>
      <c r="B81" s="859"/>
      <c r="C81" s="859"/>
      <c r="D81" s="859"/>
      <c r="E81" s="859"/>
      <c r="F81" s="859"/>
      <c r="G81" s="859"/>
      <c r="H81" s="859"/>
      <c r="I81" s="859"/>
      <c r="J81" s="859"/>
      <c r="K81" s="859"/>
      <c r="L81" s="859"/>
      <c r="M81" s="859"/>
      <c r="N81" s="859"/>
      <c r="O81" s="859"/>
    </row>
    <row r="82" spans="1:15">
      <c r="A82" s="859"/>
      <c r="B82" s="859"/>
      <c r="C82" s="859"/>
      <c r="D82" s="859"/>
      <c r="E82" s="859"/>
      <c r="F82" s="859"/>
      <c r="G82" s="859"/>
      <c r="H82" s="859"/>
      <c r="I82" s="859"/>
      <c r="J82" s="859"/>
      <c r="K82" s="859"/>
      <c r="L82" s="859"/>
      <c r="M82" s="859"/>
      <c r="N82" s="859"/>
      <c r="O82" s="859"/>
    </row>
    <row r="83" spans="1:15">
      <c r="A83" s="859"/>
      <c r="B83" s="859"/>
      <c r="C83" s="859"/>
      <c r="D83" s="859"/>
      <c r="E83" s="859"/>
      <c r="F83" s="859"/>
      <c r="G83" s="859"/>
      <c r="H83" s="859"/>
      <c r="I83" s="859"/>
      <c r="J83" s="859"/>
      <c r="K83" s="859"/>
      <c r="L83" s="859"/>
      <c r="M83" s="859"/>
      <c r="N83" s="859"/>
      <c r="O83" s="859"/>
    </row>
    <row r="84" spans="1:15">
      <c r="A84" s="859"/>
      <c r="B84" s="859"/>
      <c r="C84" s="859"/>
      <c r="D84" s="859"/>
      <c r="E84" s="859"/>
      <c r="F84" s="859"/>
      <c r="G84" s="859"/>
      <c r="H84" s="859"/>
      <c r="I84" s="859"/>
      <c r="J84" s="859"/>
      <c r="K84" s="859"/>
      <c r="L84" s="859"/>
      <c r="M84" s="859"/>
      <c r="N84" s="859"/>
      <c r="O84" s="859"/>
    </row>
    <row r="85" spans="1:15">
      <c r="A85" s="859"/>
      <c r="B85" s="859"/>
      <c r="C85" s="859"/>
      <c r="D85" s="859"/>
      <c r="E85" s="859"/>
      <c r="F85" s="859"/>
      <c r="G85" s="859"/>
      <c r="H85" s="859"/>
      <c r="I85" s="859"/>
      <c r="J85" s="859"/>
      <c r="K85" s="859"/>
      <c r="L85" s="859"/>
      <c r="M85" s="859"/>
      <c r="N85" s="859"/>
      <c r="O85" s="859"/>
    </row>
    <row r="86" spans="1:15">
      <c r="A86" s="859"/>
      <c r="B86" s="859"/>
      <c r="C86" s="859"/>
      <c r="D86" s="859"/>
      <c r="E86" s="859"/>
      <c r="F86" s="859"/>
      <c r="G86" s="859"/>
      <c r="H86" s="859"/>
      <c r="I86" s="859"/>
      <c r="J86" s="859"/>
      <c r="K86" s="859"/>
      <c r="L86" s="859"/>
      <c r="M86" s="859"/>
      <c r="N86" s="859"/>
      <c r="O86" s="859"/>
    </row>
    <row r="87" spans="1:15">
      <c r="A87" s="859"/>
      <c r="B87" s="859"/>
      <c r="C87" s="859"/>
      <c r="D87" s="859"/>
      <c r="E87" s="859"/>
      <c r="F87" s="859"/>
      <c r="G87" s="859"/>
      <c r="H87" s="859"/>
      <c r="I87" s="859"/>
      <c r="J87" s="859"/>
      <c r="K87" s="859"/>
      <c r="L87" s="859"/>
      <c r="M87" s="859"/>
      <c r="N87" s="859"/>
      <c r="O87" s="859"/>
    </row>
    <row r="88" spans="1:15">
      <c r="A88" s="859"/>
      <c r="B88" s="859"/>
      <c r="C88" s="859"/>
      <c r="D88" s="859"/>
      <c r="E88" s="859"/>
      <c r="F88" s="859"/>
      <c r="G88" s="859"/>
      <c r="H88" s="859"/>
      <c r="I88" s="859"/>
      <c r="J88" s="859"/>
      <c r="K88" s="859"/>
      <c r="L88" s="859"/>
      <c r="M88" s="859"/>
      <c r="N88" s="859"/>
      <c r="O88" s="859"/>
    </row>
    <row r="89" spans="1:15">
      <c r="A89" s="859"/>
      <c r="B89" s="859"/>
      <c r="C89" s="859"/>
      <c r="D89" s="859"/>
      <c r="E89" s="859"/>
      <c r="F89" s="859"/>
      <c r="G89" s="859"/>
      <c r="H89" s="859"/>
      <c r="I89" s="859"/>
      <c r="J89" s="859"/>
      <c r="K89" s="859"/>
      <c r="L89" s="859"/>
      <c r="M89" s="859"/>
      <c r="N89" s="859"/>
      <c r="O89" s="859"/>
    </row>
    <row r="90" spans="1:15">
      <c r="A90" s="859"/>
      <c r="B90" s="859"/>
      <c r="C90" s="859"/>
      <c r="D90" s="859"/>
      <c r="E90" s="859"/>
      <c r="F90" s="859"/>
      <c r="G90" s="859"/>
      <c r="H90" s="859"/>
      <c r="I90" s="859"/>
      <c r="J90" s="859"/>
      <c r="K90" s="859"/>
      <c r="L90" s="859"/>
      <c r="M90" s="859"/>
      <c r="N90" s="859"/>
      <c r="O90" s="859"/>
    </row>
    <row r="91" spans="1:15">
      <c r="A91" s="859"/>
      <c r="B91" s="859"/>
      <c r="C91" s="859"/>
      <c r="D91" s="859"/>
      <c r="E91" s="859"/>
      <c r="F91" s="859"/>
      <c r="G91" s="859"/>
      <c r="H91" s="859"/>
      <c r="I91" s="859"/>
      <c r="J91" s="859"/>
      <c r="K91" s="859"/>
      <c r="L91" s="859"/>
      <c r="M91" s="859"/>
      <c r="N91" s="859"/>
      <c r="O91" s="859"/>
    </row>
    <row r="92" spans="1:15">
      <c r="A92" s="859"/>
      <c r="B92" s="859"/>
      <c r="C92" s="859"/>
      <c r="D92" s="859"/>
      <c r="E92" s="859"/>
      <c r="F92" s="859"/>
      <c r="G92" s="859"/>
      <c r="H92" s="859"/>
      <c r="I92" s="859"/>
      <c r="J92" s="859"/>
      <c r="K92" s="859"/>
      <c r="L92" s="859"/>
      <c r="M92" s="859"/>
      <c r="N92" s="859"/>
      <c r="O92" s="859"/>
    </row>
    <row r="93" spans="1:15">
      <c r="A93" s="859"/>
      <c r="B93" s="859"/>
      <c r="C93" s="859"/>
      <c r="D93" s="859"/>
      <c r="E93" s="859"/>
      <c r="F93" s="859"/>
      <c r="G93" s="859"/>
      <c r="H93" s="859"/>
      <c r="I93" s="859"/>
      <c r="J93" s="859"/>
      <c r="K93" s="859"/>
      <c r="L93" s="859"/>
      <c r="M93" s="859"/>
      <c r="N93" s="859"/>
      <c r="O93" s="859"/>
    </row>
    <row r="94" spans="1:15">
      <c r="A94" s="859"/>
      <c r="B94" s="859"/>
      <c r="C94" s="859"/>
      <c r="D94" s="859"/>
      <c r="E94" s="859"/>
      <c r="F94" s="859"/>
      <c r="G94" s="859"/>
      <c r="H94" s="859"/>
      <c r="I94" s="859"/>
      <c r="J94" s="859"/>
      <c r="K94" s="859"/>
      <c r="L94" s="859"/>
      <c r="M94" s="859"/>
      <c r="N94" s="859"/>
      <c r="O94" s="859"/>
    </row>
    <row r="95" spans="1:15">
      <c r="A95" s="859"/>
      <c r="B95" s="859"/>
      <c r="C95" s="859"/>
      <c r="D95" s="859"/>
      <c r="E95" s="859"/>
      <c r="F95" s="859"/>
      <c r="G95" s="859"/>
      <c r="H95" s="859"/>
      <c r="I95" s="859"/>
      <c r="J95" s="859"/>
      <c r="K95" s="859"/>
      <c r="L95" s="859"/>
      <c r="M95" s="859"/>
      <c r="N95" s="859"/>
      <c r="O95" s="859"/>
    </row>
    <row r="96" spans="1:15">
      <c r="A96" s="859"/>
      <c r="B96" s="859"/>
      <c r="C96" s="859"/>
      <c r="D96" s="859"/>
      <c r="E96" s="859"/>
      <c r="F96" s="859"/>
      <c r="G96" s="859"/>
      <c r="H96" s="859"/>
      <c r="I96" s="859"/>
      <c r="J96" s="859"/>
      <c r="K96" s="859"/>
      <c r="L96" s="859"/>
      <c r="M96" s="859"/>
      <c r="N96" s="859"/>
      <c r="O96" s="859"/>
    </row>
    <row r="97" spans="1:15">
      <c r="A97" s="859"/>
      <c r="B97" s="859"/>
      <c r="C97" s="859"/>
      <c r="D97" s="859"/>
      <c r="E97" s="859"/>
      <c r="F97" s="859"/>
      <c r="G97" s="859"/>
      <c r="H97" s="859"/>
      <c r="I97" s="859"/>
      <c r="J97" s="859"/>
      <c r="K97" s="859"/>
      <c r="L97" s="859"/>
      <c r="M97" s="859"/>
      <c r="N97" s="859"/>
      <c r="O97" s="859"/>
    </row>
    <row r="98" spans="1:15">
      <c r="A98" s="859"/>
      <c r="B98" s="859"/>
      <c r="C98" s="859"/>
      <c r="D98" s="859"/>
      <c r="E98" s="859"/>
      <c r="F98" s="859"/>
      <c r="G98" s="859"/>
      <c r="H98" s="859"/>
      <c r="I98" s="859"/>
      <c r="J98" s="859"/>
      <c r="K98" s="859"/>
      <c r="L98" s="859"/>
      <c r="M98" s="859"/>
      <c r="N98" s="859"/>
      <c r="O98" s="859"/>
    </row>
    <row r="99" spans="1:15">
      <c r="A99" s="859"/>
      <c r="B99" s="859"/>
      <c r="C99" s="859"/>
      <c r="D99" s="859"/>
      <c r="E99" s="859"/>
      <c r="F99" s="859"/>
      <c r="G99" s="859"/>
      <c r="H99" s="859"/>
      <c r="I99" s="859"/>
      <c r="J99" s="859"/>
      <c r="K99" s="859"/>
      <c r="L99" s="859"/>
      <c r="M99" s="859"/>
      <c r="N99" s="859"/>
      <c r="O99" s="859"/>
    </row>
    <row r="100" spans="1:15">
      <c r="A100" s="859"/>
      <c r="B100" s="859"/>
      <c r="C100" s="859"/>
      <c r="D100" s="859"/>
      <c r="E100" s="859"/>
      <c r="F100" s="859"/>
      <c r="G100" s="859"/>
      <c r="H100" s="859"/>
      <c r="I100" s="859"/>
      <c r="J100" s="859"/>
      <c r="K100" s="859"/>
      <c r="L100" s="859"/>
      <c r="M100" s="859"/>
      <c r="N100" s="859"/>
      <c r="O100" s="859"/>
    </row>
    <row r="101" spans="1:15">
      <c r="A101" s="859"/>
      <c r="B101" s="859"/>
      <c r="C101" s="859"/>
      <c r="D101" s="859"/>
      <c r="E101" s="859"/>
      <c r="F101" s="859"/>
      <c r="G101" s="859"/>
      <c r="H101" s="859"/>
      <c r="I101" s="859"/>
      <c r="J101" s="859"/>
      <c r="K101" s="859"/>
      <c r="L101" s="859"/>
      <c r="M101" s="859"/>
      <c r="N101" s="859"/>
      <c r="O101" s="859"/>
    </row>
    <row r="102" spans="1:15">
      <c r="A102" s="859"/>
      <c r="B102" s="859"/>
      <c r="C102" s="859"/>
      <c r="D102" s="859"/>
      <c r="E102" s="859"/>
      <c r="F102" s="859"/>
      <c r="G102" s="859"/>
      <c r="H102" s="859"/>
      <c r="I102" s="859"/>
      <c r="J102" s="859"/>
      <c r="K102" s="859"/>
      <c r="L102" s="859"/>
      <c r="M102" s="859"/>
      <c r="N102" s="859"/>
      <c r="O102" s="859"/>
    </row>
    <row r="103" spans="1:15">
      <c r="A103" s="859"/>
      <c r="B103" s="859"/>
      <c r="C103" s="859"/>
      <c r="D103" s="859"/>
      <c r="E103" s="859"/>
      <c r="F103" s="859"/>
      <c r="G103" s="859"/>
      <c r="H103" s="859"/>
      <c r="I103" s="859"/>
      <c r="J103" s="859"/>
      <c r="K103" s="859"/>
      <c r="L103" s="859"/>
      <c r="M103" s="859"/>
      <c r="N103" s="859"/>
      <c r="O103" s="859"/>
    </row>
    <row r="104" spans="1:15">
      <c r="A104" s="859"/>
      <c r="B104" s="859"/>
      <c r="C104" s="859"/>
      <c r="D104" s="859"/>
      <c r="E104" s="859"/>
      <c r="F104" s="859"/>
      <c r="G104" s="859"/>
      <c r="H104" s="859"/>
      <c r="I104" s="859"/>
      <c r="J104" s="859"/>
      <c r="K104" s="859"/>
      <c r="L104" s="859"/>
      <c r="M104" s="859"/>
      <c r="N104" s="859"/>
      <c r="O104" s="859"/>
    </row>
    <row r="105" spans="1:15">
      <c r="A105" s="859"/>
      <c r="B105" s="859"/>
      <c r="C105" s="859"/>
      <c r="D105" s="859"/>
      <c r="E105" s="859"/>
      <c r="F105" s="859"/>
      <c r="G105" s="859"/>
      <c r="H105" s="859"/>
      <c r="I105" s="859"/>
      <c r="J105" s="859"/>
      <c r="K105" s="859"/>
      <c r="L105" s="859"/>
      <c r="M105" s="859"/>
      <c r="N105" s="859"/>
      <c r="O105" s="859"/>
    </row>
    <row r="106" spans="1:15">
      <c r="A106" s="859"/>
      <c r="B106" s="859"/>
      <c r="C106" s="859"/>
      <c r="D106" s="859"/>
      <c r="E106" s="859"/>
      <c r="F106" s="859"/>
      <c r="G106" s="859"/>
      <c r="H106" s="859"/>
      <c r="I106" s="859"/>
      <c r="J106" s="859"/>
      <c r="K106" s="859"/>
      <c r="L106" s="859"/>
      <c r="M106" s="859"/>
      <c r="N106" s="859"/>
      <c r="O106" s="859"/>
    </row>
    <row r="107" spans="1:15">
      <c r="A107" s="859"/>
      <c r="B107" s="859"/>
      <c r="C107" s="859"/>
      <c r="D107" s="859"/>
      <c r="E107" s="859"/>
      <c r="F107" s="859"/>
      <c r="G107" s="859"/>
      <c r="H107" s="859"/>
      <c r="I107" s="859"/>
      <c r="J107" s="859"/>
      <c r="K107" s="859"/>
      <c r="L107" s="859"/>
      <c r="M107" s="859"/>
      <c r="N107" s="859"/>
      <c r="O107" s="859"/>
    </row>
    <row r="108" spans="1:15">
      <c r="A108" s="859"/>
      <c r="B108" s="859"/>
      <c r="C108" s="859"/>
      <c r="D108" s="859"/>
      <c r="E108" s="859"/>
      <c r="F108" s="859"/>
      <c r="G108" s="859"/>
      <c r="H108" s="859"/>
      <c r="I108" s="859"/>
      <c r="J108" s="859"/>
      <c r="K108" s="859"/>
      <c r="L108" s="859"/>
      <c r="M108" s="859"/>
      <c r="N108" s="859"/>
      <c r="O108" s="859"/>
    </row>
    <row r="109" spans="1:15">
      <c r="A109" s="859"/>
      <c r="B109" s="859"/>
      <c r="C109" s="859"/>
      <c r="D109" s="859"/>
      <c r="E109" s="859"/>
      <c r="F109" s="859"/>
      <c r="G109" s="859"/>
      <c r="H109" s="859"/>
      <c r="I109" s="859"/>
      <c r="J109" s="859"/>
      <c r="K109" s="859"/>
      <c r="L109" s="859"/>
      <c r="M109" s="859"/>
      <c r="N109" s="859"/>
      <c r="O109" s="859"/>
    </row>
    <row r="110" spans="1:15">
      <c r="A110" s="859"/>
      <c r="B110" s="859"/>
      <c r="C110" s="859"/>
      <c r="D110" s="859"/>
      <c r="E110" s="859"/>
      <c r="F110" s="859"/>
      <c r="G110" s="859"/>
      <c r="H110" s="859"/>
      <c r="I110" s="859"/>
      <c r="J110" s="859"/>
      <c r="K110" s="859"/>
      <c r="L110" s="859"/>
      <c r="M110" s="859"/>
      <c r="N110" s="859"/>
      <c r="O110" s="859"/>
    </row>
    <row r="111" spans="1:15">
      <c r="A111" s="859"/>
      <c r="B111" s="859"/>
      <c r="C111" s="859"/>
      <c r="D111" s="859"/>
      <c r="E111" s="859"/>
      <c r="F111" s="859"/>
      <c r="G111" s="859"/>
      <c r="H111" s="859"/>
      <c r="I111" s="859"/>
      <c r="J111" s="859"/>
      <c r="K111" s="859"/>
      <c r="L111" s="859"/>
      <c r="M111" s="859"/>
      <c r="N111" s="859"/>
      <c r="O111" s="859"/>
    </row>
    <row r="112" spans="1:15">
      <c r="A112" s="859"/>
      <c r="B112" s="859"/>
      <c r="C112" s="859"/>
      <c r="D112" s="859"/>
      <c r="E112" s="859"/>
      <c r="F112" s="859"/>
      <c r="G112" s="859"/>
      <c r="H112" s="859"/>
      <c r="I112" s="859"/>
      <c r="J112" s="859"/>
      <c r="K112" s="859"/>
      <c r="L112" s="859"/>
      <c r="M112" s="859"/>
      <c r="N112" s="859"/>
      <c r="O112" s="859"/>
    </row>
    <row r="113" spans="1:15">
      <c r="A113" s="859"/>
      <c r="B113" s="859"/>
      <c r="C113" s="859"/>
      <c r="D113" s="859"/>
      <c r="E113" s="859"/>
      <c r="F113" s="859"/>
      <c r="G113" s="859"/>
      <c r="H113" s="859"/>
      <c r="I113" s="859"/>
      <c r="J113" s="859"/>
      <c r="K113" s="859"/>
      <c r="L113" s="859"/>
      <c r="M113" s="859"/>
      <c r="N113" s="859"/>
      <c r="O113" s="859"/>
    </row>
    <row r="114" spans="1:15">
      <c r="A114" s="859"/>
      <c r="B114" s="859"/>
      <c r="C114" s="859"/>
      <c r="D114" s="859"/>
      <c r="E114" s="859"/>
      <c r="F114" s="859"/>
      <c r="G114" s="859"/>
      <c r="H114" s="859"/>
      <c r="I114" s="859"/>
      <c r="J114" s="859"/>
      <c r="K114" s="859"/>
      <c r="L114" s="859"/>
      <c r="M114" s="859"/>
      <c r="N114" s="859"/>
      <c r="O114" s="859"/>
    </row>
    <row r="115" spans="1:15">
      <c r="A115" s="859"/>
      <c r="B115" s="859"/>
      <c r="C115" s="859"/>
      <c r="D115" s="859"/>
      <c r="E115" s="859"/>
      <c r="F115" s="859"/>
      <c r="G115" s="859"/>
      <c r="H115" s="859"/>
      <c r="I115" s="859"/>
      <c r="J115" s="859"/>
      <c r="K115" s="859"/>
      <c r="L115" s="859"/>
      <c r="M115" s="859"/>
      <c r="N115" s="859"/>
      <c r="O115" s="859"/>
    </row>
    <row r="116" spans="1:15">
      <c r="A116" s="859"/>
      <c r="B116" s="859"/>
      <c r="C116" s="859"/>
      <c r="D116" s="859"/>
      <c r="E116" s="859"/>
      <c r="F116" s="859"/>
      <c r="G116" s="859"/>
      <c r="H116" s="859"/>
      <c r="I116" s="859"/>
      <c r="J116" s="859"/>
      <c r="K116" s="859"/>
      <c r="L116" s="859"/>
      <c r="M116" s="859"/>
      <c r="N116" s="859"/>
      <c r="O116" s="859"/>
    </row>
    <row r="117" spans="1:15">
      <c r="A117" s="859"/>
      <c r="B117" s="859"/>
      <c r="C117" s="859"/>
      <c r="D117" s="859"/>
      <c r="E117" s="859"/>
      <c r="F117" s="859"/>
      <c r="G117" s="859"/>
      <c r="H117" s="859"/>
      <c r="I117" s="859"/>
      <c r="J117" s="859"/>
      <c r="K117" s="859"/>
      <c r="L117" s="859"/>
      <c r="M117" s="859"/>
      <c r="N117" s="859"/>
      <c r="O117" s="859"/>
    </row>
    <row r="118" spans="1:15">
      <c r="A118" s="859"/>
      <c r="B118" s="859"/>
      <c r="C118" s="859"/>
      <c r="D118" s="859"/>
      <c r="E118" s="859"/>
      <c r="F118" s="859"/>
      <c r="G118" s="859"/>
      <c r="H118" s="859"/>
      <c r="I118" s="859"/>
      <c r="J118" s="859"/>
      <c r="K118" s="859"/>
      <c r="L118" s="859"/>
      <c r="M118" s="859"/>
      <c r="N118" s="859"/>
      <c r="O118" s="859"/>
    </row>
    <row r="119" spans="1:15">
      <c r="A119" s="859"/>
      <c r="B119" s="859"/>
      <c r="C119" s="859"/>
      <c r="D119" s="859"/>
      <c r="E119" s="859"/>
      <c r="F119" s="859"/>
      <c r="G119" s="859"/>
      <c r="H119" s="859"/>
      <c r="I119" s="859"/>
      <c r="J119" s="859"/>
      <c r="K119" s="859"/>
      <c r="L119" s="859"/>
      <c r="M119" s="859"/>
      <c r="N119" s="859"/>
      <c r="O119" s="859"/>
    </row>
    <row r="120" spans="1:15">
      <c r="A120" s="859"/>
      <c r="B120" s="859"/>
      <c r="C120" s="859"/>
      <c r="D120" s="859"/>
      <c r="E120" s="859"/>
      <c r="F120" s="859"/>
      <c r="G120" s="859"/>
      <c r="H120" s="859"/>
      <c r="I120" s="859"/>
      <c r="J120" s="859"/>
      <c r="K120" s="859"/>
      <c r="L120" s="859"/>
      <c r="M120" s="859"/>
      <c r="N120" s="859"/>
      <c r="O120" s="859"/>
    </row>
    <row r="121" spans="1:15">
      <c r="A121" s="859"/>
      <c r="B121" s="859"/>
      <c r="C121" s="859"/>
      <c r="D121" s="859"/>
      <c r="E121" s="859"/>
      <c r="F121" s="859"/>
      <c r="G121" s="859"/>
      <c r="H121" s="859"/>
      <c r="I121" s="859"/>
      <c r="J121" s="859"/>
      <c r="K121" s="859"/>
      <c r="L121" s="859"/>
      <c r="M121" s="859"/>
      <c r="N121" s="859"/>
      <c r="O121" s="859"/>
    </row>
    <row r="122" spans="1:15">
      <c r="A122" s="859"/>
      <c r="B122" s="859"/>
      <c r="C122" s="859"/>
      <c r="D122" s="859"/>
      <c r="E122" s="859"/>
      <c r="F122" s="859"/>
      <c r="G122" s="859"/>
      <c r="H122" s="859"/>
      <c r="I122" s="859"/>
      <c r="J122" s="859"/>
      <c r="K122" s="859"/>
      <c r="L122" s="859"/>
      <c r="M122" s="859"/>
      <c r="N122" s="859"/>
      <c r="O122" s="859"/>
    </row>
    <row r="123" spans="1:15">
      <c r="A123" s="859"/>
      <c r="B123" s="859"/>
      <c r="C123" s="859"/>
      <c r="D123" s="859"/>
      <c r="E123" s="859"/>
      <c r="F123" s="859"/>
      <c r="G123" s="859"/>
      <c r="H123" s="859"/>
      <c r="I123" s="859"/>
      <c r="J123" s="859"/>
      <c r="K123" s="859"/>
      <c r="L123" s="859"/>
      <c r="M123" s="859"/>
      <c r="N123" s="859"/>
      <c r="O123" s="859"/>
    </row>
    <row r="124" spans="1:15">
      <c r="A124" s="859"/>
      <c r="B124" s="859"/>
      <c r="C124" s="859"/>
      <c r="D124" s="859"/>
      <c r="E124" s="859"/>
      <c r="F124" s="859"/>
      <c r="G124" s="859"/>
      <c r="H124" s="859"/>
      <c r="I124" s="859"/>
      <c r="J124" s="859"/>
      <c r="K124" s="859"/>
      <c r="L124" s="859"/>
      <c r="M124" s="859"/>
      <c r="N124" s="859"/>
      <c r="O124" s="859"/>
    </row>
    <row r="125" spans="1:15">
      <c r="A125" s="859"/>
      <c r="B125" s="859"/>
      <c r="C125" s="859"/>
      <c r="D125" s="859"/>
      <c r="E125" s="859"/>
      <c r="F125" s="859"/>
      <c r="G125" s="859"/>
      <c r="H125" s="859"/>
      <c r="I125" s="859"/>
      <c r="J125" s="859"/>
      <c r="K125" s="859"/>
      <c r="L125" s="859"/>
      <c r="M125" s="859"/>
      <c r="N125" s="859"/>
      <c r="O125" s="859"/>
    </row>
    <row r="126" spans="1:15">
      <c r="A126" s="859"/>
      <c r="B126" s="859"/>
      <c r="C126" s="859"/>
      <c r="D126" s="859"/>
      <c r="E126" s="859"/>
      <c r="F126" s="859"/>
      <c r="G126" s="859"/>
      <c r="H126" s="859"/>
      <c r="I126" s="859"/>
      <c r="J126" s="859"/>
      <c r="K126" s="859"/>
      <c r="L126" s="859"/>
      <c r="M126" s="859"/>
      <c r="N126" s="859"/>
      <c r="O126" s="859"/>
    </row>
    <row r="127" spans="1:15">
      <c r="A127" s="859"/>
      <c r="B127" s="859"/>
      <c r="C127" s="859"/>
      <c r="D127" s="859"/>
      <c r="E127" s="859"/>
      <c r="F127" s="859"/>
      <c r="G127" s="859"/>
      <c r="H127" s="859"/>
      <c r="I127" s="859"/>
      <c r="J127" s="859"/>
      <c r="K127" s="859"/>
      <c r="L127" s="859"/>
      <c r="M127" s="859"/>
      <c r="N127" s="859"/>
      <c r="O127" s="859"/>
    </row>
    <row r="128" spans="1:15">
      <c r="A128" s="859"/>
      <c r="B128" s="859"/>
      <c r="C128" s="859"/>
      <c r="D128" s="859"/>
      <c r="E128" s="859"/>
      <c r="F128" s="859"/>
      <c r="G128" s="859"/>
      <c r="H128" s="859"/>
      <c r="I128" s="859"/>
      <c r="J128" s="859"/>
      <c r="K128" s="859"/>
      <c r="L128" s="859"/>
      <c r="M128" s="859"/>
      <c r="N128" s="859"/>
      <c r="O128" s="859"/>
    </row>
    <row r="129" spans="1:15">
      <c r="A129" s="859"/>
      <c r="B129" s="859"/>
      <c r="C129" s="859"/>
      <c r="D129" s="859"/>
      <c r="E129" s="859"/>
      <c r="F129" s="859"/>
      <c r="G129" s="859"/>
      <c r="H129" s="859"/>
      <c r="I129" s="859"/>
      <c r="J129" s="859"/>
      <c r="K129" s="859"/>
      <c r="L129" s="859"/>
      <c r="M129" s="859"/>
      <c r="N129" s="859"/>
      <c r="O129" s="859"/>
    </row>
    <row r="130" spans="1:15">
      <c r="A130" s="859"/>
      <c r="B130" s="859"/>
      <c r="C130" s="859"/>
      <c r="D130" s="859"/>
      <c r="E130" s="859"/>
      <c r="F130" s="859"/>
      <c r="G130" s="859"/>
      <c r="H130" s="859"/>
      <c r="I130" s="859"/>
      <c r="J130" s="859"/>
      <c r="K130" s="859"/>
      <c r="L130" s="859"/>
      <c r="M130" s="859"/>
      <c r="N130" s="859"/>
      <c r="O130" s="859"/>
    </row>
    <row r="131" spans="1:15">
      <c r="A131" s="859"/>
      <c r="B131" s="859"/>
      <c r="C131" s="859"/>
      <c r="D131" s="859"/>
      <c r="E131" s="859"/>
      <c r="F131" s="859"/>
      <c r="G131" s="859"/>
      <c r="H131" s="859"/>
      <c r="I131" s="859"/>
      <c r="J131" s="859"/>
      <c r="K131" s="859"/>
      <c r="L131" s="859"/>
      <c r="M131" s="859"/>
      <c r="N131" s="859"/>
      <c r="O131" s="859"/>
    </row>
    <row r="132" spans="1:15">
      <c r="A132" s="859"/>
      <c r="B132" s="859"/>
      <c r="C132" s="859"/>
      <c r="D132" s="859"/>
      <c r="E132" s="859"/>
      <c r="F132" s="859"/>
      <c r="G132" s="859"/>
      <c r="H132" s="859"/>
      <c r="I132" s="859"/>
      <c r="J132" s="859"/>
      <c r="K132" s="859"/>
      <c r="L132" s="859"/>
      <c r="M132" s="859"/>
      <c r="N132" s="859"/>
      <c r="O132" s="859"/>
    </row>
    <row r="133" spans="1:15">
      <c r="A133" s="859"/>
      <c r="B133" s="859"/>
      <c r="C133" s="859"/>
      <c r="D133" s="859"/>
      <c r="E133" s="859"/>
      <c r="F133" s="859"/>
      <c r="G133" s="859"/>
      <c r="H133" s="859"/>
      <c r="I133" s="859"/>
      <c r="J133" s="859"/>
      <c r="K133" s="859"/>
      <c r="L133" s="859"/>
      <c r="M133" s="859"/>
      <c r="N133" s="859"/>
      <c r="O133" s="859"/>
    </row>
    <row r="134" spans="1:15">
      <c r="A134" s="859"/>
      <c r="B134" s="859"/>
      <c r="C134" s="859"/>
      <c r="D134" s="859"/>
      <c r="E134" s="859"/>
      <c r="F134" s="859"/>
      <c r="G134" s="859"/>
      <c r="H134" s="859"/>
      <c r="I134" s="859"/>
      <c r="J134" s="859"/>
      <c r="K134" s="859"/>
      <c r="L134" s="859"/>
      <c r="M134" s="859"/>
      <c r="N134" s="859"/>
      <c r="O134" s="859"/>
    </row>
    <row r="135" spans="1:15">
      <c r="A135" s="859"/>
      <c r="B135" s="859"/>
      <c r="C135" s="859"/>
      <c r="D135" s="859"/>
      <c r="E135" s="859"/>
      <c r="F135" s="859"/>
      <c r="G135" s="859"/>
      <c r="H135" s="859"/>
      <c r="I135" s="859"/>
      <c r="J135" s="859"/>
      <c r="K135" s="859"/>
      <c r="L135" s="859"/>
      <c r="M135" s="859"/>
      <c r="N135" s="859"/>
      <c r="O135" s="859"/>
    </row>
    <row r="136" spans="1:15">
      <c r="A136" s="859"/>
      <c r="B136" s="859"/>
      <c r="C136" s="859"/>
      <c r="D136" s="859"/>
      <c r="E136" s="859"/>
      <c r="F136" s="859"/>
      <c r="G136" s="859"/>
      <c r="H136" s="859"/>
      <c r="I136" s="859"/>
      <c r="J136" s="859"/>
      <c r="K136" s="859"/>
      <c r="L136" s="859"/>
      <c r="M136" s="859"/>
      <c r="N136" s="859"/>
      <c r="O136" s="859"/>
    </row>
    <row r="137" spans="1:15">
      <c r="A137" s="859"/>
      <c r="B137" s="859"/>
      <c r="C137" s="859"/>
      <c r="D137" s="859"/>
      <c r="E137" s="859"/>
      <c r="F137" s="859"/>
      <c r="G137" s="859"/>
      <c r="H137" s="859"/>
      <c r="I137" s="859"/>
      <c r="J137" s="859"/>
      <c r="K137" s="859"/>
      <c r="L137" s="859"/>
      <c r="M137" s="859"/>
      <c r="N137" s="859"/>
      <c r="O137" s="859"/>
    </row>
    <row r="138" spans="1:15">
      <c r="A138" s="859"/>
      <c r="B138" s="859"/>
      <c r="C138" s="859"/>
      <c r="D138" s="859"/>
      <c r="E138" s="859"/>
      <c r="F138" s="859"/>
      <c r="G138" s="859"/>
      <c r="H138" s="859"/>
      <c r="I138" s="859"/>
      <c r="J138" s="859"/>
      <c r="K138" s="859"/>
      <c r="L138" s="859"/>
      <c r="M138" s="859"/>
      <c r="N138" s="859"/>
      <c r="O138" s="859"/>
    </row>
    <row r="139" spans="1:15">
      <c r="A139" s="859"/>
      <c r="B139" s="859"/>
      <c r="C139" s="859"/>
      <c r="D139" s="859"/>
      <c r="E139" s="859"/>
      <c r="F139" s="859"/>
      <c r="G139" s="859"/>
      <c r="H139" s="859"/>
      <c r="I139" s="859"/>
      <c r="J139" s="859"/>
      <c r="K139" s="859"/>
      <c r="L139" s="859"/>
      <c r="M139" s="859"/>
      <c r="N139" s="859"/>
      <c r="O139" s="859"/>
    </row>
    <row r="140" spans="1:15">
      <c r="A140" s="859"/>
      <c r="B140" s="859"/>
      <c r="C140" s="859"/>
      <c r="D140" s="859"/>
      <c r="E140" s="859"/>
      <c r="F140" s="859"/>
      <c r="G140" s="859"/>
      <c r="H140" s="859"/>
      <c r="I140" s="859"/>
      <c r="J140" s="859"/>
      <c r="K140" s="859"/>
      <c r="L140" s="859"/>
      <c r="M140" s="859"/>
      <c r="N140" s="859"/>
      <c r="O140" s="859"/>
    </row>
    <row r="141" spans="1:15">
      <c r="A141" s="859"/>
      <c r="B141" s="859"/>
      <c r="C141" s="859"/>
      <c r="D141" s="859"/>
      <c r="E141" s="859"/>
      <c r="F141" s="859"/>
      <c r="G141" s="859"/>
      <c r="H141" s="859"/>
      <c r="I141" s="859"/>
      <c r="J141" s="859"/>
      <c r="K141" s="859"/>
      <c r="L141" s="859"/>
      <c r="M141" s="859"/>
      <c r="N141" s="859"/>
      <c r="O141" s="859"/>
    </row>
    <row r="142" spans="1:15">
      <c r="A142" s="859"/>
      <c r="B142" s="859"/>
      <c r="C142" s="859"/>
      <c r="D142" s="859"/>
      <c r="E142" s="859"/>
      <c r="F142" s="859"/>
      <c r="G142" s="859"/>
      <c r="H142" s="859"/>
      <c r="I142" s="859"/>
      <c r="J142" s="859"/>
      <c r="K142" s="859"/>
      <c r="L142" s="859"/>
      <c r="M142" s="859"/>
      <c r="N142" s="859"/>
      <c r="O142" s="859"/>
    </row>
    <row r="143" spans="1:15">
      <c r="A143" s="859"/>
      <c r="B143" s="859"/>
      <c r="C143" s="859"/>
      <c r="D143" s="859"/>
      <c r="E143" s="859"/>
      <c r="F143" s="859"/>
      <c r="G143" s="859"/>
      <c r="H143" s="859"/>
      <c r="I143" s="859"/>
      <c r="J143" s="859"/>
      <c r="K143" s="859"/>
      <c r="L143" s="859"/>
      <c r="M143" s="859"/>
      <c r="N143" s="859"/>
      <c r="O143" s="859"/>
    </row>
    <row r="144" spans="1:15">
      <c r="A144" s="859"/>
      <c r="B144" s="859"/>
      <c r="C144" s="859"/>
      <c r="D144" s="859"/>
      <c r="E144" s="859"/>
      <c r="F144" s="859"/>
      <c r="G144" s="859"/>
      <c r="H144" s="859"/>
      <c r="I144" s="859"/>
      <c r="J144" s="859"/>
      <c r="K144" s="859"/>
      <c r="L144" s="859"/>
      <c r="M144" s="859"/>
      <c r="N144" s="859"/>
      <c r="O144" s="859"/>
    </row>
    <row r="145" spans="1:15">
      <c r="A145" s="859"/>
      <c r="B145" s="859"/>
      <c r="C145" s="859"/>
      <c r="D145" s="859"/>
      <c r="E145" s="859"/>
      <c r="F145" s="859"/>
      <c r="G145" s="859"/>
      <c r="H145" s="859"/>
      <c r="I145" s="859"/>
      <c r="J145" s="859"/>
      <c r="K145" s="859"/>
      <c r="L145" s="859"/>
      <c r="M145" s="859"/>
      <c r="N145" s="859"/>
      <c r="O145" s="859"/>
    </row>
    <row r="146" spans="1:15">
      <c r="A146" s="859"/>
      <c r="B146" s="859"/>
      <c r="C146" s="859"/>
      <c r="D146" s="859"/>
      <c r="E146" s="859"/>
      <c r="F146" s="859"/>
      <c r="G146" s="859"/>
      <c r="H146" s="859"/>
      <c r="I146" s="859"/>
      <c r="J146" s="859"/>
      <c r="K146" s="859"/>
      <c r="L146" s="859"/>
      <c r="M146" s="859"/>
      <c r="N146" s="859"/>
      <c r="O146" s="859"/>
    </row>
    <row r="147" spans="1:15">
      <c r="A147" s="859"/>
      <c r="B147" s="859"/>
      <c r="C147" s="859"/>
      <c r="D147" s="859"/>
      <c r="E147" s="859"/>
      <c r="F147" s="859"/>
      <c r="G147" s="859"/>
      <c r="H147" s="859"/>
      <c r="I147" s="859"/>
      <c r="J147" s="859"/>
      <c r="K147" s="859"/>
      <c r="L147" s="859"/>
      <c r="M147" s="859"/>
      <c r="N147" s="859"/>
      <c r="O147" s="859"/>
    </row>
    <row r="148" spans="1:15">
      <c r="A148" s="859"/>
      <c r="B148" s="859"/>
      <c r="C148" s="859"/>
      <c r="D148" s="859"/>
      <c r="E148" s="859"/>
      <c r="F148" s="859"/>
      <c r="G148" s="859"/>
      <c r="H148" s="859"/>
      <c r="I148" s="859"/>
      <c r="J148" s="859"/>
      <c r="K148" s="859"/>
      <c r="L148" s="859"/>
      <c r="M148" s="859"/>
      <c r="N148" s="859"/>
      <c r="O148" s="859"/>
    </row>
    <row r="149" spans="1:15">
      <c r="A149" s="859"/>
      <c r="B149" s="859"/>
      <c r="C149" s="859"/>
      <c r="D149" s="859"/>
      <c r="E149" s="859"/>
      <c r="F149" s="859"/>
      <c r="G149" s="859"/>
      <c r="H149" s="859"/>
      <c r="I149" s="859"/>
      <c r="J149" s="859"/>
      <c r="K149" s="859"/>
      <c r="L149" s="859"/>
      <c r="M149" s="859"/>
      <c r="N149" s="859"/>
      <c r="O149" s="859"/>
    </row>
    <row r="150" spans="1:15">
      <c r="A150" s="859"/>
      <c r="B150" s="859"/>
      <c r="C150" s="859"/>
      <c r="D150" s="859"/>
      <c r="E150" s="859"/>
      <c r="F150" s="859"/>
      <c r="G150" s="859"/>
      <c r="H150" s="859"/>
      <c r="I150" s="859"/>
      <c r="J150" s="859"/>
      <c r="K150" s="859"/>
      <c r="L150" s="859"/>
      <c r="M150" s="859"/>
      <c r="N150" s="859"/>
      <c r="O150" s="859"/>
    </row>
    <row r="151" spans="1:15">
      <c r="A151" s="859"/>
      <c r="B151" s="859"/>
      <c r="C151" s="859"/>
      <c r="D151" s="859"/>
      <c r="E151" s="859"/>
      <c r="F151" s="859"/>
      <c r="G151" s="859"/>
      <c r="H151" s="859"/>
      <c r="I151" s="859"/>
      <c r="J151" s="859"/>
      <c r="K151" s="859"/>
      <c r="L151" s="859"/>
      <c r="M151" s="859"/>
      <c r="N151" s="859"/>
      <c r="O151" s="859"/>
    </row>
    <row r="152" spans="1:15">
      <c r="A152" s="859"/>
      <c r="B152" s="859"/>
      <c r="C152" s="859"/>
      <c r="D152" s="859"/>
      <c r="E152" s="859"/>
      <c r="F152" s="859"/>
      <c r="G152" s="859"/>
      <c r="H152" s="859"/>
      <c r="I152" s="859"/>
      <c r="J152" s="859"/>
      <c r="K152" s="859"/>
      <c r="L152" s="859"/>
      <c r="M152" s="859"/>
      <c r="N152" s="859"/>
      <c r="O152" s="859"/>
    </row>
    <row r="153" spans="1:15">
      <c r="A153" s="859"/>
      <c r="B153" s="859"/>
      <c r="C153" s="859"/>
      <c r="D153" s="859"/>
      <c r="E153" s="859"/>
      <c r="F153" s="859"/>
      <c r="G153" s="859"/>
      <c r="H153" s="859"/>
      <c r="I153" s="859"/>
      <c r="J153" s="859"/>
      <c r="K153" s="859"/>
      <c r="L153" s="859"/>
      <c r="M153" s="859"/>
      <c r="N153" s="859"/>
      <c r="O153" s="859"/>
    </row>
    <row r="154" spans="1:15">
      <c r="A154" s="859"/>
      <c r="B154" s="859"/>
      <c r="C154" s="859"/>
      <c r="D154" s="859"/>
      <c r="E154" s="859"/>
      <c r="F154" s="859"/>
      <c r="G154" s="859"/>
      <c r="H154" s="859"/>
      <c r="I154" s="859"/>
      <c r="J154" s="859"/>
      <c r="K154" s="859"/>
      <c r="L154" s="859"/>
      <c r="M154" s="859"/>
      <c r="N154" s="859"/>
      <c r="O154" s="859"/>
    </row>
    <row r="155" spans="1:15">
      <c r="A155" s="859"/>
      <c r="B155" s="859"/>
      <c r="C155" s="859"/>
      <c r="D155" s="859"/>
      <c r="E155" s="859"/>
      <c r="F155" s="859"/>
      <c r="G155" s="859"/>
      <c r="H155" s="859"/>
      <c r="I155" s="859"/>
      <c r="J155" s="859"/>
      <c r="K155" s="859"/>
      <c r="L155" s="859"/>
      <c r="M155" s="859"/>
      <c r="N155" s="859"/>
      <c r="O155" s="859"/>
    </row>
    <row r="156" spans="1:15">
      <c r="A156" s="859"/>
      <c r="B156" s="859"/>
      <c r="C156" s="859"/>
      <c r="D156" s="859"/>
      <c r="E156" s="859"/>
      <c r="F156" s="859"/>
      <c r="G156" s="859"/>
      <c r="H156" s="859"/>
      <c r="I156" s="859"/>
      <c r="J156" s="859"/>
      <c r="K156" s="859"/>
      <c r="L156" s="859"/>
      <c r="M156" s="859"/>
      <c r="N156" s="859"/>
      <c r="O156" s="859"/>
    </row>
    <row r="157" spans="1:15">
      <c r="A157" s="859"/>
      <c r="B157" s="859"/>
      <c r="C157" s="859"/>
      <c r="D157" s="859"/>
      <c r="E157" s="859"/>
      <c r="F157" s="859"/>
      <c r="G157" s="859"/>
      <c r="H157" s="859"/>
      <c r="I157" s="859"/>
      <c r="J157" s="859"/>
      <c r="K157" s="859"/>
      <c r="L157" s="859"/>
      <c r="M157" s="859"/>
      <c r="N157" s="859"/>
      <c r="O157" s="859"/>
    </row>
    <row r="158" spans="1:15">
      <c r="A158" s="859"/>
      <c r="B158" s="859"/>
      <c r="C158" s="859"/>
      <c r="D158" s="859"/>
      <c r="E158" s="859"/>
      <c r="F158" s="859"/>
      <c r="G158" s="859"/>
      <c r="H158" s="859"/>
      <c r="I158" s="859"/>
      <c r="J158" s="859"/>
      <c r="K158" s="859"/>
      <c r="L158" s="859"/>
      <c r="M158" s="859"/>
      <c r="N158" s="859"/>
      <c r="O158" s="859"/>
    </row>
    <row r="159" spans="1:15">
      <c r="A159" s="859"/>
      <c r="B159" s="859"/>
      <c r="C159" s="859"/>
      <c r="D159" s="859"/>
      <c r="E159" s="859"/>
      <c r="F159" s="859"/>
      <c r="G159" s="859"/>
      <c r="H159" s="859"/>
      <c r="I159" s="859"/>
      <c r="J159" s="859"/>
      <c r="K159" s="859"/>
      <c r="L159" s="859"/>
      <c r="M159" s="859"/>
      <c r="N159" s="859"/>
      <c r="O159" s="859"/>
    </row>
    <row r="160" spans="1:15">
      <c r="A160" s="859"/>
      <c r="B160" s="859"/>
      <c r="C160" s="859"/>
      <c r="D160" s="859"/>
      <c r="E160" s="859"/>
      <c r="F160" s="859"/>
      <c r="G160" s="859"/>
      <c r="H160" s="859"/>
      <c r="I160" s="859"/>
      <c r="J160" s="859"/>
      <c r="K160" s="859"/>
      <c r="L160" s="859"/>
      <c r="M160" s="859"/>
      <c r="N160" s="859"/>
      <c r="O160" s="859"/>
    </row>
    <row r="161" spans="1:15">
      <c r="A161" s="859"/>
      <c r="B161" s="859"/>
      <c r="C161" s="859"/>
      <c r="D161" s="859"/>
      <c r="E161" s="859"/>
      <c r="F161" s="859"/>
      <c r="G161" s="859"/>
      <c r="H161" s="859"/>
      <c r="I161" s="859"/>
      <c r="J161" s="859"/>
      <c r="K161" s="859"/>
      <c r="L161" s="859"/>
      <c r="M161" s="859"/>
      <c r="N161" s="859"/>
      <c r="O161" s="859"/>
    </row>
    <row r="162" spans="1:15">
      <c r="A162" s="859"/>
      <c r="B162" s="859"/>
      <c r="C162" s="859"/>
      <c r="D162" s="859"/>
      <c r="E162" s="859"/>
      <c r="F162" s="859"/>
      <c r="G162" s="859"/>
      <c r="H162" s="859"/>
      <c r="I162" s="859"/>
      <c r="J162" s="859"/>
      <c r="K162" s="859"/>
      <c r="L162" s="859"/>
      <c r="M162" s="859"/>
      <c r="N162" s="859"/>
      <c r="O162" s="859"/>
    </row>
    <row r="163" spans="1:15">
      <c r="A163" s="859"/>
      <c r="B163" s="859"/>
      <c r="C163" s="859"/>
      <c r="D163" s="859"/>
      <c r="E163" s="859"/>
      <c r="F163" s="859"/>
      <c r="G163" s="859"/>
      <c r="H163" s="859"/>
      <c r="I163" s="859"/>
      <c r="J163" s="859"/>
      <c r="K163" s="859"/>
      <c r="L163" s="859"/>
      <c r="M163" s="859"/>
      <c r="N163" s="859"/>
      <c r="O163" s="859"/>
    </row>
    <row r="164" spans="1:15">
      <c r="A164" s="859"/>
      <c r="B164" s="859"/>
      <c r="C164" s="859"/>
      <c r="D164" s="859"/>
      <c r="E164" s="859"/>
      <c r="F164" s="859"/>
      <c r="G164" s="859"/>
      <c r="H164" s="859"/>
      <c r="I164" s="859"/>
      <c r="J164" s="859"/>
      <c r="K164" s="859"/>
      <c r="L164" s="859"/>
      <c r="M164" s="859"/>
      <c r="N164" s="859"/>
      <c r="O164" s="859"/>
    </row>
    <row r="165" spans="1:15">
      <c r="A165" s="859"/>
      <c r="B165" s="859"/>
      <c r="C165" s="859"/>
      <c r="D165" s="859"/>
      <c r="E165" s="859"/>
      <c r="F165" s="859"/>
      <c r="G165" s="859"/>
      <c r="H165" s="859"/>
      <c r="I165" s="859"/>
      <c r="J165" s="859"/>
      <c r="K165" s="859"/>
      <c r="L165" s="859"/>
      <c r="M165" s="859"/>
      <c r="N165" s="859"/>
      <c r="O165" s="859"/>
    </row>
    <row r="166" spans="1:15">
      <c r="A166" s="859"/>
      <c r="B166" s="859"/>
      <c r="C166" s="859"/>
      <c r="D166" s="859"/>
      <c r="E166" s="859"/>
      <c r="F166" s="859"/>
      <c r="G166" s="859"/>
      <c r="H166" s="859"/>
      <c r="I166" s="859"/>
      <c r="J166" s="859"/>
      <c r="K166" s="859"/>
      <c r="L166" s="859"/>
      <c r="M166" s="859"/>
      <c r="N166" s="859"/>
      <c r="O166" s="859"/>
    </row>
    <row r="167" spans="1:15">
      <c r="A167" s="859"/>
      <c r="B167" s="859"/>
      <c r="C167" s="859"/>
      <c r="D167" s="859"/>
      <c r="E167" s="859"/>
      <c r="F167" s="859"/>
      <c r="G167" s="859"/>
      <c r="H167" s="859"/>
      <c r="I167" s="859"/>
      <c r="J167" s="859"/>
      <c r="K167" s="859"/>
      <c r="L167" s="859"/>
      <c r="M167" s="859"/>
      <c r="N167" s="859"/>
      <c r="O167" s="859"/>
    </row>
    <row r="168" spans="1:15">
      <c r="A168" s="859"/>
      <c r="B168" s="859"/>
      <c r="C168" s="859"/>
      <c r="D168" s="859"/>
      <c r="E168" s="859"/>
      <c r="F168" s="859"/>
      <c r="G168" s="859"/>
      <c r="H168" s="859"/>
      <c r="I168" s="859"/>
      <c r="J168" s="859"/>
      <c r="K168" s="859"/>
      <c r="L168" s="859"/>
      <c r="M168" s="859"/>
      <c r="N168" s="859"/>
      <c r="O168" s="859"/>
    </row>
    <row r="169" spans="1:15">
      <c r="A169" s="859"/>
      <c r="B169" s="859"/>
      <c r="C169" s="859"/>
      <c r="D169" s="859"/>
      <c r="E169" s="859"/>
      <c r="F169" s="859"/>
      <c r="G169" s="859"/>
      <c r="H169" s="859"/>
      <c r="I169" s="859"/>
      <c r="J169" s="859"/>
      <c r="K169" s="859"/>
      <c r="L169" s="859"/>
      <c r="M169" s="859"/>
      <c r="N169" s="859"/>
      <c r="O169" s="859"/>
    </row>
    <row r="170" spans="1:15">
      <c r="A170" s="859"/>
      <c r="B170" s="859"/>
      <c r="C170" s="859"/>
      <c r="D170" s="859"/>
      <c r="E170" s="859"/>
      <c r="F170" s="859"/>
      <c r="G170" s="859"/>
      <c r="H170" s="859"/>
      <c r="I170" s="859"/>
      <c r="J170" s="859"/>
      <c r="K170" s="859"/>
      <c r="L170" s="859"/>
      <c r="M170" s="859"/>
      <c r="N170" s="859"/>
      <c r="O170" s="859"/>
    </row>
    <row r="171" spans="1:15">
      <c r="A171" s="859"/>
      <c r="B171" s="859"/>
      <c r="C171" s="859"/>
      <c r="D171" s="859"/>
      <c r="E171" s="859"/>
      <c r="F171" s="859"/>
      <c r="G171" s="859"/>
      <c r="H171" s="859"/>
      <c r="I171" s="859"/>
      <c r="J171" s="859"/>
      <c r="K171" s="859"/>
      <c r="L171" s="859"/>
      <c r="M171" s="859"/>
      <c r="N171" s="859"/>
      <c r="O171" s="859"/>
    </row>
    <row r="172" spans="1:15">
      <c r="A172" s="859"/>
      <c r="B172" s="859"/>
      <c r="C172" s="859"/>
      <c r="D172" s="859"/>
      <c r="E172" s="859"/>
      <c r="F172" s="859"/>
      <c r="G172" s="859"/>
      <c r="H172" s="859"/>
      <c r="I172" s="859"/>
      <c r="J172" s="859"/>
      <c r="K172" s="859"/>
      <c r="L172" s="859"/>
      <c r="M172" s="859"/>
      <c r="N172" s="859"/>
      <c r="O172" s="859"/>
    </row>
    <row r="173" spans="1:15">
      <c r="A173" s="859"/>
      <c r="B173" s="859"/>
      <c r="C173" s="859"/>
      <c r="D173" s="859"/>
      <c r="E173" s="859"/>
      <c r="F173" s="859"/>
      <c r="G173" s="859"/>
      <c r="H173" s="859"/>
      <c r="I173" s="859"/>
      <c r="J173" s="859"/>
      <c r="K173" s="859"/>
      <c r="L173" s="859"/>
      <c r="M173" s="859"/>
      <c r="N173" s="859"/>
      <c r="O173" s="859"/>
    </row>
    <row r="174" spans="1:15">
      <c r="A174" s="859"/>
      <c r="B174" s="859"/>
      <c r="C174" s="859"/>
      <c r="D174" s="859"/>
      <c r="E174" s="859"/>
      <c r="F174" s="859"/>
      <c r="G174" s="859"/>
      <c r="H174" s="859"/>
      <c r="I174" s="859"/>
      <c r="J174" s="859"/>
      <c r="K174" s="859"/>
      <c r="L174" s="859"/>
      <c r="M174" s="859"/>
      <c r="N174" s="859"/>
      <c r="O174" s="859"/>
    </row>
    <row r="175" spans="1:15">
      <c r="A175" s="859"/>
      <c r="B175" s="859"/>
      <c r="C175" s="859"/>
      <c r="D175" s="859"/>
      <c r="E175" s="859"/>
      <c r="F175" s="859"/>
      <c r="G175" s="859"/>
      <c r="H175" s="859"/>
      <c r="I175" s="859"/>
      <c r="J175" s="859"/>
      <c r="K175" s="859"/>
      <c r="L175" s="859"/>
      <c r="M175" s="859"/>
      <c r="N175" s="859"/>
      <c r="O175" s="859"/>
    </row>
    <row r="176" spans="1:15">
      <c r="A176" s="859"/>
      <c r="B176" s="859"/>
      <c r="C176" s="859"/>
      <c r="D176" s="859"/>
      <c r="E176" s="859"/>
      <c r="F176" s="859"/>
      <c r="G176" s="859"/>
      <c r="H176" s="859"/>
      <c r="I176" s="859"/>
      <c r="J176" s="859"/>
      <c r="K176" s="859"/>
      <c r="L176" s="859"/>
      <c r="M176" s="859"/>
      <c r="N176" s="859"/>
      <c r="O176" s="859"/>
    </row>
    <row r="177" spans="1:15">
      <c r="A177" s="859"/>
      <c r="B177" s="859"/>
      <c r="C177" s="859"/>
      <c r="D177" s="859"/>
      <c r="E177" s="859"/>
      <c r="F177" s="859"/>
      <c r="G177" s="859"/>
      <c r="H177" s="859"/>
      <c r="I177" s="859"/>
      <c r="J177" s="859"/>
      <c r="K177" s="859"/>
      <c r="L177" s="859"/>
      <c r="M177" s="859"/>
      <c r="N177" s="859"/>
      <c r="O177" s="859"/>
    </row>
    <row r="178" spans="1:15">
      <c r="A178" s="859"/>
      <c r="B178" s="859"/>
      <c r="C178" s="859"/>
      <c r="D178" s="859"/>
      <c r="E178" s="859"/>
      <c r="F178" s="859"/>
      <c r="G178" s="859"/>
      <c r="H178" s="859"/>
      <c r="I178" s="859"/>
      <c r="J178" s="859"/>
      <c r="K178" s="859"/>
      <c r="L178" s="859"/>
      <c r="M178" s="859"/>
      <c r="N178" s="859"/>
      <c r="O178" s="859"/>
    </row>
    <row r="179" spans="1:15">
      <c r="A179" s="859"/>
      <c r="B179" s="859"/>
      <c r="C179" s="859"/>
      <c r="D179" s="859"/>
      <c r="E179" s="859"/>
      <c r="F179" s="859"/>
      <c r="G179" s="859"/>
      <c r="H179" s="859"/>
      <c r="I179" s="859"/>
      <c r="J179" s="859"/>
      <c r="K179" s="859"/>
      <c r="L179" s="859"/>
      <c r="M179" s="859"/>
      <c r="N179" s="859"/>
      <c r="O179" s="859"/>
    </row>
    <row r="180" spans="1:15">
      <c r="A180" s="859"/>
      <c r="B180" s="859"/>
      <c r="C180" s="859"/>
      <c r="D180" s="859"/>
      <c r="E180" s="859"/>
      <c r="F180" s="859"/>
      <c r="G180" s="859"/>
      <c r="H180" s="859"/>
      <c r="I180" s="859"/>
      <c r="J180" s="859"/>
      <c r="K180" s="859"/>
      <c r="L180" s="859"/>
      <c r="M180" s="859"/>
      <c r="N180" s="859"/>
      <c r="O180" s="859"/>
    </row>
    <row r="181" spans="1:15">
      <c r="A181" s="859"/>
      <c r="B181" s="859"/>
      <c r="C181" s="859"/>
      <c r="D181" s="859"/>
      <c r="E181" s="859"/>
      <c r="F181" s="859"/>
      <c r="G181" s="859"/>
      <c r="H181" s="859"/>
      <c r="I181" s="859"/>
      <c r="J181" s="859"/>
      <c r="K181" s="859"/>
      <c r="L181" s="859"/>
      <c r="M181" s="859"/>
      <c r="N181" s="859"/>
      <c r="O181" s="859"/>
    </row>
    <row r="182" spans="1:15">
      <c r="A182" s="859"/>
      <c r="B182" s="859"/>
      <c r="C182" s="859"/>
      <c r="D182" s="859"/>
      <c r="E182" s="859"/>
      <c r="F182" s="859"/>
      <c r="G182" s="859"/>
      <c r="H182" s="859"/>
      <c r="I182" s="859"/>
      <c r="J182" s="859"/>
      <c r="K182" s="859"/>
      <c r="L182" s="859"/>
      <c r="M182" s="859"/>
      <c r="N182" s="859"/>
      <c r="O182" s="859"/>
    </row>
    <row r="183" spans="1:15">
      <c r="A183" s="859"/>
      <c r="B183" s="859"/>
      <c r="C183" s="859"/>
      <c r="D183" s="859"/>
      <c r="E183" s="859"/>
      <c r="F183" s="859"/>
      <c r="G183" s="859"/>
      <c r="H183" s="859"/>
      <c r="I183" s="859"/>
      <c r="J183" s="859"/>
      <c r="K183" s="859"/>
      <c r="L183" s="859"/>
      <c r="M183" s="859"/>
      <c r="N183" s="859"/>
      <c r="O183" s="859"/>
    </row>
    <row r="184" spans="1:15">
      <c r="A184" s="859"/>
      <c r="B184" s="859"/>
      <c r="C184" s="859"/>
      <c r="D184" s="859"/>
      <c r="E184" s="859"/>
      <c r="F184" s="859"/>
      <c r="G184" s="859"/>
      <c r="H184" s="859"/>
      <c r="I184" s="859"/>
      <c r="J184" s="859"/>
      <c r="K184" s="859"/>
      <c r="L184" s="859"/>
      <c r="M184" s="859"/>
      <c r="N184" s="859"/>
      <c r="O184" s="859"/>
    </row>
    <row r="185" spans="1:15">
      <c r="A185" s="859"/>
      <c r="B185" s="859"/>
      <c r="C185" s="859"/>
      <c r="D185" s="859"/>
      <c r="E185" s="859"/>
      <c r="F185" s="859"/>
      <c r="G185" s="859"/>
      <c r="H185" s="859"/>
      <c r="I185" s="859"/>
      <c r="J185" s="859"/>
      <c r="K185" s="859"/>
      <c r="L185" s="859"/>
      <c r="M185" s="859"/>
      <c r="N185" s="859"/>
      <c r="O185" s="859"/>
    </row>
    <row r="186" spans="1:15">
      <c r="A186" s="859"/>
      <c r="B186" s="859"/>
      <c r="C186" s="859"/>
      <c r="D186" s="859"/>
      <c r="E186" s="859"/>
      <c r="F186" s="859"/>
      <c r="G186" s="859"/>
      <c r="H186" s="859"/>
      <c r="I186" s="859"/>
      <c r="J186" s="859"/>
      <c r="K186" s="859"/>
      <c r="L186" s="859"/>
      <c r="M186" s="859"/>
      <c r="N186" s="859"/>
      <c r="O186" s="859"/>
    </row>
    <row r="187" spans="1:15">
      <c r="A187" s="859"/>
      <c r="B187" s="859"/>
      <c r="C187" s="859"/>
      <c r="D187" s="859"/>
      <c r="E187" s="859"/>
      <c r="F187" s="859"/>
      <c r="G187" s="859"/>
      <c r="H187" s="859"/>
      <c r="I187" s="859"/>
      <c r="J187" s="859"/>
      <c r="K187" s="859"/>
      <c r="L187" s="859"/>
      <c r="M187" s="859"/>
      <c r="N187" s="859"/>
      <c r="O187" s="859"/>
    </row>
    <row r="188" spans="1:15">
      <c r="A188" s="859"/>
      <c r="B188" s="859"/>
      <c r="C188" s="859"/>
      <c r="D188" s="859"/>
      <c r="E188" s="859"/>
      <c r="F188" s="859"/>
      <c r="G188" s="859"/>
      <c r="H188" s="859"/>
      <c r="I188" s="859"/>
      <c r="J188" s="859"/>
      <c r="K188" s="859"/>
      <c r="L188" s="859"/>
      <c r="M188" s="859"/>
      <c r="N188" s="859"/>
      <c r="O188" s="859"/>
    </row>
    <row r="189" spans="1:15">
      <c r="A189" s="859"/>
      <c r="B189" s="859"/>
      <c r="C189" s="859"/>
      <c r="D189" s="859"/>
      <c r="E189" s="859"/>
      <c r="F189" s="859"/>
      <c r="G189" s="859"/>
      <c r="H189" s="859"/>
      <c r="I189" s="859"/>
      <c r="J189" s="859"/>
      <c r="K189" s="859"/>
      <c r="L189" s="859"/>
      <c r="M189" s="859"/>
      <c r="N189" s="859"/>
      <c r="O189" s="859"/>
    </row>
    <row r="190" spans="1:15">
      <c r="A190" s="859"/>
      <c r="B190" s="859"/>
      <c r="C190" s="859"/>
      <c r="D190" s="859"/>
      <c r="E190" s="859"/>
      <c r="F190" s="859"/>
      <c r="G190" s="859"/>
      <c r="H190" s="859"/>
      <c r="I190" s="859"/>
      <c r="J190" s="859"/>
      <c r="K190" s="859"/>
      <c r="L190" s="859"/>
      <c r="M190" s="859"/>
      <c r="N190" s="859"/>
      <c r="O190" s="859"/>
    </row>
    <row r="191" spans="1:15">
      <c r="A191" s="859"/>
      <c r="B191" s="859"/>
      <c r="C191" s="859"/>
      <c r="D191" s="859"/>
      <c r="E191" s="859"/>
      <c r="F191" s="859"/>
      <c r="G191" s="859"/>
      <c r="H191" s="859"/>
      <c r="I191" s="859"/>
      <c r="J191" s="859"/>
      <c r="K191" s="859"/>
      <c r="L191" s="859"/>
      <c r="M191" s="859"/>
      <c r="N191" s="859"/>
      <c r="O191" s="859"/>
    </row>
    <row r="192" spans="1:15">
      <c r="A192" s="859"/>
      <c r="B192" s="859"/>
      <c r="C192" s="859"/>
      <c r="D192" s="859"/>
      <c r="E192" s="859"/>
      <c r="F192" s="859"/>
      <c r="G192" s="859"/>
      <c r="H192" s="859"/>
      <c r="I192" s="859"/>
      <c r="J192" s="859"/>
      <c r="K192" s="859"/>
      <c r="L192" s="859"/>
      <c r="M192" s="859"/>
      <c r="N192" s="859"/>
      <c r="O192" s="859"/>
    </row>
    <row r="193" spans="1:15">
      <c r="A193" s="859"/>
      <c r="B193" s="859"/>
      <c r="C193" s="859"/>
      <c r="D193" s="859"/>
      <c r="E193" s="859"/>
      <c r="F193" s="859"/>
      <c r="G193" s="859"/>
      <c r="H193" s="859"/>
      <c r="I193" s="859"/>
      <c r="J193" s="859"/>
      <c r="K193" s="859"/>
      <c r="L193" s="859"/>
      <c r="M193" s="859"/>
      <c r="N193" s="859"/>
      <c r="O193" s="859"/>
    </row>
    <row r="194" spans="1:15">
      <c r="A194" s="859"/>
      <c r="B194" s="859"/>
      <c r="C194" s="859"/>
      <c r="D194" s="859"/>
      <c r="E194" s="859"/>
      <c r="F194" s="859"/>
      <c r="G194" s="859"/>
      <c r="H194" s="859"/>
      <c r="I194" s="859"/>
      <c r="J194" s="859"/>
      <c r="K194" s="859"/>
      <c r="L194" s="859"/>
      <c r="M194" s="859"/>
      <c r="N194" s="859"/>
      <c r="O194" s="859"/>
    </row>
    <row r="195" spans="1:15">
      <c r="A195" s="859"/>
      <c r="B195" s="859"/>
      <c r="C195" s="859"/>
      <c r="D195" s="859"/>
      <c r="E195" s="859"/>
      <c r="F195" s="859"/>
      <c r="G195" s="859"/>
      <c r="H195" s="859"/>
      <c r="I195" s="859"/>
      <c r="J195" s="859"/>
      <c r="K195" s="859"/>
      <c r="L195" s="859"/>
      <c r="M195" s="859"/>
      <c r="N195" s="859"/>
      <c r="O195" s="859"/>
    </row>
    <row r="196" spans="1:15">
      <c r="A196" s="859"/>
      <c r="B196" s="859"/>
      <c r="C196" s="859"/>
      <c r="D196" s="859"/>
      <c r="E196" s="859"/>
      <c r="F196" s="859"/>
      <c r="G196" s="859"/>
      <c r="H196" s="859"/>
      <c r="I196" s="859"/>
      <c r="J196" s="859"/>
      <c r="K196" s="859"/>
      <c r="L196" s="859"/>
      <c r="M196" s="859"/>
      <c r="N196" s="859"/>
      <c r="O196" s="859"/>
    </row>
    <row r="197" spans="1:15">
      <c r="A197" s="859"/>
      <c r="B197" s="859"/>
      <c r="C197" s="859"/>
      <c r="D197" s="859"/>
      <c r="E197" s="859"/>
      <c r="F197" s="859"/>
      <c r="G197" s="859"/>
      <c r="H197" s="859"/>
      <c r="I197" s="859"/>
      <c r="J197" s="859"/>
      <c r="K197" s="859"/>
      <c r="L197" s="859"/>
      <c r="M197" s="859"/>
      <c r="N197" s="859"/>
      <c r="O197" s="859"/>
    </row>
    <row r="198" spans="1:15">
      <c r="A198" s="859"/>
      <c r="B198" s="859"/>
      <c r="C198" s="859"/>
      <c r="D198" s="859"/>
      <c r="E198" s="859"/>
      <c r="F198" s="859"/>
      <c r="G198" s="859"/>
      <c r="H198" s="859"/>
      <c r="I198" s="859"/>
      <c r="J198" s="859"/>
      <c r="K198" s="859"/>
      <c r="L198" s="859"/>
      <c r="M198" s="859"/>
      <c r="N198" s="859"/>
      <c r="O198" s="859"/>
    </row>
    <row r="199" spans="1:15">
      <c r="A199" s="859"/>
      <c r="B199" s="859"/>
      <c r="C199" s="859"/>
      <c r="D199" s="859"/>
      <c r="E199" s="859"/>
      <c r="F199" s="859"/>
      <c r="G199" s="859"/>
      <c r="H199" s="859"/>
      <c r="I199" s="859"/>
      <c r="J199" s="859"/>
      <c r="K199" s="859"/>
      <c r="L199" s="859"/>
      <c r="M199" s="859"/>
      <c r="N199" s="859"/>
      <c r="O199" s="859"/>
    </row>
    <row r="200" spans="1:15">
      <c r="A200" s="859"/>
      <c r="B200" s="859"/>
      <c r="C200" s="859"/>
      <c r="D200" s="859"/>
      <c r="E200" s="859"/>
      <c r="F200" s="859"/>
      <c r="G200" s="859"/>
      <c r="H200" s="859"/>
      <c r="I200" s="859"/>
      <c r="J200" s="859"/>
      <c r="K200" s="859"/>
      <c r="L200" s="859"/>
      <c r="M200" s="859"/>
      <c r="N200" s="859"/>
      <c r="O200" s="859"/>
    </row>
    <row r="201" spans="1:15">
      <c r="A201" s="859"/>
      <c r="B201" s="859"/>
      <c r="C201" s="859"/>
      <c r="D201" s="859"/>
      <c r="E201" s="859"/>
      <c r="F201" s="859"/>
      <c r="G201" s="859"/>
      <c r="H201" s="859"/>
      <c r="I201" s="859"/>
      <c r="J201" s="859"/>
      <c r="K201" s="859"/>
      <c r="L201" s="859"/>
      <c r="M201" s="859"/>
      <c r="N201" s="859"/>
      <c r="O201" s="859"/>
    </row>
    <row r="202" spans="1:15">
      <c r="A202" s="859"/>
      <c r="B202" s="859"/>
      <c r="C202" s="859"/>
      <c r="D202" s="859"/>
      <c r="E202" s="859"/>
      <c r="F202" s="859"/>
      <c r="G202" s="859"/>
      <c r="H202" s="859"/>
      <c r="I202" s="859"/>
      <c r="J202" s="859"/>
      <c r="K202" s="859"/>
      <c r="L202" s="859"/>
      <c r="M202" s="859"/>
      <c r="N202" s="859"/>
      <c r="O202" s="859"/>
    </row>
    <row r="203" spans="1:15">
      <c r="A203" s="859"/>
      <c r="B203" s="859"/>
      <c r="C203" s="859"/>
      <c r="D203" s="859"/>
      <c r="E203" s="859"/>
      <c r="F203" s="859"/>
      <c r="G203" s="859"/>
      <c r="H203" s="859"/>
      <c r="I203" s="859"/>
      <c r="J203" s="859"/>
      <c r="K203" s="859"/>
      <c r="L203" s="859"/>
      <c r="M203" s="859"/>
      <c r="N203" s="859"/>
      <c r="O203" s="859"/>
    </row>
    <row r="204" spans="1:15">
      <c r="A204" s="859"/>
      <c r="B204" s="859"/>
      <c r="C204" s="859"/>
      <c r="D204" s="859"/>
      <c r="E204" s="859"/>
      <c r="F204" s="859"/>
      <c r="G204" s="859"/>
      <c r="H204" s="859"/>
      <c r="I204" s="859"/>
      <c r="J204" s="859"/>
      <c r="K204" s="859"/>
      <c r="L204" s="859"/>
      <c r="M204" s="859"/>
      <c r="N204" s="859"/>
      <c r="O204" s="859"/>
    </row>
    <row r="205" spans="1:15">
      <c r="A205" s="859"/>
      <c r="B205" s="859"/>
      <c r="C205" s="859"/>
      <c r="D205" s="859"/>
      <c r="E205" s="859"/>
      <c r="F205" s="859"/>
      <c r="G205" s="859"/>
      <c r="H205" s="859"/>
      <c r="I205" s="859"/>
      <c r="J205" s="859"/>
      <c r="K205" s="859"/>
      <c r="L205" s="859"/>
      <c r="M205" s="859"/>
      <c r="N205" s="859"/>
      <c r="O205" s="859"/>
    </row>
    <row r="206" spans="1:15">
      <c r="A206" s="859"/>
      <c r="B206" s="859"/>
      <c r="C206" s="859"/>
      <c r="D206" s="859"/>
      <c r="E206" s="859"/>
      <c r="F206" s="859"/>
      <c r="G206" s="859"/>
      <c r="H206" s="859"/>
      <c r="I206" s="859"/>
      <c r="J206" s="859"/>
      <c r="K206" s="859"/>
      <c r="L206" s="859"/>
      <c r="M206" s="859"/>
      <c r="N206" s="859"/>
      <c r="O206" s="859"/>
    </row>
    <row r="207" spans="1:15">
      <c r="A207" s="859"/>
      <c r="B207" s="859"/>
      <c r="C207" s="859"/>
      <c r="D207" s="859"/>
      <c r="E207" s="859"/>
      <c r="F207" s="859"/>
      <c r="G207" s="859"/>
      <c r="H207" s="859"/>
      <c r="I207" s="859"/>
      <c r="J207" s="859"/>
      <c r="K207" s="859"/>
      <c r="L207" s="859"/>
      <c r="M207" s="859"/>
      <c r="N207" s="859"/>
      <c r="O207" s="859"/>
    </row>
    <row r="208" spans="1:15">
      <c r="A208" s="859"/>
      <c r="B208" s="859"/>
      <c r="C208" s="859"/>
      <c r="D208" s="859"/>
      <c r="E208" s="859"/>
      <c r="F208" s="859"/>
      <c r="G208" s="859"/>
      <c r="H208" s="859"/>
      <c r="I208" s="859"/>
      <c r="J208" s="859"/>
      <c r="K208" s="859"/>
      <c r="L208" s="859"/>
      <c r="M208" s="859"/>
      <c r="N208" s="859"/>
      <c r="O208" s="859"/>
    </row>
    <row r="209" spans="1:15">
      <c r="A209" s="859"/>
      <c r="B209" s="859"/>
      <c r="C209" s="859"/>
      <c r="D209" s="859"/>
      <c r="E209" s="859"/>
      <c r="F209" s="859"/>
      <c r="G209" s="859"/>
      <c r="H209" s="859"/>
      <c r="I209" s="859"/>
      <c r="J209" s="859"/>
      <c r="K209" s="859"/>
      <c r="L209" s="859"/>
      <c r="M209" s="859"/>
      <c r="N209" s="859"/>
      <c r="O209" s="859"/>
    </row>
    <row r="210" spans="1:15">
      <c r="A210" s="859"/>
      <c r="B210" s="859"/>
      <c r="C210" s="859"/>
      <c r="D210" s="859"/>
      <c r="E210" s="859"/>
      <c r="F210" s="859"/>
      <c r="G210" s="859"/>
      <c r="H210" s="859"/>
      <c r="I210" s="859"/>
      <c r="J210" s="859"/>
      <c r="K210" s="859"/>
      <c r="L210" s="859"/>
      <c r="M210" s="859"/>
      <c r="N210" s="859"/>
      <c r="O210" s="859"/>
    </row>
    <row r="211" spans="1:15">
      <c r="A211" s="859"/>
      <c r="B211" s="859"/>
      <c r="C211" s="859"/>
      <c r="D211" s="859"/>
      <c r="E211" s="859"/>
      <c r="F211" s="859"/>
      <c r="G211" s="859"/>
      <c r="H211" s="859"/>
      <c r="I211" s="859"/>
      <c r="J211" s="859"/>
      <c r="K211" s="859"/>
      <c r="L211" s="859"/>
      <c r="M211" s="859"/>
      <c r="N211" s="859"/>
      <c r="O211" s="859"/>
    </row>
    <row r="212" spans="1:15">
      <c r="A212" s="859"/>
      <c r="B212" s="859"/>
      <c r="C212" s="859"/>
      <c r="D212" s="859"/>
      <c r="E212" s="859"/>
      <c r="F212" s="859"/>
      <c r="G212" s="859"/>
      <c r="H212" s="859"/>
      <c r="I212" s="859"/>
      <c r="J212" s="859"/>
      <c r="K212" s="859"/>
      <c r="L212" s="859"/>
      <c r="M212" s="859"/>
      <c r="N212" s="859"/>
      <c r="O212" s="859"/>
    </row>
    <row r="213" spans="1:15">
      <c r="A213" s="859"/>
      <c r="B213" s="859"/>
      <c r="C213" s="859"/>
      <c r="D213" s="859"/>
      <c r="E213" s="859"/>
      <c r="F213" s="859"/>
      <c r="G213" s="859"/>
      <c r="H213" s="859"/>
      <c r="I213" s="859"/>
      <c r="J213" s="859"/>
      <c r="K213" s="859"/>
      <c r="L213" s="859"/>
      <c r="M213" s="859"/>
      <c r="N213" s="859"/>
      <c r="O213" s="859"/>
    </row>
    <row r="214" spans="1:15">
      <c r="A214" s="859"/>
      <c r="B214" s="859"/>
      <c r="C214" s="859"/>
      <c r="D214" s="859"/>
      <c r="E214" s="859"/>
      <c r="F214" s="859"/>
      <c r="G214" s="859"/>
      <c r="H214" s="859"/>
      <c r="I214" s="859"/>
      <c r="J214" s="859"/>
      <c r="K214" s="859"/>
      <c r="L214" s="859"/>
      <c r="M214" s="859"/>
      <c r="N214" s="859"/>
      <c r="O214" s="859"/>
    </row>
    <row r="215" spans="1:15">
      <c r="A215" s="859"/>
      <c r="B215" s="859"/>
      <c r="C215" s="859"/>
      <c r="D215" s="859"/>
      <c r="E215" s="859"/>
      <c r="F215" s="859"/>
      <c r="G215" s="859"/>
      <c r="H215" s="859"/>
      <c r="I215" s="859"/>
      <c r="J215" s="859"/>
      <c r="K215" s="859"/>
      <c r="L215" s="859"/>
      <c r="M215" s="859"/>
      <c r="N215" s="859"/>
      <c r="O215" s="859"/>
    </row>
    <row r="216" spans="1:15">
      <c r="A216" s="859"/>
      <c r="B216" s="859"/>
      <c r="C216" s="859"/>
      <c r="D216" s="859"/>
      <c r="E216" s="859"/>
      <c r="F216" s="859"/>
      <c r="G216" s="859"/>
      <c r="H216" s="859"/>
      <c r="I216" s="859"/>
      <c r="J216" s="859"/>
      <c r="K216" s="859"/>
      <c r="L216" s="859"/>
      <c r="M216" s="859"/>
      <c r="N216" s="859"/>
      <c r="O216" s="859"/>
    </row>
    <row r="217" spans="1:15">
      <c r="A217" s="859"/>
      <c r="B217" s="859"/>
      <c r="C217" s="859"/>
      <c r="D217" s="859"/>
      <c r="E217" s="859"/>
      <c r="F217" s="859"/>
      <c r="G217" s="859"/>
      <c r="H217" s="859"/>
      <c r="I217" s="859"/>
      <c r="J217" s="859"/>
      <c r="K217" s="859"/>
      <c r="L217" s="859"/>
      <c r="M217" s="859"/>
      <c r="N217" s="859"/>
      <c r="O217" s="859"/>
    </row>
    <row r="218" spans="1:15">
      <c r="A218" s="859"/>
      <c r="B218" s="859"/>
      <c r="C218" s="859"/>
      <c r="D218" s="859"/>
      <c r="E218" s="859"/>
      <c r="F218" s="859"/>
      <c r="G218" s="859"/>
      <c r="H218" s="859"/>
      <c r="I218" s="859"/>
      <c r="J218" s="859"/>
      <c r="K218" s="859"/>
      <c r="L218" s="859"/>
      <c r="M218" s="859"/>
      <c r="N218" s="859"/>
      <c r="O218" s="859"/>
    </row>
    <row r="219" spans="1:15">
      <c r="A219" s="859"/>
      <c r="B219" s="859"/>
      <c r="C219" s="859"/>
      <c r="D219" s="859"/>
      <c r="E219" s="859"/>
      <c r="F219" s="859"/>
      <c r="G219" s="859"/>
      <c r="H219" s="859"/>
      <c r="I219" s="859"/>
      <c r="J219" s="859"/>
      <c r="K219" s="859"/>
      <c r="L219" s="859"/>
      <c r="M219" s="859"/>
      <c r="N219" s="859"/>
      <c r="O219" s="859"/>
    </row>
    <row r="220" spans="1:15">
      <c r="A220" s="859"/>
      <c r="B220" s="859"/>
      <c r="C220" s="859"/>
      <c r="D220" s="859"/>
      <c r="E220" s="859"/>
      <c r="F220" s="859"/>
      <c r="G220" s="859"/>
      <c r="H220" s="859"/>
      <c r="I220" s="859"/>
      <c r="J220" s="859"/>
      <c r="K220" s="859"/>
      <c r="L220" s="859"/>
      <c r="M220" s="859"/>
      <c r="N220" s="859"/>
      <c r="O220" s="859"/>
    </row>
    <row r="221" spans="1:15">
      <c r="A221" s="859"/>
      <c r="B221" s="859"/>
      <c r="C221" s="859"/>
      <c r="D221" s="859"/>
      <c r="E221" s="859"/>
      <c r="F221" s="859"/>
      <c r="G221" s="859"/>
      <c r="H221" s="859"/>
      <c r="I221" s="859"/>
      <c r="J221" s="859"/>
      <c r="K221" s="859"/>
      <c r="L221" s="859"/>
      <c r="M221" s="859"/>
      <c r="N221" s="859"/>
      <c r="O221" s="859"/>
    </row>
    <row r="222" spans="1:15">
      <c r="A222" s="859"/>
      <c r="B222" s="859"/>
      <c r="C222" s="859"/>
      <c r="D222" s="859"/>
      <c r="E222" s="859"/>
      <c r="F222" s="859"/>
      <c r="G222" s="859"/>
      <c r="H222" s="859"/>
      <c r="I222" s="859"/>
      <c r="J222" s="859"/>
      <c r="K222" s="859"/>
      <c r="L222" s="859"/>
      <c r="M222" s="859"/>
      <c r="N222" s="859"/>
      <c r="O222" s="859"/>
    </row>
    <row r="223" spans="1:15">
      <c r="A223" s="859"/>
      <c r="B223" s="859"/>
      <c r="C223" s="859"/>
      <c r="D223" s="859"/>
      <c r="E223" s="859"/>
      <c r="F223" s="859"/>
      <c r="G223" s="859"/>
      <c r="H223" s="859"/>
      <c r="I223" s="859"/>
      <c r="J223" s="859"/>
      <c r="K223" s="859"/>
      <c r="L223" s="859"/>
      <c r="M223" s="859"/>
      <c r="N223" s="859"/>
      <c r="O223" s="859"/>
    </row>
    <row r="224" spans="1:15">
      <c r="A224" s="859"/>
      <c r="B224" s="859"/>
      <c r="C224" s="859"/>
      <c r="D224" s="859"/>
      <c r="E224" s="859"/>
      <c r="F224" s="859"/>
      <c r="G224" s="859"/>
      <c r="H224" s="859"/>
      <c r="I224" s="859"/>
      <c r="J224" s="859"/>
      <c r="K224" s="859"/>
      <c r="L224" s="859"/>
      <c r="M224" s="859"/>
      <c r="N224" s="859"/>
      <c r="O224" s="859"/>
    </row>
    <row r="225" spans="1:15">
      <c r="A225" s="859"/>
      <c r="B225" s="859"/>
      <c r="C225" s="859"/>
      <c r="D225" s="859"/>
      <c r="E225" s="859"/>
      <c r="F225" s="859"/>
      <c r="G225" s="859"/>
      <c r="H225" s="859"/>
      <c r="I225" s="859"/>
      <c r="J225" s="859"/>
      <c r="K225" s="859"/>
      <c r="L225" s="859"/>
      <c r="M225" s="859"/>
      <c r="N225" s="859"/>
      <c r="O225" s="859"/>
    </row>
    <row r="226" spans="1:15">
      <c r="A226" s="859"/>
      <c r="B226" s="859"/>
      <c r="C226" s="859"/>
      <c r="D226" s="859"/>
      <c r="E226" s="859"/>
      <c r="F226" s="859"/>
      <c r="G226" s="859"/>
      <c r="H226" s="859"/>
      <c r="I226" s="859"/>
      <c r="J226" s="859"/>
      <c r="K226" s="859"/>
      <c r="L226" s="859"/>
      <c r="M226" s="859"/>
      <c r="N226" s="859"/>
      <c r="O226" s="859"/>
    </row>
    <row r="227" spans="1:15">
      <c r="A227" s="859"/>
      <c r="B227" s="859"/>
      <c r="C227" s="859"/>
      <c r="D227" s="859"/>
      <c r="E227" s="859"/>
      <c r="F227" s="859"/>
      <c r="G227" s="859"/>
      <c r="H227" s="859"/>
      <c r="I227" s="859"/>
      <c r="J227" s="859"/>
      <c r="K227" s="859"/>
      <c r="L227" s="859"/>
      <c r="M227" s="859"/>
      <c r="N227" s="859"/>
      <c r="O227" s="859"/>
    </row>
    <row r="228" spans="1:15">
      <c r="A228" s="859"/>
      <c r="B228" s="859"/>
      <c r="C228" s="859"/>
      <c r="D228" s="859"/>
      <c r="E228" s="859"/>
      <c r="F228" s="859"/>
      <c r="G228" s="859"/>
      <c r="H228" s="859"/>
      <c r="I228" s="859"/>
      <c r="J228" s="859"/>
      <c r="K228" s="859"/>
      <c r="L228" s="859"/>
      <c r="M228" s="859"/>
      <c r="N228" s="859"/>
      <c r="O228" s="859"/>
    </row>
    <row r="229" spans="1:15">
      <c r="A229" s="859"/>
      <c r="B229" s="859"/>
      <c r="C229" s="859"/>
      <c r="D229" s="859"/>
      <c r="E229" s="859"/>
      <c r="F229" s="859"/>
      <c r="G229" s="859"/>
      <c r="H229" s="859"/>
      <c r="I229" s="859"/>
      <c r="J229" s="859"/>
      <c r="K229" s="859"/>
      <c r="L229" s="859"/>
      <c r="M229" s="859"/>
      <c r="N229" s="859"/>
      <c r="O229" s="859"/>
    </row>
    <row r="230" spans="1:15">
      <c r="A230" s="859"/>
      <c r="B230" s="859"/>
      <c r="C230" s="859"/>
      <c r="D230" s="859"/>
      <c r="E230" s="859"/>
      <c r="F230" s="859"/>
      <c r="G230" s="859"/>
      <c r="H230" s="859"/>
      <c r="I230" s="859"/>
      <c r="J230" s="859"/>
      <c r="K230" s="859"/>
      <c r="L230" s="859"/>
      <c r="M230" s="859"/>
      <c r="N230" s="859"/>
      <c r="O230" s="859"/>
    </row>
    <row r="231" spans="1:15">
      <c r="A231" s="859"/>
      <c r="B231" s="859"/>
      <c r="C231" s="859"/>
      <c r="D231" s="859"/>
      <c r="E231" s="859"/>
      <c r="F231" s="859"/>
      <c r="G231" s="859"/>
      <c r="H231" s="859"/>
      <c r="I231" s="859"/>
      <c r="J231" s="859"/>
      <c r="K231" s="859"/>
      <c r="L231" s="859"/>
      <c r="M231" s="859"/>
      <c r="N231" s="859"/>
      <c r="O231" s="859"/>
    </row>
    <row r="232" spans="1:15">
      <c r="A232" s="859"/>
      <c r="B232" s="859"/>
      <c r="C232" s="859"/>
      <c r="D232" s="859"/>
      <c r="E232" s="859"/>
      <c r="F232" s="859"/>
      <c r="G232" s="859"/>
      <c r="H232" s="859"/>
      <c r="I232" s="859"/>
      <c r="J232" s="859"/>
      <c r="K232" s="859"/>
      <c r="L232" s="859"/>
      <c r="M232" s="859"/>
      <c r="N232" s="859"/>
      <c r="O232" s="859"/>
    </row>
    <row r="233" spans="1:15">
      <c r="A233" s="859"/>
      <c r="B233" s="859"/>
      <c r="C233" s="859"/>
      <c r="D233" s="859"/>
      <c r="E233" s="859"/>
      <c r="F233" s="859"/>
      <c r="G233" s="859"/>
      <c r="H233" s="859"/>
      <c r="I233" s="859"/>
      <c r="J233" s="859"/>
      <c r="K233" s="859"/>
      <c r="L233" s="859"/>
      <c r="M233" s="859"/>
      <c r="N233" s="859"/>
      <c r="O233" s="859"/>
    </row>
    <row r="234" spans="1:15">
      <c r="A234" s="859"/>
      <c r="B234" s="859"/>
      <c r="C234" s="859"/>
      <c r="D234" s="859"/>
      <c r="E234" s="859"/>
      <c r="F234" s="859"/>
      <c r="G234" s="859"/>
      <c r="H234" s="859"/>
      <c r="I234" s="859"/>
      <c r="J234" s="859"/>
      <c r="K234" s="859"/>
      <c r="L234" s="859"/>
      <c r="M234" s="859"/>
      <c r="N234" s="859"/>
      <c r="O234" s="859"/>
    </row>
    <row r="235" spans="1:15">
      <c r="A235" s="859"/>
      <c r="B235" s="859"/>
      <c r="C235" s="859"/>
      <c r="D235" s="859"/>
      <c r="E235" s="859"/>
      <c r="F235" s="859"/>
      <c r="G235" s="859"/>
      <c r="H235" s="859"/>
      <c r="I235" s="859"/>
      <c r="J235" s="859"/>
      <c r="K235" s="859"/>
      <c r="L235" s="859"/>
      <c r="M235" s="859"/>
      <c r="N235" s="859"/>
      <c r="O235" s="859"/>
    </row>
    <row r="236" spans="1:15">
      <c r="A236" s="859"/>
      <c r="B236" s="859"/>
      <c r="C236" s="859"/>
      <c r="D236" s="859"/>
      <c r="E236" s="859"/>
      <c r="F236" s="859"/>
      <c r="G236" s="859"/>
      <c r="H236" s="859"/>
      <c r="I236" s="859"/>
      <c r="J236" s="859"/>
      <c r="K236" s="859"/>
      <c r="L236" s="859"/>
      <c r="M236" s="859"/>
      <c r="N236" s="859"/>
      <c r="O236" s="859"/>
    </row>
    <row r="237" spans="1:15">
      <c r="A237" s="859"/>
      <c r="B237" s="859"/>
      <c r="C237" s="859"/>
      <c r="D237" s="859"/>
      <c r="E237" s="859"/>
      <c r="F237" s="859"/>
      <c r="G237" s="859"/>
      <c r="H237" s="859"/>
      <c r="I237" s="859"/>
      <c r="J237" s="859"/>
      <c r="K237" s="859"/>
      <c r="L237" s="859"/>
      <c r="M237" s="859"/>
      <c r="N237" s="859"/>
      <c r="O237" s="859"/>
    </row>
    <row r="238" spans="1:15">
      <c r="A238" s="859"/>
      <c r="B238" s="859"/>
      <c r="C238" s="859"/>
      <c r="D238" s="859"/>
      <c r="E238" s="859"/>
      <c r="F238" s="859"/>
      <c r="G238" s="859"/>
      <c r="H238" s="859"/>
      <c r="I238" s="859"/>
      <c r="J238" s="859"/>
      <c r="K238" s="859"/>
      <c r="L238" s="859"/>
      <c r="M238" s="859"/>
      <c r="N238" s="859"/>
      <c r="O238" s="859"/>
    </row>
    <row r="239" spans="1:15">
      <c r="A239" s="859"/>
      <c r="B239" s="859"/>
      <c r="C239" s="859"/>
      <c r="D239" s="859"/>
      <c r="E239" s="859"/>
      <c r="F239" s="859"/>
      <c r="G239" s="859"/>
      <c r="H239" s="859"/>
      <c r="I239" s="859"/>
      <c r="J239" s="859"/>
      <c r="K239" s="859"/>
      <c r="L239" s="859"/>
      <c r="M239" s="859"/>
      <c r="N239" s="859"/>
      <c r="O239" s="859"/>
    </row>
    <row r="240" spans="1:15">
      <c r="A240" s="859"/>
      <c r="B240" s="859"/>
      <c r="C240" s="859"/>
      <c r="D240" s="859"/>
      <c r="E240" s="859"/>
      <c r="F240" s="859"/>
      <c r="G240" s="859"/>
      <c r="H240" s="859"/>
      <c r="I240" s="859"/>
      <c r="J240" s="859"/>
      <c r="K240" s="859"/>
      <c r="L240" s="859"/>
      <c r="M240" s="859"/>
      <c r="N240" s="859"/>
      <c r="O240" s="859"/>
    </row>
    <row r="241" spans="1:15">
      <c r="A241" s="859"/>
      <c r="B241" s="859"/>
      <c r="C241" s="859"/>
      <c r="D241" s="859"/>
      <c r="E241" s="859"/>
      <c r="F241" s="859"/>
      <c r="G241" s="859"/>
      <c r="H241" s="859"/>
      <c r="I241" s="859"/>
      <c r="J241" s="859"/>
      <c r="K241" s="859"/>
      <c r="L241" s="859"/>
      <c r="M241" s="859"/>
      <c r="N241" s="859"/>
      <c r="O241" s="859"/>
    </row>
    <row r="242" spans="1:15">
      <c r="A242" s="859"/>
      <c r="B242" s="859"/>
      <c r="C242" s="859"/>
      <c r="D242" s="859"/>
      <c r="E242" s="859"/>
      <c r="F242" s="859"/>
      <c r="G242" s="859"/>
      <c r="H242" s="859"/>
      <c r="I242" s="859"/>
      <c r="J242" s="859"/>
      <c r="K242" s="859"/>
      <c r="L242" s="859"/>
      <c r="M242" s="859"/>
      <c r="N242" s="859"/>
      <c r="O242" s="859"/>
    </row>
    <row r="243" spans="1:15">
      <c r="A243" s="859"/>
      <c r="B243" s="859"/>
      <c r="C243" s="859"/>
      <c r="D243" s="859"/>
      <c r="E243" s="859"/>
      <c r="F243" s="859"/>
      <c r="G243" s="859"/>
      <c r="H243" s="859"/>
      <c r="I243" s="859"/>
      <c r="J243" s="859"/>
      <c r="K243" s="859"/>
      <c r="L243" s="859"/>
      <c r="M243" s="859"/>
      <c r="N243" s="859"/>
      <c r="O243" s="859"/>
    </row>
    <row r="244" spans="1:15">
      <c r="A244" s="859"/>
      <c r="B244" s="859"/>
      <c r="C244" s="859"/>
      <c r="D244" s="859"/>
      <c r="E244" s="859"/>
      <c r="F244" s="859"/>
      <c r="G244" s="859"/>
      <c r="H244" s="859"/>
      <c r="I244" s="859"/>
      <c r="J244" s="859"/>
      <c r="K244" s="859"/>
      <c r="L244" s="859"/>
      <c r="M244" s="859"/>
      <c r="N244" s="859"/>
      <c r="O244" s="859"/>
    </row>
    <row r="245" spans="1:15">
      <c r="A245" s="859"/>
      <c r="B245" s="859"/>
      <c r="C245" s="859"/>
      <c r="D245" s="859"/>
      <c r="E245" s="859"/>
      <c r="F245" s="859"/>
      <c r="G245" s="859"/>
      <c r="H245" s="859"/>
      <c r="I245" s="859"/>
      <c r="J245" s="859"/>
      <c r="K245" s="859"/>
      <c r="L245" s="859"/>
      <c r="M245" s="859"/>
      <c r="N245" s="859"/>
      <c r="O245" s="859"/>
    </row>
  </sheetData>
  <mergeCells count="11">
    <mergeCell ref="I41:L41"/>
    <mergeCell ref="A1:A32"/>
    <mergeCell ref="C2:H2"/>
    <mergeCell ref="D3:G3"/>
    <mergeCell ref="C5:H5"/>
    <mergeCell ref="E13:G13"/>
    <mergeCell ref="E18:G18"/>
    <mergeCell ref="C23:H23"/>
    <mergeCell ref="C24:I24"/>
    <mergeCell ref="C25:D25"/>
    <mergeCell ref="B27:H44"/>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6" bestFit="1" customWidth="1"/>
    <col min="15" max="15" width="15.5703125" style="489" bestFit="1" customWidth="1"/>
    <col min="16" max="16384" width="9.140625" style="489"/>
  </cols>
  <sheetData>
    <row r="1" spans="1:15" ht="21" customHeight="1" thickBot="1">
      <c r="A1" s="1083" t="s">
        <v>85</v>
      </c>
      <c r="B1" s="1084"/>
      <c r="C1" s="1084"/>
      <c r="D1" s="1084"/>
      <c r="E1" s="1084"/>
      <c r="F1" s="1084"/>
      <c r="G1" s="1084"/>
      <c r="H1" s="1084"/>
      <c r="I1" s="1084"/>
      <c r="J1" s="1084"/>
      <c r="K1" s="1084"/>
      <c r="L1" s="1084"/>
      <c r="M1" s="1084"/>
      <c r="N1" s="1084"/>
      <c r="O1" s="1085"/>
    </row>
    <row r="2" spans="1:15" s="776" customFormat="1" ht="27" customHeight="1" thickBot="1">
      <c r="A2" s="772" t="s">
        <v>81</v>
      </c>
      <c r="B2" s="773" t="s">
        <v>86</v>
      </c>
      <c r="C2" s="774" t="s">
        <v>87</v>
      </c>
      <c r="D2" s="774" t="s">
        <v>88</v>
      </c>
      <c r="E2" s="774" t="s">
        <v>89</v>
      </c>
      <c r="F2" s="774" t="s">
        <v>90</v>
      </c>
      <c r="G2" s="774" t="s">
        <v>91</v>
      </c>
      <c r="H2" s="774" t="s">
        <v>92</v>
      </c>
      <c r="I2" s="774" t="s">
        <v>93</v>
      </c>
      <c r="J2" s="774" t="s">
        <v>94</v>
      </c>
      <c r="K2" s="774" t="s">
        <v>95</v>
      </c>
      <c r="L2" s="774" t="s">
        <v>96</v>
      </c>
      <c r="M2" s="774" t="s">
        <v>97</v>
      </c>
      <c r="N2" s="774" t="s">
        <v>98</v>
      </c>
      <c r="O2" s="775" t="s">
        <v>16</v>
      </c>
    </row>
    <row r="3" spans="1:15" ht="15" customHeight="1" thickBot="1">
      <c r="A3" s="1086" t="s">
        <v>82</v>
      </c>
      <c r="B3" s="777" t="s">
        <v>53</v>
      </c>
      <c r="C3" s="778">
        <v>103.82999999999998</v>
      </c>
      <c r="D3" s="778">
        <v>95.407368421052638</v>
      </c>
      <c r="E3" s="778">
        <v>99.245789473684198</v>
      </c>
      <c r="F3" s="778">
        <v>101.33736842105263</v>
      </c>
      <c r="G3" s="778">
        <v>110.11105263157893</v>
      </c>
      <c r="H3" s="778">
        <v>123.6457894736842</v>
      </c>
      <c r="I3" s="778">
        <v>142.22315789473686</v>
      </c>
      <c r="J3" s="778">
        <v>138.29105263157899</v>
      </c>
      <c r="K3" s="778">
        <v>132.45999999999998</v>
      </c>
      <c r="L3" s="778">
        <v>122.90899999999996</v>
      </c>
      <c r="M3" s="778"/>
      <c r="N3" s="778"/>
      <c r="O3" s="779">
        <v>115.57</v>
      </c>
    </row>
    <row r="4" spans="1:15" ht="15" customHeight="1" thickBot="1">
      <c r="A4" s="1086"/>
      <c r="B4" s="780" t="s">
        <v>54</v>
      </c>
      <c r="C4" s="778">
        <v>113.97500000000002</v>
      </c>
      <c r="D4" s="778">
        <v>116.08333333333333</v>
      </c>
      <c r="E4" s="778">
        <v>112.18999999999998</v>
      </c>
      <c r="F4" s="778">
        <v>113.43166666666667</v>
      </c>
      <c r="G4" s="778">
        <v>118.63333333333333</v>
      </c>
      <c r="H4" s="778">
        <v>135.23714285714286</v>
      </c>
      <c r="I4" s="778">
        <v>148.26000000000002</v>
      </c>
      <c r="J4" s="778">
        <v>150.7525</v>
      </c>
      <c r="K4" s="778">
        <v>151.06625</v>
      </c>
      <c r="L4" s="778">
        <v>138.63374999999999</v>
      </c>
      <c r="M4" s="778"/>
      <c r="N4" s="778"/>
      <c r="O4" s="779">
        <v>133.87</v>
      </c>
    </row>
    <row r="5" spans="1:15" ht="15" customHeight="1" thickBot="1">
      <c r="A5" s="1086"/>
      <c r="B5" s="780" t="s">
        <v>55</v>
      </c>
      <c r="C5" s="778">
        <v>160.82133333333334</v>
      </c>
      <c r="D5" s="778">
        <v>157.74533333333332</v>
      </c>
      <c r="E5" s="778">
        <v>149.196</v>
      </c>
      <c r="F5" s="778">
        <v>155.42933333333332</v>
      </c>
      <c r="G5" s="778">
        <v>168.72466666666668</v>
      </c>
      <c r="H5" s="778">
        <v>218.28933333333336</v>
      </c>
      <c r="I5" s="778">
        <v>224.87266666666667</v>
      </c>
      <c r="J5" s="778">
        <v>240.51400000000001</v>
      </c>
      <c r="K5" s="778">
        <v>230.84199999999998</v>
      </c>
      <c r="L5" s="778">
        <v>204.93600000000001</v>
      </c>
      <c r="M5" s="778"/>
      <c r="N5" s="778"/>
      <c r="O5" s="779">
        <v>191.14</v>
      </c>
    </row>
    <row r="6" spans="1:15" ht="15" customHeight="1" thickBot="1">
      <c r="A6" s="1087"/>
      <c r="B6" s="781" t="s">
        <v>56</v>
      </c>
      <c r="C6" s="782">
        <v>127.31051282051277</v>
      </c>
      <c r="D6" s="782">
        <v>121.88549999999998</v>
      </c>
      <c r="E6" s="782">
        <v>119.91875000000002</v>
      </c>
      <c r="F6" s="782">
        <v>123.43599999999999</v>
      </c>
      <c r="G6" s="782">
        <v>133.36949999999999</v>
      </c>
      <c r="H6" s="782">
        <v>160.25048780487805</v>
      </c>
      <c r="I6" s="782">
        <v>173.49146341463413</v>
      </c>
      <c r="J6" s="782">
        <v>177.17285714285714</v>
      </c>
      <c r="K6" s="782">
        <v>170.24093023255816</v>
      </c>
      <c r="L6" s="782">
        <v>154.44860465116278</v>
      </c>
      <c r="M6" s="782"/>
      <c r="N6" s="782"/>
      <c r="O6" s="783">
        <v>145.34</v>
      </c>
    </row>
    <row r="7" spans="1:15" ht="15" customHeight="1" thickBot="1">
      <c r="A7" s="1088" t="s">
        <v>83</v>
      </c>
      <c r="B7" s="780" t="s">
        <v>53</v>
      </c>
      <c r="C7" s="778">
        <v>108.18249999999998</v>
      </c>
      <c r="D7" s="778">
        <v>100.46386363636366</v>
      </c>
      <c r="E7" s="778">
        <v>97.715227272727276</v>
      </c>
      <c r="F7" s="778">
        <v>96.411395348837203</v>
      </c>
      <c r="G7" s="778">
        <v>104.2358139534884</v>
      </c>
      <c r="H7" s="778">
        <v>116.2532558139535</v>
      </c>
      <c r="I7" s="778">
        <v>108.7002272727273</v>
      </c>
      <c r="J7" s="778">
        <v>113.3059090909091</v>
      </c>
      <c r="K7" s="778">
        <v>124.61955555555556</v>
      </c>
      <c r="L7" s="778">
        <v>126.8258695652174</v>
      </c>
      <c r="M7" s="778"/>
      <c r="N7" s="778"/>
      <c r="O7" s="779">
        <v>118.03</v>
      </c>
    </row>
    <row r="8" spans="1:15" ht="15" customHeight="1" thickBot="1">
      <c r="A8" s="1086"/>
      <c r="B8" s="780" t="s">
        <v>54</v>
      </c>
      <c r="C8" s="778">
        <v>165.74937499999999</v>
      </c>
      <c r="D8" s="778">
        <v>149.99687500000002</v>
      </c>
      <c r="E8" s="778">
        <v>150.01624999999999</v>
      </c>
      <c r="F8" s="778">
        <v>180.16764705882349</v>
      </c>
      <c r="G8" s="778">
        <v>202.78823529411764</v>
      </c>
      <c r="H8" s="778">
        <v>341.55058823529407</v>
      </c>
      <c r="I8" s="778">
        <v>294.72000000000003</v>
      </c>
      <c r="J8" s="778">
        <v>299.41176470588232</v>
      </c>
      <c r="K8" s="778">
        <v>319.39999999999998</v>
      </c>
      <c r="L8" s="778">
        <v>265.75999999999993</v>
      </c>
      <c r="M8" s="778"/>
      <c r="N8" s="778"/>
      <c r="O8" s="779">
        <v>264.75</v>
      </c>
    </row>
    <row r="9" spans="1:15" ht="15" customHeight="1" thickBot="1">
      <c r="A9" s="1086"/>
      <c r="B9" s="780" t="s">
        <v>55</v>
      </c>
      <c r="C9" s="778">
        <v>156.43</v>
      </c>
      <c r="D9" s="778">
        <v>157.5675</v>
      </c>
      <c r="E9" s="778">
        <v>153.68</v>
      </c>
      <c r="F9" s="778">
        <v>148.6275</v>
      </c>
      <c r="G9" s="778">
        <v>161.29000000000002</v>
      </c>
      <c r="H9" s="778">
        <v>222.185</v>
      </c>
      <c r="I9" s="778">
        <v>201.44</v>
      </c>
      <c r="J9" s="778">
        <v>214.3075</v>
      </c>
      <c r="K9" s="778">
        <v>214.61</v>
      </c>
      <c r="L9" s="778">
        <v>210.755</v>
      </c>
      <c r="M9" s="778"/>
      <c r="N9" s="778"/>
      <c r="O9" s="779">
        <v>184.09</v>
      </c>
    </row>
    <row r="10" spans="1:15" ht="15" customHeight="1" thickBot="1">
      <c r="A10" s="1087"/>
      <c r="B10" s="781" t="s">
        <v>56</v>
      </c>
      <c r="C10" s="782">
        <v>125.5896875</v>
      </c>
      <c r="D10" s="782">
        <v>116.41609374999997</v>
      </c>
      <c r="E10" s="782">
        <v>114.28828125</v>
      </c>
      <c r="F10" s="782">
        <v>121.92265625</v>
      </c>
      <c r="G10" s="782">
        <v>133.97968749999998</v>
      </c>
      <c r="H10" s="782">
        <v>182.71859375000005</v>
      </c>
      <c r="I10" s="782">
        <v>163.06</v>
      </c>
      <c r="J10" s="782">
        <v>168.19523076923068</v>
      </c>
      <c r="K10" s="782">
        <v>180.24424242424237</v>
      </c>
      <c r="L10" s="782">
        <v>167.08850746268661</v>
      </c>
      <c r="M10" s="782"/>
      <c r="N10" s="782"/>
      <c r="O10" s="783">
        <v>158.01</v>
      </c>
    </row>
    <row r="11" spans="1:15" ht="15" customHeight="1" thickBot="1">
      <c r="A11" s="1075" t="s">
        <v>79</v>
      </c>
      <c r="B11" s="1076"/>
      <c r="C11" s="784">
        <v>126.24126213592233</v>
      </c>
      <c r="D11" s="784">
        <v>118.51971153846156</v>
      </c>
      <c r="E11" s="784">
        <v>116.45384615384611</v>
      </c>
      <c r="F11" s="784">
        <v>122.50471153846155</v>
      </c>
      <c r="G11" s="784">
        <v>133.74499999999998</v>
      </c>
      <c r="H11" s="784">
        <v>173.94533333333339</v>
      </c>
      <c r="I11" s="784">
        <v>167.09</v>
      </c>
      <c r="J11" s="784">
        <v>171.7191588785046</v>
      </c>
      <c r="K11" s="784">
        <v>176.29798165137618</v>
      </c>
      <c r="L11" s="784">
        <v>162.14745454545448</v>
      </c>
      <c r="M11" s="784"/>
      <c r="N11" s="784"/>
      <c r="O11" s="785">
        <v>153.13999999999999</v>
      </c>
    </row>
    <row r="12" spans="1:15" ht="15" customHeight="1" thickBot="1">
      <c r="O12" s="642"/>
    </row>
    <row r="13" spans="1:15" ht="15" customHeight="1" thickBot="1">
      <c r="A13" s="787" t="s">
        <v>63</v>
      </c>
      <c r="B13" s="749" t="s">
        <v>56</v>
      </c>
      <c r="C13" s="750">
        <v>98.822941176470607</v>
      </c>
      <c r="D13" s="750">
        <v>85.0535294117647</v>
      </c>
      <c r="E13" s="750">
        <v>85.41</v>
      </c>
      <c r="F13" s="750">
        <v>79.459999999999994</v>
      </c>
      <c r="G13" s="750">
        <v>82.09</v>
      </c>
      <c r="H13" s="750">
        <v>86.26</v>
      </c>
      <c r="I13" s="750">
        <v>87.55</v>
      </c>
      <c r="J13" s="750">
        <v>88.06</v>
      </c>
      <c r="K13" s="750">
        <v>89.464705882352945</v>
      </c>
      <c r="L13" s="750">
        <v>96.41</v>
      </c>
      <c r="M13" s="750"/>
      <c r="N13" s="750"/>
      <c r="O13" s="788">
        <v>87.81</v>
      </c>
    </row>
    <row r="14" spans="1:15" ht="22.5" customHeight="1">
      <c r="O14" s="642"/>
    </row>
    <row r="15" spans="1:15" ht="20.25" thickBot="1">
      <c r="A15" s="1089" t="s">
        <v>100</v>
      </c>
      <c r="B15" s="1089"/>
      <c r="C15" s="1089"/>
      <c r="D15" s="1089"/>
      <c r="E15" s="1089"/>
      <c r="F15" s="1089"/>
      <c r="G15" s="1089"/>
      <c r="H15" s="1089"/>
      <c r="I15" s="1089"/>
      <c r="J15" s="1089"/>
      <c r="K15" s="1089"/>
      <c r="L15" s="1089"/>
      <c r="M15" s="1089"/>
      <c r="N15" s="1089"/>
      <c r="O15" s="1089"/>
    </row>
    <row r="16" spans="1:15" ht="27" customHeight="1" thickBot="1">
      <c r="A16" s="789" t="s">
        <v>81</v>
      </c>
      <c r="B16" s="790" t="s">
        <v>86</v>
      </c>
      <c r="C16" s="791" t="s">
        <v>101</v>
      </c>
      <c r="D16" s="791" t="s">
        <v>102</v>
      </c>
      <c r="E16" s="791" t="s">
        <v>103</v>
      </c>
      <c r="F16" s="791" t="s">
        <v>104</v>
      </c>
      <c r="G16" s="791" t="s">
        <v>105</v>
      </c>
      <c r="H16" s="791" t="s">
        <v>106</v>
      </c>
      <c r="I16" s="791" t="s">
        <v>107</v>
      </c>
      <c r="J16" s="791" t="s">
        <v>108</v>
      </c>
      <c r="K16" s="791" t="s">
        <v>109</v>
      </c>
      <c r="L16" s="791" t="s">
        <v>110</v>
      </c>
      <c r="M16" s="791" t="s">
        <v>111</v>
      </c>
      <c r="N16" s="792" t="s">
        <v>112</v>
      </c>
      <c r="O16" s="793" t="s">
        <v>16</v>
      </c>
    </row>
    <row r="17" spans="1:15" ht="15" customHeight="1" thickBot="1">
      <c r="A17" s="1086" t="s">
        <v>82</v>
      </c>
      <c r="B17" s="777" t="s">
        <v>53</v>
      </c>
      <c r="C17" s="778">
        <v>100.05749999999999</v>
      </c>
      <c r="D17" s="778">
        <v>100.28764705882354</v>
      </c>
      <c r="E17" s="778">
        <v>98.481764705882355</v>
      </c>
      <c r="F17" s="778">
        <v>100.32823529411765</v>
      </c>
      <c r="G17" s="778">
        <v>104.6670588235294</v>
      </c>
      <c r="H17" s="778">
        <v>132.27611111111111</v>
      </c>
      <c r="I17" s="778">
        <v>140.91333333333333</v>
      </c>
      <c r="J17" s="778">
        <v>137.23000000000002</v>
      </c>
      <c r="K17" s="778">
        <v>138.84</v>
      </c>
      <c r="L17" s="778">
        <v>124.28166666666665</v>
      </c>
      <c r="M17" s="778"/>
      <c r="N17" s="794"/>
      <c r="O17" s="779">
        <v>122.41</v>
      </c>
    </row>
    <row r="18" spans="1:15" ht="15" customHeight="1" thickBot="1">
      <c r="A18" s="1086"/>
      <c r="B18" s="780" t="s">
        <v>54</v>
      </c>
      <c r="C18" s="778">
        <v>121.015</v>
      </c>
      <c r="D18" s="778">
        <v>117.705</v>
      </c>
      <c r="E18" s="778">
        <v>113.99333333333334</v>
      </c>
      <c r="F18" s="778">
        <v>114.38166666666667</v>
      </c>
      <c r="G18" s="778">
        <v>116.84833333333334</v>
      </c>
      <c r="H18" s="778">
        <v>128.04</v>
      </c>
      <c r="I18" s="778">
        <v>142.73999999999998</v>
      </c>
      <c r="J18" s="778">
        <v>142.32666666666665</v>
      </c>
      <c r="K18" s="778">
        <v>140.87833333333333</v>
      </c>
      <c r="L18" s="778">
        <v>129.12</v>
      </c>
      <c r="M18" s="778"/>
      <c r="N18" s="794"/>
      <c r="O18" s="779">
        <v>126.7</v>
      </c>
    </row>
    <row r="19" spans="1:15" ht="15" customHeight="1" thickBot="1">
      <c r="A19" s="1086"/>
      <c r="B19" s="780" t="s">
        <v>55</v>
      </c>
      <c r="C19" s="778">
        <v>158.44933333333333</v>
      </c>
      <c r="D19" s="778">
        <v>152.55799999999999</v>
      </c>
      <c r="E19" s="778">
        <v>147.5213333333333</v>
      </c>
      <c r="F19" s="778">
        <v>157.92933333333337</v>
      </c>
      <c r="G19" s="778">
        <v>168.05266666666668</v>
      </c>
      <c r="H19" s="778">
        <v>209.4026666666667</v>
      </c>
      <c r="I19" s="778">
        <v>224.52866666666665</v>
      </c>
      <c r="J19" s="778">
        <v>228.59866666666665</v>
      </c>
      <c r="K19" s="778">
        <v>224.49800000000002</v>
      </c>
      <c r="L19" s="778">
        <v>187.73599999999999</v>
      </c>
      <c r="M19" s="778"/>
      <c r="N19" s="794"/>
      <c r="O19" s="779">
        <v>185.93</v>
      </c>
    </row>
    <row r="20" spans="1:15" ht="15" customHeight="1" thickBot="1">
      <c r="A20" s="1087"/>
      <c r="B20" s="781" t="s">
        <v>56</v>
      </c>
      <c r="C20" s="782">
        <v>127.12837837837837</v>
      </c>
      <c r="D20" s="782">
        <v>123.67078947368421</v>
      </c>
      <c r="E20" s="782">
        <v>120.28868421052633</v>
      </c>
      <c r="F20" s="782">
        <v>125.28447368421057</v>
      </c>
      <c r="G20" s="782">
        <v>131.61105263157893</v>
      </c>
      <c r="H20" s="782">
        <v>161.28846153846155</v>
      </c>
      <c r="I20" s="782">
        <v>173.35410256410256</v>
      </c>
      <c r="J20" s="782">
        <v>173.1558974358974</v>
      </c>
      <c r="K20" s="782">
        <v>172.09897435897432</v>
      </c>
      <c r="L20" s="782">
        <v>149.43153846153842</v>
      </c>
      <c r="M20" s="782"/>
      <c r="N20" s="795"/>
      <c r="O20" s="783">
        <v>147.5</v>
      </c>
    </row>
    <row r="21" spans="1:15" ht="15" customHeight="1" thickBot="1">
      <c r="A21" s="1088" t="s">
        <v>83</v>
      </c>
      <c r="B21" s="780" t="s">
        <v>53</v>
      </c>
      <c r="C21" s="778">
        <v>104.77717391304351</v>
      </c>
      <c r="D21" s="778">
        <v>91.720869565217413</v>
      </c>
      <c r="E21" s="778">
        <v>96.347872340425539</v>
      </c>
      <c r="F21" s="778">
        <v>94.087777777777788</v>
      </c>
      <c r="G21" s="778">
        <v>97.195652173913061</v>
      </c>
      <c r="H21" s="778">
        <v>111.96326086956523</v>
      </c>
      <c r="I21" s="778">
        <v>112.05043478260868</v>
      </c>
      <c r="J21" s="778">
        <v>110.375</v>
      </c>
      <c r="K21" s="778">
        <v>111.67195652173913</v>
      </c>
      <c r="L21" s="778">
        <v>104.48673913043481</v>
      </c>
      <c r="M21" s="778"/>
      <c r="N21" s="794"/>
      <c r="O21" s="779">
        <v>105.43</v>
      </c>
    </row>
    <row r="22" spans="1:15" ht="15" customHeight="1" thickBot="1">
      <c r="A22" s="1086"/>
      <c r="B22" s="780" t="s">
        <v>54</v>
      </c>
      <c r="C22" s="778">
        <v>159.03066666666666</v>
      </c>
      <c r="D22" s="778">
        <v>145.03812500000004</v>
      </c>
      <c r="E22" s="778">
        <v>143.90937500000001</v>
      </c>
      <c r="F22" s="778">
        <v>143.676875</v>
      </c>
      <c r="G22" s="778">
        <v>149.33874999999998</v>
      </c>
      <c r="H22" s="778">
        <v>204.81312499999999</v>
      </c>
      <c r="I22" s="778">
        <v>179.58562499999999</v>
      </c>
      <c r="J22" s="778">
        <v>185.044375</v>
      </c>
      <c r="K22" s="778">
        <v>191.639375</v>
      </c>
      <c r="L22" s="778">
        <v>168.020625</v>
      </c>
      <c r="M22" s="778"/>
      <c r="N22" s="794"/>
      <c r="O22" s="779">
        <v>166.78</v>
      </c>
    </row>
    <row r="23" spans="1:15" ht="15" customHeight="1" thickBot="1">
      <c r="A23" s="1086"/>
      <c r="B23" s="780" t="s">
        <v>55</v>
      </c>
      <c r="C23" s="778">
        <v>156.69</v>
      </c>
      <c r="D23" s="778">
        <v>146.58499999999998</v>
      </c>
      <c r="E23" s="778">
        <v>141.20250000000001</v>
      </c>
      <c r="F23" s="778">
        <v>149.245</v>
      </c>
      <c r="G23" s="778">
        <v>144.3175</v>
      </c>
      <c r="H23" s="778">
        <v>202.45999999999998</v>
      </c>
      <c r="I23" s="778">
        <v>199.39750000000001</v>
      </c>
      <c r="J23" s="778">
        <v>208.41250000000002</v>
      </c>
      <c r="K23" s="778">
        <v>212.05</v>
      </c>
      <c r="L23" s="778">
        <v>187.05</v>
      </c>
      <c r="M23" s="778"/>
      <c r="N23" s="794"/>
      <c r="O23" s="779">
        <v>174.74</v>
      </c>
    </row>
    <row r="24" spans="1:15" ht="15" customHeight="1" thickBot="1">
      <c r="A24" s="1087"/>
      <c r="B24" s="781" t="s">
        <v>56</v>
      </c>
      <c r="C24" s="782">
        <v>120.49184615384618</v>
      </c>
      <c r="D24" s="782">
        <v>107.97136363636366</v>
      </c>
      <c r="E24" s="782">
        <v>110.3837313432836</v>
      </c>
      <c r="F24" s="782">
        <v>109.68861538461542</v>
      </c>
      <c r="G24" s="782">
        <v>112.69227272727271</v>
      </c>
      <c r="H24" s="782">
        <v>139.95696969696968</v>
      </c>
      <c r="I24" s="782">
        <v>133.71636363636358</v>
      </c>
      <c r="J24" s="782">
        <v>134.41833333333338</v>
      </c>
      <c r="K24" s="782">
        <v>137.14151515151516</v>
      </c>
      <c r="L24" s="782">
        <v>124.89272727272724</v>
      </c>
      <c r="M24" s="782"/>
      <c r="N24" s="795"/>
      <c r="O24" s="783">
        <v>123.54</v>
      </c>
    </row>
    <row r="25" spans="1:15" ht="15" customHeight="1" thickBot="1">
      <c r="A25" s="1075" t="s">
        <v>79</v>
      </c>
      <c r="B25" s="1076"/>
      <c r="C25" s="784">
        <v>122.8992156862745</v>
      </c>
      <c r="D25" s="784">
        <v>113.70769230769231</v>
      </c>
      <c r="E25" s="784">
        <v>113.9683809523809</v>
      </c>
      <c r="F25" s="784">
        <v>115.44242718446601</v>
      </c>
      <c r="G25" s="784">
        <v>119.6049038461538</v>
      </c>
      <c r="H25" s="784">
        <v>147.88009523809518</v>
      </c>
      <c r="I25" s="784">
        <v>148.43895238095243</v>
      </c>
      <c r="J25" s="784">
        <v>148.8065714285714</v>
      </c>
      <c r="K25" s="784">
        <v>150.12571428571425</v>
      </c>
      <c r="L25" s="784">
        <v>134.00714285714287</v>
      </c>
      <c r="M25" s="784"/>
      <c r="N25" s="796"/>
      <c r="O25" s="785">
        <v>132.35</v>
      </c>
    </row>
    <row r="26" spans="1:15" ht="15" customHeight="1" thickBot="1">
      <c r="O26" s="642"/>
    </row>
    <row r="27" spans="1:15" ht="15" customHeight="1" thickBot="1">
      <c r="A27" s="787" t="s">
        <v>63</v>
      </c>
      <c r="B27" s="749" t="s">
        <v>56</v>
      </c>
      <c r="C27" s="750">
        <v>98.246111111111119</v>
      </c>
      <c r="D27" s="750">
        <v>84.826666666666654</v>
      </c>
      <c r="E27" s="750">
        <v>82.96</v>
      </c>
      <c r="F27" s="750">
        <v>84.06</v>
      </c>
      <c r="G27" s="750">
        <v>77.790000000000006</v>
      </c>
      <c r="H27" s="750">
        <v>80.930000000000007</v>
      </c>
      <c r="I27" s="750">
        <v>86.1</v>
      </c>
      <c r="J27" s="750">
        <v>84.46</v>
      </c>
      <c r="K27" s="750">
        <v>87.832777777777778</v>
      </c>
      <c r="L27" s="750">
        <v>85.03</v>
      </c>
      <c r="M27" s="750"/>
      <c r="N27" s="750"/>
      <c r="O27" s="788">
        <v>85.22</v>
      </c>
    </row>
    <row r="28" spans="1:15" ht="22.5" customHeight="1" thickBot="1">
      <c r="O28" s="642"/>
    </row>
    <row r="29" spans="1:15" ht="20.25" thickBot="1">
      <c r="A29" s="1090" t="s">
        <v>113</v>
      </c>
      <c r="B29" s="1084"/>
      <c r="C29" s="1084"/>
      <c r="D29" s="1084"/>
      <c r="E29" s="1084"/>
      <c r="F29" s="1084"/>
      <c r="G29" s="1084"/>
      <c r="H29" s="1084"/>
      <c r="I29" s="1084"/>
      <c r="J29" s="1084"/>
      <c r="K29" s="1084"/>
      <c r="L29" s="1084"/>
      <c r="M29" s="1084"/>
      <c r="N29" s="1084"/>
      <c r="O29" s="1085"/>
    </row>
    <row r="30" spans="1:15" ht="27" customHeight="1" thickBot="1">
      <c r="A30" s="789" t="s">
        <v>81</v>
      </c>
      <c r="B30" s="790"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091" t="s">
        <v>82</v>
      </c>
      <c r="B31" s="800" t="s">
        <v>53</v>
      </c>
      <c r="C31" s="801">
        <v>3.7703320590660311E-2</v>
      </c>
      <c r="D31" s="801">
        <v>-4.8662809238194424E-2</v>
      </c>
      <c r="E31" s="801">
        <v>7.7580328711982054E-3</v>
      </c>
      <c r="F31" s="801">
        <v>1.0058316325176611E-2</v>
      </c>
      <c r="G31" s="801">
        <v>5.2012484818439397E-2</v>
      </c>
      <c r="H31" s="801">
        <v>-6.5244748767806504E-2</v>
      </c>
      <c r="I31" s="801">
        <v>9.2952492884765866E-3</v>
      </c>
      <c r="J31" s="801">
        <v>7.7319291086422352E-3</v>
      </c>
      <c r="K31" s="801">
        <v>-4.5952175165658485E-2</v>
      </c>
      <c r="L31" s="801">
        <v>-1.1044804141131211E-2</v>
      </c>
      <c r="M31" s="801"/>
      <c r="N31" s="802"/>
      <c r="O31" s="803">
        <v>-5.5877787762437736E-2</v>
      </c>
    </row>
    <row r="32" spans="1:15" ht="15" customHeight="1" thickBot="1">
      <c r="A32" s="1091"/>
      <c r="B32" s="804" t="s">
        <v>54</v>
      </c>
      <c r="C32" s="801">
        <v>-5.8174606453745219E-2</v>
      </c>
      <c r="D32" s="801">
        <v>-1.3777381306373303E-2</v>
      </c>
      <c r="E32" s="801">
        <v>-1.5819638575355482E-2</v>
      </c>
      <c r="F32" s="801">
        <v>-8.3055268181089874E-3</v>
      </c>
      <c r="G32" s="801">
        <v>1.52762127544251E-2</v>
      </c>
      <c r="H32" s="801">
        <v>5.6210112911143903E-2</v>
      </c>
      <c r="I32" s="801">
        <v>3.8671710802858618E-2</v>
      </c>
      <c r="J32" s="801">
        <v>5.9200665136540431E-2</v>
      </c>
      <c r="K32" s="801">
        <v>7.2317129437931074E-2</v>
      </c>
      <c r="L32" s="801">
        <v>7.3681459107806588E-2</v>
      </c>
      <c r="M32" s="801"/>
      <c r="N32" s="802"/>
      <c r="O32" s="803">
        <v>5.6590370955011848E-2</v>
      </c>
    </row>
    <row r="33" spans="1:15" ht="15" customHeight="1" thickBot="1">
      <c r="A33" s="1091"/>
      <c r="B33" s="804" t="s">
        <v>55</v>
      </c>
      <c r="C33" s="801">
        <v>1.4970085074513919E-2</v>
      </c>
      <c r="D33" s="801">
        <v>3.4002368498101232E-2</v>
      </c>
      <c r="E33" s="801">
        <v>1.1352030440795201E-2</v>
      </c>
      <c r="F33" s="801">
        <v>-1.5829864834061159E-2</v>
      </c>
      <c r="G33" s="801">
        <v>3.9987464247319112E-3</v>
      </c>
      <c r="H33" s="801">
        <v>4.2438173343860575E-2</v>
      </c>
      <c r="I33" s="801">
        <v>1.532098351212863E-3</v>
      </c>
      <c r="J33" s="801">
        <v>5.2123371964841E-2</v>
      </c>
      <c r="K33" s="801">
        <v>2.8258603640121359E-2</v>
      </c>
      <c r="L33" s="801">
        <v>9.1618016789534337E-2</v>
      </c>
      <c r="M33" s="801"/>
      <c r="N33" s="802"/>
      <c r="O33" s="803">
        <v>2.8021298338084113E-2</v>
      </c>
    </row>
    <row r="34" spans="1:15" ht="15" customHeight="1" thickBot="1">
      <c r="A34" s="1092"/>
      <c r="B34" s="805" t="s">
        <v>56</v>
      </c>
      <c r="C34" s="806">
        <v>1.4326812349662985E-3</v>
      </c>
      <c r="D34" s="806">
        <v>-1.443582175938256E-2</v>
      </c>
      <c r="E34" s="806">
        <v>-3.0753866247207433E-3</v>
      </c>
      <c r="F34" s="806">
        <v>-1.475421199333765E-2</v>
      </c>
      <c r="G34" s="806">
        <v>1.3360939930656972E-2</v>
      </c>
      <c r="H34" s="806">
        <v>-6.4355114041185092E-3</v>
      </c>
      <c r="I34" s="806">
        <v>7.9237150145189893E-4</v>
      </c>
      <c r="J34" s="806">
        <v>2.3198515132566152E-2</v>
      </c>
      <c r="K34" s="806">
        <v>-1.0796369550352701E-2</v>
      </c>
      <c r="L34" s="806">
        <v>3.3574346093717566E-2</v>
      </c>
      <c r="M34" s="806"/>
      <c r="N34" s="807"/>
      <c r="O34" s="808">
        <v>-1.4644067796610146E-2</v>
      </c>
    </row>
    <row r="35" spans="1:15" ht="15" customHeight="1" thickBot="1">
      <c r="A35" s="1093" t="s">
        <v>83</v>
      </c>
      <c r="B35" s="804" t="s">
        <v>53</v>
      </c>
      <c r="C35" s="801">
        <v>3.2500648373877748E-2</v>
      </c>
      <c r="D35" s="801">
        <v>9.5321752972801946E-2</v>
      </c>
      <c r="E35" s="801">
        <v>1.4191853946400263E-2</v>
      </c>
      <c r="F35" s="801">
        <v>2.4696274329567822E-2</v>
      </c>
      <c r="G35" s="801">
        <v>7.2432887913322683E-2</v>
      </c>
      <c r="H35" s="801">
        <v>3.8316095039300613E-2</v>
      </c>
      <c r="I35" s="801">
        <v>-2.9899103170649696E-2</v>
      </c>
      <c r="J35" s="801">
        <v>2.6554102748893291E-2</v>
      </c>
      <c r="K35" s="801">
        <v>0.11594315562381972</v>
      </c>
      <c r="L35" s="801">
        <v>0.2137987137955927</v>
      </c>
      <c r="M35" s="801"/>
      <c r="N35" s="802"/>
      <c r="O35" s="803">
        <v>0.11951057573745608</v>
      </c>
    </row>
    <row r="36" spans="1:15" ht="15" customHeight="1" thickBot="1">
      <c r="A36" s="1091"/>
      <c r="B36" s="804" t="s">
        <v>54</v>
      </c>
      <c r="C36" s="801">
        <v>4.2247878815825826E-2</v>
      </c>
      <c r="D36" s="801">
        <v>3.4189286437617553E-2</v>
      </c>
      <c r="E36" s="801">
        <v>4.2435560574145874E-2</v>
      </c>
      <c r="F36" s="801">
        <v>0.25397804663292889</v>
      </c>
      <c r="G36" s="801">
        <v>0.35790767830933146</v>
      </c>
      <c r="H36" s="801">
        <v>0.66762060895899178</v>
      </c>
      <c r="I36" s="801">
        <v>0.64111130832437191</v>
      </c>
      <c r="J36" s="801">
        <v>0.61805385711336713</v>
      </c>
      <c r="K36" s="801">
        <v>0.66667210222325124</v>
      </c>
      <c r="L36" s="801">
        <v>0.58171057868639608</v>
      </c>
      <c r="M36" s="801"/>
      <c r="N36" s="802"/>
      <c r="O36" s="803">
        <v>0.58742055402326421</v>
      </c>
    </row>
    <row r="37" spans="1:15" ht="15" customHeight="1" thickBot="1">
      <c r="A37" s="1091"/>
      <c r="B37" s="804" t="s">
        <v>55</v>
      </c>
      <c r="C37" s="801">
        <v>-1.6593273342267593E-3</v>
      </c>
      <c r="D37" s="801">
        <v>7.4922399972712203E-2</v>
      </c>
      <c r="E37" s="801">
        <v>8.8365999185566757E-2</v>
      </c>
      <c r="F37" s="801">
        <v>-4.1374920432845777E-3</v>
      </c>
      <c r="G37" s="801">
        <v>0.11760528002494518</v>
      </c>
      <c r="H37" s="801">
        <v>9.7426652178208159E-2</v>
      </c>
      <c r="I37" s="801">
        <v>1.0243358116325379E-2</v>
      </c>
      <c r="J37" s="801">
        <v>2.828525160439024E-2</v>
      </c>
      <c r="K37" s="801">
        <v>1.2072624381042217E-2</v>
      </c>
      <c r="L37" s="801">
        <v>0.12673082063619343</v>
      </c>
      <c r="M37" s="801"/>
      <c r="N37" s="802"/>
      <c r="O37" s="803">
        <v>5.3508069131280728E-2</v>
      </c>
    </row>
    <row r="38" spans="1:15" ht="15" customHeight="1" thickBot="1">
      <c r="A38" s="1092"/>
      <c r="B38" s="805" t="s">
        <v>56</v>
      </c>
      <c r="C38" s="806">
        <v>4.2308600198927959E-2</v>
      </c>
      <c r="D38" s="806">
        <v>7.8212683708221792E-2</v>
      </c>
      <c r="E38" s="806">
        <v>3.5372512409220833E-2</v>
      </c>
      <c r="F38" s="806">
        <v>0.11153428113288495</v>
      </c>
      <c r="G38" s="806">
        <v>0.18889861973273964</v>
      </c>
      <c r="H38" s="806">
        <v>0.30553408055073261</v>
      </c>
      <c r="I38" s="806">
        <v>0.21944686174263078</v>
      </c>
      <c r="J38" s="806">
        <v>0.25128192411177014</v>
      </c>
      <c r="K38" s="806">
        <v>0.31429379517286893</v>
      </c>
      <c r="L38" s="806">
        <v>0.33785618355356095</v>
      </c>
      <c r="M38" s="806"/>
      <c r="N38" s="807"/>
      <c r="O38" s="808">
        <v>0.27901894123360843</v>
      </c>
    </row>
    <row r="39" spans="1:15" ht="15" customHeight="1" thickBot="1">
      <c r="A39" s="1075" t="s">
        <v>79</v>
      </c>
      <c r="B39" s="1076"/>
      <c r="C39" s="809">
        <v>2.7193391194448992E-2</v>
      </c>
      <c r="D39" s="809">
        <v>4.2319205790826868E-2</v>
      </c>
      <c r="E39" s="809">
        <v>2.1808375101017824E-2</v>
      </c>
      <c r="F39" s="809">
        <v>6.1175813141131193E-2</v>
      </c>
      <c r="G39" s="809">
        <v>0.11822338130913421</v>
      </c>
      <c r="H39" s="809">
        <v>0.17625927311766829</v>
      </c>
      <c r="I39" s="809">
        <v>0.12564793350994347</v>
      </c>
      <c r="J39" s="809">
        <v>0.15397564254029911</v>
      </c>
      <c r="K39" s="809">
        <v>0.17433567254075966</v>
      </c>
      <c r="L39" s="809">
        <v>0.20999113247500803</v>
      </c>
      <c r="M39" s="809"/>
      <c r="N39" s="810"/>
      <c r="O39" s="811">
        <v>0.15708349074423872</v>
      </c>
    </row>
    <row r="40" spans="1:15" ht="15" customHeight="1" thickBot="1"/>
    <row r="41" spans="1:15" ht="15.75" thickBot="1">
      <c r="A41" s="787" t="s">
        <v>63</v>
      </c>
      <c r="B41" s="749" t="s">
        <v>56</v>
      </c>
      <c r="C41" s="770">
        <v>5.8712763165467557E-3</v>
      </c>
      <c r="D41" s="770">
        <v>2.6744272056512821E-3</v>
      </c>
      <c r="E41" s="770">
        <v>2.9532304725168792E-2</v>
      </c>
      <c r="F41" s="770">
        <v>-5.4722817035450969E-2</v>
      </c>
      <c r="G41" s="770">
        <v>5.5277027895616365E-2</v>
      </c>
      <c r="H41" s="770">
        <v>6.5859384653404143E-2</v>
      </c>
      <c r="I41" s="770">
        <v>1.6840882694541266E-2</v>
      </c>
      <c r="J41" s="770">
        <v>4.2623727208145973E-2</v>
      </c>
      <c r="K41" s="770">
        <v>1.8579944137757352E-2</v>
      </c>
      <c r="L41" s="770">
        <v>0.13383511701752318</v>
      </c>
      <c r="M41" s="770"/>
      <c r="N41" s="770"/>
      <c r="O41" s="812">
        <v>3.0391926777751741E-2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729" bestFit="1" customWidth="1"/>
    <col min="2" max="2" width="30.28515625" style="729" bestFit="1" customWidth="1"/>
    <col min="3" max="4" width="13" style="729" bestFit="1" customWidth="1"/>
    <col min="5" max="6" width="12.85546875" style="729" bestFit="1" customWidth="1"/>
    <col min="7" max="10" width="13" style="729" bestFit="1" customWidth="1"/>
    <col min="11" max="14" width="12.85546875" style="729" bestFit="1" customWidth="1"/>
    <col min="15" max="15" width="16.5703125" style="747" customWidth="1"/>
    <col min="16" max="256" width="13" style="729"/>
    <col min="257" max="257" width="21.140625" style="729" bestFit="1" customWidth="1"/>
    <col min="258" max="258" width="30.28515625" style="729" bestFit="1" customWidth="1"/>
    <col min="259" max="260" width="13" style="729" bestFit="1" customWidth="1"/>
    <col min="261" max="262" width="12.85546875" style="729" bestFit="1" customWidth="1"/>
    <col min="263" max="266" width="13" style="729" bestFit="1" customWidth="1"/>
    <col min="267" max="270" width="12.85546875" style="729" bestFit="1" customWidth="1"/>
    <col min="271" max="271" width="16.5703125" style="729" customWidth="1"/>
    <col min="272" max="512" width="13" style="729"/>
    <col min="513" max="513" width="21.140625" style="729" bestFit="1" customWidth="1"/>
    <col min="514" max="514" width="30.28515625" style="729" bestFit="1" customWidth="1"/>
    <col min="515" max="516" width="13" style="729" bestFit="1" customWidth="1"/>
    <col min="517" max="518" width="12.85546875" style="729" bestFit="1" customWidth="1"/>
    <col min="519" max="522" width="13" style="729" bestFit="1" customWidth="1"/>
    <col min="523" max="526" width="12.85546875" style="729" bestFit="1" customWidth="1"/>
    <col min="527" max="527" width="16.5703125" style="729" customWidth="1"/>
    <col min="528" max="768" width="13" style="729"/>
    <col min="769" max="769" width="21.140625" style="729" bestFit="1" customWidth="1"/>
    <col min="770" max="770" width="30.28515625" style="729" bestFit="1" customWidth="1"/>
    <col min="771" max="772" width="13" style="729" bestFit="1" customWidth="1"/>
    <col min="773" max="774" width="12.85546875" style="729" bestFit="1" customWidth="1"/>
    <col min="775" max="778" width="13" style="729" bestFit="1" customWidth="1"/>
    <col min="779" max="782" width="12.85546875" style="729" bestFit="1" customWidth="1"/>
    <col min="783" max="783" width="16.5703125" style="729" customWidth="1"/>
    <col min="784" max="1024" width="13" style="729"/>
    <col min="1025" max="1025" width="21.140625" style="729" bestFit="1" customWidth="1"/>
    <col min="1026" max="1026" width="30.28515625" style="729" bestFit="1" customWidth="1"/>
    <col min="1027" max="1028" width="13" style="729" bestFit="1" customWidth="1"/>
    <col min="1029" max="1030" width="12.85546875" style="729" bestFit="1" customWidth="1"/>
    <col min="1031" max="1034" width="13" style="729" bestFit="1" customWidth="1"/>
    <col min="1035" max="1038" width="12.85546875" style="729" bestFit="1" customWidth="1"/>
    <col min="1039" max="1039" width="16.5703125" style="729" customWidth="1"/>
    <col min="1040" max="1280" width="13" style="729"/>
    <col min="1281" max="1281" width="21.140625" style="729" bestFit="1" customWidth="1"/>
    <col min="1282" max="1282" width="30.28515625" style="729" bestFit="1" customWidth="1"/>
    <col min="1283" max="1284" width="13" style="729" bestFit="1" customWidth="1"/>
    <col min="1285" max="1286" width="12.85546875" style="729" bestFit="1" customWidth="1"/>
    <col min="1287" max="1290" width="13" style="729" bestFit="1" customWidth="1"/>
    <col min="1291" max="1294" width="12.85546875" style="729" bestFit="1" customWidth="1"/>
    <col min="1295" max="1295" width="16.5703125" style="729" customWidth="1"/>
    <col min="1296" max="1536" width="13" style="729"/>
    <col min="1537" max="1537" width="21.140625" style="729" bestFit="1" customWidth="1"/>
    <col min="1538" max="1538" width="30.28515625" style="729" bestFit="1" customWidth="1"/>
    <col min="1539" max="1540" width="13" style="729" bestFit="1" customWidth="1"/>
    <col min="1541" max="1542" width="12.85546875" style="729" bestFit="1" customWidth="1"/>
    <col min="1543" max="1546" width="13" style="729" bestFit="1" customWidth="1"/>
    <col min="1547" max="1550" width="12.85546875" style="729" bestFit="1" customWidth="1"/>
    <col min="1551" max="1551" width="16.5703125" style="729" customWidth="1"/>
    <col min="1552" max="1792" width="13" style="729"/>
    <col min="1793" max="1793" width="21.140625" style="729" bestFit="1" customWidth="1"/>
    <col min="1794" max="1794" width="30.28515625" style="729" bestFit="1" customWidth="1"/>
    <col min="1795" max="1796" width="13" style="729" bestFit="1" customWidth="1"/>
    <col min="1797" max="1798" width="12.85546875" style="729" bestFit="1" customWidth="1"/>
    <col min="1799" max="1802" width="13" style="729" bestFit="1" customWidth="1"/>
    <col min="1803" max="1806" width="12.85546875" style="729" bestFit="1" customWidth="1"/>
    <col min="1807" max="1807" width="16.5703125" style="729" customWidth="1"/>
    <col min="1808" max="2048" width="13" style="729"/>
    <col min="2049" max="2049" width="21.140625" style="729" bestFit="1" customWidth="1"/>
    <col min="2050" max="2050" width="30.28515625" style="729" bestFit="1" customWidth="1"/>
    <col min="2051" max="2052" width="13" style="729" bestFit="1" customWidth="1"/>
    <col min="2053" max="2054" width="12.85546875" style="729" bestFit="1" customWidth="1"/>
    <col min="2055" max="2058" width="13" style="729" bestFit="1" customWidth="1"/>
    <col min="2059" max="2062" width="12.85546875" style="729" bestFit="1" customWidth="1"/>
    <col min="2063" max="2063" width="16.5703125" style="729" customWidth="1"/>
    <col min="2064" max="2304" width="13" style="729"/>
    <col min="2305" max="2305" width="21.140625" style="729" bestFit="1" customWidth="1"/>
    <col min="2306" max="2306" width="30.28515625" style="729" bestFit="1" customWidth="1"/>
    <col min="2307" max="2308" width="13" style="729" bestFit="1" customWidth="1"/>
    <col min="2309" max="2310" width="12.85546875" style="729" bestFit="1" customWidth="1"/>
    <col min="2311" max="2314" width="13" style="729" bestFit="1" customWidth="1"/>
    <col min="2315" max="2318" width="12.85546875" style="729" bestFit="1" customWidth="1"/>
    <col min="2319" max="2319" width="16.5703125" style="729" customWidth="1"/>
    <col min="2320" max="2560" width="13" style="729"/>
    <col min="2561" max="2561" width="21.140625" style="729" bestFit="1" customWidth="1"/>
    <col min="2562" max="2562" width="30.28515625" style="729" bestFit="1" customWidth="1"/>
    <col min="2563" max="2564" width="13" style="729" bestFit="1" customWidth="1"/>
    <col min="2565" max="2566" width="12.85546875" style="729" bestFit="1" customWidth="1"/>
    <col min="2567" max="2570" width="13" style="729" bestFit="1" customWidth="1"/>
    <col min="2571" max="2574" width="12.85546875" style="729" bestFit="1" customWidth="1"/>
    <col min="2575" max="2575" width="16.5703125" style="729" customWidth="1"/>
    <col min="2576" max="2816" width="13" style="729"/>
    <col min="2817" max="2817" width="21.140625" style="729" bestFit="1" customWidth="1"/>
    <col min="2818" max="2818" width="30.28515625" style="729" bestFit="1" customWidth="1"/>
    <col min="2819" max="2820" width="13" style="729" bestFit="1" customWidth="1"/>
    <col min="2821" max="2822" width="12.85546875" style="729" bestFit="1" customWidth="1"/>
    <col min="2823" max="2826" width="13" style="729" bestFit="1" customWidth="1"/>
    <col min="2827" max="2830" width="12.85546875" style="729" bestFit="1" customWidth="1"/>
    <col min="2831" max="2831" width="16.5703125" style="729" customWidth="1"/>
    <col min="2832" max="3072" width="13" style="729"/>
    <col min="3073" max="3073" width="21.140625" style="729" bestFit="1" customWidth="1"/>
    <col min="3074" max="3074" width="30.28515625" style="729" bestFit="1" customWidth="1"/>
    <col min="3075" max="3076" width="13" style="729" bestFit="1" customWidth="1"/>
    <col min="3077" max="3078" width="12.85546875" style="729" bestFit="1" customWidth="1"/>
    <col min="3079" max="3082" width="13" style="729" bestFit="1" customWidth="1"/>
    <col min="3083" max="3086" width="12.85546875" style="729" bestFit="1" customWidth="1"/>
    <col min="3087" max="3087" width="16.5703125" style="729" customWidth="1"/>
    <col min="3088" max="3328" width="13" style="729"/>
    <col min="3329" max="3329" width="21.140625" style="729" bestFit="1" customWidth="1"/>
    <col min="3330" max="3330" width="30.28515625" style="729" bestFit="1" customWidth="1"/>
    <col min="3331" max="3332" width="13" style="729" bestFit="1" customWidth="1"/>
    <col min="3333" max="3334" width="12.85546875" style="729" bestFit="1" customWidth="1"/>
    <col min="3335" max="3338" width="13" style="729" bestFit="1" customWidth="1"/>
    <col min="3339" max="3342" width="12.85546875" style="729" bestFit="1" customWidth="1"/>
    <col min="3343" max="3343" width="16.5703125" style="729" customWidth="1"/>
    <col min="3344" max="3584" width="13" style="729"/>
    <col min="3585" max="3585" width="21.140625" style="729" bestFit="1" customWidth="1"/>
    <col min="3586" max="3586" width="30.28515625" style="729" bestFit="1" customWidth="1"/>
    <col min="3587" max="3588" width="13" style="729" bestFit="1" customWidth="1"/>
    <col min="3589" max="3590" width="12.85546875" style="729" bestFit="1" customWidth="1"/>
    <col min="3591" max="3594" width="13" style="729" bestFit="1" customWidth="1"/>
    <col min="3595" max="3598" width="12.85546875" style="729" bestFit="1" customWidth="1"/>
    <col min="3599" max="3599" width="16.5703125" style="729" customWidth="1"/>
    <col min="3600" max="3840" width="13" style="729"/>
    <col min="3841" max="3841" width="21.140625" style="729" bestFit="1" customWidth="1"/>
    <col min="3842" max="3842" width="30.28515625" style="729" bestFit="1" customWidth="1"/>
    <col min="3843" max="3844" width="13" style="729" bestFit="1" customWidth="1"/>
    <col min="3845" max="3846" width="12.85546875" style="729" bestFit="1" customWidth="1"/>
    <col min="3847" max="3850" width="13" style="729" bestFit="1" customWidth="1"/>
    <col min="3851" max="3854" width="12.85546875" style="729" bestFit="1" customWidth="1"/>
    <col min="3855" max="3855" width="16.5703125" style="729" customWidth="1"/>
    <col min="3856" max="4096" width="13" style="729"/>
    <col min="4097" max="4097" width="21.140625" style="729" bestFit="1" customWidth="1"/>
    <col min="4098" max="4098" width="30.28515625" style="729" bestFit="1" customWidth="1"/>
    <col min="4099" max="4100" width="13" style="729" bestFit="1" customWidth="1"/>
    <col min="4101" max="4102" width="12.85546875" style="729" bestFit="1" customWidth="1"/>
    <col min="4103" max="4106" width="13" style="729" bestFit="1" customWidth="1"/>
    <col min="4107" max="4110" width="12.85546875" style="729" bestFit="1" customWidth="1"/>
    <col min="4111" max="4111" width="16.5703125" style="729" customWidth="1"/>
    <col min="4112" max="4352" width="13" style="729"/>
    <col min="4353" max="4353" width="21.140625" style="729" bestFit="1" customWidth="1"/>
    <col min="4354" max="4354" width="30.28515625" style="729" bestFit="1" customWidth="1"/>
    <col min="4355" max="4356" width="13" style="729" bestFit="1" customWidth="1"/>
    <col min="4357" max="4358" width="12.85546875" style="729" bestFit="1" customWidth="1"/>
    <col min="4359" max="4362" width="13" style="729" bestFit="1" customWidth="1"/>
    <col min="4363" max="4366" width="12.85546875" style="729" bestFit="1" customWidth="1"/>
    <col min="4367" max="4367" width="16.5703125" style="729" customWidth="1"/>
    <col min="4368" max="4608" width="13" style="729"/>
    <col min="4609" max="4609" width="21.140625" style="729" bestFit="1" customWidth="1"/>
    <col min="4610" max="4610" width="30.28515625" style="729" bestFit="1" customWidth="1"/>
    <col min="4611" max="4612" width="13" style="729" bestFit="1" customWidth="1"/>
    <col min="4613" max="4614" width="12.85546875" style="729" bestFit="1" customWidth="1"/>
    <col min="4615" max="4618" width="13" style="729" bestFit="1" customWidth="1"/>
    <col min="4619" max="4622" width="12.85546875" style="729" bestFit="1" customWidth="1"/>
    <col min="4623" max="4623" width="16.5703125" style="729" customWidth="1"/>
    <col min="4624" max="4864" width="13" style="729"/>
    <col min="4865" max="4865" width="21.140625" style="729" bestFit="1" customWidth="1"/>
    <col min="4866" max="4866" width="30.28515625" style="729" bestFit="1" customWidth="1"/>
    <col min="4867" max="4868" width="13" style="729" bestFit="1" customWidth="1"/>
    <col min="4869" max="4870" width="12.85546875" style="729" bestFit="1" customWidth="1"/>
    <col min="4871" max="4874" width="13" style="729" bestFit="1" customWidth="1"/>
    <col min="4875" max="4878" width="12.85546875" style="729" bestFit="1" customWidth="1"/>
    <col min="4879" max="4879" width="16.5703125" style="729" customWidth="1"/>
    <col min="4880" max="5120" width="13" style="729"/>
    <col min="5121" max="5121" width="21.140625" style="729" bestFit="1" customWidth="1"/>
    <col min="5122" max="5122" width="30.28515625" style="729" bestFit="1" customWidth="1"/>
    <col min="5123" max="5124" width="13" style="729" bestFit="1" customWidth="1"/>
    <col min="5125" max="5126" width="12.85546875" style="729" bestFit="1" customWidth="1"/>
    <col min="5127" max="5130" width="13" style="729" bestFit="1" customWidth="1"/>
    <col min="5131" max="5134" width="12.85546875" style="729" bestFit="1" customWidth="1"/>
    <col min="5135" max="5135" width="16.5703125" style="729" customWidth="1"/>
    <col min="5136" max="5376" width="13" style="729"/>
    <col min="5377" max="5377" width="21.140625" style="729" bestFit="1" customWidth="1"/>
    <col min="5378" max="5378" width="30.28515625" style="729" bestFit="1" customWidth="1"/>
    <col min="5379" max="5380" width="13" style="729" bestFit="1" customWidth="1"/>
    <col min="5381" max="5382" width="12.85546875" style="729" bestFit="1" customWidth="1"/>
    <col min="5383" max="5386" width="13" style="729" bestFit="1" customWidth="1"/>
    <col min="5387" max="5390" width="12.85546875" style="729" bestFit="1" customWidth="1"/>
    <col min="5391" max="5391" width="16.5703125" style="729" customWidth="1"/>
    <col min="5392" max="5632" width="13" style="729"/>
    <col min="5633" max="5633" width="21.140625" style="729" bestFit="1" customWidth="1"/>
    <col min="5634" max="5634" width="30.28515625" style="729" bestFit="1" customWidth="1"/>
    <col min="5635" max="5636" width="13" style="729" bestFit="1" customWidth="1"/>
    <col min="5637" max="5638" width="12.85546875" style="729" bestFit="1" customWidth="1"/>
    <col min="5639" max="5642" width="13" style="729" bestFit="1" customWidth="1"/>
    <col min="5643" max="5646" width="12.85546875" style="729" bestFit="1" customWidth="1"/>
    <col min="5647" max="5647" width="16.5703125" style="729" customWidth="1"/>
    <col min="5648" max="5888" width="13" style="729"/>
    <col min="5889" max="5889" width="21.140625" style="729" bestFit="1" customWidth="1"/>
    <col min="5890" max="5890" width="30.28515625" style="729" bestFit="1" customWidth="1"/>
    <col min="5891" max="5892" width="13" style="729" bestFit="1" customWidth="1"/>
    <col min="5893" max="5894" width="12.85546875" style="729" bestFit="1" customWidth="1"/>
    <col min="5895" max="5898" width="13" style="729" bestFit="1" customWidth="1"/>
    <col min="5899" max="5902" width="12.85546875" style="729" bestFit="1" customWidth="1"/>
    <col min="5903" max="5903" width="16.5703125" style="729" customWidth="1"/>
    <col min="5904" max="6144" width="13" style="729"/>
    <col min="6145" max="6145" width="21.140625" style="729" bestFit="1" customWidth="1"/>
    <col min="6146" max="6146" width="30.28515625" style="729" bestFit="1" customWidth="1"/>
    <col min="6147" max="6148" width="13" style="729" bestFit="1" customWidth="1"/>
    <col min="6149" max="6150" width="12.85546875" style="729" bestFit="1" customWidth="1"/>
    <col min="6151" max="6154" width="13" style="729" bestFit="1" customWidth="1"/>
    <col min="6155" max="6158" width="12.85546875" style="729" bestFit="1" customWidth="1"/>
    <col min="6159" max="6159" width="16.5703125" style="729" customWidth="1"/>
    <col min="6160" max="6400" width="13" style="729"/>
    <col min="6401" max="6401" width="21.140625" style="729" bestFit="1" customWidth="1"/>
    <col min="6402" max="6402" width="30.28515625" style="729" bestFit="1" customWidth="1"/>
    <col min="6403" max="6404" width="13" style="729" bestFit="1" customWidth="1"/>
    <col min="6405" max="6406" width="12.85546875" style="729" bestFit="1" customWidth="1"/>
    <col min="6407" max="6410" width="13" style="729" bestFit="1" customWidth="1"/>
    <col min="6411" max="6414" width="12.85546875" style="729" bestFit="1" customWidth="1"/>
    <col min="6415" max="6415" width="16.5703125" style="729" customWidth="1"/>
    <col min="6416" max="6656" width="13" style="729"/>
    <col min="6657" max="6657" width="21.140625" style="729" bestFit="1" customWidth="1"/>
    <col min="6658" max="6658" width="30.28515625" style="729" bestFit="1" customWidth="1"/>
    <col min="6659" max="6660" width="13" style="729" bestFit="1" customWidth="1"/>
    <col min="6661" max="6662" width="12.85546875" style="729" bestFit="1" customWidth="1"/>
    <col min="6663" max="6666" width="13" style="729" bestFit="1" customWidth="1"/>
    <col min="6667" max="6670" width="12.85546875" style="729" bestFit="1" customWidth="1"/>
    <col min="6671" max="6671" width="16.5703125" style="729" customWidth="1"/>
    <col min="6672" max="6912" width="13" style="729"/>
    <col min="6913" max="6913" width="21.140625" style="729" bestFit="1" customWidth="1"/>
    <col min="6914" max="6914" width="30.28515625" style="729" bestFit="1" customWidth="1"/>
    <col min="6915" max="6916" width="13" style="729" bestFit="1" customWidth="1"/>
    <col min="6917" max="6918" width="12.85546875" style="729" bestFit="1" customWidth="1"/>
    <col min="6919" max="6922" width="13" style="729" bestFit="1" customWidth="1"/>
    <col min="6923" max="6926" width="12.85546875" style="729" bestFit="1" customWidth="1"/>
    <col min="6927" max="6927" width="16.5703125" style="729" customWidth="1"/>
    <col min="6928" max="7168" width="13" style="729"/>
    <col min="7169" max="7169" width="21.140625" style="729" bestFit="1" customWidth="1"/>
    <col min="7170" max="7170" width="30.28515625" style="729" bestFit="1" customWidth="1"/>
    <col min="7171" max="7172" width="13" style="729" bestFit="1" customWidth="1"/>
    <col min="7173" max="7174" width="12.85546875" style="729" bestFit="1" customWidth="1"/>
    <col min="7175" max="7178" width="13" style="729" bestFit="1" customWidth="1"/>
    <col min="7179" max="7182" width="12.85546875" style="729" bestFit="1" customWidth="1"/>
    <col min="7183" max="7183" width="16.5703125" style="729" customWidth="1"/>
    <col min="7184" max="7424" width="13" style="729"/>
    <col min="7425" max="7425" width="21.140625" style="729" bestFit="1" customWidth="1"/>
    <col min="7426" max="7426" width="30.28515625" style="729" bestFit="1" customWidth="1"/>
    <col min="7427" max="7428" width="13" style="729" bestFit="1" customWidth="1"/>
    <col min="7429" max="7430" width="12.85546875" style="729" bestFit="1" customWidth="1"/>
    <col min="7431" max="7434" width="13" style="729" bestFit="1" customWidth="1"/>
    <col min="7435" max="7438" width="12.85546875" style="729" bestFit="1" customWidth="1"/>
    <col min="7439" max="7439" width="16.5703125" style="729" customWidth="1"/>
    <col min="7440" max="7680" width="13" style="729"/>
    <col min="7681" max="7681" width="21.140625" style="729" bestFit="1" customWidth="1"/>
    <col min="7682" max="7682" width="30.28515625" style="729" bestFit="1" customWidth="1"/>
    <col min="7683" max="7684" width="13" style="729" bestFit="1" customWidth="1"/>
    <col min="7685" max="7686" width="12.85546875" style="729" bestFit="1" customWidth="1"/>
    <col min="7687" max="7690" width="13" style="729" bestFit="1" customWidth="1"/>
    <col min="7691" max="7694" width="12.85546875" style="729" bestFit="1" customWidth="1"/>
    <col min="7695" max="7695" width="16.5703125" style="729" customWidth="1"/>
    <col min="7696" max="7936" width="13" style="729"/>
    <col min="7937" max="7937" width="21.140625" style="729" bestFit="1" customWidth="1"/>
    <col min="7938" max="7938" width="30.28515625" style="729" bestFit="1" customWidth="1"/>
    <col min="7939" max="7940" width="13" style="729" bestFit="1" customWidth="1"/>
    <col min="7941" max="7942" width="12.85546875" style="729" bestFit="1" customWidth="1"/>
    <col min="7943" max="7946" width="13" style="729" bestFit="1" customWidth="1"/>
    <col min="7947" max="7950" width="12.85546875" style="729" bestFit="1" customWidth="1"/>
    <col min="7951" max="7951" width="16.5703125" style="729" customWidth="1"/>
    <col min="7952" max="8192" width="13" style="729"/>
    <col min="8193" max="8193" width="21.140625" style="729" bestFit="1" customWidth="1"/>
    <col min="8194" max="8194" width="30.28515625" style="729" bestFit="1" customWidth="1"/>
    <col min="8195" max="8196" width="13" style="729" bestFit="1" customWidth="1"/>
    <col min="8197" max="8198" width="12.85546875" style="729" bestFit="1" customWidth="1"/>
    <col min="8199" max="8202" width="13" style="729" bestFit="1" customWidth="1"/>
    <col min="8203" max="8206" width="12.85546875" style="729" bestFit="1" customWidth="1"/>
    <col min="8207" max="8207" width="16.5703125" style="729" customWidth="1"/>
    <col min="8208" max="8448" width="13" style="729"/>
    <col min="8449" max="8449" width="21.140625" style="729" bestFit="1" customWidth="1"/>
    <col min="8450" max="8450" width="30.28515625" style="729" bestFit="1" customWidth="1"/>
    <col min="8451" max="8452" width="13" style="729" bestFit="1" customWidth="1"/>
    <col min="8453" max="8454" width="12.85546875" style="729" bestFit="1" customWidth="1"/>
    <col min="8455" max="8458" width="13" style="729" bestFit="1" customWidth="1"/>
    <col min="8459" max="8462" width="12.85546875" style="729" bestFit="1" customWidth="1"/>
    <col min="8463" max="8463" width="16.5703125" style="729" customWidth="1"/>
    <col min="8464" max="8704" width="13" style="729"/>
    <col min="8705" max="8705" width="21.140625" style="729" bestFit="1" customWidth="1"/>
    <col min="8706" max="8706" width="30.28515625" style="729" bestFit="1" customWidth="1"/>
    <col min="8707" max="8708" width="13" style="729" bestFit="1" customWidth="1"/>
    <col min="8709" max="8710" width="12.85546875" style="729" bestFit="1" customWidth="1"/>
    <col min="8711" max="8714" width="13" style="729" bestFit="1" customWidth="1"/>
    <col min="8715" max="8718" width="12.85546875" style="729" bestFit="1" customWidth="1"/>
    <col min="8719" max="8719" width="16.5703125" style="729" customWidth="1"/>
    <col min="8720" max="8960" width="13" style="729"/>
    <col min="8961" max="8961" width="21.140625" style="729" bestFit="1" customWidth="1"/>
    <col min="8962" max="8962" width="30.28515625" style="729" bestFit="1" customWidth="1"/>
    <col min="8963" max="8964" width="13" style="729" bestFit="1" customWidth="1"/>
    <col min="8965" max="8966" width="12.85546875" style="729" bestFit="1" customWidth="1"/>
    <col min="8967" max="8970" width="13" style="729" bestFit="1" customWidth="1"/>
    <col min="8971" max="8974" width="12.85546875" style="729" bestFit="1" customWidth="1"/>
    <col min="8975" max="8975" width="16.5703125" style="729" customWidth="1"/>
    <col min="8976" max="9216" width="13" style="729"/>
    <col min="9217" max="9217" width="21.140625" style="729" bestFit="1" customWidth="1"/>
    <col min="9218" max="9218" width="30.28515625" style="729" bestFit="1" customWidth="1"/>
    <col min="9219" max="9220" width="13" style="729" bestFit="1" customWidth="1"/>
    <col min="9221" max="9222" width="12.85546875" style="729" bestFit="1" customWidth="1"/>
    <col min="9223" max="9226" width="13" style="729" bestFit="1" customWidth="1"/>
    <col min="9227" max="9230" width="12.85546875" style="729" bestFit="1" customWidth="1"/>
    <col min="9231" max="9231" width="16.5703125" style="729" customWidth="1"/>
    <col min="9232" max="9472" width="13" style="729"/>
    <col min="9473" max="9473" width="21.140625" style="729" bestFit="1" customWidth="1"/>
    <col min="9474" max="9474" width="30.28515625" style="729" bestFit="1" customWidth="1"/>
    <col min="9475" max="9476" width="13" style="729" bestFit="1" customWidth="1"/>
    <col min="9477" max="9478" width="12.85546875" style="729" bestFit="1" customWidth="1"/>
    <col min="9479" max="9482" width="13" style="729" bestFit="1" customWidth="1"/>
    <col min="9483" max="9486" width="12.85546875" style="729" bestFit="1" customWidth="1"/>
    <col min="9487" max="9487" width="16.5703125" style="729" customWidth="1"/>
    <col min="9488" max="9728" width="13" style="729"/>
    <col min="9729" max="9729" width="21.140625" style="729" bestFit="1" customWidth="1"/>
    <col min="9730" max="9730" width="30.28515625" style="729" bestFit="1" customWidth="1"/>
    <col min="9731" max="9732" width="13" style="729" bestFit="1" customWidth="1"/>
    <col min="9733" max="9734" width="12.85546875" style="729" bestFit="1" customWidth="1"/>
    <col min="9735" max="9738" width="13" style="729" bestFit="1" customWidth="1"/>
    <col min="9739" max="9742" width="12.85546875" style="729" bestFit="1" customWidth="1"/>
    <col min="9743" max="9743" width="16.5703125" style="729" customWidth="1"/>
    <col min="9744" max="9984" width="13" style="729"/>
    <col min="9985" max="9985" width="21.140625" style="729" bestFit="1" customWidth="1"/>
    <col min="9986" max="9986" width="30.28515625" style="729" bestFit="1" customWidth="1"/>
    <col min="9987" max="9988" width="13" style="729" bestFit="1" customWidth="1"/>
    <col min="9989" max="9990" width="12.85546875" style="729" bestFit="1" customWidth="1"/>
    <col min="9991" max="9994" width="13" style="729" bestFit="1" customWidth="1"/>
    <col min="9995" max="9998" width="12.85546875" style="729" bestFit="1" customWidth="1"/>
    <col min="9999" max="9999" width="16.5703125" style="729" customWidth="1"/>
    <col min="10000" max="10240" width="13" style="729"/>
    <col min="10241" max="10241" width="21.140625" style="729" bestFit="1" customWidth="1"/>
    <col min="10242" max="10242" width="30.28515625" style="729" bestFit="1" customWidth="1"/>
    <col min="10243" max="10244" width="13" style="729" bestFit="1" customWidth="1"/>
    <col min="10245" max="10246" width="12.85546875" style="729" bestFit="1" customWidth="1"/>
    <col min="10247" max="10250" width="13" style="729" bestFit="1" customWidth="1"/>
    <col min="10251" max="10254" width="12.85546875" style="729" bestFit="1" customWidth="1"/>
    <col min="10255" max="10255" width="16.5703125" style="729" customWidth="1"/>
    <col min="10256" max="10496" width="13" style="729"/>
    <col min="10497" max="10497" width="21.140625" style="729" bestFit="1" customWidth="1"/>
    <col min="10498" max="10498" width="30.28515625" style="729" bestFit="1" customWidth="1"/>
    <col min="10499" max="10500" width="13" style="729" bestFit="1" customWidth="1"/>
    <col min="10501" max="10502" width="12.85546875" style="729" bestFit="1" customWidth="1"/>
    <col min="10503" max="10506" width="13" style="729" bestFit="1" customWidth="1"/>
    <col min="10507" max="10510" width="12.85546875" style="729" bestFit="1" customWidth="1"/>
    <col min="10511" max="10511" width="16.5703125" style="729" customWidth="1"/>
    <col min="10512" max="10752" width="13" style="729"/>
    <col min="10753" max="10753" width="21.140625" style="729" bestFit="1" customWidth="1"/>
    <col min="10754" max="10754" width="30.28515625" style="729" bestFit="1" customWidth="1"/>
    <col min="10755" max="10756" width="13" style="729" bestFit="1" customWidth="1"/>
    <col min="10757" max="10758" width="12.85546875" style="729" bestFit="1" customWidth="1"/>
    <col min="10759" max="10762" width="13" style="729" bestFit="1" customWidth="1"/>
    <col min="10763" max="10766" width="12.85546875" style="729" bestFit="1" customWidth="1"/>
    <col min="10767" max="10767" width="16.5703125" style="729" customWidth="1"/>
    <col min="10768" max="11008" width="13" style="729"/>
    <col min="11009" max="11009" width="21.140625" style="729" bestFit="1" customWidth="1"/>
    <col min="11010" max="11010" width="30.28515625" style="729" bestFit="1" customWidth="1"/>
    <col min="11011" max="11012" width="13" style="729" bestFit="1" customWidth="1"/>
    <col min="11013" max="11014" width="12.85546875" style="729" bestFit="1" customWidth="1"/>
    <col min="11015" max="11018" width="13" style="729" bestFit="1" customWidth="1"/>
    <col min="11019" max="11022" width="12.85546875" style="729" bestFit="1" customWidth="1"/>
    <col min="11023" max="11023" width="16.5703125" style="729" customWidth="1"/>
    <col min="11024" max="11264" width="13" style="729"/>
    <col min="11265" max="11265" width="21.140625" style="729" bestFit="1" customWidth="1"/>
    <col min="11266" max="11266" width="30.28515625" style="729" bestFit="1" customWidth="1"/>
    <col min="11267" max="11268" width="13" style="729" bestFit="1" customWidth="1"/>
    <col min="11269" max="11270" width="12.85546875" style="729" bestFit="1" customWidth="1"/>
    <col min="11271" max="11274" width="13" style="729" bestFit="1" customWidth="1"/>
    <col min="11275" max="11278" width="12.85546875" style="729" bestFit="1" customWidth="1"/>
    <col min="11279" max="11279" width="16.5703125" style="729" customWidth="1"/>
    <col min="11280" max="11520" width="13" style="729"/>
    <col min="11521" max="11521" width="21.140625" style="729" bestFit="1" customWidth="1"/>
    <col min="11522" max="11522" width="30.28515625" style="729" bestFit="1" customWidth="1"/>
    <col min="11523" max="11524" width="13" style="729" bestFit="1" customWidth="1"/>
    <col min="11525" max="11526" width="12.85546875" style="729" bestFit="1" customWidth="1"/>
    <col min="11527" max="11530" width="13" style="729" bestFit="1" customWidth="1"/>
    <col min="11531" max="11534" width="12.85546875" style="729" bestFit="1" customWidth="1"/>
    <col min="11535" max="11535" width="16.5703125" style="729" customWidth="1"/>
    <col min="11536" max="11776" width="13" style="729"/>
    <col min="11777" max="11777" width="21.140625" style="729" bestFit="1" customWidth="1"/>
    <col min="11778" max="11778" width="30.28515625" style="729" bestFit="1" customWidth="1"/>
    <col min="11779" max="11780" width="13" style="729" bestFit="1" customWidth="1"/>
    <col min="11781" max="11782" width="12.85546875" style="729" bestFit="1" customWidth="1"/>
    <col min="11783" max="11786" width="13" style="729" bestFit="1" customWidth="1"/>
    <col min="11787" max="11790" width="12.85546875" style="729" bestFit="1" customWidth="1"/>
    <col min="11791" max="11791" width="16.5703125" style="729" customWidth="1"/>
    <col min="11792" max="12032" width="13" style="729"/>
    <col min="12033" max="12033" width="21.140625" style="729" bestFit="1" customWidth="1"/>
    <col min="12034" max="12034" width="30.28515625" style="729" bestFit="1" customWidth="1"/>
    <col min="12035" max="12036" width="13" style="729" bestFit="1" customWidth="1"/>
    <col min="12037" max="12038" width="12.85546875" style="729" bestFit="1" customWidth="1"/>
    <col min="12039" max="12042" width="13" style="729" bestFit="1" customWidth="1"/>
    <col min="12043" max="12046" width="12.85546875" style="729" bestFit="1" customWidth="1"/>
    <col min="12047" max="12047" width="16.5703125" style="729" customWidth="1"/>
    <col min="12048" max="12288" width="13" style="729"/>
    <col min="12289" max="12289" width="21.140625" style="729" bestFit="1" customWidth="1"/>
    <col min="12290" max="12290" width="30.28515625" style="729" bestFit="1" customWidth="1"/>
    <col min="12291" max="12292" width="13" style="729" bestFit="1" customWidth="1"/>
    <col min="12293" max="12294" width="12.85546875" style="729" bestFit="1" customWidth="1"/>
    <col min="12295" max="12298" width="13" style="729" bestFit="1" customWidth="1"/>
    <col min="12299" max="12302" width="12.85546875" style="729" bestFit="1" customWidth="1"/>
    <col min="12303" max="12303" width="16.5703125" style="729" customWidth="1"/>
    <col min="12304" max="12544" width="13" style="729"/>
    <col min="12545" max="12545" width="21.140625" style="729" bestFit="1" customWidth="1"/>
    <col min="12546" max="12546" width="30.28515625" style="729" bestFit="1" customWidth="1"/>
    <col min="12547" max="12548" width="13" style="729" bestFit="1" customWidth="1"/>
    <col min="12549" max="12550" width="12.85546875" style="729" bestFit="1" customWidth="1"/>
    <col min="12551" max="12554" width="13" style="729" bestFit="1" customWidth="1"/>
    <col min="12555" max="12558" width="12.85546875" style="729" bestFit="1" customWidth="1"/>
    <col min="12559" max="12559" width="16.5703125" style="729" customWidth="1"/>
    <col min="12560" max="12800" width="13" style="729"/>
    <col min="12801" max="12801" width="21.140625" style="729" bestFit="1" customWidth="1"/>
    <col min="12802" max="12802" width="30.28515625" style="729" bestFit="1" customWidth="1"/>
    <col min="12803" max="12804" width="13" style="729" bestFit="1" customWidth="1"/>
    <col min="12805" max="12806" width="12.85546875" style="729" bestFit="1" customWidth="1"/>
    <col min="12807" max="12810" width="13" style="729" bestFit="1" customWidth="1"/>
    <col min="12811" max="12814" width="12.85546875" style="729" bestFit="1" customWidth="1"/>
    <col min="12815" max="12815" width="16.5703125" style="729" customWidth="1"/>
    <col min="12816" max="13056" width="13" style="729"/>
    <col min="13057" max="13057" width="21.140625" style="729" bestFit="1" customWidth="1"/>
    <col min="13058" max="13058" width="30.28515625" style="729" bestFit="1" customWidth="1"/>
    <col min="13059" max="13060" width="13" style="729" bestFit="1" customWidth="1"/>
    <col min="13061" max="13062" width="12.85546875" style="729" bestFit="1" customWidth="1"/>
    <col min="13063" max="13066" width="13" style="729" bestFit="1" customWidth="1"/>
    <col min="13067" max="13070" width="12.85546875" style="729" bestFit="1" customWidth="1"/>
    <col min="13071" max="13071" width="16.5703125" style="729" customWidth="1"/>
    <col min="13072" max="13312" width="13" style="729"/>
    <col min="13313" max="13313" width="21.140625" style="729" bestFit="1" customWidth="1"/>
    <col min="13314" max="13314" width="30.28515625" style="729" bestFit="1" customWidth="1"/>
    <col min="13315" max="13316" width="13" style="729" bestFit="1" customWidth="1"/>
    <col min="13317" max="13318" width="12.85546875" style="729" bestFit="1" customWidth="1"/>
    <col min="13319" max="13322" width="13" style="729" bestFit="1" customWidth="1"/>
    <col min="13323" max="13326" width="12.85546875" style="729" bestFit="1" customWidth="1"/>
    <col min="13327" max="13327" width="16.5703125" style="729" customWidth="1"/>
    <col min="13328" max="13568" width="13" style="729"/>
    <col min="13569" max="13569" width="21.140625" style="729" bestFit="1" customWidth="1"/>
    <col min="13570" max="13570" width="30.28515625" style="729" bestFit="1" customWidth="1"/>
    <col min="13571" max="13572" width="13" style="729" bestFit="1" customWidth="1"/>
    <col min="13573" max="13574" width="12.85546875" style="729" bestFit="1" customWidth="1"/>
    <col min="13575" max="13578" width="13" style="729" bestFit="1" customWidth="1"/>
    <col min="13579" max="13582" width="12.85546875" style="729" bestFit="1" customWidth="1"/>
    <col min="13583" max="13583" width="16.5703125" style="729" customWidth="1"/>
    <col min="13584" max="13824" width="13" style="729"/>
    <col min="13825" max="13825" width="21.140625" style="729" bestFit="1" customWidth="1"/>
    <col min="13826" max="13826" width="30.28515625" style="729" bestFit="1" customWidth="1"/>
    <col min="13827" max="13828" width="13" style="729" bestFit="1" customWidth="1"/>
    <col min="13829" max="13830" width="12.85546875" style="729" bestFit="1" customWidth="1"/>
    <col min="13831" max="13834" width="13" style="729" bestFit="1" customWidth="1"/>
    <col min="13835" max="13838" width="12.85546875" style="729" bestFit="1" customWidth="1"/>
    <col min="13839" max="13839" width="16.5703125" style="729" customWidth="1"/>
    <col min="13840" max="14080" width="13" style="729"/>
    <col min="14081" max="14081" width="21.140625" style="729" bestFit="1" customWidth="1"/>
    <col min="14082" max="14082" width="30.28515625" style="729" bestFit="1" customWidth="1"/>
    <col min="14083" max="14084" width="13" style="729" bestFit="1" customWidth="1"/>
    <col min="14085" max="14086" width="12.85546875" style="729" bestFit="1" customWidth="1"/>
    <col min="14087" max="14090" width="13" style="729" bestFit="1" customWidth="1"/>
    <col min="14091" max="14094" width="12.85546875" style="729" bestFit="1" customWidth="1"/>
    <col min="14095" max="14095" width="16.5703125" style="729" customWidth="1"/>
    <col min="14096" max="14336" width="13" style="729"/>
    <col min="14337" max="14337" width="21.140625" style="729" bestFit="1" customWidth="1"/>
    <col min="14338" max="14338" width="30.28515625" style="729" bestFit="1" customWidth="1"/>
    <col min="14339" max="14340" width="13" style="729" bestFit="1" customWidth="1"/>
    <col min="14341" max="14342" width="12.85546875" style="729" bestFit="1" customWidth="1"/>
    <col min="14343" max="14346" width="13" style="729" bestFit="1" customWidth="1"/>
    <col min="14347" max="14350" width="12.85546875" style="729" bestFit="1" customWidth="1"/>
    <col min="14351" max="14351" width="16.5703125" style="729" customWidth="1"/>
    <col min="14352" max="14592" width="13" style="729"/>
    <col min="14593" max="14593" width="21.140625" style="729" bestFit="1" customWidth="1"/>
    <col min="14594" max="14594" width="30.28515625" style="729" bestFit="1" customWidth="1"/>
    <col min="14595" max="14596" width="13" style="729" bestFit="1" customWidth="1"/>
    <col min="14597" max="14598" width="12.85546875" style="729" bestFit="1" customWidth="1"/>
    <col min="14599" max="14602" width="13" style="729" bestFit="1" customWidth="1"/>
    <col min="14603" max="14606" width="12.85546875" style="729" bestFit="1" customWidth="1"/>
    <col min="14607" max="14607" width="16.5703125" style="729" customWidth="1"/>
    <col min="14608" max="14848" width="13" style="729"/>
    <col min="14849" max="14849" width="21.140625" style="729" bestFit="1" customWidth="1"/>
    <col min="14850" max="14850" width="30.28515625" style="729" bestFit="1" customWidth="1"/>
    <col min="14851" max="14852" width="13" style="729" bestFit="1" customWidth="1"/>
    <col min="14853" max="14854" width="12.85546875" style="729" bestFit="1" customWidth="1"/>
    <col min="14855" max="14858" width="13" style="729" bestFit="1" customWidth="1"/>
    <col min="14859" max="14862" width="12.85546875" style="729" bestFit="1" customWidth="1"/>
    <col min="14863" max="14863" width="16.5703125" style="729" customWidth="1"/>
    <col min="14864" max="15104" width="13" style="729"/>
    <col min="15105" max="15105" width="21.140625" style="729" bestFit="1" customWidth="1"/>
    <col min="15106" max="15106" width="30.28515625" style="729" bestFit="1" customWidth="1"/>
    <col min="15107" max="15108" width="13" style="729" bestFit="1" customWidth="1"/>
    <col min="15109" max="15110" width="12.85546875" style="729" bestFit="1" customWidth="1"/>
    <col min="15111" max="15114" width="13" style="729" bestFit="1" customWidth="1"/>
    <col min="15115" max="15118" width="12.85546875" style="729" bestFit="1" customWidth="1"/>
    <col min="15119" max="15119" width="16.5703125" style="729" customWidth="1"/>
    <col min="15120" max="15360" width="13" style="729"/>
    <col min="15361" max="15361" width="21.140625" style="729" bestFit="1" customWidth="1"/>
    <col min="15362" max="15362" width="30.28515625" style="729" bestFit="1" customWidth="1"/>
    <col min="15363" max="15364" width="13" style="729" bestFit="1" customWidth="1"/>
    <col min="15365" max="15366" width="12.85546875" style="729" bestFit="1" customWidth="1"/>
    <col min="15367" max="15370" width="13" style="729" bestFit="1" customWidth="1"/>
    <col min="15371" max="15374" width="12.85546875" style="729" bestFit="1" customWidth="1"/>
    <col min="15375" max="15375" width="16.5703125" style="729" customWidth="1"/>
    <col min="15376" max="15616" width="13" style="729"/>
    <col min="15617" max="15617" width="21.140625" style="729" bestFit="1" customWidth="1"/>
    <col min="15618" max="15618" width="30.28515625" style="729" bestFit="1" customWidth="1"/>
    <col min="15619" max="15620" width="13" style="729" bestFit="1" customWidth="1"/>
    <col min="15621" max="15622" width="12.85546875" style="729" bestFit="1" customWidth="1"/>
    <col min="15623" max="15626" width="13" style="729" bestFit="1" customWidth="1"/>
    <col min="15627" max="15630" width="12.85546875" style="729" bestFit="1" customWidth="1"/>
    <col min="15631" max="15631" width="16.5703125" style="729" customWidth="1"/>
    <col min="15632" max="15872" width="13" style="729"/>
    <col min="15873" max="15873" width="21.140625" style="729" bestFit="1" customWidth="1"/>
    <col min="15874" max="15874" width="30.28515625" style="729" bestFit="1" customWidth="1"/>
    <col min="15875" max="15876" width="13" style="729" bestFit="1" customWidth="1"/>
    <col min="15877" max="15878" width="12.85546875" style="729" bestFit="1" customWidth="1"/>
    <col min="15879" max="15882" width="13" style="729" bestFit="1" customWidth="1"/>
    <col min="15883" max="15886" width="12.85546875" style="729" bestFit="1" customWidth="1"/>
    <col min="15887" max="15887" width="16.5703125" style="729" customWidth="1"/>
    <col min="15888" max="16128" width="13" style="729"/>
    <col min="16129" max="16129" width="21.140625" style="729" bestFit="1" customWidth="1"/>
    <col min="16130" max="16130" width="30.28515625" style="729" bestFit="1" customWidth="1"/>
    <col min="16131" max="16132" width="13" style="729" bestFit="1" customWidth="1"/>
    <col min="16133" max="16134" width="12.85546875" style="729" bestFit="1" customWidth="1"/>
    <col min="16135" max="16138" width="13" style="729" bestFit="1" customWidth="1"/>
    <col min="16139" max="16142" width="12.85546875" style="729" bestFit="1" customWidth="1"/>
    <col min="16143" max="16143" width="16.5703125" style="729" customWidth="1"/>
    <col min="16144" max="16384" width="13" style="729"/>
  </cols>
  <sheetData>
    <row r="1" spans="1:16" ht="24.95" customHeight="1" thickBot="1">
      <c r="A1" s="1099" t="s">
        <v>138</v>
      </c>
      <c r="B1" s="1069"/>
      <c r="C1" s="1069"/>
      <c r="D1" s="1069"/>
      <c r="E1" s="1069"/>
      <c r="F1" s="1069"/>
      <c r="G1" s="1069"/>
      <c r="H1" s="1069"/>
      <c r="I1" s="1069"/>
      <c r="J1" s="1069"/>
      <c r="K1" s="1069"/>
      <c r="L1" s="1069"/>
      <c r="M1" s="1069"/>
      <c r="N1" s="1069"/>
      <c r="O1" s="1070"/>
    </row>
    <row r="2" spans="1:16">
      <c r="A2" s="1078" t="s">
        <v>49</v>
      </c>
      <c r="B2" s="1080" t="s">
        <v>86</v>
      </c>
      <c r="C2" s="730" t="s">
        <v>93</v>
      </c>
      <c r="D2" s="730" t="s">
        <v>94</v>
      </c>
      <c r="E2" s="730" t="s">
        <v>95</v>
      </c>
      <c r="F2" s="730" t="s">
        <v>96</v>
      </c>
      <c r="G2" s="730" t="s">
        <v>97</v>
      </c>
      <c r="H2" s="730" t="s">
        <v>98</v>
      </c>
      <c r="I2" s="730" t="s">
        <v>139</v>
      </c>
      <c r="J2" s="730" t="s">
        <v>140</v>
      </c>
      <c r="K2" s="730" t="s">
        <v>141</v>
      </c>
      <c r="L2" s="730" t="s">
        <v>142</v>
      </c>
      <c r="M2" s="730" t="s">
        <v>143</v>
      </c>
      <c r="N2" s="730" t="s">
        <v>144</v>
      </c>
      <c r="O2" s="731" t="s">
        <v>16</v>
      </c>
    </row>
    <row r="3" spans="1:16" ht="13.5" thickBot="1">
      <c r="A3" s="1079"/>
      <c r="B3" s="1081"/>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6" ht="13.5" thickBot="1">
      <c r="A4" s="1098" t="s">
        <v>78</v>
      </c>
      <c r="B4" s="813" t="s">
        <v>53</v>
      </c>
      <c r="C4" s="814">
        <v>142.22315789473686</v>
      </c>
      <c r="D4" s="814">
        <v>138.29105263157899</v>
      </c>
      <c r="E4" s="814">
        <v>132.45999999999998</v>
      </c>
      <c r="F4" s="814">
        <v>122.90899999999996</v>
      </c>
      <c r="G4" s="815"/>
      <c r="H4" s="815"/>
      <c r="I4" s="815"/>
      <c r="J4" s="815"/>
      <c r="K4" s="815"/>
      <c r="L4" s="815"/>
      <c r="M4" s="815"/>
      <c r="N4" s="815"/>
      <c r="O4" s="816">
        <v>132.59</v>
      </c>
      <c r="P4" s="817"/>
    </row>
    <row r="5" spans="1:16" ht="13.5" thickBot="1">
      <c r="A5" s="1094"/>
      <c r="B5" s="818" t="s">
        <v>54</v>
      </c>
      <c r="C5" s="819">
        <v>148.685</v>
      </c>
      <c r="D5" s="819">
        <v>152.1114285714286</v>
      </c>
      <c r="E5" s="819">
        <v>152.14857142857142</v>
      </c>
      <c r="F5" s="819">
        <v>138.66428571428571</v>
      </c>
      <c r="G5" s="820"/>
      <c r="H5" s="820"/>
      <c r="I5" s="820"/>
      <c r="J5" s="820"/>
      <c r="K5" s="820"/>
      <c r="L5" s="820"/>
      <c r="M5" s="820"/>
      <c r="N5" s="820"/>
      <c r="O5" s="821">
        <v>147.65</v>
      </c>
      <c r="P5" s="817"/>
    </row>
    <row r="6" spans="1:16" ht="13.5" thickBot="1">
      <c r="A6" s="1094"/>
      <c r="B6" s="818" t="s">
        <v>55</v>
      </c>
      <c r="C6" s="819">
        <v>224.87266666666667</v>
      </c>
      <c r="D6" s="819">
        <v>240.51400000000001</v>
      </c>
      <c r="E6" s="819">
        <v>230.84199999999998</v>
      </c>
      <c r="F6" s="819">
        <v>204.93600000000001</v>
      </c>
      <c r="G6" s="820"/>
      <c r="H6" s="820"/>
      <c r="I6" s="820"/>
      <c r="J6" s="820"/>
      <c r="K6" s="820"/>
      <c r="L6" s="820"/>
      <c r="M6" s="820"/>
      <c r="N6" s="820"/>
      <c r="O6" s="821">
        <v>225.29</v>
      </c>
      <c r="P6" s="817"/>
    </row>
    <row r="7" spans="1:16" s="743" customFormat="1" ht="15.75" thickBot="1">
      <c r="A7" s="1094"/>
      <c r="B7" s="822" t="s">
        <v>56</v>
      </c>
      <c r="C7" s="823">
        <v>174.18599999999998</v>
      </c>
      <c r="D7" s="823">
        <v>178.04926829268291</v>
      </c>
      <c r="E7" s="823">
        <v>170.87785714285715</v>
      </c>
      <c r="F7" s="823">
        <v>154.83023809523809</v>
      </c>
      <c r="G7" s="824"/>
      <c r="H7" s="824"/>
      <c r="I7" s="824"/>
      <c r="J7" s="824"/>
      <c r="K7" s="824"/>
      <c r="L7" s="824"/>
      <c r="M7" s="824"/>
      <c r="N7" s="824"/>
      <c r="O7" s="825">
        <v>168.21</v>
      </c>
      <c r="P7" s="817"/>
    </row>
    <row r="8" spans="1:16" ht="13.5" thickBot="1">
      <c r="A8" s="1094" t="s">
        <v>57</v>
      </c>
      <c r="B8" s="818" t="s">
        <v>53</v>
      </c>
      <c r="C8" s="819">
        <v>123.73958333333331</v>
      </c>
      <c r="D8" s="819">
        <v>125.17759999999997</v>
      </c>
      <c r="E8" s="819">
        <v>119.79079999999996</v>
      </c>
      <c r="F8" s="819">
        <v>129.62500000000003</v>
      </c>
      <c r="G8" s="820"/>
      <c r="H8" s="820"/>
      <c r="I8" s="820"/>
      <c r="J8" s="820"/>
      <c r="K8" s="820"/>
      <c r="L8" s="820"/>
      <c r="M8" s="820"/>
      <c r="N8" s="820"/>
      <c r="O8" s="821">
        <v>123.89</v>
      </c>
      <c r="P8" s="817"/>
    </row>
    <row r="9" spans="1:16" ht="13.5" thickBot="1">
      <c r="A9" s="1094"/>
      <c r="B9" s="818" t="s">
        <v>54</v>
      </c>
      <c r="C9" s="819">
        <v>136.51428571428571</v>
      </c>
      <c r="D9" s="819">
        <v>140.29142857142861</v>
      </c>
      <c r="E9" s="819">
        <v>135.89428571428573</v>
      </c>
      <c r="F9" s="819">
        <v>139.38857142857142</v>
      </c>
      <c r="G9" s="820"/>
      <c r="H9" s="820"/>
      <c r="I9" s="820"/>
      <c r="J9" s="820"/>
      <c r="K9" s="820"/>
      <c r="L9" s="820"/>
      <c r="M9" s="820"/>
      <c r="N9" s="820"/>
      <c r="O9" s="821">
        <v>138.02000000000001</v>
      </c>
      <c r="P9" s="817"/>
    </row>
    <row r="10" spans="1:16" s="743" customFormat="1" ht="15.75" thickBot="1">
      <c r="A10" s="1094"/>
      <c r="B10" s="822" t="s">
        <v>56</v>
      </c>
      <c r="C10" s="823">
        <v>126.62419354838711</v>
      </c>
      <c r="D10" s="823">
        <v>128.48374999999999</v>
      </c>
      <c r="E10" s="823">
        <v>123.31343750000001</v>
      </c>
      <c r="F10" s="823">
        <v>131.6960606060606</v>
      </c>
      <c r="G10" s="824"/>
      <c r="H10" s="824"/>
      <c r="I10" s="824"/>
      <c r="J10" s="824"/>
      <c r="K10" s="824"/>
      <c r="L10" s="824"/>
      <c r="M10" s="824"/>
      <c r="N10" s="824"/>
      <c r="O10" s="825">
        <v>126.89</v>
      </c>
      <c r="P10" s="817"/>
    </row>
    <row r="11" spans="1:16" ht="13.5" thickBot="1">
      <c r="A11" s="1094" t="s">
        <v>58</v>
      </c>
      <c r="B11" s="818" t="s">
        <v>53</v>
      </c>
      <c r="C11" s="819">
        <v>79.573999999999998</v>
      </c>
      <c r="D11" s="819">
        <v>85.587999999999994</v>
      </c>
      <c r="E11" s="819">
        <v>90.822000000000003</v>
      </c>
      <c r="F11" s="819">
        <v>83.6</v>
      </c>
      <c r="G11" s="820"/>
      <c r="H11" s="820"/>
      <c r="I11" s="820"/>
      <c r="J11" s="820"/>
      <c r="K11" s="820"/>
      <c r="L11" s="820"/>
      <c r="M11" s="820"/>
      <c r="N11" s="820"/>
      <c r="O11" s="821">
        <v>84.9</v>
      </c>
      <c r="P11" s="817"/>
    </row>
    <row r="12" spans="1:16" ht="13.5" thickBot="1">
      <c r="A12" s="1094"/>
      <c r="B12" s="818" t="s">
        <v>54</v>
      </c>
      <c r="C12" s="819">
        <v>304.98599999999999</v>
      </c>
      <c r="D12" s="819">
        <v>312.37</v>
      </c>
      <c r="E12" s="819">
        <v>318.334</v>
      </c>
      <c r="F12" s="819">
        <v>286.69400000000002</v>
      </c>
      <c r="G12" s="820"/>
      <c r="H12" s="820"/>
      <c r="I12" s="820"/>
      <c r="J12" s="820"/>
      <c r="K12" s="820"/>
      <c r="L12" s="820"/>
      <c r="M12" s="820"/>
      <c r="N12" s="820"/>
      <c r="O12" s="821">
        <v>305.60000000000002</v>
      </c>
      <c r="P12" s="817"/>
    </row>
    <row r="13" spans="1:16" ht="13.5" thickBot="1">
      <c r="A13" s="1094"/>
      <c r="B13" s="818" t="s">
        <v>55</v>
      </c>
      <c r="C13" s="819">
        <v>209.23000000000002</v>
      </c>
      <c r="D13" s="819">
        <v>226.22000000000003</v>
      </c>
      <c r="E13" s="819">
        <v>228.35000000000002</v>
      </c>
      <c r="F13" s="819">
        <v>219.67999999999998</v>
      </c>
      <c r="G13" s="820"/>
      <c r="H13" s="820"/>
      <c r="I13" s="820"/>
      <c r="J13" s="820"/>
      <c r="K13" s="820"/>
      <c r="L13" s="820"/>
      <c r="M13" s="820"/>
      <c r="N13" s="820"/>
      <c r="O13" s="821">
        <v>220.87</v>
      </c>
      <c r="P13" s="817"/>
    </row>
    <row r="14" spans="1:16" s="743" customFormat="1" ht="15.75" thickBot="1">
      <c r="A14" s="1094"/>
      <c r="B14" s="822" t="s">
        <v>56</v>
      </c>
      <c r="C14" s="823">
        <v>196.19153846153844</v>
      </c>
      <c r="D14" s="823">
        <v>205.26538461538459</v>
      </c>
      <c r="E14" s="823">
        <v>210.0638461538461</v>
      </c>
      <c r="F14" s="823">
        <v>193.11615384615385</v>
      </c>
      <c r="G14" s="824"/>
      <c r="H14" s="824"/>
      <c r="I14" s="824"/>
      <c r="J14" s="824"/>
      <c r="K14" s="824"/>
      <c r="L14" s="824"/>
      <c r="M14" s="824"/>
      <c r="N14" s="824"/>
      <c r="O14" s="825">
        <v>201.16</v>
      </c>
      <c r="P14" s="817"/>
    </row>
    <row r="15" spans="1:16" ht="13.5" thickBot="1">
      <c r="A15" s="1094" t="s">
        <v>59</v>
      </c>
      <c r="B15" s="818" t="s">
        <v>53</v>
      </c>
      <c r="C15" s="819">
        <v>90.419999999999987</v>
      </c>
      <c r="D15" s="819">
        <v>104.16222222222223</v>
      </c>
      <c r="E15" s="819">
        <v>99.826666666666654</v>
      </c>
      <c r="F15" s="819">
        <v>103.87999999999998</v>
      </c>
      <c r="G15" s="820"/>
      <c r="H15" s="820"/>
      <c r="I15" s="820"/>
      <c r="J15" s="820"/>
      <c r="K15" s="820"/>
      <c r="L15" s="820"/>
      <c r="M15" s="820"/>
      <c r="N15" s="820"/>
      <c r="O15" s="821">
        <v>95.97</v>
      </c>
      <c r="P15" s="817"/>
    </row>
    <row r="16" spans="1:16" ht="13.5" thickBot="1">
      <c r="A16" s="1094"/>
      <c r="B16" s="818" t="s">
        <v>60</v>
      </c>
      <c r="C16" s="819">
        <v>119.92749999999999</v>
      </c>
      <c r="D16" s="819">
        <v>120.645</v>
      </c>
      <c r="E16" s="819">
        <v>121.32249999999999</v>
      </c>
      <c r="F16" s="819">
        <v>129.685</v>
      </c>
      <c r="G16" s="820"/>
      <c r="H16" s="820"/>
      <c r="I16" s="820"/>
      <c r="J16" s="820"/>
      <c r="K16" s="820"/>
      <c r="L16" s="820"/>
      <c r="M16" s="820"/>
      <c r="N16" s="820"/>
      <c r="O16" s="821">
        <v>122.9</v>
      </c>
      <c r="P16" s="817"/>
    </row>
    <row r="17" spans="1:16" s="743" customFormat="1" ht="15.75" thickBot="1">
      <c r="A17" s="1094"/>
      <c r="B17" s="822" t="s">
        <v>56</v>
      </c>
      <c r="C17" s="823">
        <v>98.850714285714275</v>
      </c>
      <c r="D17" s="823">
        <v>109.23384615384614</v>
      </c>
      <c r="E17" s="823">
        <v>106.44076923076922</v>
      </c>
      <c r="F17" s="823">
        <v>111.82000000000001</v>
      </c>
      <c r="G17" s="824"/>
      <c r="H17" s="824"/>
      <c r="I17" s="824"/>
      <c r="J17" s="824"/>
      <c r="K17" s="824"/>
      <c r="L17" s="824"/>
      <c r="M17" s="824"/>
      <c r="N17" s="824"/>
      <c r="O17" s="825">
        <v>103.66</v>
      </c>
      <c r="P17" s="817"/>
    </row>
    <row r="18" spans="1:16" ht="13.5" thickBot="1">
      <c r="A18" s="1094" t="s">
        <v>61</v>
      </c>
      <c r="B18" s="818" t="s">
        <v>53</v>
      </c>
      <c r="C18" s="819">
        <v>102.19800000000001</v>
      </c>
      <c r="D18" s="819">
        <v>98.123999999999995</v>
      </c>
      <c r="E18" s="819">
        <v>210.09333333333333</v>
      </c>
      <c r="F18" s="819">
        <v>185.13666666666666</v>
      </c>
      <c r="G18" s="820"/>
      <c r="H18" s="820"/>
      <c r="I18" s="820"/>
      <c r="J18" s="820"/>
      <c r="K18" s="820"/>
      <c r="L18" s="820"/>
      <c r="M18" s="820"/>
      <c r="N18" s="820"/>
      <c r="O18" s="821">
        <v>196.32</v>
      </c>
      <c r="P18" s="817"/>
    </row>
    <row r="19" spans="1:16" ht="13.5" thickBot="1">
      <c r="A19" s="1094"/>
      <c r="B19" s="818" t="s">
        <v>54</v>
      </c>
      <c r="C19" s="819">
        <v>791.24</v>
      </c>
      <c r="D19" s="819">
        <v>794.44666666666672</v>
      </c>
      <c r="E19" s="819">
        <v>906.15333333333319</v>
      </c>
      <c r="F19" s="819">
        <v>637.46333333333325</v>
      </c>
      <c r="G19" s="820"/>
      <c r="H19" s="820"/>
      <c r="I19" s="820"/>
      <c r="J19" s="820"/>
      <c r="K19" s="820"/>
      <c r="L19" s="820"/>
      <c r="M19" s="820"/>
      <c r="N19" s="820"/>
      <c r="O19" s="821">
        <v>782.33</v>
      </c>
      <c r="P19" s="817"/>
    </row>
    <row r="20" spans="1:16" s="743" customFormat="1" ht="15.75" thickBot="1">
      <c r="A20" s="1094"/>
      <c r="B20" s="822" t="s">
        <v>56</v>
      </c>
      <c r="C20" s="823">
        <v>360.59</v>
      </c>
      <c r="D20" s="823">
        <v>359.24500000000006</v>
      </c>
      <c r="E20" s="823">
        <v>442.11333333333323</v>
      </c>
      <c r="F20" s="823">
        <v>335.91222222222223</v>
      </c>
      <c r="G20" s="824"/>
      <c r="H20" s="824"/>
      <c r="I20" s="824"/>
      <c r="J20" s="824"/>
      <c r="K20" s="824"/>
      <c r="L20" s="824"/>
      <c r="M20" s="824"/>
      <c r="N20" s="824"/>
      <c r="O20" s="825">
        <v>391.66</v>
      </c>
      <c r="P20" s="817"/>
    </row>
    <row r="21" spans="1:16" s="746" customFormat="1" ht="16.5" thickBot="1">
      <c r="A21" s="1100" t="s">
        <v>79</v>
      </c>
      <c r="B21" s="1101"/>
      <c r="C21" s="826">
        <v>167.09</v>
      </c>
      <c r="D21" s="826">
        <v>171.7191588785046</v>
      </c>
      <c r="E21" s="826">
        <v>176.29798165137615</v>
      </c>
      <c r="F21" s="826">
        <v>162.14745454545448</v>
      </c>
      <c r="G21" s="827"/>
      <c r="H21" s="827"/>
      <c r="I21" s="827"/>
      <c r="J21" s="827"/>
      <c r="K21" s="827"/>
      <c r="L21" s="827"/>
      <c r="M21" s="827"/>
      <c r="N21" s="827"/>
      <c r="O21" s="828">
        <v>169.76</v>
      </c>
      <c r="P21" s="817"/>
    </row>
    <row r="22" spans="1:16" ht="15" customHeight="1" thickBot="1"/>
    <row r="23" spans="1:16" ht="15.75" thickBot="1">
      <c r="A23" s="787" t="s">
        <v>63</v>
      </c>
      <c r="B23" s="749" t="s">
        <v>56</v>
      </c>
      <c r="C23" s="750">
        <v>87.55</v>
      </c>
      <c r="D23" s="750">
        <v>88.06</v>
      </c>
      <c r="E23" s="750">
        <v>89.464705882352945</v>
      </c>
      <c r="F23" s="750">
        <v>96.41</v>
      </c>
      <c r="G23" s="750"/>
      <c r="H23" s="750"/>
      <c r="I23" s="750"/>
      <c r="J23" s="750"/>
      <c r="K23" s="750"/>
      <c r="L23" s="750"/>
      <c r="M23" s="750"/>
      <c r="N23" s="750"/>
      <c r="O23" s="788">
        <v>88.84</v>
      </c>
    </row>
    <row r="24" spans="1:16" ht="22.5" customHeight="1" thickBot="1"/>
    <row r="25" spans="1:16" ht="24.95" customHeight="1" thickBot="1">
      <c r="A25" s="1099" t="s">
        <v>145</v>
      </c>
      <c r="B25" s="1069"/>
      <c r="C25" s="1069"/>
      <c r="D25" s="1069"/>
      <c r="E25" s="1069"/>
      <c r="F25" s="1069"/>
      <c r="G25" s="1069"/>
      <c r="H25" s="1069"/>
      <c r="I25" s="1069"/>
      <c r="J25" s="1069"/>
      <c r="K25" s="1069"/>
      <c r="L25" s="1069"/>
      <c r="M25" s="1069"/>
      <c r="N25" s="1069"/>
      <c r="O25" s="1070"/>
    </row>
    <row r="26" spans="1:16" ht="12.75" customHeight="1">
      <c r="A26" s="1078" t="s">
        <v>49</v>
      </c>
      <c r="B26" s="1080" t="s">
        <v>86</v>
      </c>
      <c r="C26" s="829" t="s">
        <v>107</v>
      </c>
      <c r="D26" s="829" t="s">
        <v>108</v>
      </c>
      <c r="E26" s="829" t="s">
        <v>109</v>
      </c>
      <c r="F26" s="829" t="s">
        <v>110</v>
      </c>
      <c r="G26" s="829" t="s">
        <v>111</v>
      </c>
      <c r="H26" s="829" t="s">
        <v>112</v>
      </c>
      <c r="I26" s="829" t="s">
        <v>87</v>
      </c>
      <c r="J26" s="829" t="s">
        <v>88</v>
      </c>
      <c r="K26" s="829" t="s">
        <v>89</v>
      </c>
      <c r="L26" s="829" t="s">
        <v>90</v>
      </c>
      <c r="M26" s="829" t="s">
        <v>91</v>
      </c>
      <c r="N26" s="829" t="s">
        <v>92</v>
      </c>
      <c r="O26" s="830" t="s">
        <v>16</v>
      </c>
    </row>
    <row r="27" spans="1:16" ht="13.5" thickBot="1">
      <c r="A27" s="1079"/>
      <c r="B27" s="1081"/>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6" ht="12.75" customHeight="1" thickBot="1">
      <c r="A28" s="1098" t="s">
        <v>78</v>
      </c>
      <c r="B28" s="813" t="s">
        <v>53</v>
      </c>
      <c r="C28" s="814">
        <v>140.91333333333333</v>
      </c>
      <c r="D28" s="814">
        <v>137.23000000000002</v>
      </c>
      <c r="E28" s="814">
        <v>138.84</v>
      </c>
      <c r="F28" s="814">
        <v>124.28166666666665</v>
      </c>
      <c r="G28" s="814"/>
      <c r="H28" s="814"/>
      <c r="I28" s="814"/>
      <c r="J28" s="814"/>
      <c r="K28" s="814"/>
      <c r="L28" s="814"/>
      <c r="M28" s="814"/>
      <c r="N28" s="814"/>
      <c r="O28" s="816">
        <v>135.32</v>
      </c>
    </row>
    <row r="29" spans="1:16" ht="13.5" thickBot="1">
      <c r="A29" s="1094"/>
      <c r="B29" s="818" t="s">
        <v>54</v>
      </c>
      <c r="C29" s="819">
        <v>143.602</v>
      </c>
      <c r="D29" s="819">
        <v>141.84399999999999</v>
      </c>
      <c r="E29" s="819">
        <v>141.67400000000001</v>
      </c>
      <c r="F29" s="819">
        <v>128.72</v>
      </c>
      <c r="G29" s="819"/>
      <c r="H29" s="819"/>
      <c r="I29" s="819"/>
      <c r="J29" s="819"/>
      <c r="K29" s="819"/>
      <c r="L29" s="819"/>
      <c r="M29" s="819"/>
      <c r="N29" s="819"/>
      <c r="O29" s="821">
        <v>138.96</v>
      </c>
    </row>
    <row r="30" spans="1:16" ht="13.5" thickBot="1">
      <c r="A30" s="1094"/>
      <c r="B30" s="818" t="s">
        <v>55</v>
      </c>
      <c r="C30" s="819">
        <v>224.52866666666665</v>
      </c>
      <c r="D30" s="819">
        <v>228.59866666666665</v>
      </c>
      <c r="E30" s="819">
        <v>224.49800000000002</v>
      </c>
      <c r="F30" s="819">
        <v>187.73599999999999</v>
      </c>
      <c r="G30" s="819"/>
      <c r="H30" s="819"/>
      <c r="I30" s="819"/>
      <c r="J30" s="819"/>
      <c r="K30" s="819"/>
      <c r="L30" s="819"/>
      <c r="M30" s="819"/>
      <c r="N30" s="819"/>
      <c r="O30" s="821">
        <v>216.34</v>
      </c>
    </row>
    <row r="31" spans="1:16" ht="15" thickBot="1">
      <c r="A31" s="1094"/>
      <c r="B31" s="822" t="s">
        <v>56</v>
      </c>
      <c r="C31" s="823">
        <v>174.27315789473681</v>
      </c>
      <c r="D31" s="823">
        <v>173.90368421052631</v>
      </c>
      <c r="E31" s="823">
        <v>173.0252631578947</v>
      </c>
      <c r="F31" s="823">
        <v>149.91342105263155</v>
      </c>
      <c r="G31" s="823"/>
      <c r="H31" s="823"/>
      <c r="I31" s="823"/>
      <c r="J31" s="823"/>
      <c r="K31" s="823"/>
      <c r="L31" s="823"/>
      <c r="M31" s="823"/>
      <c r="N31" s="823"/>
      <c r="O31" s="825">
        <v>167.78</v>
      </c>
    </row>
    <row r="32" spans="1:16" ht="13.5" thickBot="1">
      <c r="A32" s="1094" t="s">
        <v>57</v>
      </c>
      <c r="B32" s="818" t="s">
        <v>53</v>
      </c>
      <c r="C32" s="819">
        <v>126.29461538461538</v>
      </c>
      <c r="D32" s="819">
        <v>125.51769230769234</v>
      </c>
      <c r="E32" s="819">
        <v>126.0230769230769</v>
      </c>
      <c r="F32" s="819">
        <v>112.55307692307693</v>
      </c>
      <c r="G32" s="819"/>
      <c r="H32" s="819"/>
      <c r="I32" s="819"/>
      <c r="J32" s="819"/>
      <c r="K32" s="819"/>
      <c r="L32" s="819"/>
      <c r="M32" s="819"/>
      <c r="N32" s="819"/>
      <c r="O32" s="821">
        <v>122.6</v>
      </c>
    </row>
    <row r="33" spans="1:15" ht="13.5" thickBot="1">
      <c r="A33" s="1094"/>
      <c r="B33" s="818" t="s">
        <v>54</v>
      </c>
      <c r="C33" s="819">
        <v>134.29571428571427</v>
      </c>
      <c r="D33" s="819">
        <v>135.59285714285713</v>
      </c>
      <c r="E33" s="819">
        <v>140.12571428571428</v>
      </c>
      <c r="F33" s="819">
        <v>130.76142857142858</v>
      </c>
      <c r="G33" s="819"/>
      <c r="H33" s="819"/>
      <c r="I33" s="819"/>
      <c r="J33" s="819"/>
      <c r="K33" s="819"/>
      <c r="L33" s="819"/>
      <c r="M33" s="819"/>
      <c r="N33" s="819"/>
      <c r="O33" s="821">
        <v>135.19</v>
      </c>
    </row>
    <row r="34" spans="1:15" ht="15" thickBot="1">
      <c r="A34" s="1094"/>
      <c r="B34" s="822" t="s">
        <v>56</v>
      </c>
      <c r="C34" s="823">
        <v>127.99181818181818</v>
      </c>
      <c r="D34" s="823">
        <v>127.65484848484853</v>
      </c>
      <c r="E34" s="823">
        <v>129.01454545454541</v>
      </c>
      <c r="F34" s="823">
        <v>116.41545454545458</v>
      </c>
      <c r="G34" s="823"/>
      <c r="H34" s="823"/>
      <c r="I34" s="823"/>
      <c r="J34" s="823"/>
      <c r="K34" s="823"/>
      <c r="L34" s="823"/>
      <c r="M34" s="823"/>
      <c r="N34" s="823"/>
      <c r="O34" s="825">
        <v>125.27</v>
      </c>
    </row>
    <row r="35" spans="1:15" ht="13.5" thickBot="1">
      <c r="A35" s="1094" t="s">
        <v>58</v>
      </c>
      <c r="B35" s="818" t="s">
        <v>53</v>
      </c>
      <c r="C35" s="819">
        <v>89.212000000000003</v>
      </c>
      <c r="D35" s="819">
        <v>84.323999999999984</v>
      </c>
      <c r="E35" s="819">
        <v>90.207999999999998</v>
      </c>
      <c r="F35" s="819">
        <v>89.001999999999995</v>
      </c>
      <c r="G35" s="819"/>
      <c r="H35" s="819"/>
      <c r="I35" s="819"/>
      <c r="J35" s="819"/>
      <c r="K35" s="819"/>
      <c r="L35" s="819"/>
      <c r="M35" s="819"/>
      <c r="N35" s="819"/>
      <c r="O35" s="821">
        <v>88.19</v>
      </c>
    </row>
    <row r="36" spans="1:15" ht="13.5" thickBot="1">
      <c r="A36" s="1094"/>
      <c r="B36" s="818" t="s">
        <v>54</v>
      </c>
      <c r="C36" s="819">
        <v>285.678</v>
      </c>
      <c r="D36" s="819">
        <v>297.32599999999996</v>
      </c>
      <c r="E36" s="819">
        <v>310.214</v>
      </c>
      <c r="F36" s="819">
        <v>242.85599999999999</v>
      </c>
      <c r="G36" s="819"/>
      <c r="H36" s="819"/>
      <c r="I36" s="819"/>
      <c r="J36" s="819"/>
      <c r="K36" s="819"/>
      <c r="L36" s="819"/>
      <c r="M36" s="819"/>
      <c r="N36" s="819"/>
      <c r="O36" s="821">
        <v>284.02</v>
      </c>
    </row>
    <row r="37" spans="1:15" ht="13.5" thickBot="1">
      <c r="A37" s="1094"/>
      <c r="B37" s="818" t="s">
        <v>55</v>
      </c>
      <c r="C37" s="819">
        <v>213.09</v>
      </c>
      <c r="D37" s="819">
        <v>220.61666666666667</v>
      </c>
      <c r="E37" s="819">
        <v>227.5</v>
      </c>
      <c r="F37" s="819">
        <v>190.20000000000002</v>
      </c>
      <c r="G37" s="819"/>
      <c r="H37" s="819"/>
      <c r="I37" s="819"/>
      <c r="J37" s="819"/>
      <c r="K37" s="819"/>
      <c r="L37" s="819"/>
      <c r="M37" s="819"/>
      <c r="N37" s="819"/>
      <c r="O37" s="821">
        <v>212.85</v>
      </c>
    </row>
    <row r="38" spans="1:15" ht="15" thickBot="1">
      <c r="A38" s="1094"/>
      <c r="B38" s="822" t="s">
        <v>56</v>
      </c>
      <c r="C38" s="823">
        <v>193.3630769230769</v>
      </c>
      <c r="D38" s="823">
        <v>197.7</v>
      </c>
      <c r="E38" s="823">
        <v>206.50846153846155</v>
      </c>
      <c r="F38" s="823">
        <v>171.53</v>
      </c>
      <c r="G38" s="823"/>
      <c r="H38" s="823"/>
      <c r="I38" s="823"/>
      <c r="J38" s="823"/>
      <c r="K38" s="823"/>
      <c r="L38" s="823"/>
      <c r="M38" s="823"/>
      <c r="N38" s="823"/>
      <c r="O38" s="825">
        <v>192.28</v>
      </c>
    </row>
    <row r="39" spans="1:15" ht="13.5" thickBot="1">
      <c r="A39" s="1094" t="s">
        <v>59</v>
      </c>
      <c r="B39" s="818" t="s">
        <v>53</v>
      </c>
      <c r="C39" s="819">
        <v>90.585000000000008</v>
      </c>
      <c r="D39" s="819">
        <v>88.095999999999975</v>
      </c>
      <c r="E39" s="819">
        <v>90.59099999999998</v>
      </c>
      <c r="F39" s="819">
        <v>95.296999999999997</v>
      </c>
      <c r="G39" s="819"/>
      <c r="H39" s="819"/>
      <c r="I39" s="819"/>
      <c r="J39" s="819"/>
      <c r="K39" s="819"/>
      <c r="L39" s="819"/>
      <c r="M39" s="819"/>
      <c r="N39" s="819"/>
      <c r="O39" s="821">
        <v>91.14</v>
      </c>
    </row>
    <row r="40" spans="1:15" ht="13.5" thickBot="1">
      <c r="A40" s="1094"/>
      <c r="B40" s="818" t="s">
        <v>60</v>
      </c>
      <c r="C40" s="819">
        <v>116.42749999999999</v>
      </c>
      <c r="D40" s="819">
        <v>119.7775</v>
      </c>
      <c r="E40" s="819">
        <v>118.58499999999999</v>
      </c>
      <c r="F40" s="819">
        <v>128.2525</v>
      </c>
      <c r="G40" s="819"/>
      <c r="H40" s="819"/>
      <c r="I40" s="819"/>
      <c r="J40" s="819"/>
      <c r="K40" s="819"/>
      <c r="L40" s="819"/>
      <c r="M40" s="819"/>
      <c r="N40" s="819"/>
      <c r="O40" s="821">
        <v>120.76</v>
      </c>
    </row>
    <row r="41" spans="1:15" ht="15" thickBot="1">
      <c r="A41" s="1094"/>
      <c r="B41" s="822" t="s">
        <v>56</v>
      </c>
      <c r="C41" s="823">
        <v>97.968571428571423</v>
      </c>
      <c r="D41" s="823">
        <v>97.147857142857134</v>
      </c>
      <c r="E41" s="823">
        <v>98.589285714285737</v>
      </c>
      <c r="F41" s="823">
        <v>104.71285714285715</v>
      </c>
      <c r="G41" s="823"/>
      <c r="H41" s="823"/>
      <c r="I41" s="823"/>
      <c r="J41" s="823"/>
      <c r="K41" s="823"/>
      <c r="L41" s="823"/>
      <c r="M41" s="823"/>
      <c r="N41" s="823"/>
      <c r="O41" s="825">
        <v>99.6</v>
      </c>
    </row>
    <row r="42" spans="1:15" ht="13.5" thickBot="1">
      <c r="A42" s="1094" t="s">
        <v>61</v>
      </c>
      <c r="B42" s="818" t="s">
        <v>53</v>
      </c>
      <c r="C42" s="819">
        <v>103.75</v>
      </c>
      <c r="D42" s="819">
        <v>102.24199999999999</v>
      </c>
      <c r="E42" s="819">
        <v>100.67200000000001</v>
      </c>
      <c r="F42" s="819">
        <v>96.405999999999992</v>
      </c>
      <c r="G42" s="819"/>
      <c r="H42" s="819"/>
      <c r="I42" s="819"/>
      <c r="J42" s="819"/>
      <c r="K42" s="819"/>
      <c r="L42" s="819"/>
      <c r="M42" s="819"/>
      <c r="N42" s="819"/>
      <c r="O42" s="821">
        <v>100.77</v>
      </c>
    </row>
    <row r="43" spans="1:15" ht="13.5" thickBot="1">
      <c r="A43" s="1094"/>
      <c r="B43" s="818" t="s">
        <v>54</v>
      </c>
      <c r="C43" s="819">
        <v>167.97499999999999</v>
      </c>
      <c r="D43" s="819">
        <v>181.18</v>
      </c>
      <c r="E43" s="819">
        <v>181.26999999999998</v>
      </c>
      <c r="F43" s="819">
        <v>177.215</v>
      </c>
      <c r="G43" s="819"/>
      <c r="H43" s="819"/>
      <c r="I43" s="819"/>
      <c r="J43" s="819"/>
      <c r="K43" s="819"/>
      <c r="L43" s="819"/>
      <c r="M43" s="819"/>
      <c r="N43" s="819"/>
      <c r="O43" s="821">
        <v>176.91</v>
      </c>
    </row>
    <row r="44" spans="1:15" ht="15" thickBot="1">
      <c r="A44" s="1094"/>
      <c r="B44" s="822" t="s">
        <v>56</v>
      </c>
      <c r="C44" s="823">
        <v>122.1</v>
      </c>
      <c r="D44" s="823">
        <v>124.79571428571428</v>
      </c>
      <c r="E44" s="823">
        <v>123.7</v>
      </c>
      <c r="F44" s="823">
        <v>119.49428571428571</v>
      </c>
      <c r="G44" s="823"/>
      <c r="H44" s="823"/>
      <c r="I44" s="823"/>
      <c r="J44" s="823"/>
      <c r="K44" s="823"/>
      <c r="L44" s="823"/>
      <c r="M44" s="823"/>
      <c r="N44" s="823"/>
      <c r="O44" s="825">
        <v>122.52</v>
      </c>
    </row>
    <row r="45" spans="1:15" ht="15.75" thickBot="1">
      <c r="A45" s="1100" t="s">
        <v>79</v>
      </c>
      <c r="B45" s="1101"/>
      <c r="C45" s="826">
        <v>148.43895238095243</v>
      </c>
      <c r="D45" s="826">
        <v>148.8065714285714</v>
      </c>
      <c r="E45" s="826">
        <v>150.12571428571428</v>
      </c>
      <c r="F45" s="826">
        <v>134.00714285714287</v>
      </c>
      <c r="G45" s="826"/>
      <c r="H45" s="826"/>
      <c r="I45" s="826"/>
      <c r="J45" s="826"/>
      <c r="K45" s="826"/>
      <c r="L45" s="826"/>
      <c r="M45" s="826"/>
      <c r="N45" s="826"/>
      <c r="O45" s="828">
        <v>145.34</v>
      </c>
    </row>
    <row r="46" spans="1:15" ht="15" customHeight="1" thickBot="1"/>
    <row r="47" spans="1:15" ht="15.75" thickBot="1">
      <c r="A47" s="787" t="s">
        <v>63</v>
      </c>
      <c r="B47" s="749" t="s">
        <v>56</v>
      </c>
      <c r="C47" s="750">
        <v>86.1</v>
      </c>
      <c r="D47" s="750">
        <v>84.46</v>
      </c>
      <c r="E47" s="750">
        <v>87.832777777777778</v>
      </c>
      <c r="F47" s="750">
        <v>85.03</v>
      </c>
      <c r="G47" s="750"/>
      <c r="H47" s="750"/>
      <c r="I47" s="750"/>
      <c r="J47" s="750"/>
      <c r="K47" s="750"/>
      <c r="L47" s="750"/>
      <c r="M47" s="750"/>
      <c r="N47" s="750"/>
      <c r="O47" s="788">
        <v>85.86</v>
      </c>
    </row>
    <row r="48" spans="1:15" ht="22.5" customHeight="1" thickBot="1"/>
    <row r="49" spans="1:15" ht="24.95" customHeight="1" thickBot="1">
      <c r="A49" s="1099" t="s">
        <v>146</v>
      </c>
      <c r="B49" s="1069"/>
      <c r="C49" s="1069"/>
      <c r="D49" s="1069"/>
      <c r="E49" s="1069"/>
      <c r="F49" s="1069"/>
      <c r="G49" s="1069"/>
      <c r="H49" s="1069"/>
      <c r="I49" s="1069"/>
      <c r="J49" s="1069"/>
      <c r="K49" s="1069"/>
      <c r="L49" s="1069"/>
      <c r="M49" s="1069"/>
      <c r="N49" s="1069"/>
      <c r="O49" s="1070"/>
    </row>
    <row r="50" spans="1:15" ht="12.75" customHeight="1">
      <c r="A50" s="1078" t="s">
        <v>49</v>
      </c>
      <c r="B50" s="1080" t="s">
        <v>86</v>
      </c>
      <c r="C50" s="1080" t="s">
        <v>120</v>
      </c>
      <c r="D50" s="1080" t="s">
        <v>121</v>
      </c>
      <c r="E50" s="1080" t="s">
        <v>122</v>
      </c>
      <c r="F50" s="1080" t="s">
        <v>123</v>
      </c>
      <c r="G50" s="1080" t="s">
        <v>124</v>
      </c>
      <c r="H50" s="1080" t="s">
        <v>125</v>
      </c>
      <c r="I50" s="1080" t="s">
        <v>114</v>
      </c>
      <c r="J50" s="1080" t="s">
        <v>115</v>
      </c>
      <c r="K50" s="1080" t="s">
        <v>116</v>
      </c>
      <c r="L50" s="1080" t="s">
        <v>117</v>
      </c>
      <c r="M50" s="1080" t="s">
        <v>118</v>
      </c>
      <c r="N50" s="1080" t="s">
        <v>119</v>
      </c>
      <c r="O50" s="731" t="s">
        <v>16</v>
      </c>
    </row>
    <row r="51" spans="1:15" ht="13.5" thickBot="1">
      <c r="A51" s="1079"/>
      <c r="B51" s="1081"/>
      <c r="C51" s="1081"/>
      <c r="D51" s="1081"/>
      <c r="E51" s="1081"/>
      <c r="F51" s="1081"/>
      <c r="G51" s="1081"/>
      <c r="H51" s="1081"/>
      <c r="I51" s="1081"/>
      <c r="J51" s="1081"/>
      <c r="K51" s="1081"/>
      <c r="L51" s="1081"/>
      <c r="M51" s="1081"/>
      <c r="N51" s="1081"/>
      <c r="O51" s="733" t="s">
        <v>147</v>
      </c>
    </row>
    <row r="52" spans="1:15" ht="13.5" thickBot="1">
      <c r="A52" s="1098" t="s">
        <v>78</v>
      </c>
      <c r="B52" s="813" t="s">
        <v>53</v>
      </c>
      <c r="C52" s="831">
        <v>9.2952492884765866E-3</v>
      </c>
      <c r="D52" s="831">
        <v>7.7319291086422352E-3</v>
      </c>
      <c r="E52" s="831">
        <v>-4.5952175165658485E-2</v>
      </c>
      <c r="F52" s="831">
        <v>-1.1044804141131211E-2</v>
      </c>
      <c r="G52" s="831"/>
      <c r="H52" s="831"/>
      <c r="I52" s="831"/>
      <c r="J52" s="831"/>
      <c r="K52" s="831"/>
      <c r="L52" s="831"/>
      <c r="M52" s="831"/>
      <c r="N52" s="831"/>
      <c r="O52" s="832">
        <v>-2.0174401418858925E-2</v>
      </c>
    </row>
    <row r="53" spans="1:15" ht="13.5" thickBot="1">
      <c r="A53" s="1094"/>
      <c r="B53" s="818" t="s">
        <v>54</v>
      </c>
      <c r="C53" s="833">
        <v>3.5396442946477057E-2</v>
      </c>
      <c r="D53" s="833">
        <v>7.2385356951500307E-2</v>
      </c>
      <c r="E53" s="833">
        <v>7.3934324071963861E-2</v>
      </c>
      <c r="F53" s="833">
        <v>7.7255171801473843E-2</v>
      </c>
      <c r="G53" s="833"/>
      <c r="H53" s="833"/>
      <c r="I53" s="833"/>
      <c r="J53" s="833"/>
      <c r="K53" s="833"/>
      <c r="L53" s="833"/>
      <c r="M53" s="833"/>
      <c r="N53" s="833"/>
      <c r="O53" s="834">
        <v>6.2535981577432329E-2</v>
      </c>
    </row>
    <row r="54" spans="1:15" ht="13.5" thickBot="1">
      <c r="A54" s="1094"/>
      <c r="B54" s="818" t="s">
        <v>55</v>
      </c>
      <c r="C54" s="835">
        <v>1.532098351212863E-3</v>
      </c>
      <c r="D54" s="833">
        <v>5.2123371964841E-2</v>
      </c>
      <c r="E54" s="833">
        <v>2.8258603640121359E-2</v>
      </c>
      <c r="F54" s="833">
        <v>9.1618016789534337E-2</v>
      </c>
      <c r="G54" s="833"/>
      <c r="H54" s="833"/>
      <c r="I54" s="833"/>
      <c r="J54" s="833"/>
      <c r="K54" s="833"/>
      <c r="L54" s="833"/>
      <c r="M54" s="833"/>
      <c r="N54" s="833"/>
      <c r="O54" s="834">
        <v>4.1370065637422522E-2</v>
      </c>
    </row>
    <row r="55" spans="1:15" ht="15" thickBot="1">
      <c r="A55" s="1094"/>
      <c r="B55" s="822" t="s">
        <v>56</v>
      </c>
      <c r="C55" s="836">
        <v>-5.001223125220346E-4</v>
      </c>
      <c r="D55" s="836">
        <v>2.383839135425098E-2</v>
      </c>
      <c r="E55" s="836">
        <v>-1.2410939164865914E-2</v>
      </c>
      <c r="F55" s="836">
        <v>3.2797710892611437E-2</v>
      </c>
      <c r="G55" s="836"/>
      <c r="H55" s="836"/>
      <c r="I55" s="836"/>
      <c r="J55" s="836"/>
      <c r="K55" s="836"/>
      <c r="L55" s="836"/>
      <c r="M55" s="836"/>
      <c r="N55" s="836"/>
      <c r="O55" s="837">
        <v>2.5628799618548507E-3</v>
      </c>
    </row>
    <row r="56" spans="1:15" ht="13.5" thickBot="1">
      <c r="A56" s="1094" t="s">
        <v>57</v>
      </c>
      <c r="B56" s="818" t="s">
        <v>53</v>
      </c>
      <c r="C56" s="833">
        <v>-2.0230728313325314E-2</v>
      </c>
      <c r="D56" s="833">
        <v>-2.7095168931139651E-3</v>
      </c>
      <c r="E56" s="833">
        <v>-4.9453457852652268E-2</v>
      </c>
      <c r="F56" s="833">
        <v>0.15167886603927055</v>
      </c>
      <c r="G56" s="833"/>
      <c r="H56" s="833"/>
      <c r="I56" s="833"/>
      <c r="J56" s="833"/>
      <c r="K56" s="833"/>
      <c r="L56" s="833"/>
      <c r="M56" s="833"/>
      <c r="N56" s="833"/>
      <c r="O56" s="834">
        <v>1.0522022838499236E-2</v>
      </c>
    </row>
    <row r="57" spans="1:15" ht="13.5" thickBot="1">
      <c r="A57" s="1094"/>
      <c r="B57" s="818" t="s">
        <v>54</v>
      </c>
      <c r="C57" s="833">
        <v>1.6520046379524991E-2</v>
      </c>
      <c r="D57" s="833">
        <v>3.4652057103724793E-2</v>
      </c>
      <c r="E57" s="833">
        <v>-3.0197373786803549E-2</v>
      </c>
      <c r="F57" s="833">
        <v>6.5976205303005367E-2</v>
      </c>
      <c r="G57" s="833"/>
      <c r="H57" s="833"/>
      <c r="I57" s="833"/>
      <c r="J57" s="833"/>
      <c r="K57" s="833"/>
      <c r="L57" s="833"/>
      <c r="M57" s="833"/>
      <c r="N57" s="833"/>
      <c r="O57" s="834">
        <v>2.0933500998594663E-2</v>
      </c>
    </row>
    <row r="58" spans="1:15" ht="15" thickBot="1">
      <c r="A58" s="1094"/>
      <c r="B58" s="822" t="s">
        <v>56</v>
      </c>
      <c r="C58" s="836">
        <v>-1.0685250454746182E-2</v>
      </c>
      <c r="D58" s="836">
        <v>6.4933022520475645E-3</v>
      </c>
      <c r="E58" s="836">
        <v>-4.4189652681867787E-2</v>
      </c>
      <c r="F58" s="836">
        <v>0.13125925694547441</v>
      </c>
      <c r="G58" s="836"/>
      <c r="H58" s="836"/>
      <c r="I58" s="836"/>
      <c r="J58" s="836"/>
      <c r="K58" s="836"/>
      <c r="L58" s="836"/>
      <c r="M58" s="836"/>
      <c r="N58" s="836"/>
      <c r="O58" s="837">
        <v>1.29320667358506E-2</v>
      </c>
    </row>
    <row r="59" spans="1:15" ht="13.5" thickBot="1">
      <c r="A59" s="1094" t="s">
        <v>58</v>
      </c>
      <c r="B59" s="818" t="s">
        <v>53</v>
      </c>
      <c r="C59" s="833">
        <v>-0.10803479352553473</v>
      </c>
      <c r="D59" s="833">
        <v>1.4989801242825415E-2</v>
      </c>
      <c r="E59" s="833">
        <v>6.8064916637105835E-3</v>
      </c>
      <c r="F59" s="833">
        <v>-6.0695265274937654E-2</v>
      </c>
      <c r="G59" s="833"/>
      <c r="H59" s="833"/>
      <c r="I59" s="833"/>
      <c r="J59" s="833"/>
      <c r="K59" s="833"/>
      <c r="L59" s="833"/>
      <c r="M59" s="833"/>
      <c r="N59" s="833"/>
      <c r="O59" s="834">
        <v>-3.7305816986052752E-2</v>
      </c>
    </row>
    <row r="60" spans="1:15" ht="13.5" thickBot="1">
      <c r="A60" s="1094"/>
      <c r="B60" s="818" t="s">
        <v>54</v>
      </c>
      <c r="C60" s="833">
        <v>6.7586583496103983E-2</v>
      </c>
      <c r="D60" s="833">
        <v>5.0597660480415578E-2</v>
      </c>
      <c r="E60" s="833">
        <v>2.6175478862978475E-2</v>
      </c>
      <c r="F60" s="833">
        <v>0.1805102612247588</v>
      </c>
      <c r="G60" s="833"/>
      <c r="H60" s="833"/>
      <c r="I60" s="833"/>
      <c r="J60" s="833"/>
      <c r="K60" s="833"/>
      <c r="L60" s="833"/>
      <c r="M60" s="833"/>
      <c r="N60" s="833"/>
      <c r="O60" s="834">
        <v>7.598056474896149E-2</v>
      </c>
    </row>
    <row r="61" spans="1:15" ht="13.5" thickBot="1">
      <c r="A61" s="1094"/>
      <c r="B61" s="818" t="s">
        <v>55</v>
      </c>
      <c r="C61" s="833">
        <v>-1.8114411750903305E-2</v>
      </c>
      <c r="D61" s="833">
        <v>2.5398504192793016E-2</v>
      </c>
      <c r="E61" s="833">
        <v>3.736263736263836E-3</v>
      </c>
      <c r="F61" s="833">
        <v>0.15499474237644562</v>
      </c>
      <c r="G61" s="833"/>
      <c r="H61" s="833"/>
      <c r="I61" s="833"/>
      <c r="J61" s="833"/>
      <c r="K61" s="833"/>
      <c r="L61" s="833"/>
      <c r="M61" s="833"/>
      <c r="N61" s="833"/>
      <c r="O61" s="834">
        <v>3.7679116748884238E-2</v>
      </c>
    </row>
    <row r="62" spans="1:15" ht="15" thickBot="1">
      <c r="A62" s="1094"/>
      <c r="B62" s="822" t="s">
        <v>56</v>
      </c>
      <c r="C62" s="836">
        <v>1.4627723055869395E-2</v>
      </c>
      <c r="D62" s="836">
        <v>3.8266993502198289E-2</v>
      </c>
      <c r="E62" s="836">
        <v>1.7216653443144145E-2</v>
      </c>
      <c r="F62" s="836">
        <v>0.12584477261210195</v>
      </c>
      <c r="G62" s="836"/>
      <c r="H62" s="836"/>
      <c r="I62" s="836"/>
      <c r="J62" s="836"/>
      <c r="K62" s="836"/>
      <c r="L62" s="836"/>
      <c r="M62" s="836"/>
      <c r="N62" s="836"/>
      <c r="O62" s="837">
        <v>4.618265030164341E-2</v>
      </c>
    </row>
    <row r="63" spans="1:15" ht="13.5" thickBot="1">
      <c r="A63" s="1094" t="s">
        <v>59</v>
      </c>
      <c r="B63" s="818" t="s">
        <v>53</v>
      </c>
      <c r="C63" s="833">
        <v>-1.821493624772539E-3</v>
      </c>
      <c r="D63" s="833">
        <v>0.18237175606409209</v>
      </c>
      <c r="E63" s="833">
        <v>0.10194905307002546</v>
      </c>
      <c r="F63" s="833">
        <v>9.0065794306221442E-2</v>
      </c>
      <c r="G63" s="833"/>
      <c r="H63" s="833"/>
      <c r="I63" s="833"/>
      <c r="J63" s="833"/>
      <c r="K63" s="833"/>
      <c r="L63" s="833"/>
      <c r="M63" s="833"/>
      <c r="N63" s="833"/>
      <c r="O63" s="834">
        <v>5.2995391705069103E-2</v>
      </c>
    </row>
    <row r="64" spans="1:15" ht="13.5" thickBot="1">
      <c r="A64" s="1094"/>
      <c r="B64" s="818" t="s">
        <v>60</v>
      </c>
      <c r="C64" s="833">
        <v>3.0061626333984671E-2</v>
      </c>
      <c r="D64" s="833">
        <v>7.2425956460937368E-3</v>
      </c>
      <c r="E64" s="833">
        <v>2.3084707172070645E-2</v>
      </c>
      <c r="F64" s="833">
        <v>1.1169372916707313E-2</v>
      </c>
      <c r="G64" s="833"/>
      <c r="H64" s="833"/>
      <c r="I64" s="833"/>
      <c r="J64" s="833"/>
      <c r="K64" s="833"/>
      <c r="L64" s="833"/>
      <c r="M64" s="833"/>
      <c r="N64" s="833"/>
      <c r="O64" s="834">
        <v>1.7721099701888045E-2</v>
      </c>
    </row>
    <row r="65" spans="1:15" ht="15" thickBot="1">
      <c r="A65" s="1094"/>
      <c r="B65" s="822" t="s">
        <v>56</v>
      </c>
      <c r="C65" s="836">
        <v>9.004345416897503E-3</v>
      </c>
      <c r="D65" s="836">
        <v>0.12440818939749142</v>
      </c>
      <c r="E65" s="836">
        <v>7.9638304097640819E-2</v>
      </c>
      <c r="F65" s="836">
        <v>6.7872685848374498E-2</v>
      </c>
      <c r="G65" s="836"/>
      <c r="H65" s="836"/>
      <c r="I65" s="836"/>
      <c r="J65" s="836"/>
      <c r="K65" s="836"/>
      <c r="L65" s="836"/>
      <c r="M65" s="836"/>
      <c r="N65" s="836"/>
      <c r="O65" s="837">
        <v>4.0763052208835367E-2</v>
      </c>
    </row>
    <row r="66" spans="1:15" ht="13.5" thickBot="1">
      <c r="A66" s="1094" t="s">
        <v>61</v>
      </c>
      <c r="B66" s="818" t="s">
        <v>53</v>
      </c>
      <c r="C66" s="838">
        <v>-1.495903614457824E-2</v>
      </c>
      <c r="D66" s="838">
        <v>-4.0276989886739258E-2</v>
      </c>
      <c r="E66" s="838">
        <v>1.0869093028183936</v>
      </c>
      <c r="F66" s="838">
        <v>0.92038531488358266</v>
      </c>
      <c r="G66" s="838"/>
      <c r="H66" s="838"/>
      <c r="I66" s="838"/>
      <c r="J66" s="838"/>
      <c r="K66" s="838"/>
      <c r="L66" s="838"/>
      <c r="M66" s="838"/>
      <c r="N66" s="838"/>
      <c r="O66" s="839">
        <v>0.94819886871092585</v>
      </c>
    </row>
    <row r="67" spans="1:15" ht="13.5" thickBot="1">
      <c r="A67" s="1095"/>
      <c r="B67" s="840" t="s">
        <v>54</v>
      </c>
      <c r="C67" s="838">
        <v>3.7104628664979908</v>
      </c>
      <c r="D67" s="838">
        <v>3.3848474813261213</v>
      </c>
      <c r="E67" s="838">
        <v>3.9989150622460046</v>
      </c>
      <c r="F67" s="838">
        <v>2.5971183778649278</v>
      </c>
      <c r="G67" s="838"/>
      <c r="H67" s="838"/>
      <c r="I67" s="838"/>
      <c r="J67" s="838"/>
      <c r="K67" s="838"/>
      <c r="L67" s="838"/>
      <c r="M67" s="838"/>
      <c r="N67" s="838"/>
      <c r="O67" s="839">
        <v>3.4221920750664183</v>
      </c>
    </row>
    <row r="68" spans="1:15" ht="15" thickBot="1">
      <c r="A68" s="1095"/>
      <c r="B68" s="841" t="s">
        <v>56</v>
      </c>
      <c r="C68" s="842">
        <v>1.9532350532350531</v>
      </c>
      <c r="D68" s="842">
        <v>1.8786645603672294</v>
      </c>
      <c r="E68" s="842">
        <v>2.574077068175693</v>
      </c>
      <c r="F68" s="842">
        <v>1.8111153618290843</v>
      </c>
      <c r="G68" s="842"/>
      <c r="H68" s="842"/>
      <c r="I68" s="842"/>
      <c r="J68" s="842"/>
      <c r="K68" s="842"/>
      <c r="L68" s="842"/>
      <c r="M68" s="842"/>
      <c r="N68" s="842"/>
      <c r="O68" s="843">
        <v>2.196702579170748</v>
      </c>
    </row>
    <row r="69" spans="1:15" ht="15.75" thickBot="1">
      <c r="A69" s="1096" t="s">
        <v>79</v>
      </c>
      <c r="B69" s="1097"/>
      <c r="C69" s="844">
        <v>0.12564793350994347</v>
      </c>
      <c r="D69" s="844">
        <v>0.15397564254029911</v>
      </c>
      <c r="E69" s="844">
        <v>0.17433567254075924</v>
      </c>
      <c r="F69" s="844">
        <v>0.20999113247500803</v>
      </c>
      <c r="G69" s="844"/>
      <c r="H69" s="844"/>
      <c r="I69" s="844"/>
      <c r="J69" s="844"/>
      <c r="K69" s="844"/>
      <c r="L69" s="844"/>
      <c r="M69" s="844"/>
      <c r="N69" s="844"/>
      <c r="O69" s="845">
        <v>0.16801981560478868</v>
      </c>
    </row>
    <row r="70" spans="1:15" ht="15" customHeight="1" thickBot="1"/>
    <row r="71" spans="1:15" ht="15.75" thickBot="1">
      <c r="A71" s="787" t="s">
        <v>63</v>
      </c>
      <c r="B71" s="749" t="s">
        <v>56</v>
      </c>
      <c r="C71" s="846">
        <v>1.6840882694541266E-2</v>
      </c>
      <c r="D71" s="846">
        <v>4.2623727208145973E-2</v>
      </c>
      <c r="E71" s="846">
        <v>1.8579944137757352E-2</v>
      </c>
      <c r="F71" s="846">
        <v>0.13383511701752318</v>
      </c>
      <c r="G71" s="846"/>
      <c r="H71" s="846"/>
      <c r="I71" s="846"/>
      <c r="J71" s="846"/>
      <c r="K71" s="846"/>
      <c r="L71" s="846"/>
      <c r="M71" s="846"/>
      <c r="N71" s="846"/>
      <c r="O71" s="847">
        <v>3.4707663638481295E-2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6" bestFit="1" customWidth="1"/>
    <col min="15" max="15" width="15.5703125" style="489" bestFit="1" customWidth="1"/>
    <col min="16" max="256" width="9.140625" style="489"/>
    <col min="257" max="257" width="15.85546875" style="489" customWidth="1"/>
    <col min="258" max="258" width="26.140625" style="489" bestFit="1" customWidth="1"/>
    <col min="259" max="270" width="12.5703125" style="489" bestFit="1" customWidth="1"/>
    <col min="271" max="271" width="15.5703125" style="489" bestFit="1" customWidth="1"/>
    <col min="272" max="512" width="9.140625" style="489"/>
    <col min="513" max="513" width="15.85546875" style="489" customWidth="1"/>
    <col min="514" max="514" width="26.140625" style="489" bestFit="1" customWidth="1"/>
    <col min="515" max="526" width="12.5703125" style="489" bestFit="1" customWidth="1"/>
    <col min="527" max="527" width="15.5703125" style="489" bestFit="1" customWidth="1"/>
    <col min="528" max="768" width="9.140625" style="489"/>
    <col min="769" max="769" width="15.85546875" style="489" customWidth="1"/>
    <col min="770" max="770" width="26.140625" style="489" bestFit="1" customWidth="1"/>
    <col min="771" max="782" width="12.5703125" style="489" bestFit="1" customWidth="1"/>
    <col min="783" max="783" width="15.5703125" style="489" bestFit="1" customWidth="1"/>
    <col min="784" max="1024" width="9.140625" style="489"/>
    <col min="1025" max="1025" width="15.85546875" style="489" customWidth="1"/>
    <col min="1026" max="1026" width="26.140625" style="489" bestFit="1" customWidth="1"/>
    <col min="1027" max="1038" width="12.5703125" style="489" bestFit="1" customWidth="1"/>
    <col min="1039" max="1039" width="15.5703125" style="489" bestFit="1" customWidth="1"/>
    <col min="1040" max="1280" width="9.140625" style="489"/>
    <col min="1281" max="1281" width="15.85546875" style="489" customWidth="1"/>
    <col min="1282" max="1282" width="26.140625" style="489" bestFit="1" customWidth="1"/>
    <col min="1283" max="1294" width="12.5703125" style="489" bestFit="1" customWidth="1"/>
    <col min="1295" max="1295" width="15.5703125" style="489" bestFit="1" customWidth="1"/>
    <col min="1296" max="1536" width="9.140625" style="489"/>
    <col min="1537" max="1537" width="15.85546875" style="489" customWidth="1"/>
    <col min="1538" max="1538" width="26.140625" style="489" bestFit="1" customWidth="1"/>
    <col min="1539" max="1550" width="12.5703125" style="489" bestFit="1" customWidth="1"/>
    <col min="1551" max="1551" width="15.5703125" style="489" bestFit="1" customWidth="1"/>
    <col min="1552" max="1792" width="9.140625" style="489"/>
    <col min="1793" max="1793" width="15.85546875" style="489" customWidth="1"/>
    <col min="1794" max="1794" width="26.140625" style="489" bestFit="1" customWidth="1"/>
    <col min="1795" max="1806" width="12.5703125" style="489" bestFit="1" customWidth="1"/>
    <col min="1807" max="1807" width="15.5703125" style="489" bestFit="1" customWidth="1"/>
    <col min="1808" max="2048" width="9.140625" style="489"/>
    <col min="2049" max="2049" width="15.85546875" style="489" customWidth="1"/>
    <col min="2050" max="2050" width="26.140625" style="489" bestFit="1" customWidth="1"/>
    <col min="2051" max="2062" width="12.5703125" style="489" bestFit="1" customWidth="1"/>
    <col min="2063" max="2063" width="15.5703125" style="489" bestFit="1" customWidth="1"/>
    <col min="2064" max="2304" width="9.140625" style="489"/>
    <col min="2305" max="2305" width="15.85546875" style="489" customWidth="1"/>
    <col min="2306" max="2306" width="26.140625" style="489" bestFit="1" customWidth="1"/>
    <col min="2307" max="2318" width="12.5703125" style="489" bestFit="1" customWidth="1"/>
    <col min="2319" max="2319" width="15.5703125" style="489" bestFit="1" customWidth="1"/>
    <col min="2320" max="2560" width="9.140625" style="489"/>
    <col min="2561" max="2561" width="15.85546875" style="489" customWidth="1"/>
    <col min="2562" max="2562" width="26.140625" style="489" bestFit="1" customWidth="1"/>
    <col min="2563" max="2574" width="12.5703125" style="489" bestFit="1" customWidth="1"/>
    <col min="2575" max="2575" width="15.5703125" style="489" bestFit="1" customWidth="1"/>
    <col min="2576" max="2816" width="9.140625" style="489"/>
    <col min="2817" max="2817" width="15.85546875" style="489" customWidth="1"/>
    <col min="2818" max="2818" width="26.140625" style="489" bestFit="1" customWidth="1"/>
    <col min="2819" max="2830" width="12.5703125" style="489" bestFit="1" customWidth="1"/>
    <col min="2831" max="2831" width="15.5703125" style="489" bestFit="1" customWidth="1"/>
    <col min="2832" max="3072" width="9.140625" style="489"/>
    <col min="3073" max="3073" width="15.85546875" style="489" customWidth="1"/>
    <col min="3074" max="3074" width="26.140625" style="489" bestFit="1" customWidth="1"/>
    <col min="3075" max="3086" width="12.5703125" style="489" bestFit="1" customWidth="1"/>
    <col min="3087" max="3087" width="15.5703125" style="489" bestFit="1" customWidth="1"/>
    <col min="3088" max="3328" width="9.140625" style="489"/>
    <col min="3329" max="3329" width="15.85546875" style="489" customWidth="1"/>
    <col min="3330" max="3330" width="26.140625" style="489" bestFit="1" customWidth="1"/>
    <col min="3331" max="3342" width="12.5703125" style="489" bestFit="1" customWidth="1"/>
    <col min="3343" max="3343" width="15.5703125" style="489" bestFit="1" customWidth="1"/>
    <col min="3344" max="3584" width="9.140625" style="489"/>
    <col min="3585" max="3585" width="15.85546875" style="489" customWidth="1"/>
    <col min="3586" max="3586" width="26.140625" style="489" bestFit="1" customWidth="1"/>
    <col min="3587" max="3598" width="12.5703125" style="489" bestFit="1" customWidth="1"/>
    <col min="3599" max="3599" width="15.5703125" style="489" bestFit="1" customWidth="1"/>
    <col min="3600" max="3840" width="9.140625" style="489"/>
    <col min="3841" max="3841" width="15.85546875" style="489" customWidth="1"/>
    <col min="3842" max="3842" width="26.140625" style="489" bestFit="1" customWidth="1"/>
    <col min="3843" max="3854" width="12.5703125" style="489" bestFit="1" customWidth="1"/>
    <col min="3855" max="3855" width="15.5703125" style="489" bestFit="1" customWidth="1"/>
    <col min="3856" max="4096" width="9.140625" style="489"/>
    <col min="4097" max="4097" width="15.85546875" style="489" customWidth="1"/>
    <col min="4098" max="4098" width="26.140625" style="489" bestFit="1" customWidth="1"/>
    <col min="4099" max="4110" width="12.5703125" style="489" bestFit="1" customWidth="1"/>
    <col min="4111" max="4111" width="15.5703125" style="489" bestFit="1" customWidth="1"/>
    <col min="4112" max="4352" width="9.140625" style="489"/>
    <col min="4353" max="4353" width="15.85546875" style="489" customWidth="1"/>
    <col min="4354" max="4354" width="26.140625" style="489" bestFit="1" customWidth="1"/>
    <col min="4355" max="4366" width="12.5703125" style="489" bestFit="1" customWidth="1"/>
    <col min="4367" max="4367" width="15.5703125" style="489" bestFit="1" customWidth="1"/>
    <col min="4368" max="4608" width="9.140625" style="489"/>
    <col min="4609" max="4609" width="15.85546875" style="489" customWidth="1"/>
    <col min="4610" max="4610" width="26.140625" style="489" bestFit="1" customWidth="1"/>
    <col min="4611" max="4622" width="12.5703125" style="489" bestFit="1" customWidth="1"/>
    <col min="4623" max="4623" width="15.5703125" style="489" bestFit="1" customWidth="1"/>
    <col min="4624" max="4864" width="9.140625" style="489"/>
    <col min="4865" max="4865" width="15.85546875" style="489" customWidth="1"/>
    <col min="4866" max="4866" width="26.140625" style="489" bestFit="1" customWidth="1"/>
    <col min="4867" max="4878" width="12.5703125" style="489" bestFit="1" customWidth="1"/>
    <col min="4879" max="4879" width="15.5703125" style="489" bestFit="1" customWidth="1"/>
    <col min="4880" max="5120" width="9.140625" style="489"/>
    <col min="5121" max="5121" width="15.85546875" style="489" customWidth="1"/>
    <col min="5122" max="5122" width="26.140625" style="489" bestFit="1" customWidth="1"/>
    <col min="5123" max="5134" width="12.5703125" style="489" bestFit="1" customWidth="1"/>
    <col min="5135" max="5135" width="15.5703125" style="489" bestFit="1" customWidth="1"/>
    <col min="5136" max="5376" width="9.140625" style="489"/>
    <col min="5377" max="5377" width="15.85546875" style="489" customWidth="1"/>
    <col min="5378" max="5378" width="26.140625" style="489" bestFit="1" customWidth="1"/>
    <col min="5379" max="5390" width="12.5703125" style="489" bestFit="1" customWidth="1"/>
    <col min="5391" max="5391" width="15.5703125" style="489" bestFit="1" customWidth="1"/>
    <col min="5392" max="5632" width="9.140625" style="489"/>
    <col min="5633" max="5633" width="15.85546875" style="489" customWidth="1"/>
    <col min="5634" max="5634" width="26.140625" style="489" bestFit="1" customWidth="1"/>
    <col min="5635" max="5646" width="12.5703125" style="489" bestFit="1" customWidth="1"/>
    <col min="5647" max="5647" width="15.5703125" style="489" bestFit="1" customWidth="1"/>
    <col min="5648" max="5888" width="9.140625" style="489"/>
    <col min="5889" max="5889" width="15.85546875" style="489" customWidth="1"/>
    <col min="5890" max="5890" width="26.140625" style="489" bestFit="1" customWidth="1"/>
    <col min="5891" max="5902" width="12.5703125" style="489" bestFit="1" customWidth="1"/>
    <col min="5903" max="5903" width="15.5703125" style="489" bestFit="1" customWidth="1"/>
    <col min="5904" max="6144" width="9.140625" style="489"/>
    <col min="6145" max="6145" width="15.85546875" style="489" customWidth="1"/>
    <col min="6146" max="6146" width="26.140625" style="489" bestFit="1" customWidth="1"/>
    <col min="6147" max="6158" width="12.5703125" style="489" bestFit="1" customWidth="1"/>
    <col min="6159" max="6159" width="15.5703125" style="489" bestFit="1" customWidth="1"/>
    <col min="6160" max="6400" width="9.140625" style="489"/>
    <col min="6401" max="6401" width="15.85546875" style="489" customWidth="1"/>
    <col min="6402" max="6402" width="26.140625" style="489" bestFit="1" customWidth="1"/>
    <col min="6403" max="6414" width="12.5703125" style="489" bestFit="1" customWidth="1"/>
    <col min="6415" max="6415" width="15.5703125" style="489" bestFit="1" customWidth="1"/>
    <col min="6416" max="6656" width="9.140625" style="489"/>
    <col min="6657" max="6657" width="15.85546875" style="489" customWidth="1"/>
    <col min="6658" max="6658" width="26.140625" style="489" bestFit="1" customWidth="1"/>
    <col min="6659" max="6670" width="12.5703125" style="489" bestFit="1" customWidth="1"/>
    <col min="6671" max="6671" width="15.5703125" style="489" bestFit="1" customWidth="1"/>
    <col min="6672" max="6912" width="9.140625" style="489"/>
    <col min="6913" max="6913" width="15.85546875" style="489" customWidth="1"/>
    <col min="6914" max="6914" width="26.140625" style="489" bestFit="1" customWidth="1"/>
    <col min="6915" max="6926" width="12.5703125" style="489" bestFit="1" customWidth="1"/>
    <col min="6927" max="6927" width="15.5703125" style="489" bestFit="1" customWidth="1"/>
    <col min="6928" max="7168" width="9.140625" style="489"/>
    <col min="7169" max="7169" width="15.85546875" style="489" customWidth="1"/>
    <col min="7170" max="7170" width="26.140625" style="489" bestFit="1" customWidth="1"/>
    <col min="7171" max="7182" width="12.5703125" style="489" bestFit="1" customWidth="1"/>
    <col min="7183" max="7183" width="15.5703125" style="489" bestFit="1" customWidth="1"/>
    <col min="7184" max="7424" width="9.140625" style="489"/>
    <col min="7425" max="7425" width="15.85546875" style="489" customWidth="1"/>
    <col min="7426" max="7426" width="26.140625" style="489" bestFit="1" customWidth="1"/>
    <col min="7427" max="7438" width="12.5703125" style="489" bestFit="1" customWidth="1"/>
    <col min="7439" max="7439" width="15.5703125" style="489" bestFit="1" customWidth="1"/>
    <col min="7440" max="7680" width="9.140625" style="489"/>
    <col min="7681" max="7681" width="15.85546875" style="489" customWidth="1"/>
    <col min="7682" max="7682" width="26.140625" style="489" bestFit="1" customWidth="1"/>
    <col min="7683" max="7694" width="12.5703125" style="489" bestFit="1" customWidth="1"/>
    <col min="7695" max="7695" width="15.5703125" style="489" bestFit="1" customWidth="1"/>
    <col min="7696" max="7936" width="9.140625" style="489"/>
    <col min="7937" max="7937" width="15.85546875" style="489" customWidth="1"/>
    <col min="7938" max="7938" width="26.140625" style="489" bestFit="1" customWidth="1"/>
    <col min="7939" max="7950" width="12.5703125" style="489" bestFit="1" customWidth="1"/>
    <col min="7951" max="7951" width="15.5703125" style="489" bestFit="1" customWidth="1"/>
    <col min="7952" max="8192" width="9.140625" style="489"/>
    <col min="8193" max="8193" width="15.85546875" style="489" customWidth="1"/>
    <col min="8194" max="8194" width="26.140625" style="489" bestFit="1" customWidth="1"/>
    <col min="8195" max="8206" width="12.5703125" style="489" bestFit="1" customWidth="1"/>
    <col min="8207" max="8207" width="15.5703125" style="489" bestFit="1" customWidth="1"/>
    <col min="8208" max="8448" width="9.140625" style="489"/>
    <col min="8449" max="8449" width="15.85546875" style="489" customWidth="1"/>
    <col min="8450" max="8450" width="26.140625" style="489" bestFit="1" customWidth="1"/>
    <col min="8451" max="8462" width="12.5703125" style="489" bestFit="1" customWidth="1"/>
    <col min="8463" max="8463" width="15.5703125" style="489" bestFit="1" customWidth="1"/>
    <col min="8464" max="8704" width="9.140625" style="489"/>
    <col min="8705" max="8705" width="15.85546875" style="489" customWidth="1"/>
    <col min="8706" max="8706" width="26.140625" style="489" bestFit="1" customWidth="1"/>
    <col min="8707" max="8718" width="12.5703125" style="489" bestFit="1" customWidth="1"/>
    <col min="8719" max="8719" width="15.5703125" style="489" bestFit="1" customWidth="1"/>
    <col min="8720" max="8960" width="9.140625" style="489"/>
    <col min="8961" max="8961" width="15.85546875" style="489" customWidth="1"/>
    <col min="8962" max="8962" width="26.140625" style="489" bestFit="1" customWidth="1"/>
    <col min="8963" max="8974" width="12.5703125" style="489" bestFit="1" customWidth="1"/>
    <col min="8975" max="8975" width="15.5703125" style="489" bestFit="1" customWidth="1"/>
    <col min="8976" max="9216" width="9.140625" style="489"/>
    <col min="9217" max="9217" width="15.85546875" style="489" customWidth="1"/>
    <col min="9218" max="9218" width="26.140625" style="489" bestFit="1" customWidth="1"/>
    <col min="9219" max="9230" width="12.5703125" style="489" bestFit="1" customWidth="1"/>
    <col min="9231" max="9231" width="15.5703125" style="489" bestFit="1" customWidth="1"/>
    <col min="9232" max="9472" width="9.140625" style="489"/>
    <col min="9473" max="9473" width="15.85546875" style="489" customWidth="1"/>
    <col min="9474" max="9474" width="26.140625" style="489" bestFit="1" customWidth="1"/>
    <col min="9475" max="9486" width="12.5703125" style="489" bestFit="1" customWidth="1"/>
    <col min="9487" max="9487" width="15.5703125" style="489" bestFit="1" customWidth="1"/>
    <col min="9488" max="9728" width="9.140625" style="489"/>
    <col min="9729" max="9729" width="15.85546875" style="489" customWidth="1"/>
    <col min="9730" max="9730" width="26.140625" style="489" bestFit="1" customWidth="1"/>
    <col min="9731" max="9742" width="12.5703125" style="489" bestFit="1" customWidth="1"/>
    <col min="9743" max="9743" width="15.5703125" style="489" bestFit="1" customWidth="1"/>
    <col min="9744" max="9984" width="9.140625" style="489"/>
    <col min="9985" max="9985" width="15.85546875" style="489" customWidth="1"/>
    <col min="9986" max="9986" width="26.140625" style="489" bestFit="1" customWidth="1"/>
    <col min="9987" max="9998" width="12.5703125" style="489" bestFit="1" customWidth="1"/>
    <col min="9999" max="9999" width="15.5703125" style="489" bestFit="1" customWidth="1"/>
    <col min="10000" max="10240" width="9.140625" style="489"/>
    <col min="10241" max="10241" width="15.85546875" style="489" customWidth="1"/>
    <col min="10242" max="10242" width="26.140625" style="489" bestFit="1" customWidth="1"/>
    <col min="10243" max="10254" width="12.5703125" style="489" bestFit="1" customWidth="1"/>
    <col min="10255" max="10255" width="15.5703125" style="489" bestFit="1" customWidth="1"/>
    <col min="10256" max="10496" width="9.140625" style="489"/>
    <col min="10497" max="10497" width="15.85546875" style="489" customWidth="1"/>
    <col min="10498" max="10498" width="26.140625" style="489" bestFit="1" customWidth="1"/>
    <col min="10499" max="10510" width="12.5703125" style="489" bestFit="1" customWidth="1"/>
    <col min="10511" max="10511" width="15.5703125" style="489" bestFit="1" customWidth="1"/>
    <col min="10512" max="10752" width="9.140625" style="489"/>
    <col min="10753" max="10753" width="15.85546875" style="489" customWidth="1"/>
    <col min="10754" max="10754" width="26.140625" style="489" bestFit="1" customWidth="1"/>
    <col min="10755" max="10766" width="12.5703125" style="489" bestFit="1" customWidth="1"/>
    <col min="10767" max="10767" width="15.5703125" style="489" bestFit="1" customWidth="1"/>
    <col min="10768" max="11008" width="9.140625" style="489"/>
    <col min="11009" max="11009" width="15.85546875" style="489" customWidth="1"/>
    <col min="11010" max="11010" width="26.140625" style="489" bestFit="1" customWidth="1"/>
    <col min="11011" max="11022" width="12.5703125" style="489" bestFit="1" customWidth="1"/>
    <col min="11023" max="11023" width="15.5703125" style="489" bestFit="1" customWidth="1"/>
    <col min="11024" max="11264" width="9.140625" style="489"/>
    <col min="11265" max="11265" width="15.85546875" style="489" customWidth="1"/>
    <col min="11266" max="11266" width="26.140625" style="489" bestFit="1" customWidth="1"/>
    <col min="11267" max="11278" width="12.5703125" style="489" bestFit="1" customWidth="1"/>
    <col min="11279" max="11279" width="15.5703125" style="489" bestFit="1" customWidth="1"/>
    <col min="11280" max="11520" width="9.140625" style="489"/>
    <col min="11521" max="11521" width="15.85546875" style="489" customWidth="1"/>
    <col min="11522" max="11522" width="26.140625" style="489" bestFit="1" customWidth="1"/>
    <col min="11523" max="11534" width="12.5703125" style="489" bestFit="1" customWidth="1"/>
    <col min="11535" max="11535" width="15.5703125" style="489" bestFit="1" customWidth="1"/>
    <col min="11536" max="11776" width="9.140625" style="489"/>
    <col min="11777" max="11777" width="15.85546875" style="489" customWidth="1"/>
    <col min="11778" max="11778" width="26.140625" style="489" bestFit="1" customWidth="1"/>
    <col min="11779" max="11790" width="12.5703125" style="489" bestFit="1" customWidth="1"/>
    <col min="11791" max="11791" width="15.5703125" style="489" bestFit="1" customWidth="1"/>
    <col min="11792" max="12032" width="9.140625" style="489"/>
    <col min="12033" max="12033" width="15.85546875" style="489" customWidth="1"/>
    <col min="12034" max="12034" width="26.140625" style="489" bestFit="1" customWidth="1"/>
    <col min="12035" max="12046" width="12.5703125" style="489" bestFit="1" customWidth="1"/>
    <col min="12047" max="12047" width="15.5703125" style="489" bestFit="1" customWidth="1"/>
    <col min="12048" max="12288" width="9.140625" style="489"/>
    <col min="12289" max="12289" width="15.85546875" style="489" customWidth="1"/>
    <col min="12290" max="12290" width="26.140625" style="489" bestFit="1" customWidth="1"/>
    <col min="12291" max="12302" width="12.5703125" style="489" bestFit="1" customWidth="1"/>
    <col min="12303" max="12303" width="15.5703125" style="489" bestFit="1" customWidth="1"/>
    <col min="12304" max="12544" width="9.140625" style="489"/>
    <col min="12545" max="12545" width="15.85546875" style="489" customWidth="1"/>
    <col min="12546" max="12546" width="26.140625" style="489" bestFit="1" customWidth="1"/>
    <col min="12547" max="12558" width="12.5703125" style="489" bestFit="1" customWidth="1"/>
    <col min="12559" max="12559" width="15.5703125" style="489" bestFit="1" customWidth="1"/>
    <col min="12560" max="12800" width="9.140625" style="489"/>
    <col min="12801" max="12801" width="15.85546875" style="489" customWidth="1"/>
    <col min="12802" max="12802" width="26.140625" style="489" bestFit="1" customWidth="1"/>
    <col min="12803" max="12814" width="12.5703125" style="489" bestFit="1" customWidth="1"/>
    <col min="12815" max="12815" width="15.5703125" style="489" bestFit="1" customWidth="1"/>
    <col min="12816" max="13056" width="9.140625" style="489"/>
    <col min="13057" max="13057" width="15.85546875" style="489" customWidth="1"/>
    <col min="13058" max="13058" width="26.140625" style="489" bestFit="1" customWidth="1"/>
    <col min="13059" max="13070" width="12.5703125" style="489" bestFit="1" customWidth="1"/>
    <col min="13071" max="13071" width="15.5703125" style="489" bestFit="1" customWidth="1"/>
    <col min="13072" max="13312" width="9.140625" style="489"/>
    <col min="13313" max="13313" width="15.85546875" style="489" customWidth="1"/>
    <col min="13314" max="13314" width="26.140625" style="489" bestFit="1" customWidth="1"/>
    <col min="13315" max="13326" width="12.5703125" style="489" bestFit="1" customWidth="1"/>
    <col min="13327" max="13327" width="15.5703125" style="489" bestFit="1" customWidth="1"/>
    <col min="13328" max="13568" width="9.140625" style="489"/>
    <col min="13569" max="13569" width="15.85546875" style="489" customWidth="1"/>
    <col min="13570" max="13570" width="26.140625" style="489" bestFit="1" customWidth="1"/>
    <col min="13571" max="13582" width="12.5703125" style="489" bestFit="1" customWidth="1"/>
    <col min="13583" max="13583" width="15.5703125" style="489" bestFit="1" customWidth="1"/>
    <col min="13584" max="13824" width="9.140625" style="489"/>
    <col min="13825" max="13825" width="15.85546875" style="489" customWidth="1"/>
    <col min="13826" max="13826" width="26.140625" style="489" bestFit="1" customWidth="1"/>
    <col min="13827" max="13838" width="12.5703125" style="489" bestFit="1" customWidth="1"/>
    <col min="13839" max="13839" width="15.5703125" style="489" bestFit="1" customWidth="1"/>
    <col min="13840" max="14080" width="9.140625" style="489"/>
    <col min="14081" max="14081" width="15.85546875" style="489" customWidth="1"/>
    <col min="14082" max="14082" width="26.140625" style="489" bestFit="1" customWidth="1"/>
    <col min="14083" max="14094" width="12.5703125" style="489" bestFit="1" customWidth="1"/>
    <col min="14095" max="14095" width="15.5703125" style="489" bestFit="1" customWidth="1"/>
    <col min="14096" max="14336" width="9.140625" style="489"/>
    <col min="14337" max="14337" width="15.85546875" style="489" customWidth="1"/>
    <col min="14338" max="14338" width="26.140625" style="489" bestFit="1" customWidth="1"/>
    <col min="14339" max="14350" width="12.5703125" style="489" bestFit="1" customWidth="1"/>
    <col min="14351" max="14351" width="15.5703125" style="489" bestFit="1" customWidth="1"/>
    <col min="14352" max="14592" width="9.140625" style="489"/>
    <col min="14593" max="14593" width="15.85546875" style="489" customWidth="1"/>
    <col min="14594" max="14594" width="26.140625" style="489" bestFit="1" customWidth="1"/>
    <col min="14595" max="14606" width="12.5703125" style="489" bestFit="1" customWidth="1"/>
    <col min="14607" max="14607" width="15.5703125" style="489" bestFit="1" customWidth="1"/>
    <col min="14608" max="14848" width="9.140625" style="489"/>
    <col min="14849" max="14849" width="15.85546875" style="489" customWidth="1"/>
    <col min="14850" max="14850" width="26.140625" style="489" bestFit="1" customWidth="1"/>
    <col min="14851" max="14862" width="12.5703125" style="489" bestFit="1" customWidth="1"/>
    <col min="14863" max="14863" width="15.5703125" style="489" bestFit="1" customWidth="1"/>
    <col min="14864" max="15104" width="9.140625" style="489"/>
    <col min="15105" max="15105" width="15.85546875" style="489" customWidth="1"/>
    <col min="15106" max="15106" width="26.140625" style="489" bestFit="1" customWidth="1"/>
    <col min="15107" max="15118" width="12.5703125" style="489" bestFit="1" customWidth="1"/>
    <col min="15119" max="15119" width="15.5703125" style="489" bestFit="1" customWidth="1"/>
    <col min="15120" max="15360" width="9.140625" style="489"/>
    <col min="15361" max="15361" width="15.85546875" style="489" customWidth="1"/>
    <col min="15362" max="15362" width="26.140625" style="489" bestFit="1" customWidth="1"/>
    <col min="15363" max="15374" width="12.5703125" style="489" bestFit="1" customWidth="1"/>
    <col min="15375" max="15375" width="15.5703125" style="489" bestFit="1" customWidth="1"/>
    <col min="15376" max="15616" width="9.140625" style="489"/>
    <col min="15617" max="15617" width="15.85546875" style="489" customWidth="1"/>
    <col min="15618" max="15618" width="26.140625" style="489" bestFit="1" customWidth="1"/>
    <col min="15619" max="15630" width="12.5703125" style="489" bestFit="1" customWidth="1"/>
    <col min="15631" max="15631" width="15.5703125" style="489" bestFit="1" customWidth="1"/>
    <col min="15632" max="15872" width="9.140625" style="489"/>
    <col min="15873" max="15873" width="15.85546875" style="489" customWidth="1"/>
    <col min="15874" max="15874" width="26.140625" style="489" bestFit="1" customWidth="1"/>
    <col min="15875" max="15886" width="12.5703125" style="489" bestFit="1" customWidth="1"/>
    <col min="15887" max="15887" width="15.5703125" style="489" bestFit="1" customWidth="1"/>
    <col min="15888" max="16128" width="9.140625" style="489"/>
    <col min="16129" max="16129" width="15.85546875" style="489" customWidth="1"/>
    <col min="16130" max="16130" width="26.140625" style="489" bestFit="1" customWidth="1"/>
    <col min="16131" max="16142" width="12.5703125" style="489" bestFit="1" customWidth="1"/>
    <col min="16143" max="16143" width="15.5703125" style="489" bestFit="1" customWidth="1"/>
    <col min="16144" max="16384" width="9.140625" style="489"/>
  </cols>
  <sheetData>
    <row r="1" spans="1:15" ht="21" customHeight="1" thickBot="1">
      <c r="A1" s="1090" t="s">
        <v>138</v>
      </c>
      <c r="B1" s="1084"/>
      <c r="C1" s="1084"/>
      <c r="D1" s="1084"/>
      <c r="E1" s="1084"/>
      <c r="F1" s="1084"/>
      <c r="G1" s="1084"/>
      <c r="H1" s="1084"/>
      <c r="I1" s="1084"/>
      <c r="J1" s="1084"/>
      <c r="K1" s="1084"/>
      <c r="L1" s="1084"/>
      <c r="M1" s="1084"/>
      <c r="N1" s="1084"/>
      <c r="O1" s="1085"/>
    </row>
    <row r="2" spans="1:15" s="776" customFormat="1" ht="27" customHeight="1" thickBot="1">
      <c r="A2" s="848" t="s">
        <v>81</v>
      </c>
      <c r="B2" s="773" t="s">
        <v>86</v>
      </c>
      <c r="C2" s="849" t="s">
        <v>93</v>
      </c>
      <c r="D2" s="849" t="s">
        <v>94</v>
      </c>
      <c r="E2" s="849" t="s">
        <v>95</v>
      </c>
      <c r="F2" s="849" t="s">
        <v>96</v>
      </c>
      <c r="G2" s="849" t="s">
        <v>97</v>
      </c>
      <c r="H2" s="849" t="s">
        <v>98</v>
      </c>
      <c r="I2" s="849" t="s">
        <v>139</v>
      </c>
      <c r="J2" s="849" t="s">
        <v>140</v>
      </c>
      <c r="K2" s="849" t="s">
        <v>141</v>
      </c>
      <c r="L2" s="849" t="s">
        <v>142</v>
      </c>
      <c r="M2" s="849" t="s">
        <v>143</v>
      </c>
      <c r="N2" s="849" t="s">
        <v>144</v>
      </c>
      <c r="O2" s="775" t="s">
        <v>16</v>
      </c>
    </row>
    <row r="3" spans="1:15" ht="15" customHeight="1" thickBot="1">
      <c r="A3" s="1086" t="s">
        <v>82</v>
      </c>
      <c r="B3" s="777" t="s">
        <v>53</v>
      </c>
      <c r="C3" s="778">
        <v>142.22315789473686</v>
      </c>
      <c r="D3" s="778">
        <v>138.29105263157899</v>
      </c>
      <c r="E3" s="778">
        <v>132.45999999999998</v>
      </c>
      <c r="F3" s="778">
        <v>122.90899999999996</v>
      </c>
      <c r="G3" s="778"/>
      <c r="H3" s="778"/>
      <c r="I3" s="778"/>
      <c r="J3" s="778"/>
      <c r="K3" s="778"/>
      <c r="L3" s="778"/>
      <c r="M3" s="778"/>
      <c r="N3" s="778"/>
      <c r="O3" s="779">
        <v>132.59</v>
      </c>
    </row>
    <row r="4" spans="1:15" ht="15" customHeight="1" thickBot="1">
      <c r="A4" s="1086"/>
      <c r="B4" s="780" t="s">
        <v>54</v>
      </c>
      <c r="C4" s="778">
        <v>148.26000000000002</v>
      </c>
      <c r="D4" s="778">
        <v>150.7525</v>
      </c>
      <c r="E4" s="778">
        <v>151.06625</v>
      </c>
      <c r="F4" s="778">
        <v>138.63374999999999</v>
      </c>
      <c r="G4" s="778"/>
      <c r="H4" s="778"/>
      <c r="I4" s="778"/>
      <c r="J4" s="778"/>
      <c r="K4" s="778"/>
      <c r="L4" s="778"/>
      <c r="M4" s="778"/>
      <c r="N4" s="778"/>
      <c r="O4" s="779">
        <v>146.97</v>
      </c>
    </row>
    <row r="5" spans="1:15" ht="15" customHeight="1" thickBot="1">
      <c r="A5" s="1086"/>
      <c r="B5" s="780" t="s">
        <v>55</v>
      </c>
      <c r="C5" s="778">
        <v>224.87266666666667</v>
      </c>
      <c r="D5" s="778">
        <v>240.51400000000001</v>
      </c>
      <c r="E5" s="778">
        <v>230.84199999999998</v>
      </c>
      <c r="F5" s="778">
        <v>204.93600000000001</v>
      </c>
      <c r="G5" s="778"/>
      <c r="H5" s="778"/>
      <c r="I5" s="778"/>
      <c r="J5" s="778"/>
      <c r="K5" s="778"/>
      <c r="L5" s="778"/>
      <c r="M5" s="778"/>
      <c r="N5" s="778"/>
      <c r="O5" s="779">
        <v>225.29</v>
      </c>
    </row>
    <row r="6" spans="1:15" ht="15" customHeight="1" thickBot="1">
      <c r="A6" s="1087"/>
      <c r="B6" s="781" t="s">
        <v>56</v>
      </c>
      <c r="C6" s="782">
        <v>173.49146341463413</v>
      </c>
      <c r="D6" s="782">
        <v>177.17285714285714</v>
      </c>
      <c r="E6" s="782">
        <v>170.24093023255816</v>
      </c>
      <c r="F6" s="782">
        <v>154.44860465116278</v>
      </c>
      <c r="G6" s="782"/>
      <c r="H6" s="782"/>
      <c r="I6" s="782"/>
      <c r="J6" s="782"/>
      <c r="K6" s="782"/>
      <c r="L6" s="782"/>
      <c r="M6" s="782"/>
      <c r="N6" s="782"/>
      <c r="O6" s="783">
        <v>167.6</v>
      </c>
    </row>
    <row r="7" spans="1:15" ht="15" customHeight="1" thickBot="1">
      <c r="A7" s="1088" t="s">
        <v>83</v>
      </c>
      <c r="B7" s="780" t="s">
        <v>53</v>
      </c>
      <c r="C7" s="778">
        <v>108.7002272727273</v>
      </c>
      <c r="D7" s="778">
        <v>113.3059090909091</v>
      </c>
      <c r="E7" s="778">
        <v>124.61955555555556</v>
      </c>
      <c r="F7" s="778">
        <v>126.8258695652174</v>
      </c>
      <c r="G7" s="778"/>
      <c r="H7" s="778"/>
      <c r="I7" s="778"/>
      <c r="J7" s="778"/>
      <c r="K7" s="778"/>
      <c r="L7" s="778"/>
      <c r="M7" s="778"/>
      <c r="N7" s="778"/>
      <c r="O7" s="779">
        <v>123.05</v>
      </c>
    </row>
    <row r="8" spans="1:15" ht="15" customHeight="1" thickBot="1">
      <c r="A8" s="1086"/>
      <c r="B8" s="780" t="s">
        <v>54</v>
      </c>
      <c r="C8" s="778">
        <v>294.72000000000003</v>
      </c>
      <c r="D8" s="778">
        <v>299.41176470588232</v>
      </c>
      <c r="E8" s="778">
        <v>319.39999999999998</v>
      </c>
      <c r="F8" s="778">
        <v>265.75999999999993</v>
      </c>
      <c r="G8" s="778"/>
      <c r="H8" s="778"/>
      <c r="I8" s="778"/>
      <c r="J8" s="778"/>
      <c r="K8" s="778"/>
      <c r="L8" s="778"/>
      <c r="M8" s="778"/>
      <c r="N8" s="778"/>
      <c r="O8" s="779">
        <v>294.82</v>
      </c>
    </row>
    <row r="9" spans="1:15" ht="15" customHeight="1" thickBot="1">
      <c r="A9" s="1086"/>
      <c r="B9" s="780" t="s">
        <v>55</v>
      </c>
      <c r="C9" s="778">
        <v>201.44</v>
      </c>
      <c r="D9" s="778">
        <v>214.3075</v>
      </c>
      <c r="E9" s="778">
        <v>214.61</v>
      </c>
      <c r="F9" s="778">
        <v>210.755</v>
      </c>
      <c r="G9" s="778"/>
      <c r="H9" s="778"/>
      <c r="I9" s="778"/>
      <c r="J9" s="778"/>
      <c r="K9" s="778"/>
      <c r="L9" s="778"/>
      <c r="M9" s="778"/>
      <c r="N9" s="778"/>
      <c r="O9" s="779">
        <v>210.28</v>
      </c>
    </row>
    <row r="10" spans="1:15" ht="15" customHeight="1" thickBot="1">
      <c r="A10" s="1087"/>
      <c r="B10" s="781" t="s">
        <v>56</v>
      </c>
      <c r="C10" s="782">
        <v>163.06</v>
      </c>
      <c r="D10" s="782">
        <v>168.19523076923068</v>
      </c>
      <c r="E10" s="782">
        <v>180.24424242424237</v>
      </c>
      <c r="F10" s="782">
        <v>167.08850746268661</v>
      </c>
      <c r="G10" s="782"/>
      <c r="H10" s="782"/>
      <c r="I10" s="782"/>
      <c r="J10" s="782"/>
      <c r="K10" s="782"/>
      <c r="L10" s="782"/>
      <c r="M10" s="782"/>
      <c r="N10" s="782"/>
      <c r="O10" s="783">
        <v>171.12</v>
      </c>
    </row>
    <row r="11" spans="1:15" ht="15" customHeight="1" thickBot="1">
      <c r="A11" s="1075" t="s">
        <v>79</v>
      </c>
      <c r="B11" s="1076"/>
      <c r="C11" s="784">
        <v>167.09</v>
      </c>
      <c r="D11" s="784">
        <v>171.7191588785046</v>
      </c>
      <c r="E11" s="784">
        <v>176.29798165137618</v>
      </c>
      <c r="F11" s="784">
        <v>162.14745454545448</v>
      </c>
      <c r="G11" s="784"/>
      <c r="H11" s="784"/>
      <c r="I11" s="784"/>
      <c r="J11" s="784"/>
      <c r="K11" s="784"/>
      <c r="L11" s="784"/>
      <c r="M11" s="784"/>
      <c r="N11" s="784"/>
      <c r="O11" s="785">
        <v>169.76</v>
      </c>
    </row>
    <row r="12" spans="1:15" ht="15" customHeight="1" thickBot="1">
      <c r="O12" s="642"/>
    </row>
    <row r="13" spans="1:15" ht="22.5" customHeight="1" thickBot="1">
      <c r="A13" s="787" t="s">
        <v>63</v>
      </c>
      <c r="B13" s="749" t="s">
        <v>56</v>
      </c>
      <c r="C13" s="750">
        <v>87.55</v>
      </c>
      <c r="D13" s="750">
        <v>88.06</v>
      </c>
      <c r="E13" s="750">
        <v>89.464705882352945</v>
      </c>
      <c r="F13" s="750">
        <v>96.41</v>
      </c>
      <c r="G13" s="750"/>
      <c r="H13" s="750"/>
      <c r="I13" s="750"/>
      <c r="J13" s="750"/>
      <c r="K13" s="750"/>
      <c r="L13" s="750"/>
      <c r="M13" s="750"/>
      <c r="N13" s="750"/>
      <c r="O13" s="788">
        <v>88.84</v>
      </c>
    </row>
    <row r="14" spans="1:15" ht="22.5" customHeight="1">
      <c r="O14" s="642"/>
    </row>
    <row r="15" spans="1:15" ht="20.25" thickBot="1">
      <c r="A15" s="1089" t="s">
        <v>145</v>
      </c>
      <c r="B15" s="1089"/>
      <c r="C15" s="1089"/>
      <c r="D15" s="1089"/>
      <c r="E15" s="1089"/>
      <c r="F15" s="1089"/>
      <c r="G15" s="1089"/>
      <c r="H15" s="1089"/>
      <c r="I15" s="1089"/>
      <c r="J15" s="1089"/>
      <c r="K15" s="1089"/>
      <c r="L15" s="1089"/>
      <c r="M15" s="1089"/>
      <c r="N15" s="1089"/>
      <c r="O15" s="1089"/>
    </row>
    <row r="16" spans="1:15" ht="27" customHeight="1" thickBot="1">
      <c r="A16" s="789" t="s">
        <v>81</v>
      </c>
      <c r="B16" s="790" t="s">
        <v>86</v>
      </c>
      <c r="C16" s="791" t="s">
        <v>107</v>
      </c>
      <c r="D16" s="791" t="s">
        <v>108</v>
      </c>
      <c r="E16" s="791" t="s">
        <v>109</v>
      </c>
      <c r="F16" s="791" t="s">
        <v>110</v>
      </c>
      <c r="G16" s="791" t="s">
        <v>111</v>
      </c>
      <c r="H16" s="791" t="s">
        <v>112</v>
      </c>
      <c r="I16" s="791" t="s">
        <v>87</v>
      </c>
      <c r="J16" s="791" t="s">
        <v>88</v>
      </c>
      <c r="K16" s="791" t="s">
        <v>89</v>
      </c>
      <c r="L16" s="791" t="s">
        <v>90</v>
      </c>
      <c r="M16" s="791" t="s">
        <v>91</v>
      </c>
      <c r="N16" s="792" t="s">
        <v>92</v>
      </c>
      <c r="O16" s="850" t="s">
        <v>16</v>
      </c>
    </row>
    <row r="17" spans="1:15" ht="15" customHeight="1" thickBot="1">
      <c r="A17" s="1086" t="s">
        <v>82</v>
      </c>
      <c r="B17" s="777" t="s">
        <v>53</v>
      </c>
      <c r="C17" s="778">
        <v>140.91333333333333</v>
      </c>
      <c r="D17" s="778">
        <v>137.23000000000002</v>
      </c>
      <c r="E17" s="778">
        <v>138.84</v>
      </c>
      <c r="F17" s="778">
        <v>124.28166666666665</v>
      </c>
      <c r="G17" s="778"/>
      <c r="H17" s="778"/>
      <c r="I17" s="778"/>
      <c r="J17" s="778"/>
      <c r="K17" s="778"/>
      <c r="L17" s="778"/>
      <c r="M17" s="778"/>
      <c r="N17" s="794"/>
      <c r="O17" s="779">
        <v>135.32</v>
      </c>
    </row>
    <row r="18" spans="1:15" ht="15" customHeight="1" thickBot="1">
      <c r="A18" s="1086"/>
      <c r="B18" s="780" t="s">
        <v>54</v>
      </c>
      <c r="C18" s="778">
        <v>142.73999999999998</v>
      </c>
      <c r="D18" s="778">
        <v>142.32666666666665</v>
      </c>
      <c r="E18" s="778">
        <v>140.87833333333333</v>
      </c>
      <c r="F18" s="778">
        <v>129.12</v>
      </c>
      <c r="G18" s="778"/>
      <c r="H18" s="778"/>
      <c r="I18" s="778"/>
      <c r="J18" s="778"/>
      <c r="K18" s="778"/>
      <c r="L18" s="778"/>
      <c r="M18" s="778"/>
      <c r="N18" s="794"/>
      <c r="O18" s="779">
        <v>138.77000000000001</v>
      </c>
    </row>
    <row r="19" spans="1:15" ht="15" customHeight="1" thickBot="1">
      <c r="A19" s="1086"/>
      <c r="B19" s="780" t="s">
        <v>55</v>
      </c>
      <c r="C19" s="778">
        <v>224.52866666666665</v>
      </c>
      <c r="D19" s="778">
        <v>228.59866666666665</v>
      </c>
      <c r="E19" s="778">
        <v>224.49800000000002</v>
      </c>
      <c r="F19" s="778">
        <v>187.73599999999999</v>
      </c>
      <c r="G19" s="778"/>
      <c r="H19" s="778"/>
      <c r="I19" s="778"/>
      <c r="J19" s="778"/>
      <c r="K19" s="778"/>
      <c r="L19" s="778"/>
      <c r="M19" s="778"/>
      <c r="N19" s="794"/>
      <c r="O19" s="779">
        <v>216.34</v>
      </c>
    </row>
    <row r="20" spans="1:15" ht="15" customHeight="1" thickBot="1">
      <c r="A20" s="1087"/>
      <c r="B20" s="781" t="s">
        <v>56</v>
      </c>
      <c r="C20" s="782">
        <v>173.35410256410256</v>
      </c>
      <c r="D20" s="782">
        <v>173.1558974358974</v>
      </c>
      <c r="E20" s="782">
        <v>172.09897435897432</v>
      </c>
      <c r="F20" s="782">
        <v>149.43153846153842</v>
      </c>
      <c r="G20" s="782"/>
      <c r="H20" s="782"/>
      <c r="I20" s="782"/>
      <c r="J20" s="782"/>
      <c r="K20" s="782"/>
      <c r="L20" s="782"/>
      <c r="M20" s="782"/>
      <c r="N20" s="795"/>
      <c r="O20" s="783">
        <v>167.01</v>
      </c>
    </row>
    <row r="21" spans="1:15" ht="15" customHeight="1" thickBot="1">
      <c r="A21" s="1088" t="s">
        <v>83</v>
      </c>
      <c r="B21" s="780" t="s">
        <v>53</v>
      </c>
      <c r="C21" s="778">
        <v>112.05043478260868</v>
      </c>
      <c r="D21" s="778">
        <v>110.375</v>
      </c>
      <c r="E21" s="778">
        <v>111.67195652173913</v>
      </c>
      <c r="F21" s="778">
        <v>104.48673913043481</v>
      </c>
      <c r="G21" s="778"/>
      <c r="H21" s="778"/>
      <c r="I21" s="778"/>
      <c r="J21" s="778"/>
      <c r="K21" s="778"/>
      <c r="L21" s="778"/>
      <c r="M21" s="778"/>
      <c r="N21" s="794"/>
      <c r="O21" s="779">
        <v>109.65</v>
      </c>
    </row>
    <row r="22" spans="1:15" ht="15" customHeight="1" thickBot="1">
      <c r="A22" s="1086"/>
      <c r="B22" s="780" t="s">
        <v>54</v>
      </c>
      <c r="C22" s="778">
        <v>179.58562499999999</v>
      </c>
      <c r="D22" s="778">
        <v>185.044375</v>
      </c>
      <c r="E22" s="778">
        <v>191.639375</v>
      </c>
      <c r="F22" s="778">
        <v>168.020625</v>
      </c>
      <c r="G22" s="778"/>
      <c r="H22" s="778"/>
      <c r="I22" s="778"/>
      <c r="J22" s="778"/>
      <c r="K22" s="778"/>
      <c r="L22" s="778"/>
      <c r="M22" s="778"/>
      <c r="N22" s="794"/>
      <c r="O22" s="779">
        <v>181.07</v>
      </c>
    </row>
    <row r="23" spans="1:15" ht="15" customHeight="1" thickBot="1">
      <c r="A23" s="1086"/>
      <c r="B23" s="780" t="s">
        <v>55</v>
      </c>
      <c r="C23" s="778">
        <v>199.39750000000001</v>
      </c>
      <c r="D23" s="778">
        <v>208.41250000000002</v>
      </c>
      <c r="E23" s="778">
        <v>212.05</v>
      </c>
      <c r="F23" s="778">
        <v>187.05</v>
      </c>
      <c r="G23" s="778"/>
      <c r="H23" s="778"/>
      <c r="I23" s="778"/>
      <c r="J23" s="778"/>
      <c r="K23" s="778"/>
      <c r="L23" s="778"/>
      <c r="M23" s="778"/>
      <c r="N23" s="794"/>
      <c r="O23" s="779">
        <v>201.73</v>
      </c>
    </row>
    <row r="24" spans="1:15" ht="15" customHeight="1" thickBot="1">
      <c r="A24" s="1087"/>
      <c r="B24" s="781" t="s">
        <v>56</v>
      </c>
      <c r="C24" s="782">
        <v>133.71636363636358</v>
      </c>
      <c r="D24" s="782">
        <v>134.41833333333338</v>
      </c>
      <c r="E24" s="782">
        <v>137.14151515151516</v>
      </c>
      <c r="F24" s="782">
        <v>124.89272727272724</v>
      </c>
      <c r="G24" s="782"/>
      <c r="H24" s="782"/>
      <c r="I24" s="782"/>
      <c r="J24" s="782"/>
      <c r="K24" s="782"/>
      <c r="L24" s="782"/>
      <c r="M24" s="782"/>
      <c r="N24" s="795"/>
      <c r="O24" s="783">
        <v>132.54</v>
      </c>
    </row>
    <row r="25" spans="1:15" ht="15" customHeight="1" thickBot="1">
      <c r="A25" s="1075" t="s">
        <v>79</v>
      </c>
      <c r="B25" s="1076"/>
      <c r="C25" s="784">
        <v>148.43895238095243</v>
      </c>
      <c r="D25" s="784">
        <v>148.8065714285714</v>
      </c>
      <c r="E25" s="784">
        <v>150.12571428571425</v>
      </c>
      <c r="F25" s="784">
        <v>134.00714285714287</v>
      </c>
      <c r="G25" s="784"/>
      <c r="H25" s="784"/>
      <c r="I25" s="784"/>
      <c r="J25" s="784"/>
      <c r="K25" s="784"/>
      <c r="L25" s="784"/>
      <c r="M25" s="784"/>
      <c r="N25" s="796"/>
      <c r="O25" s="785">
        <v>145.34</v>
      </c>
    </row>
    <row r="26" spans="1:15" ht="15" customHeight="1" thickBot="1">
      <c r="O26" s="642"/>
    </row>
    <row r="27" spans="1:15" ht="22.5" customHeight="1" thickBot="1">
      <c r="A27" s="787" t="s">
        <v>63</v>
      </c>
      <c r="B27" s="749" t="s">
        <v>56</v>
      </c>
      <c r="C27" s="750">
        <v>86.1</v>
      </c>
      <c r="D27" s="750">
        <v>84.46</v>
      </c>
      <c r="E27" s="750">
        <v>87.832777777777778</v>
      </c>
      <c r="F27" s="750">
        <v>85.03</v>
      </c>
      <c r="G27" s="750"/>
      <c r="H27" s="750"/>
      <c r="I27" s="750"/>
      <c r="J27" s="750"/>
      <c r="K27" s="750"/>
      <c r="L27" s="750"/>
      <c r="M27" s="750"/>
      <c r="N27" s="750"/>
      <c r="O27" s="788">
        <v>85.86</v>
      </c>
    </row>
    <row r="28" spans="1:15" ht="22.5" customHeight="1" thickBot="1">
      <c r="O28" s="642"/>
    </row>
    <row r="29" spans="1:15" ht="20.25" thickBot="1">
      <c r="A29" s="1090" t="s">
        <v>146</v>
      </c>
      <c r="B29" s="1084"/>
      <c r="C29" s="1084"/>
      <c r="D29" s="1084"/>
      <c r="E29" s="1084"/>
      <c r="F29" s="1084"/>
      <c r="G29" s="1084"/>
      <c r="H29" s="1084"/>
      <c r="I29" s="1084"/>
      <c r="J29" s="1084"/>
      <c r="K29" s="1084"/>
      <c r="L29" s="1084"/>
      <c r="M29" s="1084"/>
      <c r="N29" s="1084"/>
      <c r="O29" s="1085"/>
    </row>
    <row r="30" spans="1:15" ht="27" customHeight="1" thickBot="1">
      <c r="A30" s="789" t="s">
        <v>81</v>
      </c>
      <c r="B30" s="790"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851" t="s">
        <v>16</v>
      </c>
    </row>
    <row r="31" spans="1:15" ht="15" customHeight="1" thickBot="1">
      <c r="A31" s="1091" t="s">
        <v>82</v>
      </c>
      <c r="B31" s="800" t="s">
        <v>53</v>
      </c>
      <c r="C31" s="801">
        <v>9.2952492884765866E-3</v>
      </c>
      <c r="D31" s="801">
        <v>7.7319291086422352E-3</v>
      </c>
      <c r="E31" s="801">
        <v>-4.5952175165658485E-2</v>
      </c>
      <c r="F31" s="801">
        <v>-1.1044804141131211E-2</v>
      </c>
      <c r="G31" s="801"/>
      <c r="H31" s="801"/>
      <c r="I31" s="801"/>
      <c r="J31" s="801"/>
      <c r="K31" s="801"/>
      <c r="L31" s="801"/>
      <c r="M31" s="801"/>
      <c r="N31" s="802"/>
      <c r="O31" s="803">
        <v>-2.0174401418858925E-2</v>
      </c>
    </row>
    <row r="32" spans="1:15" ht="15" customHeight="1" thickBot="1">
      <c r="A32" s="1091"/>
      <c r="B32" s="804" t="s">
        <v>54</v>
      </c>
      <c r="C32" s="801">
        <v>3.8671710802858618E-2</v>
      </c>
      <c r="D32" s="801">
        <v>5.9200665136540431E-2</v>
      </c>
      <c r="E32" s="801">
        <v>7.2317129437931074E-2</v>
      </c>
      <c r="F32" s="801">
        <v>7.3681459107806588E-2</v>
      </c>
      <c r="G32" s="801"/>
      <c r="H32" s="801"/>
      <c r="I32" s="801"/>
      <c r="J32" s="801"/>
      <c r="K32" s="801"/>
      <c r="L32" s="801"/>
      <c r="M32" s="801"/>
      <c r="N32" s="802"/>
      <c r="O32" s="803">
        <v>5.9090581537796269E-2</v>
      </c>
    </row>
    <row r="33" spans="1:15" ht="15" customHeight="1" thickBot="1">
      <c r="A33" s="1091"/>
      <c r="B33" s="804" t="s">
        <v>55</v>
      </c>
      <c r="C33" s="801">
        <v>1.532098351212863E-3</v>
      </c>
      <c r="D33" s="801">
        <v>5.2123371964841E-2</v>
      </c>
      <c r="E33" s="801">
        <v>2.8258603640121359E-2</v>
      </c>
      <c r="F33" s="801">
        <v>9.1618016789534337E-2</v>
      </c>
      <c r="G33" s="801"/>
      <c r="H33" s="801"/>
      <c r="I33" s="801"/>
      <c r="J33" s="801"/>
      <c r="K33" s="801"/>
      <c r="L33" s="801"/>
      <c r="M33" s="801"/>
      <c r="N33" s="802"/>
      <c r="O33" s="803">
        <v>4.1370065637422522E-2</v>
      </c>
    </row>
    <row r="34" spans="1:15" ht="15" customHeight="1" thickBot="1">
      <c r="A34" s="1092"/>
      <c r="B34" s="805" t="s">
        <v>56</v>
      </c>
      <c r="C34" s="806">
        <v>7.9237150145189893E-4</v>
      </c>
      <c r="D34" s="806">
        <v>2.3198515132566152E-2</v>
      </c>
      <c r="E34" s="806">
        <v>-1.0796369550352701E-2</v>
      </c>
      <c r="F34" s="806">
        <v>3.3574346093717566E-2</v>
      </c>
      <c r="G34" s="806"/>
      <c r="H34" s="806"/>
      <c r="I34" s="806"/>
      <c r="J34" s="806"/>
      <c r="K34" s="806"/>
      <c r="L34" s="806"/>
      <c r="M34" s="806"/>
      <c r="N34" s="807"/>
      <c r="O34" s="808">
        <v>3.5327225914616096E-3</v>
      </c>
    </row>
    <row r="35" spans="1:15" ht="15" customHeight="1" thickBot="1">
      <c r="A35" s="1093" t="s">
        <v>83</v>
      </c>
      <c r="B35" s="804" t="s">
        <v>53</v>
      </c>
      <c r="C35" s="801">
        <v>-2.9899103170649696E-2</v>
      </c>
      <c r="D35" s="801">
        <v>2.6554102748893291E-2</v>
      </c>
      <c r="E35" s="801">
        <v>0.11594315562381972</v>
      </c>
      <c r="F35" s="801">
        <v>0.2137987137955927</v>
      </c>
      <c r="G35" s="801"/>
      <c r="H35" s="801"/>
      <c r="I35" s="801"/>
      <c r="J35" s="801"/>
      <c r="K35" s="801"/>
      <c r="L35" s="801"/>
      <c r="M35" s="801"/>
      <c r="N35" s="802"/>
      <c r="O35" s="803">
        <v>0.12220702234382116</v>
      </c>
    </row>
    <row r="36" spans="1:15" ht="15" customHeight="1" thickBot="1">
      <c r="A36" s="1091"/>
      <c r="B36" s="804" t="s">
        <v>54</v>
      </c>
      <c r="C36" s="801">
        <v>0.64111130832437191</v>
      </c>
      <c r="D36" s="801">
        <v>0.61805385711336713</v>
      </c>
      <c r="E36" s="801">
        <v>0.66667210222325124</v>
      </c>
      <c r="F36" s="801">
        <v>0.58171057868639608</v>
      </c>
      <c r="G36" s="801"/>
      <c r="H36" s="801"/>
      <c r="I36" s="801"/>
      <c r="J36" s="801"/>
      <c r="K36" s="801"/>
      <c r="L36" s="801"/>
      <c r="M36" s="801"/>
      <c r="N36" s="802"/>
      <c r="O36" s="803">
        <v>0.6282100844977081</v>
      </c>
    </row>
    <row r="37" spans="1:15" ht="15" customHeight="1" thickBot="1">
      <c r="A37" s="1091"/>
      <c r="B37" s="804" t="s">
        <v>55</v>
      </c>
      <c r="C37" s="801">
        <v>1.0243358116325379E-2</v>
      </c>
      <c r="D37" s="801">
        <v>2.828525160439024E-2</v>
      </c>
      <c r="E37" s="801">
        <v>1.2072624381042217E-2</v>
      </c>
      <c r="F37" s="801">
        <v>0.12673082063619343</v>
      </c>
      <c r="G37" s="801"/>
      <c r="H37" s="801"/>
      <c r="I37" s="801"/>
      <c r="J37" s="801"/>
      <c r="K37" s="801"/>
      <c r="L37" s="801"/>
      <c r="M37" s="801"/>
      <c r="N37" s="802"/>
      <c r="O37" s="803">
        <v>4.2383383730729252E-2</v>
      </c>
    </row>
    <row r="38" spans="1:15" ht="15" customHeight="1" thickBot="1">
      <c r="A38" s="1092"/>
      <c r="B38" s="805" t="s">
        <v>56</v>
      </c>
      <c r="C38" s="806">
        <v>0.21944686174263078</v>
      </c>
      <c r="D38" s="806">
        <v>0.25128192411177014</v>
      </c>
      <c r="E38" s="806">
        <v>0.31429379517286893</v>
      </c>
      <c r="F38" s="806">
        <v>0.33785618355356095</v>
      </c>
      <c r="G38" s="806"/>
      <c r="H38" s="806"/>
      <c r="I38" s="806"/>
      <c r="J38" s="806"/>
      <c r="K38" s="806"/>
      <c r="L38" s="806"/>
      <c r="M38" s="806"/>
      <c r="N38" s="807"/>
      <c r="O38" s="808">
        <v>0.29108193752829348</v>
      </c>
    </row>
    <row r="39" spans="1:15" ht="15" customHeight="1" thickBot="1">
      <c r="A39" s="1075" t="s">
        <v>79</v>
      </c>
      <c r="B39" s="1076"/>
      <c r="C39" s="809">
        <v>0.12564793350994347</v>
      </c>
      <c r="D39" s="809">
        <v>0.15397564254029911</v>
      </c>
      <c r="E39" s="809">
        <v>0.17433567254075966</v>
      </c>
      <c r="F39" s="809">
        <v>0.20999113247500803</v>
      </c>
      <c r="G39" s="809"/>
      <c r="H39" s="809"/>
      <c r="I39" s="809"/>
      <c r="J39" s="809"/>
      <c r="K39" s="809"/>
      <c r="L39" s="809"/>
      <c r="M39" s="809"/>
      <c r="N39" s="810"/>
      <c r="O39" s="811">
        <v>0.16801981560478868</v>
      </c>
    </row>
    <row r="40" spans="1:15" ht="15" customHeight="1" thickBot="1"/>
    <row r="41" spans="1:15" ht="15.75" thickBot="1">
      <c r="A41" s="787" t="s">
        <v>63</v>
      </c>
      <c r="B41" s="749" t="s">
        <v>56</v>
      </c>
      <c r="C41" s="770">
        <v>1.6840882694541266E-2</v>
      </c>
      <c r="D41" s="770">
        <v>4.2623727208145973E-2</v>
      </c>
      <c r="E41" s="770">
        <v>1.8579944137757352E-2</v>
      </c>
      <c r="F41" s="770">
        <v>0.13383511701752318</v>
      </c>
      <c r="G41" s="770"/>
      <c r="H41" s="770"/>
      <c r="I41" s="770"/>
      <c r="J41" s="770"/>
      <c r="K41" s="770"/>
      <c r="L41" s="770"/>
      <c r="M41" s="770"/>
      <c r="N41" s="770"/>
      <c r="O41" s="812">
        <v>3.4707663638481295E-2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908" customWidth="1"/>
    <col min="2" max="2" width="14.28515625" style="908" customWidth="1"/>
    <col min="3" max="3" width="19.5703125" style="908" customWidth="1"/>
    <col min="4" max="4" width="12.85546875" style="908" customWidth="1"/>
    <col min="5" max="7" width="16.85546875" style="908" customWidth="1"/>
    <col min="8" max="8" width="51.28515625" style="908" customWidth="1"/>
    <col min="9" max="256" width="9.140625" style="908"/>
    <col min="257" max="257" width="16.85546875" style="908" customWidth="1"/>
    <col min="258" max="258" width="14.28515625" style="908" customWidth="1"/>
    <col min="259" max="259" width="19.5703125" style="908" customWidth="1"/>
    <col min="260" max="260" width="12.85546875" style="908" customWidth="1"/>
    <col min="261" max="263" width="16.85546875" style="908" customWidth="1"/>
    <col min="264" max="264" width="51.28515625" style="908" customWidth="1"/>
    <col min="265" max="512" width="9.140625" style="908"/>
    <col min="513" max="513" width="16.85546875" style="908" customWidth="1"/>
    <col min="514" max="514" width="14.28515625" style="908" customWidth="1"/>
    <col min="515" max="515" width="19.5703125" style="908" customWidth="1"/>
    <col min="516" max="516" width="12.85546875" style="908" customWidth="1"/>
    <col min="517" max="519" width="16.85546875" style="908" customWidth="1"/>
    <col min="520" max="520" width="51.28515625" style="908" customWidth="1"/>
    <col min="521" max="768" width="9.140625" style="908"/>
    <col min="769" max="769" width="16.85546875" style="908" customWidth="1"/>
    <col min="770" max="770" width="14.28515625" style="908" customWidth="1"/>
    <col min="771" max="771" width="19.5703125" style="908" customWidth="1"/>
    <col min="772" max="772" width="12.85546875" style="908" customWidth="1"/>
    <col min="773" max="775" width="16.85546875" style="908" customWidth="1"/>
    <col min="776" max="776" width="51.28515625" style="908" customWidth="1"/>
    <col min="777" max="1024" width="9.140625" style="908"/>
    <col min="1025" max="1025" width="16.85546875" style="908" customWidth="1"/>
    <col min="1026" max="1026" width="14.28515625" style="908" customWidth="1"/>
    <col min="1027" max="1027" width="19.5703125" style="908" customWidth="1"/>
    <col min="1028" max="1028" width="12.85546875" style="908" customWidth="1"/>
    <col min="1029" max="1031" width="16.85546875" style="908" customWidth="1"/>
    <col min="1032" max="1032" width="51.28515625" style="908" customWidth="1"/>
    <col min="1033" max="1280" width="9.140625" style="908"/>
    <col min="1281" max="1281" width="16.85546875" style="908" customWidth="1"/>
    <col min="1282" max="1282" width="14.28515625" style="908" customWidth="1"/>
    <col min="1283" max="1283" width="19.5703125" style="908" customWidth="1"/>
    <col min="1284" max="1284" width="12.85546875" style="908" customWidth="1"/>
    <col min="1285" max="1287" width="16.85546875" style="908" customWidth="1"/>
    <col min="1288" max="1288" width="51.28515625" style="908" customWidth="1"/>
    <col min="1289" max="1536" width="9.140625" style="908"/>
    <col min="1537" max="1537" width="16.85546875" style="908" customWidth="1"/>
    <col min="1538" max="1538" width="14.28515625" style="908" customWidth="1"/>
    <col min="1539" max="1539" width="19.5703125" style="908" customWidth="1"/>
    <col min="1540" max="1540" width="12.85546875" style="908" customWidth="1"/>
    <col min="1541" max="1543" width="16.85546875" style="908" customWidth="1"/>
    <col min="1544" max="1544" width="51.28515625" style="908" customWidth="1"/>
    <col min="1545" max="1792" width="9.140625" style="908"/>
    <col min="1793" max="1793" width="16.85546875" style="908" customWidth="1"/>
    <col min="1794" max="1794" width="14.28515625" style="908" customWidth="1"/>
    <col min="1795" max="1795" width="19.5703125" style="908" customWidth="1"/>
    <col min="1796" max="1796" width="12.85546875" style="908" customWidth="1"/>
    <col min="1797" max="1799" width="16.85546875" style="908" customWidth="1"/>
    <col min="1800" max="1800" width="51.28515625" style="908" customWidth="1"/>
    <col min="1801" max="2048" width="9.140625" style="908"/>
    <col min="2049" max="2049" width="16.85546875" style="908" customWidth="1"/>
    <col min="2050" max="2050" width="14.28515625" style="908" customWidth="1"/>
    <col min="2051" max="2051" width="19.5703125" style="908" customWidth="1"/>
    <col min="2052" max="2052" width="12.85546875" style="908" customWidth="1"/>
    <col min="2053" max="2055" width="16.85546875" style="908" customWidth="1"/>
    <col min="2056" max="2056" width="51.28515625" style="908" customWidth="1"/>
    <col min="2057" max="2304" width="9.140625" style="908"/>
    <col min="2305" max="2305" width="16.85546875" style="908" customWidth="1"/>
    <col min="2306" max="2306" width="14.28515625" style="908" customWidth="1"/>
    <col min="2307" max="2307" width="19.5703125" style="908" customWidth="1"/>
    <col min="2308" max="2308" width="12.85546875" style="908" customWidth="1"/>
    <col min="2309" max="2311" width="16.85546875" style="908" customWidth="1"/>
    <col min="2312" max="2312" width="51.28515625" style="908" customWidth="1"/>
    <col min="2313" max="2560" width="9.140625" style="908"/>
    <col min="2561" max="2561" width="16.85546875" style="908" customWidth="1"/>
    <col min="2562" max="2562" width="14.28515625" style="908" customWidth="1"/>
    <col min="2563" max="2563" width="19.5703125" style="908" customWidth="1"/>
    <col min="2564" max="2564" width="12.85546875" style="908" customWidth="1"/>
    <col min="2565" max="2567" width="16.85546875" style="908" customWidth="1"/>
    <col min="2568" max="2568" width="51.28515625" style="908" customWidth="1"/>
    <col min="2569" max="2816" width="9.140625" style="908"/>
    <col min="2817" max="2817" width="16.85546875" style="908" customWidth="1"/>
    <col min="2818" max="2818" width="14.28515625" style="908" customWidth="1"/>
    <col min="2819" max="2819" width="19.5703125" style="908" customWidth="1"/>
    <col min="2820" max="2820" width="12.85546875" style="908" customWidth="1"/>
    <col min="2821" max="2823" width="16.85546875" style="908" customWidth="1"/>
    <col min="2824" max="2824" width="51.28515625" style="908" customWidth="1"/>
    <col min="2825" max="3072" width="9.140625" style="908"/>
    <col min="3073" max="3073" width="16.85546875" style="908" customWidth="1"/>
    <col min="3074" max="3074" width="14.28515625" style="908" customWidth="1"/>
    <col min="3075" max="3075" width="19.5703125" style="908" customWidth="1"/>
    <col min="3076" max="3076" width="12.85546875" style="908" customWidth="1"/>
    <col min="3077" max="3079" width="16.85546875" style="908" customWidth="1"/>
    <col min="3080" max="3080" width="51.28515625" style="908" customWidth="1"/>
    <col min="3081" max="3328" width="9.140625" style="908"/>
    <col min="3329" max="3329" width="16.85546875" style="908" customWidth="1"/>
    <col min="3330" max="3330" width="14.28515625" style="908" customWidth="1"/>
    <col min="3331" max="3331" width="19.5703125" style="908" customWidth="1"/>
    <col min="3332" max="3332" width="12.85546875" style="908" customWidth="1"/>
    <col min="3333" max="3335" width="16.85546875" style="908" customWidth="1"/>
    <col min="3336" max="3336" width="51.28515625" style="908" customWidth="1"/>
    <col min="3337" max="3584" width="9.140625" style="908"/>
    <col min="3585" max="3585" width="16.85546875" style="908" customWidth="1"/>
    <col min="3586" max="3586" width="14.28515625" style="908" customWidth="1"/>
    <col min="3587" max="3587" width="19.5703125" style="908" customWidth="1"/>
    <col min="3588" max="3588" width="12.85546875" style="908" customWidth="1"/>
    <col min="3589" max="3591" width="16.85546875" style="908" customWidth="1"/>
    <col min="3592" max="3592" width="51.28515625" style="908" customWidth="1"/>
    <col min="3593" max="3840" width="9.140625" style="908"/>
    <col min="3841" max="3841" width="16.85546875" style="908" customWidth="1"/>
    <col min="3842" max="3842" width="14.28515625" style="908" customWidth="1"/>
    <col min="3843" max="3843" width="19.5703125" style="908" customWidth="1"/>
    <col min="3844" max="3844" width="12.85546875" style="908" customWidth="1"/>
    <col min="3845" max="3847" width="16.85546875" style="908" customWidth="1"/>
    <col min="3848" max="3848" width="51.28515625" style="908" customWidth="1"/>
    <col min="3849" max="4096" width="9.140625" style="908"/>
    <col min="4097" max="4097" width="16.85546875" style="908" customWidth="1"/>
    <col min="4098" max="4098" width="14.28515625" style="908" customWidth="1"/>
    <col min="4099" max="4099" width="19.5703125" style="908" customWidth="1"/>
    <col min="4100" max="4100" width="12.85546875" style="908" customWidth="1"/>
    <col min="4101" max="4103" width="16.85546875" style="908" customWidth="1"/>
    <col min="4104" max="4104" width="51.28515625" style="908" customWidth="1"/>
    <col min="4105" max="4352" width="9.140625" style="908"/>
    <col min="4353" max="4353" width="16.85546875" style="908" customWidth="1"/>
    <col min="4354" max="4354" width="14.28515625" style="908" customWidth="1"/>
    <col min="4355" max="4355" width="19.5703125" style="908" customWidth="1"/>
    <col min="4356" max="4356" width="12.85546875" style="908" customWidth="1"/>
    <col min="4357" max="4359" width="16.85546875" style="908" customWidth="1"/>
    <col min="4360" max="4360" width="51.28515625" style="908" customWidth="1"/>
    <col min="4361" max="4608" width="9.140625" style="908"/>
    <col min="4609" max="4609" width="16.85546875" style="908" customWidth="1"/>
    <col min="4610" max="4610" width="14.28515625" style="908" customWidth="1"/>
    <col min="4611" max="4611" width="19.5703125" style="908" customWidth="1"/>
    <col min="4612" max="4612" width="12.85546875" style="908" customWidth="1"/>
    <col min="4613" max="4615" width="16.85546875" style="908" customWidth="1"/>
    <col min="4616" max="4616" width="51.28515625" style="908" customWidth="1"/>
    <col min="4617" max="4864" width="9.140625" style="908"/>
    <col min="4865" max="4865" width="16.85546875" style="908" customWidth="1"/>
    <col min="4866" max="4866" width="14.28515625" style="908" customWidth="1"/>
    <col min="4867" max="4867" width="19.5703125" style="908" customWidth="1"/>
    <col min="4868" max="4868" width="12.85546875" style="908" customWidth="1"/>
    <col min="4869" max="4871" width="16.85546875" style="908" customWidth="1"/>
    <col min="4872" max="4872" width="51.28515625" style="908" customWidth="1"/>
    <col min="4873" max="5120" width="9.140625" style="908"/>
    <col min="5121" max="5121" width="16.85546875" style="908" customWidth="1"/>
    <col min="5122" max="5122" width="14.28515625" style="908" customWidth="1"/>
    <col min="5123" max="5123" width="19.5703125" style="908" customWidth="1"/>
    <col min="5124" max="5124" width="12.85546875" style="908" customWidth="1"/>
    <col min="5125" max="5127" width="16.85546875" style="908" customWidth="1"/>
    <col min="5128" max="5128" width="51.28515625" style="908" customWidth="1"/>
    <col min="5129" max="5376" width="9.140625" style="908"/>
    <col min="5377" max="5377" width="16.85546875" style="908" customWidth="1"/>
    <col min="5378" max="5378" width="14.28515625" style="908" customWidth="1"/>
    <col min="5379" max="5379" width="19.5703125" style="908" customWidth="1"/>
    <col min="5380" max="5380" width="12.85546875" style="908" customWidth="1"/>
    <col min="5381" max="5383" width="16.85546875" style="908" customWidth="1"/>
    <col min="5384" max="5384" width="51.28515625" style="908" customWidth="1"/>
    <col min="5385" max="5632" width="9.140625" style="908"/>
    <col min="5633" max="5633" width="16.85546875" style="908" customWidth="1"/>
    <col min="5634" max="5634" width="14.28515625" style="908" customWidth="1"/>
    <col min="5635" max="5635" width="19.5703125" style="908" customWidth="1"/>
    <col min="5636" max="5636" width="12.85546875" style="908" customWidth="1"/>
    <col min="5637" max="5639" width="16.85546875" style="908" customWidth="1"/>
    <col min="5640" max="5640" width="51.28515625" style="908" customWidth="1"/>
    <col min="5641" max="5888" width="9.140625" style="908"/>
    <col min="5889" max="5889" width="16.85546875" style="908" customWidth="1"/>
    <col min="5890" max="5890" width="14.28515625" style="908" customWidth="1"/>
    <col min="5891" max="5891" width="19.5703125" style="908" customWidth="1"/>
    <col min="5892" max="5892" width="12.85546875" style="908" customWidth="1"/>
    <col min="5893" max="5895" width="16.85546875" style="908" customWidth="1"/>
    <col min="5896" max="5896" width="51.28515625" style="908" customWidth="1"/>
    <col min="5897" max="6144" width="9.140625" style="908"/>
    <col min="6145" max="6145" width="16.85546875" style="908" customWidth="1"/>
    <col min="6146" max="6146" width="14.28515625" style="908" customWidth="1"/>
    <col min="6147" max="6147" width="19.5703125" style="908" customWidth="1"/>
    <col min="6148" max="6148" width="12.85546875" style="908" customWidth="1"/>
    <col min="6149" max="6151" width="16.85546875" style="908" customWidth="1"/>
    <col min="6152" max="6152" width="51.28515625" style="908" customWidth="1"/>
    <col min="6153" max="6400" width="9.140625" style="908"/>
    <col min="6401" max="6401" width="16.85546875" style="908" customWidth="1"/>
    <col min="6402" max="6402" width="14.28515625" style="908" customWidth="1"/>
    <col min="6403" max="6403" width="19.5703125" style="908" customWidth="1"/>
    <col min="6404" max="6404" width="12.85546875" style="908" customWidth="1"/>
    <col min="6405" max="6407" width="16.85546875" style="908" customWidth="1"/>
    <col min="6408" max="6408" width="51.28515625" style="908" customWidth="1"/>
    <col min="6409" max="6656" width="9.140625" style="908"/>
    <col min="6657" max="6657" width="16.85546875" style="908" customWidth="1"/>
    <col min="6658" max="6658" width="14.28515625" style="908" customWidth="1"/>
    <col min="6659" max="6659" width="19.5703125" style="908" customWidth="1"/>
    <col min="6660" max="6660" width="12.85546875" style="908" customWidth="1"/>
    <col min="6661" max="6663" width="16.85546875" style="908" customWidth="1"/>
    <col min="6664" max="6664" width="51.28515625" style="908" customWidth="1"/>
    <col min="6665" max="6912" width="9.140625" style="908"/>
    <col min="6913" max="6913" width="16.85546875" style="908" customWidth="1"/>
    <col min="6914" max="6914" width="14.28515625" style="908" customWidth="1"/>
    <col min="6915" max="6915" width="19.5703125" style="908" customWidth="1"/>
    <col min="6916" max="6916" width="12.85546875" style="908" customWidth="1"/>
    <col min="6917" max="6919" width="16.85546875" style="908" customWidth="1"/>
    <col min="6920" max="6920" width="51.28515625" style="908" customWidth="1"/>
    <col min="6921" max="7168" width="9.140625" style="908"/>
    <col min="7169" max="7169" width="16.85546875" style="908" customWidth="1"/>
    <col min="7170" max="7170" width="14.28515625" style="908" customWidth="1"/>
    <col min="7171" max="7171" width="19.5703125" style="908" customWidth="1"/>
    <col min="7172" max="7172" width="12.85546875" style="908" customWidth="1"/>
    <col min="7173" max="7175" width="16.85546875" style="908" customWidth="1"/>
    <col min="7176" max="7176" width="51.28515625" style="908" customWidth="1"/>
    <col min="7177" max="7424" width="9.140625" style="908"/>
    <col min="7425" max="7425" width="16.85546875" style="908" customWidth="1"/>
    <col min="7426" max="7426" width="14.28515625" style="908" customWidth="1"/>
    <col min="7427" max="7427" width="19.5703125" style="908" customWidth="1"/>
    <col min="7428" max="7428" width="12.85546875" style="908" customWidth="1"/>
    <col min="7429" max="7431" width="16.85546875" style="908" customWidth="1"/>
    <col min="7432" max="7432" width="51.28515625" style="908" customWidth="1"/>
    <col min="7433" max="7680" width="9.140625" style="908"/>
    <col min="7681" max="7681" width="16.85546875" style="908" customWidth="1"/>
    <col min="7682" max="7682" width="14.28515625" style="908" customWidth="1"/>
    <col min="7683" max="7683" width="19.5703125" style="908" customWidth="1"/>
    <col min="7684" max="7684" width="12.85546875" style="908" customWidth="1"/>
    <col min="7685" max="7687" width="16.85546875" style="908" customWidth="1"/>
    <col min="7688" max="7688" width="51.28515625" style="908" customWidth="1"/>
    <col min="7689" max="7936" width="9.140625" style="908"/>
    <col min="7937" max="7937" width="16.85546875" style="908" customWidth="1"/>
    <col min="7938" max="7938" width="14.28515625" style="908" customWidth="1"/>
    <col min="7939" max="7939" width="19.5703125" style="908" customWidth="1"/>
    <col min="7940" max="7940" width="12.85546875" style="908" customWidth="1"/>
    <col min="7941" max="7943" width="16.85546875" style="908" customWidth="1"/>
    <col min="7944" max="7944" width="51.28515625" style="908" customWidth="1"/>
    <col min="7945" max="8192" width="9.140625" style="908"/>
    <col min="8193" max="8193" width="16.85546875" style="908" customWidth="1"/>
    <col min="8194" max="8194" width="14.28515625" style="908" customWidth="1"/>
    <col min="8195" max="8195" width="19.5703125" style="908" customWidth="1"/>
    <col min="8196" max="8196" width="12.85546875" style="908" customWidth="1"/>
    <col min="8197" max="8199" width="16.85546875" style="908" customWidth="1"/>
    <col min="8200" max="8200" width="51.28515625" style="908" customWidth="1"/>
    <col min="8201" max="8448" width="9.140625" style="908"/>
    <col min="8449" max="8449" width="16.85546875" style="908" customWidth="1"/>
    <col min="8450" max="8450" width="14.28515625" style="908" customWidth="1"/>
    <col min="8451" max="8451" width="19.5703125" style="908" customWidth="1"/>
    <col min="8452" max="8452" width="12.85546875" style="908" customWidth="1"/>
    <col min="8453" max="8455" width="16.85546875" style="908" customWidth="1"/>
    <col min="8456" max="8456" width="51.28515625" style="908" customWidth="1"/>
    <col min="8457" max="8704" width="9.140625" style="908"/>
    <col min="8705" max="8705" width="16.85546875" style="908" customWidth="1"/>
    <col min="8706" max="8706" width="14.28515625" style="908" customWidth="1"/>
    <col min="8707" max="8707" width="19.5703125" style="908" customWidth="1"/>
    <col min="8708" max="8708" width="12.85546875" style="908" customWidth="1"/>
    <col min="8709" max="8711" width="16.85546875" style="908" customWidth="1"/>
    <col min="8712" max="8712" width="51.28515625" style="908" customWidth="1"/>
    <col min="8713" max="8960" width="9.140625" style="908"/>
    <col min="8961" max="8961" width="16.85546875" style="908" customWidth="1"/>
    <col min="8962" max="8962" width="14.28515625" style="908" customWidth="1"/>
    <col min="8963" max="8963" width="19.5703125" style="908" customWidth="1"/>
    <col min="8964" max="8964" width="12.85546875" style="908" customWidth="1"/>
    <col min="8965" max="8967" width="16.85546875" style="908" customWidth="1"/>
    <col min="8968" max="8968" width="51.28515625" style="908" customWidth="1"/>
    <col min="8969" max="9216" width="9.140625" style="908"/>
    <col min="9217" max="9217" width="16.85546875" style="908" customWidth="1"/>
    <col min="9218" max="9218" width="14.28515625" style="908" customWidth="1"/>
    <col min="9219" max="9219" width="19.5703125" style="908" customWidth="1"/>
    <col min="9220" max="9220" width="12.85546875" style="908" customWidth="1"/>
    <col min="9221" max="9223" width="16.85546875" style="908" customWidth="1"/>
    <col min="9224" max="9224" width="51.28515625" style="908" customWidth="1"/>
    <col min="9225" max="9472" width="9.140625" style="908"/>
    <col min="9473" max="9473" width="16.85546875" style="908" customWidth="1"/>
    <col min="9474" max="9474" width="14.28515625" style="908" customWidth="1"/>
    <col min="9475" max="9475" width="19.5703125" style="908" customWidth="1"/>
    <col min="9476" max="9476" width="12.85546875" style="908" customWidth="1"/>
    <col min="9477" max="9479" width="16.85546875" style="908" customWidth="1"/>
    <col min="9480" max="9480" width="51.28515625" style="908" customWidth="1"/>
    <col min="9481" max="9728" width="9.140625" style="908"/>
    <col min="9729" max="9729" width="16.85546875" style="908" customWidth="1"/>
    <col min="9730" max="9730" width="14.28515625" style="908" customWidth="1"/>
    <col min="9731" max="9731" width="19.5703125" style="908" customWidth="1"/>
    <col min="9732" max="9732" width="12.85546875" style="908" customWidth="1"/>
    <col min="9733" max="9735" width="16.85546875" style="908" customWidth="1"/>
    <col min="9736" max="9736" width="51.28515625" style="908" customWidth="1"/>
    <col min="9737" max="9984" width="9.140625" style="908"/>
    <col min="9985" max="9985" width="16.85546875" style="908" customWidth="1"/>
    <col min="9986" max="9986" width="14.28515625" style="908" customWidth="1"/>
    <col min="9987" max="9987" width="19.5703125" style="908" customWidth="1"/>
    <col min="9988" max="9988" width="12.85546875" style="908" customWidth="1"/>
    <col min="9989" max="9991" width="16.85546875" style="908" customWidth="1"/>
    <col min="9992" max="9992" width="51.28515625" style="908" customWidth="1"/>
    <col min="9993" max="10240" width="9.140625" style="908"/>
    <col min="10241" max="10241" width="16.85546875" style="908" customWidth="1"/>
    <col min="10242" max="10242" width="14.28515625" style="908" customWidth="1"/>
    <col min="10243" max="10243" width="19.5703125" style="908" customWidth="1"/>
    <col min="10244" max="10244" width="12.85546875" style="908" customWidth="1"/>
    <col min="10245" max="10247" width="16.85546875" style="908" customWidth="1"/>
    <col min="10248" max="10248" width="51.28515625" style="908" customWidth="1"/>
    <col min="10249" max="10496" width="9.140625" style="908"/>
    <col min="10497" max="10497" width="16.85546875" style="908" customWidth="1"/>
    <col min="10498" max="10498" width="14.28515625" style="908" customWidth="1"/>
    <col min="10499" max="10499" width="19.5703125" style="908" customWidth="1"/>
    <col min="10500" max="10500" width="12.85546875" style="908" customWidth="1"/>
    <col min="10501" max="10503" width="16.85546875" style="908" customWidth="1"/>
    <col min="10504" max="10504" width="51.28515625" style="908" customWidth="1"/>
    <col min="10505" max="10752" width="9.140625" style="908"/>
    <col min="10753" max="10753" width="16.85546875" style="908" customWidth="1"/>
    <col min="10754" max="10754" width="14.28515625" style="908" customWidth="1"/>
    <col min="10755" max="10755" width="19.5703125" style="908" customWidth="1"/>
    <col min="10756" max="10756" width="12.85546875" style="908" customWidth="1"/>
    <col min="10757" max="10759" width="16.85546875" style="908" customWidth="1"/>
    <col min="10760" max="10760" width="51.28515625" style="908" customWidth="1"/>
    <col min="10761" max="11008" width="9.140625" style="908"/>
    <col min="11009" max="11009" width="16.85546875" style="908" customWidth="1"/>
    <col min="11010" max="11010" width="14.28515625" style="908" customWidth="1"/>
    <col min="11011" max="11011" width="19.5703125" style="908" customWidth="1"/>
    <col min="11012" max="11012" width="12.85546875" style="908" customWidth="1"/>
    <col min="11013" max="11015" width="16.85546875" style="908" customWidth="1"/>
    <col min="11016" max="11016" width="51.28515625" style="908" customWidth="1"/>
    <col min="11017" max="11264" width="9.140625" style="908"/>
    <col min="11265" max="11265" width="16.85546875" style="908" customWidth="1"/>
    <col min="11266" max="11266" width="14.28515625" style="908" customWidth="1"/>
    <col min="11267" max="11267" width="19.5703125" style="908" customWidth="1"/>
    <col min="11268" max="11268" width="12.85546875" style="908" customWidth="1"/>
    <col min="11269" max="11271" width="16.85546875" style="908" customWidth="1"/>
    <col min="11272" max="11272" width="51.28515625" style="908" customWidth="1"/>
    <col min="11273" max="11520" width="9.140625" style="908"/>
    <col min="11521" max="11521" width="16.85546875" style="908" customWidth="1"/>
    <col min="11522" max="11522" width="14.28515625" style="908" customWidth="1"/>
    <col min="11523" max="11523" width="19.5703125" style="908" customWidth="1"/>
    <col min="11524" max="11524" width="12.85546875" style="908" customWidth="1"/>
    <col min="11525" max="11527" width="16.85546875" style="908" customWidth="1"/>
    <col min="11528" max="11528" width="51.28515625" style="908" customWidth="1"/>
    <col min="11529" max="11776" width="9.140625" style="908"/>
    <col min="11777" max="11777" width="16.85546875" style="908" customWidth="1"/>
    <col min="11778" max="11778" width="14.28515625" style="908" customWidth="1"/>
    <col min="11779" max="11779" width="19.5703125" style="908" customWidth="1"/>
    <col min="11780" max="11780" width="12.85546875" style="908" customWidth="1"/>
    <col min="11781" max="11783" width="16.85546875" style="908" customWidth="1"/>
    <col min="11784" max="11784" width="51.28515625" style="908" customWidth="1"/>
    <col min="11785" max="12032" width="9.140625" style="908"/>
    <col min="12033" max="12033" width="16.85546875" style="908" customWidth="1"/>
    <col min="12034" max="12034" width="14.28515625" style="908" customWidth="1"/>
    <col min="12035" max="12035" width="19.5703125" style="908" customWidth="1"/>
    <col min="12036" max="12036" width="12.85546875" style="908" customWidth="1"/>
    <col min="12037" max="12039" width="16.85546875" style="908" customWidth="1"/>
    <col min="12040" max="12040" width="51.28515625" style="908" customWidth="1"/>
    <col min="12041" max="12288" width="9.140625" style="908"/>
    <col min="12289" max="12289" width="16.85546875" style="908" customWidth="1"/>
    <col min="12290" max="12290" width="14.28515625" style="908" customWidth="1"/>
    <col min="12291" max="12291" width="19.5703125" style="908" customWidth="1"/>
    <col min="12292" max="12292" width="12.85546875" style="908" customWidth="1"/>
    <col min="12293" max="12295" width="16.85546875" style="908" customWidth="1"/>
    <col min="12296" max="12296" width="51.28515625" style="908" customWidth="1"/>
    <col min="12297" max="12544" width="9.140625" style="908"/>
    <col min="12545" max="12545" width="16.85546875" style="908" customWidth="1"/>
    <col min="12546" max="12546" width="14.28515625" style="908" customWidth="1"/>
    <col min="12547" max="12547" width="19.5703125" style="908" customWidth="1"/>
    <col min="12548" max="12548" width="12.85546875" style="908" customWidth="1"/>
    <col min="12549" max="12551" width="16.85546875" style="908" customWidth="1"/>
    <col min="12552" max="12552" width="51.28515625" style="908" customWidth="1"/>
    <col min="12553" max="12800" width="9.140625" style="908"/>
    <col min="12801" max="12801" width="16.85546875" style="908" customWidth="1"/>
    <col min="12802" max="12802" width="14.28515625" style="908" customWidth="1"/>
    <col min="12803" max="12803" width="19.5703125" style="908" customWidth="1"/>
    <col min="12804" max="12804" width="12.85546875" style="908" customWidth="1"/>
    <col min="12805" max="12807" width="16.85546875" style="908" customWidth="1"/>
    <col min="12808" max="12808" width="51.28515625" style="908" customWidth="1"/>
    <col min="12809" max="13056" width="9.140625" style="908"/>
    <col min="13057" max="13057" width="16.85546875" style="908" customWidth="1"/>
    <col min="13058" max="13058" width="14.28515625" style="908" customWidth="1"/>
    <col min="13059" max="13059" width="19.5703125" style="908" customWidth="1"/>
    <col min="13060" max="13060" width="12.85546875" style="908" customWidth="1"/>
    <col min="13061" max="13063" width="16.85546875" style="908" customWidth="1"/>
    <col min="13064" max="13064" width="51.28515625" style="908" customWidth="1"/>
    <col min="13065" max="13312" width="9.140625" style="908"/>
    <col min="13313" max="13313" width="16.85546875" style="908" customWidth="1"/>
    <col min="13314" max="13314" width="14.28515625" style="908" customWidth="1"/>
    <col min="13315" max="13315" width="19.5703125" style="908" customWidth="1"/>
    <col min="13316" max="13316" width="12.85546875" style="908" customWidth="1"/>
    <col min="13317" max="13319" width="16.85546875" style="908" customWidth="1"/>
    <col min="13320" max="13320" width="51.28515625" style="908" customWidth="1"/>
    <col min="13321" max="13568" width="9.140625" style="908"/>
    <col min="13569" max="13569" width="16.85546875" style="908" customWidth="1"/>
    <col min="13570" max="13570" width="14.28515625" style="908" customWidth="1"/>
    <col min="13571" max="13571" width="19.5703125" style="908" customWidth="1"/>
    <col min="13572" max="13572" width="12.85546875" style="908" customWidth="1"/>
    <col min="13573" max="13575" width="16.85546875" style="908" customWidth="1"/>
    <col min="13576" max="13576" width="51.28515625" style="908" customWidth="1"/>
    <col min="13577" max="13824" width="9.140625" style="908"/>
    <col min="13825" max="13825" width="16.85546875" style="908" customWidth="1"/>
    <col min="13826" max="13826" width="14.28515625" style="908" customWidth="1"/>
    <col min="13827" max="13827" width="19.5703125" style="908" customWidth="1"/>
    <col min="13828" max="13828" width="12.85546875" style="908" customWidth="1"/>
    <col min="13829" max="13831" width="16.85546875" style="908" customWidth="1"/>
    <col min="13832" max="13832" width="51.28515625" style="908" customWidth="1"/>
    <col min="13833" max="14080" width="9.140625" style="908"/>
    <col min="14081" max="14081" width="16.85546875" style="908" customWidth="1"/>
    <col min="14082" max="14082" width="14.28515625" style="908" customWidth="1"/>
    <col min="14083" max="14083" width="19.5703125" style="908" customWidth="1"/>
    <col min="14084" max="14084" width="12.85546875" style="908" customWidth="1"/>
    <col min="14085" max="14087" width="16.85546875" style="908" customWidth="1"/>
    <col min="14088" max="14088" width="51.28515625" style="908" customWidth="1"/>
    <col min="14089" max="14336" width="9.140625" style="908"/>
    <col min="14337" max="14337" width="16.85546875" style="908" customWidth="1"/>
    <col min="14338" max="14338" width="14.28515625" style="908" customWidth="1"/>
    <col min="14339" max="14339" width="19.5703125" style="908" customWidth="1"/>
    <col min="14340" max="14340" width="12.85546875" style="908" customWidth="1"/>
    <col min="14341" max="14343" width="16.85546875" style="908" customWidth="1"/>
    <col min="14344" max="14344" width="51.28515625" style="908" customWidth="1"/>
    <col min="14345" max="14592" width="9.140625" style="908"/>
    <col min="14593" max="14593" width="16.85546875" style="908" customWidth="1"/>
    <col min="14594" max="14594" width="14.28515625" style="908" customWidth="1"/>
    <col min="14595" max="14595" width="19.5703125" style="908" customWidth="1"/>
    <col min="14596" max="14596" width="12.85546875" style="908" customWidth="1"/>
    <col min="14597" max="14599" width="16.85546875" style="908" customWidth="1"/>
    <col min="14600" max="14600" width="51.28515625" style="908" customWidth="1"/>
    <col min="14601" max="14848" width="9.140625" style="908"/>
    <col min="14849" max="14849" width="16.85546875" style="908" customWidth="1"/>
    <col min="14850" max="14850" width="14.28515625" style="908" customWidth="1"/>
    <col min="14851" max="14851" width="19.5703125" style="908" customWidth="1"/>
    <col min="14852" max="14852" width="12.85546875" style="908" customWidth="1"/>
    <col min="14853" max="14855" width="16.85546875" style="908" customWidth="1"/>
    <col min="14856" max="14856" width="51.28515625" style="908" customWidth="1"/>
    <col min="14857" max="15104" width="9.140625" style="908"/>
    <col min="15105" max="15105" width="16.85546875" style="908" customWidth="1"/>
    <col min="15106" max="15106" width="14.28515625" style="908" customWidth="1"/>
    <col min="15107" max="15107" width="19.5703125" style="908" customWidth="1"/>
    <col min="15108" max="15108" width="12.85546875" style="908" customWidth="1"/>
    <col min="15109" max="15111" width="16.85546875" style="908" customWidth="1"/>
    <col min="15112" max="15112" width="51.28515625" style="908" customWidth="1"/>
    <col min="15113" max="15360" width="9.140625" style="908"/>
    <col min="15361" max="15361" width="16.85546875" style="908" customWidth="1"/>
    <col min="15362" max="15362" width="14.28515625" style="908" customWidth="1"/>
    <col min="15363" max="15363" width="19.5703125" style="908" customWidth="1"/>
    <col min="15364" max="15364" width="12.85546875" style="908" customWidth="1"/>
    <col min="15365" max="15367" width="16.85546875" style="908" customWidth="1"/>
    <col min="15368" max="15368" width="51.28515625" style="908" customWidth="1"/>
    <col min="15369" max="15616" width="9.140625" style="908"/>
    <col min="15617" max="15617" width="16.85546875" style="908" customWidth="1"/>
    <col min="15618" max="15618" width="14.28515625" style="908" customWidth="1"/>
    <col min="15619" max="15619" width="19.5703125" style="908" customWidth="1"/>
    <col min="15620" max="15620" width="12.85546875" style="908" customWidth="1"/>
    <col min="15621" max="15623" width="16.85546875" style="908" customWidth="1"/>
    <col min="15624" max="15624" width="51.28515625" style="908" customWidth="1"/>
    <col min="15625" max="15872" width="9.140625" style="908"/>
    <col min="15873" max="15873" width="16.85546875" style="908" customWidth="1"/>
    <col min="15874" max="15874" width="14.28515625" style="908" customWidth="1"/>
    <col min="15875" max="15875" width="19.5703125" style="908" customWidth="1"/>
    <col min="15876" max="15876" width="12.85546875" style="908" customWidth="1"/>
    <col min="15877" max="15879" width="16.85546875" style="908" customWidth="1"/>
    <col min="15880" max="15880" width="51.28515625" style="908" customWidth="1"/>
    <col min="15881" max="16128" width="9.140625" style="908"/>
    <col min="16129" max="16129" width="16.85546875" style="908" customWidth="1"/>
    <col min="16130" max="16130" width="14.28515625" style="908" customWidth="1"/>
    <col min="16131" max="16131" width="19.5703125" style="908" customWidth="1"/>
    <col min="16132" max="16132" width="12.85546875" style="908" customWidth="1"/>
    <col min="16133" max="16135" width="16.85546875" style="908" customWidth="1"/>
    <col min="16136" max="16136" width="51.28515625" style="908" customWidth="1"/>
    <col min="16137" max="16384" width="9.140625" style="908"/>
  </cols>
  <sheetData>
    <row r="1" spans="1:8" ht="15.75" thickBot="1">
      <c r="A1" s="907" t="s">
        <v>159</v>
      </c>
      <c r="G1" s="909"/>
    </row>
    <row r="2" spans="1:8" ht="17.100000000000001" customHeight="1" thickBot="1">
      <c r="A2" s="1112" t="s">
        <v>160</v>
      </c>
      <c r="B2" s="1113"/>
      <c r="C2" s="910" t="s">
        <v>161</v>
      </c>
      <c r="D2" s="911" t="s">
        <v>162</v>
      </c>
      <c r="E2" s="1125" t="s">
        <v>163</v>
      </c>
      <c r="F2" s="1126"/>
      <c r="G2" s="909"/>
    </row>
    <row r="3" spans="1:8" ht="17.100000000000001" customHeight="1" thickBot="1">
      <c r="A3" s="1112" t="s">
        <v>164</v>
      </c>
      <c r="B3" s="1113"/>
      <c r="C3" s="1127" t="s">
        <v>165</v>
      </c>
      <c r="D3" s="1128"/>
      <c r="E3" s="1128"/>
      <c r="F3" s="1129"/>
      <c r="G3" s="909"/>
    </row>
    <row r="4" spans="1:8" ht="17.100000000000001" customHeight="1" thickBot="1">
      <c r="A4" s="1130" t="s">
        <v>166</v>
      </c>
      <c r="B4" s="1131"/>
      <c r="C4" s="1127" t="s">
        <v>167</v>
      </c>
      <c r="D4" s="1132"/>
      <c r="E4" s="1132"/>
      <c r="F4" s="1133"/>
      <c r="G4" s="909"/>
    </row>
    <row r="5" spans="1:8" ht="17.100000000000001" customHeight="1" thickBot="1">
      <c r="A5" s="1110" t="s">
        <v>168</v>
      </c>
      <c r="B5" s="1111"/>
      <c r="C5" s="912" t="s">
        <v>169</v>
      </c>
      <c r="D5" s="913" t="s">
        <v>170</v>
      </c>
      <c r="E5" s="914" t="s">
        <v>171</v>
      </c>
      <c r="F5" s="915"/>
      <c r="G5" s="909"/>
    </row>
    <row r="6" spans="1:8" ht="17.100000000000001" customHeight="1" thickBot="1">
      <c r="A6" s="1112" t="s">
        <v>172</v>
      </c>
      <c r="B6" s="1113"/>
      <c r="C6" s="916" t="s">
        <v>173</v>
      </c>
      <c r="D6" s="917"/>
      <c r="E6" s="917"/>
      <c r="F6" s="918"/>
      <c r="G6" s="909"/>
    </row>
    <row r="7" spans="1:8" ht="15">
      <c r="A7" s="919"/>
      <c r="B7" s="920"/>
      <c r="C7" s="920"/>
      <c r="D7" s="920"/>
      <c r="G7" s="909"/>
    </row>
    <row r="8" spans="1:8" ht="15.75" thickBot="1">
      <c r="A8" s="921" t="s">
        <v>174</v>
      </c>
      <c r="B8" s="920"/>
      <c r="C8" s="920"/>
      <c r="D8" s="920"/>
      <c r="G8" s="909"/>
    </row>
    <row r="9" spans="1:8" ht="20.25" customHeight="1" thickBot="1">
      <c r="A9" s="1114" t="s">
        <v>198</v>
      </c>
      <c r="B9" s="1115"/>
      <c r="C9" s="1115"/>
      <c r="D9" s="1116"/>
      <c r="G9" s="909"/>
    </row>
    <row r="10" spans="1:8" ht="15">
      <c r="A10" s="921"/>
      <c r="B10" s="920"/>
      <c r="C10" s="920"/>
      <c r="D10" s="920"/>
      <c r="G10" s="909"/>
    </row>
    <row r="11" spans="1:8" ht="15" hidden="1">
      <c r="A11" s="921" t="s">
        <v>175</v>
      </c>
      <c r="B11" s="920"/>
      <c r="C11" s="920"/>
      <c r="D11" s="920"/>
      <c r="G11" s="909"/>
    </row>
    <row r="12" spans="1:8" ht="25.5" hidden="1" customHeight="1" thickBot="1">
      <c r="A12" s="922" t="s">
        <v>176</v>
      </c>
      <c r="B12" s="1117" t="s">
        <v>177</v>
      </c>
      <c r="C12" s="1118"/>
      <c r="D12" s="1118"/>
      <c r="E12" s="1118"/>
      <c r="F12" s="1118"/>
      <c r="G12" s="1118"/>
      <c r="H12" s="1119"/>
    </row>
    <row r="13" spans="1:8" ht="15">
      <c r="A13" s="907"/>
      <c r="G13" s="909"/>
    </row>
    <row r="14" spans="1:8" ht="15.75" thickBot="1">
      <c r="A14" s="907" t="s">
        <v>178</v>
      </c>
      <c r="G14" s="909"/>
    </row>
    <row r="15" spans="1:8">
      <c r="A15" s="923" t="s">
        <v>179</v>
      </c>
      <c r="B15" s="924"/>
      <c r="C15" s="925" t="s">
        <v>180</v>
      </c>
      <c r="D15" s="926"/>
      <c r="E15" s="926"/>
      <c r="F15" s="926"/>
      <c r="G15" s="926"/>
      <c r="H15" s="927"/>
    </row>
    <row r="16" spans="1:8">
      <c r="A16" s="1120" t="s">
        <v>181</v>
      </c>
      <c r="B16" s="1121"/>
      <c r="C16" s="1121"/>
      <c r="D16" s="1121"/>
      <c r="E16" s="1121"/>
      <c r="F16" s="1121"/>
      <c r="G16" s="1121"/>
      <c r="H16" s="1122"/>
    </row>
    <row r="17" spans="1:8">
      <c r="A17" s="1120"/>
      <c r="B17" s="1121"/>
      <c r="C17" s="1121"/>
      <c r="D17" s="1121"/>
      <c r="E17" s="1121"/>
      <c r="F17" s="1121"/>
      <c r="G17" s="1121"/>
      <c r="H17" s="1122"/>
    </row>
    <row r="18" spans="1:8">
      <c r="A18" s="1120"/>
      <c r="B18" s="1121"/>
      <c r="C18" s="1121"/>
      <c r="D18" s="1121"/>
      <c r="E18" s="1121"/>
      <c r="F18" s="1121"/>
      <c r="G18" s="1121"/>
      <c r="H18" s="1122"/>
    </row>
    <row r="19" spans="1:8">
      <c r="A19" s="1123" t="s">
        <v>182</v>
      </c>
      <c r="B19" s="1124"/>
      <c r="C19" s="1124"/>
      <c r="D19" s="1124"/>
      <c r="E19" s="1124"/>
      <c r="F19" s="1124"/>
      <c r="G19" s="1124"/>
      <c r="H19" s="928"/>
    </row>
    <row r="20" spans="1:8" ht="15.75" customHeight="1" thickBot="1">
      <c r="A20" s="1102" t="s">
        <v>183</v>
      </c>
      <c r="B20" s="1103"/>
      <c r="C20" s="1103"/>
      <c r="D20" s="1103"/>
      <c r="E20" s="1103"/>
      <c r="F20" s="1103"/>
      <c r="G20" s="1103"/>
      <c r="H20" s="929"/>
    </row>
    <row r="21" spans="1:8" ht="15">
      <c r="A21" s="930"/>
      <c r="G21" s="909"/>
    </row>
    <row r="22" spans="1:8" ht="15.75" thickBot="1">
      <c r="A22" s="907" t="s">
        <v>184</v>
      </c>
      <c r="G22" s="909"/>
    </row>
    <row r="23" spans="1:8" ht="29.25" customHeight="1" thickBot="1">
      <c r="A23" s="1104" t="s">
        <v>185</v>
      </c>
      <c r="B23" s="1105"/>
      <c r="C23" s="1105"/>
      <c r="D23" s="1105"/>
      <c r="E23" s="1105"/>
      <c r="F23" s="1105"/>
      <c r="G23" s="1105"/>
      <c r="H23" s="1106"/>
    </row>
    <row r="24" spans="1:8" ht="15">
      <c r="A24" s="931"/>
      <c r="G24" s="909"/>
    </row>
    <row r="25" spans="1:8" ht="15.75" thickBot="1">
      <c r="A25" s="907" t="s">
        <v>186</v>
      </c>
      <c r="G25" s="909"/>
    </row>
    <row r="26" spans="1:8" ht="156" customHeight="1" thickBot="1">
      <c r="A26" s="1107" t="s">
        <v>187</v>
      </c>
      <c r="B26" s="1108"/>
      <c r="C26" s="1108"/>
      <c r="D26" s="1108"/>
      <c r="E26" s="1108"/>
      <c r="F26" s="1108"/>
      <c r="G26" s="1108"/>
      <c r="H26" s="1109"/>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election activeCell="A14" sqref="A14"/>
    </sheetView>
  </sheetViews>
  <sheetFormatPr defaultRowHeight="12.75"/>
  <cols>
    <col min="1" max="1" width="109.5703125" customWidth="1"/>
  </cols>
  <sheetData>
    <row r="1" spans="1:1" ht="19.5" thickTop="1" thickBot="1">
      <c r="A1" s="932" t="s">
        <v>188</v>
      </c>
    </row>
    <row r="2" spans="1:1" ht="16.5" thickTop="1">
      <c r="A2" s="933"/>
    </row>
    <row r="3" spans="1:1" ht="15">
      <c r="A3" s="934"/>
    </row>
    <row r="4" spans="1:1" ht="43.5" customHeight="1">
      <c r="A4" s="934" t="s">
        <v>189</v>
      </c>
    </row>
    <row r="5" spans="1:1" ht="30">
      <c r="A5" s="934" t="s">
        <v>190</v>
      </c>
    </row>
    <row r="6" spans="1:1" ht="30">
      <c r="A6" s="934" t="s">
        <v>191</v>
      </c>
    </row>
    <row r="7" spans="1:1" ht="30">
      <c r="A7" s="934" t="s">
        <v>192</v>
      </c>
    </row>
    <row r="8" spans="1:1" ht="30">
      <c r="A8" s="934" t="s">
        <v>193</v>
      </c>
    </row>
    <row r="9" spans="1:1" ht="30">
      <c r="A9" s="934" t="s">
        <v>194</v>
      </c>
    </row>
    <row r="10" spans="1:1" ht="33" customHeight="1">
      <c r="A10" s="934" t="s">
        <v>195</v>
      </c>
    </row>
    <row r="11" spans="1:1" ht="45">
      <c r="A11" s="934" t="s">
        <v>196</v>
      </c>
    </row>
    <row r="12" spans="1:1" ht="30">
      <c r="A12" s="935" t="s">
        <v>197</v>
      </c>
    </row>
    <row r="13" spans="1:1" ht="15.75">
      <c r="A13" s="93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2598435</v>
      </c>
      <c r="C3" s="23">
        <v>2598062</v>
      </c>
      <c r="D3" s="24" t="s">
        <v>15</v>
      </c>
      <c r="E3" s="23">
        <v>2598435</v>
      </c>
      <c r="F3" s="23">
        <v>2598062</v>
      </c>
      <c r="G3" s="24" t="s">
        <v>15</v>
      </c>
      <c r="H3" s="23">
        <v>2598435</v>
      </c>
      <c r="I3" s="23">
        <v>2598062</v>
      </c>
      <c r="J3" s="25" t="s">
        <v>15</v>
      </c>
      <c r="K3" s="26">
        <v>2598435</v>
      </c>
      <c r="L3" s="23">
        <v>2598062</v>
      </c>
      <c r="M3" s="24" t="s">
        <v>15</v>
      </c>
      <c r="N3" s="23">
        <v>2598435</v>
      </c>
      <c r="O3" s="23">
        <v>2598062</v>
      </c>
      <c r="P3" s="24" t="s">
        <v>15</v>
      </c>
      <c r="Q3" s="23">
        <v>2598435</v>
      </c>
      <c r="R3" s="23">
        <v>2598062</v>
      </c>
      <c r="S3" s="24" t="s">
        <v>15</v>
      </c>
      <c r="T3" s="23">
        <v>2598435</v>
      </c>
      <c r="U3" s="23">
        <v>2598062</v>
      </c>
      <c r="V3" s="27">
        <v>2598435</v>
      </c>
      <c r="W3" s="28">
        <v>2598062</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209899</v>
      </c>
      <c r="C6" s="46">
        <v>195982</v>
      </c>
      <c r="D6" s="47">
        <v>7.1011623516445382E-2</v>
      </c>
      <c r="E6" s="46">
        <v>150274</v>
      </c>
      <c r="F6" s="46">
        <v>146002</v>
      </c>
      <c r="G6" s="47">
        <v>2.925987315242257E-2</v>
      </c>
      <c r="H6" s="46">
        <v>59625</v>
      </c>
      <c r="I6" s="46">
        <v>49980</v>
      </c>
      <c r="J6" s="48">
        <v>0.19297719087635054</v>
      </c>
      <c r="K6" s="49">
        <v>0.70009561192863268</v>
      </c>
      <c r="L6" s="50">
        <v>0.70427708275879364</v>
      </c>
      <c r="M6" s="51">
        <v>-0.4</v>
      </c>
      <c r="N6" s="46">
        <v>284836</v>
      </c>
      <c r="O6" s="46">
        <v>280915</v>
      </c>
      <c r="P6" s="47">
        <v>1.3957958813164124E-2</v>
      </c>
      <c r="Q6" s="46">
        <v>406853</v>
      </c>
      <c r="R6" s="46">
        <v>398870</v>
      </c>
      <c r="S6" s="47">
        <v>2.0014039662045277E-2</v>
      </c>
      <c r="T6" s="46">
        <v>573133</v>
      </c>
      <c r="U6" s="52">
        <v>519307</v>
      </c>
      <c r="V6" s="53">
        <v>2.7305180110434066</v>
      </c>
      <c r="W6" s="54">
        <v>2.64976885632354</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198913</v>
      </c>
      <c r="C8" s="46">
        <v>186279</v>
      </c>
      <c r="D8" s="47">
        <v>6.7822996687764051E-2</v>
      </c>
      <c r="E8" s="46">
        <v>147725</v>
      </c>
      <c r="F8" s="46">
        <v>143613</v>
      </c>
      <c r="G8" s="47">
        <v>2.8632505413855293E-2</v>
      </c>
      <c r="H8" s="46">
        <v>51188</v>
      </c>
      <c r="I8" s="46">
        <v>42666</v>
      </c>
      <c r="J8" s="48">
        <v>0.19973749589837342</v>
      </c>
      <c r="K8" s="49">
        <v>0.71506501250988475</v>
      </c>
      <c r="L8" s="50">
        <v>0.7245153478717884</v>
      </c>
      <c r="M8" s="51">
        <v>-0.89999999999999991</v>
      </c>
      <c r="N8" s="46">
        <v>275797</v>
      </c>
      <c r="O8" s="46">
        <v>272262</v>
      </c>
      <c r="P8" s="47">
        <v>1.2983817058568584E-2</v>
      </c>
      <c r="Q8" s="46">
        <v>385695</v>
      </c>
      <c r="R8" s="46">
        <v>375785</v>
      </c>
      <c r="S8" s="47">
        <v>2.6371462405364771E-2</v>
      </c>
      <c r="T8" s="46">
        <v>550966</v>
      </c>
      <c r="U8" s="52">
        <v>499127</v>
      </c>
      <c r="V8" s="53">
        <v>2.7698843212861903</v>
      </c>
      <c r="W8" s="54">
        <v>2.6794593056651581</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120814</v>
      </c>
      <c r="C10" s="68">
        <v>114979</v>
      </c>
      <c r="D10" s="69">
        <v>5.0748397533462629E-2</v>
      </c>
      <c r="E10" s="68">
        <v>101500</v>
      </c>
      <c r="F10" s="68">
        <v>99404</v>
      </c>
      <c r="G10" s="69">
        <v>2.1085670596756669E-2</v>
      </c>
      <c r="H10" s="68">
        <v>19314</v>
      </c>
      <c r="I10" s="68">
        <v>15575</v>
      </c>
      <c r="J10" s="70">
        <v>0.24006420545746388</v>
      </c>
      <c r="K10" s="71">
        <v>0.76815526429751924</v>
      </c>
      <c r="L10" s="72">
        <v>0.80807510443924158</v>
      </c>
      <c r="M10" s="73">
        <v>-4</v>
      </c>
      <c r="N10" s="68">
        <v>173832</v>
      </c>
      <c r="O10" s="68">
        <v>176023</v>
      </c>
      <c r="P10" s="69">
        <v>-1.2447237008799987E-2</v>
      </c>
      <c r="Q10" s="68">
        <v>226298</v>
      </c>
      <c r="R10" s="68">
        <v>217830</v>
      </c>
      <c r="S10" s="69">
        <v>3.8874351558554836E-2</v>
      </c>
      <c r="T10" s="68">
        <v>317030</v>
      </c>
      <c r="U10" s="74">
        <v>296696</v>
      </c>
      <c r="V10" s="75">
        <v>2.624116410349794</v>
      </c>
      <c r="W10" s="76">
        <v>2.5804364275215472</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78099</v>
      </c>
      <c r="C12" s="68">
        <v>71300</v>
      </c>
      <c r="D12" s="69">
        <v>9.5357643758765778E-2</v>
      </c>
      <c r="E12" s="68">
        <v>46225</v>
      </c>
      <c r="F12" s="68">
        <v>44209</v>
      </c>
      <c r="G12" s="69">
        <v>4.5601574340066502E-2</v>
      </c>
      <c r="H12" s="68">
        <v>31874</v>
      </c>
      <c r="I12" s="68">
        <v>27091</v>
      </c>
      <c r="J12" s="70">
        <v>0.17655309881510464</v>
      </c>
      <c r="K12" s="71">
        <v>0.63969208956253887</v>
      </c>
      <c r="L12" s="72">
        <v>0.60928112437086512</v>
      </c>
      <c r="M12" s="73">
        <v>3</v>
      </c>
      <c r="N12" s="68">
        <v>101965</v>
      </c>
      <c r="O12" s="68">
        <v>96239</v>
      </c>
      <c r="P12" s="69">
        <v>5.9497708829060983E-2</v>
      </c>
      <c r="Q12" s="68">
        <v>159397</v>
      </c>
      <c r="R12" s="68">
        <v>157955</v>
      </c>
      <c r="S12" s="69">
        <v>9.1291823620651448E-3</v>
      </c>
      <c r="T12" s="68">
        <v>233936</v>
      </c>
      <c r="U12" s="74">
        <v>202431</v>
      </c>
      <c r="V12" s="75">
        <v>2.9953776616858092</v>
      </c>
      <c r="W12" s="76">
        <v>2.8391444600280504</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10986</v>
      </c>
      <c r="C14" s="46">
        <v>9703</v>
      </c>
      <c r="D14" s="47">
        <v>0.13222714624342988</v>
      </c>
      <c r="E14" s="46">
        <v>2549</v>
      </c>
      <c r="F14" s="46">
        <v>2389</v>
      </c>
      <c r="G14" s="47">
        <v>6.6973629133528667E-2</v>
      </c>
      <c r="H14" s="46">
        <v>8437</v>
      </c>
      <c r="I14" s="46">
        <v>7314</v>
      </c>
      <c r="J14" s="48">
        <v>0.15354115395132623</v>
      </c>
      <c r="K14" s="49">
        <v>0.42721429246620662</v>
      </c>
      <c r="L14" s="50">
        <v>0.37483214208360405</v>
      </c>
      <c r="M14" s="51">
        <v>5.2</v>
      </c>
      <c r="N14" s="46">
        <v>9039</v>
      </c>
      <c r="O14" s="46">
        <v>8653</v>
      </c>
      <c r="P14" s="47">
        <v>4.4608806194383448E-2</v>
      </c>
      <c r="Q14" s="46">
        <v>21158</v>
      </c>
      <c r="R14" s="46">
        <v>23085</v>
      </c>
      <c r="S14" s="47">
        <v>-8.3474117392246042E-2</v>
      </c>
      <c r="T14" s="46">
        <v>22167</v>
      </c>
      <c r="U14" s="52">
        <v>20180</v>
      </c>
      <c r="V14" s="53">
        <v>2.0177498634625888</v>
      </c>
      <c r="W14" s="54">
        <v>2.0797691435638463</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189446</v>
      </c>
      <c r="C18" s="101">
        <v>177874</v>
      </c>
      <c r="D18" s="102">
        <v>6.505728774300909E-2</v>
      </c>
      <c r="E18" s="101">
        <v>140678</v>
      </c>
      <c r="F18" s="101">
        <v>137221</v>
      </c>
      <c r="G18" s="102">
        <v>2.5192936941138746E-2</v>
      </c>
      <c r="H18" s="101">
        <v>48768</v>
      </c>
      <c r="I18" s="101">
        <v>40653</v>
      </c>
      <c r="J18" s="103">
        <v>0.19961626448232603</v>
      </c>
      <c r="K18" s="104">
        <v>0.72556885190915676</v>
      </c>
      <c r="L18" s="105">
        <v>0.73446529689098061</v>
      </c>
      <c r="M18" s="106">
        <v>-0.89999999999999991</v>
      </c>
      <c r="N18" s="101">
        <v>268237</v>
      </c>
      <c r="O18" s="101">
        <v>264987</v>
      </c>
      <c r="P18" s="102">
        <v>1.2264752610505421E-2</v>
      </c>
      <c r="Q18" s="101">
        <v>369692</v>
      </c>
      <c r="R18" s="101">
        <v>360789</v>
      </c>
      <c r="S18" s="102">
        <v>2.4676472952335021E-2</v>
      </c>
      <c r="T18" s="101">
        <v>536326</v>
      </c>
      <c r="U18" s="107">
        <v>485081</v>
      </c>
      <c r="V18" s="108">
        <v>2.8310230883734677</v>
      </c>
      <c r="W18" s="109">
        <v>2.7271045796462663</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113470</v>
      </c>
      <c r="C20" s="114">
        <v>108620</v>
      </c>
      <c r="D20" s="115">
        <v>4.465107714969619E-2</v>
      </c>
      <c r="E20" s="114">
        <v>94978</v>
      </c>
      <c r="F20" s="114">
        <v>93669</v>
      </c>
      <c r="G20" s="115">
        <v>1.3974740842754806E-2</v>
      </c>
      <c r="H20" s="114">
        <v>18492</v>
      </c>
      <c r="I20" s="114">
        <v>14951</v>
      </c>
      <c r="J20" s="116">
        <v>0.23684034512741622</v>
      </c>
      <c r="K20" s="117">
        <v>0.78526752089970486</v>
      </c>
      <c r="L20" s="118">
        <v>0.82503523121849165</v>
      </c>
      <c r="M20" s="119">
        <v>-4</v>
      </c>
      <c r="N20" s="114">
        <v>167858</v>
      </c>
      <c r="O20" s="114">
        <v>170364</v>
      </c>
      <c r="P20" s="115">
        <v>-1.4709680448921134E-2</v>
      </c>
      <c r="Q20" s="114">
        <v>213759</v>
      </c>
      <c r="R20" s="114">
        <v>206493</v>
      </c>
      <c r="S20" s="115">
        <v>3.5187633479100984E-2</v>
      </c>
      <c r="T20" s="114">
        <v>305656</v>
      </c>
      <c r="U20" s="120">
        <v>286142</v>
      </c>
      <c r="V20" s="121">
        <v>2.693716400810787</v>
      </c>
      <c r="W20" s="122">
        <v>2.6343399005707973</v>
      </c>
    </row>
    <row r="21" spans="1:23">
      <c r="A21" s="113" t="s">
        <v>23</v>
      </c>
      <c r="B21" s="114">
        <v>75976</v>
      </c>
      <c r="C21" s="68">
        <v>69254</v>
      </c>
      <c r="D21" s="115">
        <v>9.7062985531521651E-2</v>
      </c>
      <c r="E21" s="114">
        <v>45700</v>
      </c>
      <c r="F21" s="114">
        <v>43552</v>
      </c>
      <c r="G21" s="115">
        <v>4.932035268185158E-2</v>
      </c>
      <c r="H21" s="114">
        <v>30276</v>
      </c>
      <c r="I21" s="114">
        <v>25702</v>
      </c>
      <c r="J21" s="116">
        <v>0.17796280445101548</v>
      </c>
      <c r="K21" s="117">
        <v>0.64373160267550811</v>
      </c>
      <c r="L21" s="118">
        <v>0.61325633846632444</v>
      </c>
      <c r="M21" s="119">
        <v>3</v>
      </c>
      <c r="N21" s="114">
        <v>100379</v>
      </c>
      <c r="O21" s="114">
        <v>94623</v>
      </c>
      <c r="P21" s="115">
        <v>6.0830876214028301E-2</v>
      </c>
      <c r="Q21" s="114">
        <v>155933</v>
      </c>
      <c r="R21" s="114">
        <v>154296</v>
      </c>
      <c r="S21" s="115">
        <v>1.0609477886659408E-2</v>
      </c>
      <c r="T21" s="114">
        <v>230670</v>
      </c>
      <c r="U21" s="120">
        <v>198939</v>
      </c>
      <c r="V21" s="121">
        <v>3.0360903443192586</v>
      </c>
      <c r="W21" s="122">
        <v>2.872599416640194</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9467</v>
      </c>
      <c r="C24" s="101">
        <v>8405</v>
      </c>
      <c r="D24" s="102">
        <v>0.12635336109458656</v>
      </c>
      <c r="E24" s="101">
        <v>7047</v>
      </c>
      <c r="F24" s="101">
        <v>6392</v>
      </c>
      <c r="G24" s="102">
        <v>0.10247183979974969</v>
      </c>
      <c r="H24" s="101">
        <v>2420</v>
      </c>
      <c r="I24" s="101">
        <v>2013</v>
      </c>
      <c r="J24" s="103">
        <v>0.20218579234972678</v>
      </c>
      <c r="K24" s="104">
        <v>0.47241142285821408</v>
      </c>
      <c r="L24" s="105">
        <v>0.48512936783142169</v>
      </c>
      <c r="M24" s="106">
        <v>-1.3</v>
      </c>
      <c r="N24" s="101">
        <v>7560</v>
      </c>
      <c r="O24" s="101">
        <v>7275</v>
      </c>
      <c r="P24" s="102">
        <v>3.9175257731958762E-2</v>
      </c>
      <c r="Q24" s="101">
        <v>16003</v>
      </c>
      <c r="R24" s="101">
        <v>14996</v>
      </c>
      <c r="S24" s="102">
        <v>6.7151240330754869E-2</v>
      </c>
      <c r="T24" s="101">
        <v>14640</v>
      </c>
      <c r="U24" s="107">
        <v>14046</v>
      </c>
      <c r="V24" s="108">
        <v>1.5464244216752931</v>
      </c>
      <c r="W24" s="109">
        <v>1.6711481261154075</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7344</v>
      </c>
      <c r="C26" s="114">
        <v>6359</v>
      </c>
      <c r="D26" s="115">
        <v>0.15489856895738324</v>
      </c>
      <c r="E26" s="114">
        <v>6522</v>
      </c>
      <c r="F26" s="114">
        <v>5735</v>
      </c>
      <c r="G26" s="115">
        <v>0.13722755013077595</v>
      </c>
      <c r="H26" s="114">
        <v>822</v>
      </c>
      <c r="I26" s="114">
        <v>624</v>
      </c>
      <c r="J26" s="116">
        <v>0.31730769230769229</v>
      </c>
      <c r="K26" s="117">
        <v>0.47643352739452904</v>
      </c>
      <c r="L26" s="118">
        <v>0.49916203581194318</v>
      </c>
      <c r="M26" s="119">
        <v>-2.2999999999999998</v>
      </c>
      <c r="N26" s="114">
        <v>5974</v>
      </c>
      <c r="O26" s="114">
        <v>5659</v>
      </c>
      <c r="P26" s="115">
        <v>5.5663544795900334E-2</v>
      </c>
      <c r="Q26" s="114">
        <v>12539</v>
      </c>
      <c r="R26" s="114">
        <v>11337</v>
      </c>
      <c r="S26" s="115">
        <v>0.10602452147834523</v>
      </c>
      <c r="T26" s="114">
        <v>11374</v>
      </c>
      <c r="U26" s="120">
        <v>10554</v>
      </c>
      <c r="V26" s="121">
        <v>1.5487472766884531</v>
      </c>
      <c r="W26" s="122">
        <v>1.6596949205849976</v>
      </c>
    </row>
    <row r="27" spans="1:23">
      <c r="A27" s="113" t="s">
        <v>23</v>
      </c>
      <c r="B27" s="114">
        <v>2123</v>
      </c>
      <c r="C27" s="114">
        <v>2046</v>
      </c>
      <c r="D27" s="115">
        <v>3.7634408602150539E-2</v>
      </c>
      <c r="E27" s="114">
        <v>525</v>
      </c>
      <c r="F27" s="114">
        <v>657</v>
      </c>
      <c r="G27" s="115">
        <v>-0.20091324200913241</v>
      </c>
      <c r="H27" s="114">
        <v>1598</v>
      </c>
      <c r="I27" s="114">
        <v>1389</v>
      </c>
      <c r="J27" s="116">
        <v>0.15046796256299497</v>
      </c>
      <c r="K27" s="117">
        <v>0.45785219399538107</v>
      </c>
      <c r="L27" s="118">
        <v>0.44165072424159607</v>
      </c>
      <c r="M27" s="119">
        <v>1.6</v>
      </c>
      <c r="N27" s="114">
        <v>1586</v>
      </c>
      <c r="O27" s="114">
        <v>1616</v>
      </c>
      <c r="P27" s="115">
        <v>-1.8564356435643563E-2</v>
      </c>
      <c r="Q27" s="114">
        <v>3464</v>
      </c>
      <c r="R27" s="114">
        <v>3659</v>
      </c>
      <c r="S27" s="115">
        <v>-5.3293249521727246E-2</v>
      </c>
      <c r="T27" s="114">
        <v>3266</v>
      </c>
      <c r="U27" s="120">
        <v>3492</v>
      </c>
      <c r="V27" s="121">
        <v>1.5383890720678286</v>
      </c>
      <c r="W27" s="122">
        <v>1.7067448680351907</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APRIL 2014 VS 2013</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2008727</v>
      </c>
      <c r="C6" s="195">
        <v>1997490</v>
      </c>
      <c r="D6" s="196">
        <v>5.625560077897762E-3</v>
      </c>
      <c r="E6" s="197">
        <v>1355062</v>
      </c>
      <c r="F6" s="195">
        <v>1324149</v>
      </c>
      <c r="G6" s="198">
        <v>2.3345560054042258E-2</v>
      </c>
      <c r="H6" s="195">
        <v>653665</v>
      </c>
      <c r="I6" s="195">
        <v>673341</v>
      </c>
      <c r="J6" s="196">
        <v>-2.9221449458743786E-2</v>
      </c>
      <c r="K6" s="199">
        <v>0.69399999999999995</v>
      </c>
      <c r="L6" s="196">
        <v>0.69699999999999995</v>
      </c>
      <c r="M6" s="200">
        <v>-0.3</v>
      </c>
      <c r="N6" s="195">
        <v>2781895</v>
      </c>
      <c r="O6" s="195">
        <v>2799749</v>
      </c>
      <c r="P6" s="196">
        <v>-6.3770002239486468E-3</v>
      </c>
      <c r="Q6" s="197">
        <v>4009321</v>
      </c>
      <c r="R6" s="195">
        <v>4017760</v>
      </c>
      <c r="S6" s="198">
        <v>-2.1004241169208715E-3</v>
      </c>
      <c r="T6" s="195">
        <v>5326470</v>
      </c>
      <c r="U6" s="201">
        <v>5287414</v>
      </c>
      <c r="V6" s="202">
        <v>2.6516644621195415</v>
      </c>
      <c r="W6" s="203">
        <v>2.6470290214218846</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1906467</v>
      </c>
      <c r="C8" s="195">
        <v>1887667</v>
      </c>
      <c r="D8" s="196">
        <v>9.9593837260491397E-3</v>
      </c>
      <c r="E8" s="197">
        <v>1332264</v>
      </c>
      <c r="F8" s="195">
        <v>1302115</v>
      </c>
      <c r="G8" s="198">
        <v>2.3153868897908401E-2</v>
      </c>
      <c r="H8" s="195">
        <v>574203</v>
      </c>
      <c r="I8" s="195">
        <v>585552</v>
      </c>
      <c r="J8" s="196">
        <v>-1.9381711615706204E-2</v>
      </c>
      <c r="K8" s="199">
        <v>0.71099999999999997</v>
      </c>
      <c r="L8" s="196">
        <v>0.71599999999999997</v>
      </c>
      <c r="M8" s="200">
        <v>-0.5</v>
      </c>
      <c r="N8" s="195">
        <v>2696673</v>
      </c>
      <c r="O8" s="195">
        <v>2709595</v>
      </c>
      <c r="P8" s="196">
        <v>-4.7689783897593551E-3</v>
      </c>
      <c r="Q8" s="197">
        <v>3791861</v>
      </c>
      <c r="R8" s="195">
        <v>3785297</v>
      </c>
      <c r="S8" s="198">
        <v>1.7340779336469502E-3</v>
      </c>
      <c r="T8" s="195">
        <v>5119190</v>
      </c>
      <c r="U8" s="201">
        <v>5062318</v>
      </c>
      <c r="V8" s="202">
        <v>2.6851710520035228</v>
      </c>
      <c r="W8" s="208">
        <v>2.681785505600299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1153171</v>
      </c>
      <c r="C10" s="220">
        <v>1130518</v>
      </c>
      <c r="D10" s="221">
        <v>2.0037717223432089E-2</v>
      </c>
      <c r="E10" s="222">
        <v>950895</v>
      </c>
      <c r="F10" s="220">
        <v>932629</v>
      </c>
      <c r="G10" s="223">
        <v>1.9585494339120914E-2</v>
      </c>
      <c r="H10" s="220">
        <v>202276</v>
      </c>
      <c r="I10" s="220">
        <v>197889</v>
      </c>
      <c r="J10" s="221">
        <v>2.2168993728807564E-2</v>
      </c>
      <c r="K10" s="224">
        <v>0.78900000000000003</v>
      </c>
      <c r="L10" s="221">
        <v>0.79500000000000004</v>
      </c>
      <c r="M10" s="225">
        <v>-0.6</v>
      </c>
      <c r="N10" s="220">
        <v>1736974</v>
      </c>
      <c r="O10" s="220">
        <v>1738577</v>
      </c>
      <c r="P10" s="221">
        <v>-9.2201840930830213E-4</v>
      </c>
      <c r="Q10" s="222">
        <v>2202124</v>
      </c>
      <c r="R10" s="220">
        <v>2187534</v>
      </c>
      <c r="S10" s="223">
        <v>6.6696106209092063E-3</v>
      </c>
      <c r="T10" s="220">
        <v>3035125</v>
      </c>
      <c r="U10" s="226">
        <v>2982306</v>
      </c>
      <c r="V10" s="227">
        <v>2.6319817269078047</v>
      </c>
      <c r="W10" s="228">
        <v>2.6379995718776703</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753296</v>
      </c>
      <c r="C12" s="220">
        <v>757149</v>
      </c>
      <c r="D12" s="221">
        <v>-5.0888266378216179E-3</v>
      </c>
      <c r="E12" s="222">
        <v>381369</v>
      </c>
      <c r="F12" s="220">
        <v>369486</v>
      </c>
      <c r="G12" s="223">
        <v>3.2160893782173072E-2</v>
      </c>
      <c r="H12" s="220">
        <v>371927</v>
      </c>
      <c r="I12" s="220">
        <v>387663</v>
      </c>
      <c r="J12" s="221">
        <v>-4.059195744757689E-2</v>
      </c>
      <c r="K12" s="224">
        <v>0.60399999999999998</v>
      </c>
      <c r="L12" s="221">
        <v>0.60799999999999998</v>
      </c>
      <c r="M12" s="225">
        <v>-0.4</v>
      </c>
      <c r="N12" s="220">
        <v>959699</v>
      </c>
      <c r="O12" s="220">
        <v>971018</v>
      </c>
      <c r="P12" s="221">
        <v>-1.1656838493210218E-2</v>
      </c>
      <c r="Q12" s="222">
        <v>1589737</v>
      </c>
      <c r="R12" s="220">
        <v>1597763</v>
      </c>
      <c r="S12" s="223">
        <v>-5.0232731637921265E-3</v>
      </c>
      <c r="T12" s="220">
        <v>2084065</v>
      </c>
      <c r="U12" s="226">
        <v>2080012</v>
      </c>
      <c r="V12" s="227">
        <v>2.7665950701981692</v>
      </c>
      <c r="W12" s="228">
        <v>2.7471633720707551</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102260</v>
      </c>
      <c r="C14" s="195">
        <v>109823</v>
      </c>
      <c r="D14" s="196">
        <v>-6.8865356072953757E-2</v>
      </c>
      <c r="E14" s="197">
        <v>22798</v>
      </c>
      <c r="F14" s="195">
        <v>22034</v>
      </c>
      <c r="G14" s="198">
        <v>3.4673686121448673E-2</v>
      </c>
      <c r="H14" s="195">
        <v>79462</v>
      </c>
      <c r="I14" s="195">
        <v>87789</v>
      </c>
      <c r="J14" s="196">
        <v>-9.4852430258916265E-2</v>
      </c>
      <c r="K14" s="199">
        <v>0.39200000000000002</v>
      </c>
      <c r="L14" s="196">
        <v>0.38800000000000001</v>
      </c>
      <c r="M14" s="200">
        <v>0.4</v>
      </c>
      <c r="N14" s="195">
        <v>85222</v>
      </c>
      <c r="O14" s="195">
        <v>90154</v>
      </c>
      <c r="P14" s="196">
        <v>-5.4706391286021699E-2</v>
      </c>
      <c r="Q14" s="197">
        <v>217460</v>
      </c>
      <c r="R14" s="195">
        <v>232463</v>
      </c>
      <c r="S14" s="198">
        <v>-6.4539303028869108E-2</v>
      </c>
      <c r="T14" s="195">
        <v>207280</v>
      </c>
      <c r="U14" s="201">
        <v>225096</v>
      </c>
      <c r="V14" s="202">
        <v>2.0269900254253863</v>
      </c>
      <c r="W14" s="208">
        <v>2.0496253061744807</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1820655</v>
      </c>
      <c r="C18" s="252">
        <v>1796110</v>
      </c>
      <c r="D18" s="253">
        <v>1.3665644086386691E-2</v>
      </c>
      <c r="E18" s="254">
        <v>1267420</v>
      </c>
      <c r="F18" s="252">
        <v>1230153</v>
      </c>
      <c r="G18" s="255">
        <v>3.029460563035655E-2</v>
      </c>
      <c r="H18" s="252">
        <v>553235</v>
      </c>
      <c r="I18" s="252">
        <v>565957</v>
      </c>
      <c r="J18" s="253">
        <v>-2.2478739550884606E-2</v>
      </c>
      <c r="K18" s="256">
        <v>0.72099999999999997</v>
      </c>
      <c r="L18" s="253">
        <v>0.72499999999999998</v>
      </c>
      <c r="M18" s="257">
        <v>-0.4</v>
      </c>
      <c r="N18" s="252">
        <v>2622206</v>
      </c>
      <c r="O18" s="252">
        <v>2632676</v>
      </c>
      <c r="P18" s="253">
        <v>-3.9769420923805284E-3</v>
      </c>
      <c r="Q18" s="254">
        <v>3635659</v>
      </c>
      <c r="R18" s="252">
        <v>3630917</v>
      </c>
      <c r="S18" s="255">
        <v>1.3060061686896176E-3</v>
      </c>
      <c r="T18" s="252">
        <v>4978140</v>
      </c>
      <c r="U18" s="258">
        <v>4915498</v>
      </c>
      <c r="V18" s="259">
        <v>2.7342577259283058</v>
      </c>
      <c r="W18" s="260">
        <v>2.7367466357851136</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1084352</v>
      </c>
      <c r="C20" s="264">
        <v>1056666</v>
      </c>
      <c r="D20" s="265">
        <v>2.6201278360427988E-2</v>
      </c>
      <c r="E20" s="222">
        <v>890509</v>
      </c>
      <c r="F20" s="220">
        <v>866537</v>
      </c>
      <c r="G20" s="266">
        <v>2.7664138980793666E-2</v>
      </c>
      <c r="H20" s="220">
        <v>193843</v>
      </c>
      <c r="I20" s="220">
        <v>190129</v>
      </c>
      <c r="J20" s="265">
        <v>1.9534105791331149E-2</v>
      </c>
      <c r="K20" s="267">
        <v>0.80500000000000005</v>
      </c>
      <c r="L20" s="265">
        <v>0.81</v>
      </c>
      <c r="M20" s="268">
        <v>-0.5</v>
      </c>
      <c r="N20" s="220">
        <v>1676202</v>
      </c>
      <c r="O20" s="220">
        <v>1676464</v>
      </c>
      <c r="P20" s="265">
        <v>-1.5628131591253973E-4</v>
      </c>
      <c r="Q20" s="222">
        <v>2081160</v>
      </c>
      <c r="R20" s="220">
        <v>2069867</v>
      </c>
      <c r="S20" s="266">
        <v>5.4559061041120037E-3</v>
      </c>
      <c r="T20" s="220">
        <v>2920339</v>
      </c>
      <c r="U20" s="226">
        <v>2864466</v>
      </c>
      <c r="V20" s="269">
        <v>2.6931651345688485</v>
      </c>
      <c r="W20" s="270">
        <v>2.7108528144181796</v>
      </c>
    </row>
    <row r="21" spans="1:23" ht="15" customHeight="1">
      <c r="A21" s="263" t="s">
        <v>23</v>
      </c>
      <c r="B21" s="264">
        <v>736303</v>
      </c>
      <c r="C21" s="220">
        <v>739444</v>
      </c>
      <c r="D21" s="265">
        <v>-4.2477861744770395E-3</v>
      </c>
      <c r="E21" s="222">
        <v>376911</v>
      </c>
      <c r="F21" s="220">
        <v>363616</v>
      </c>
      <c r="G21" s="266">
        <v>3.6563297544662504E-2</v>
      </c>
      <c r="H21" s="220">
        <v>359392</v>
      </c>
      <c r="I21" s="220">
        <v>375828</v>
      </c>
      <c r="J21" s="265">
        <v>-4.3732771374139237E-2</v>
      </c>
      <c r="K21" s="267">
        <v>0.60899999999999999</v>
      </c>
      <c r="L21" s="265">
        <v>0.61299999999999999</v>
      </c>
      <c r="M21" s="268">
        <v>-0.4</v>
      </c>
      <c r="N21" s="220">
        <v>946004</v>
      </c>
      <c r="O21" s="220">
        <v>956212</v>
      </c>
      <c r="P21" s="265">
        <v>-1.0675456907045718E-2</v>
      </c>
      <c r="Q21" s="222">
        <v>1554499</v>
      </c>
      <c r="R21" s="220">
        <v>1561050</v>
      </c>
      <c r="S21" s="266">
        <v>-4.1965343839082672E-3</v>
      </c>
      <c r="T21" s="220">
        <v>2057801</v>
      </c>
      <c r="U21" s="226">
        <v>2051032</v>
      </c>
      <c r="V21" s="269">
        <v>2.7947747055220473</v>
      </c>
      <c r="W21" s="270">
        <v>2.7737489248678737</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85812</v>
      </c>
      <c r="C24" s="252">
        <v>91557</v>
      </c>
      <c r="D24" s="253">
        <v>-6.274779645466759E-2</v>
      </c>
      <c r="E24" s="254">
        <v>64844</v>
      </c>
      <c r="F24" s="252">
        <v>71962</v>
      </c>
      <c r="G24" s="255">
        <v>-9.8913315360884907E-2</v>
      </c>
      <c r="H24" s="252">
        <v>20968</v>
      </c>
      <c r="I24" s="252">
        <v>19595</v>
      </c>
      <c r="J24" s="253">
        <v>7.0068895126307734E-2</v>
      </c>
      <c r="K24" s="256">
        <v>0.47699999999999998</v>
      </c>
      <c r="L24" s="253">
        <v>0.498</v>
      </c>
      <c r="M24" s="257">
        <v>-2.1</v>
      </c>
      <c r="N24" s="252">
        <v>74467</v>
      </c>
      <c r="O24" s="252">
        <v>76919</v>
      </c>
      <c r="P24" s="253">
        <v>-3.1877689517544432E-2</v>
      </c>
      <c r="Q24" s="254">
        <v>156202</v>
      </c>
      <c r="R24" s="252">
        <v>154380</v>
      </c>
      <c r="S24" s="255">
        <v>1.1802046897266485E-2</v>
      </c>
      <c r="T24" s="252">
        <v>141050</v>
      </c>
      <c r="U24" s="258">
        <v>146820</v>
      </c>
      <c r="V24" s="259">
        <v>1.6437095044982053</v>
      </c>
      <c r="W24" s="260">
        <v>1.6035912054785544</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68819</v>
      </c>
      <c r="C26" s="264">
        <v>73852</v>
      </c>
      <c r="D26" s="265">
        <v>-6.8149813139793097E-2</v>
      </c>
      <c r="E26" s="222">
        <v>60386</v>
      </c>
      <c r="F26" s="220">
        <v>66092</v>
      </c>
      <c r="G26" s="266">
        <v>-8.6334200810990747E-2</v>
      </c>
      <c r="H26" s="220">
        <v>8433</v>
      </c>
      <c r="I26" s="220">
        <v>7760</v>
      </c>
      <c r="J26" s="265">
        <v>8.6726804123711337E-2</v>
      </c>
      <c r="K26" s="267">
        <v>0.502</v>
      </c>
      <c r="L26" s="265">
        <v>0.52800000000000002</v>
      </c>
      <c r="M26" s="268">
        <v>-2.6</v>
      </c>
      <c r="N26" s="220">
        <v>60772</v>
      </c>
      <c r="O26" s="220">
        <v>62113</v>
      </c>
      <c r="P26" s="265">
        <v>-2.158968331911194E-2</v>
      </c>
      <c r="Q26" s="222">
        <v>120964</v>
      </c>
      <c r="R26" s="220">
        <v>117667</v>
      </c>
      <c r="S26" s="266">
        <v>2.801975065226444E-2</v>
      </c>
      <c r="T26" s="220">
        <v>114786</v>
      </c>
      <c r="U26" s="226">
        <v>117840</v>
      </c>
      <c r="V26" s="269">
        <v>1.6679405396765428</v>
      </c>
      <c r="W26" s="270">
        <v>1.5956236797920165</v>
      </c>
    </row>
    <row r="27" spans="1:23" ht="15" customHeight="1">
      <c r="A27" s="263" t="s">
        <v>23</v>
      </c>
      <c r="B27" s="264">
        <v>16993</v>
      </c>
      <c r="C27" s="264">
        <v>17705</v>
      </c>
      <c r="D27" s="265">
        <v>-4.0214628635978536E-2</v>
      </c>
      <c r="E27" s="222">
        <v>4458</v>
      </c>
      <c r="F27" s="220">
        <v>5870</v>
      </c>
      <c r="G27" s="266">
        <v>-0.24054514480408859</v>
      </c>
      <c r="H27" s="220">
        <v>12535</v>
      </c>
      <c r="I27" s="220">
        <v>11835</v>
      </c>
      <c r="J27" s="265">
        <v>5.9146599070553446E-2</v>
      </c>
      <c r="K27" s="267">
        <v>0.38900000000000001</v>
      </c>
      <c r="L27" s="265">
        <v>0.40300000000000002</v>
      </c>
      <c r="M27" s="268">
        <v>-1.4000000000000001</v>
      </c>
      <c r="N27" s="220">
        <v>13695</v>
      </c>
      <c r="O27" s="220">
        <v>14806</v>
      </c>
      <c r="P27" s="265">
        <v>-7.5037147102526E-2</v>
      </c>
      <c r="Q27" s="222">
        <v>35238</v>
      </c>
      <c r="R27" s="220">
        <v>36713</v>
      </c>
      <c r="S27" s="266">
        <v>-4.0176504235556888E-2</v>
      </c>
      <c r="T27" s="220">
        <v>26264</v>
      </c>
      <c r="U27" s="226">
        <v>28980</v>
      </c>
      <c r="V27" s="269">
        <v>1.5455775907726712</v>
      </c>
      <c r="W27" s="270">
        <v>1.6368257554363175</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2013-2014 AS OF APRIL 2014</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70</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36</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2014</v>
      </c>
      <c r="C3" s="166">
        <v>2013</v>
      </c>
      <c r="D3" s="315"/>
      <c r="E3" s="166">
        <v>2014</v>
      </c>
      <c r="F3" s="166">
        <v>2013</v>
      </c>
      <c r="G3" s="172"/>
      <c r="H3" s="168">
        <v>2014</v>
      </c>
      <c r="I3" s="166">
        <v>2013</v>
      </c>
      <c r="J3" s="316"/>
      <c r="K3" s="317">
        <v>2014</v>
      </c>
      <c r="L3" s="166">
        <v>2013</v>
      </c>
      <c r="M3" s="171"/>
      <c r="N3" s="166">
        <v>2014</v>
      </c>
      <c r="O3" s="166">
        <v>2013</v>
      </c>
      <c r="P3" s="172"/>
      <c r="Q3" s="168">
        <v>2014</v>
      </c>
      <c r="R3" s="166">
        <v>2013</v>
      </c>
      <c r="S3" s="315"/>
      <c r="T3" s="166">
        <v>2014</v>
      </c>
      <c r="U3" s="173">
        <v>2013</v>
      </c>
      <c r="V3" s="166">
        <v>2014</v>
      </c>
      <c r="W3" s="318">
        <v>2013</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827743</v>
      </c>
      <c r="C6" s="195">
        <v>798650</v>
      </c>
      <c r="D6" s="198">
        <v>3.6427721780504602E-2</v>
      </c>
      <c r="E6" s="195">
        <v>630140</v>
      </c>
      <c r="F6" s="195">
        <v>601777</v>
      </c>
      <c r="G6" s="196">
        <v>4.7132077164796927E-2</v>
      </c>
      <c r="H6" s="197">
        <v>197603</v>
      </c>
      <c r="I6" s="195">
        <v>196873</v>
      </c>
      <c r="J6" s="196">
        <v>3.7079741762455999E-3</v>
      </c>
      <c r="K6" s="199">
        <v>0.72803610751505254</v>
      </c>
      <c r="L6" s="196">
        <v>0.7326279316331803</v>
      </c>
      <c r="M6" s="200">
        <v>-0.5</v>
      </c>
      <c r="N6" s="195">
        <v>1179294</v>
      </c>
      <c r="O6" s="195">
        <v>1172645</v>
      </c>
      <c r="P6" s="196">
        <v>5.670087707703525E-3</v>
      </c>
      <c r="Q6" s="197">
        <v>1619829</v>
      </c>
      <c r="R6" s="195">
        <v>1600601</v>
      </c>
      <c r="S6" s="198">
        <v>1.2012987621524664E-2</v>
      </c>
      <c r="T6" s="195">
        <v>2226039</v>
      </c>
      <c r="U6" s="201">
        <v>2159074</v>
      </c>
      <c r="V6" s="202">
        <v>2.6892876170502196</v>
      </c>
      <c r="W6" s="328">
        <v>2.7034044950854565</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788894</v>
      </c>
      <c r="C8" s="195">
        <v>759500</v>
      </c>
      <c r="D8" s="198">
        <v>3.8701777485187626E-2</v>
      </c>
      <c r="E8" s="195">
        <v>618873</v>
      </c>
      <c r="F8" s="195">
        <v>591452</v>
      </c>
      <c r="G8" s="196">
        <v>4.6362173092660094E-2</v>
      </c>
      <c r="H8" s="197">
        <v>170021</v>
      </c>
      <c r="I8" s="195">
        <v>168048</v>
      </c>
      <c r="J8" s="196">
        <v>1.1740693135294678E-2</v>
      </c>
      <c r="K8" s="199">
        <v>0.74531189554810806</v>
      </c>
      <c r="L8" s="196">
        <v>0.753814906440331</v>
      </c>
      <c r="M8" s="200">
        <v>-0.89999999999999991</v>
      </c>
      <c r="N8" s="195">
        <v>1144413</v>
      </c>
      <c r="O8" s="195">
        <v>1137172</v>
      </c>
      <c r="P8" s="196">
        <v>6.3675503793621368E-3</v>
      </c>
      <c r="Q8" s="197">
        <v>1535482</v>
      </c>
      <c r="R8" s="195">
        <v>1508556</v>
      </c>
      <c r="S8" s="198">
        <v>1.7848856787550479E-2</v>
      </c>
      <c r="T8" s="195">
        <v>2146585</v>
      </c>
      <c r="U8" s="201">
        <v>2078218</v>
      </c>
      <c r="V8" s="202">
        <v>2.7210056103861864</v>
      </c>
      <c r="W8" s="328">
        <v>2.7362975641869651</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502420</v>
      </c>
      <c r="C10" s="220">
        <v>476544</v>
      </c>
      <c r="D10" s="223">
        <v>5.4299288208434056E-2</v>
      </c>
      <c r="E10" s="220">
        <v>434338</v>
      </c>
      <c r="F10" s="220">
        <v>410781</v>
      </c>
      <c r="G10" s="221">
        <v>5.7346858788502875E-2</v>
      </c>
      <c r="H10" s="222">
        <v>68082</v>
      </c>
      <c r="I10" s="220">
        <v>65763</v>
      </c>
      <c r="J10" s="221">
        <v>3.5262989827106427E-2</v>
      </c>
      <c r="K10" s="224">
        <v>0.81404685527569531</v>
      </c>
      <c r="L10" s="221">
        <v>0.82379231299630584</v>
      </c>
      <c r="M10" s="225">
        <v>-1</v>
      </c>
      <c r="N10" s="220">
        <v>736434</v>
      </c>
      <c r="O10" s="220">
        <v>721619</v>
      </c>
      <c r="P10" s="221">
        <v>2.0530224398193506E-2</v>
      </c>
      <c r="Q10" s="222">
        <v>904658</v>
      </c>
      <c r="R10" s="220">
        <v>875972</v>
      </c>
      <c r="S10" s="223">
        <v>3.274762207011183E-2</v>
      </c>
      <c r="T10" s="220">
        <v>1291255</v>
      </c>
      <c r="U10" s="226">
        <v>1234318</v>
      </c>
      <c r="V10" s="227">
        <v>2.5700708570518689</v>
      </c>
      <c r="W10" s="337">
        <v>2.5901448764437283</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286474</v>
      </c>
      <c r="C12" s="220">
        <v>282956</v>
      </c>
      <c r="D12" s="223">
        <v>1.2433028456721186E-2</v>
      </c>
      <c r="E12" s="220">
        <v>184535</v>
      </c>
      <c r="F12" s="220">
        <v>180671</v>
      </c>
      <c r="G12" s="221">
        <v>2.1386940903631461E-2</v>
      </c>
      <c r="H12" s="222">
        <v>101939</v>
      </c>
      <c r="I12" s="220">
        <v>102285</v>
      </c>
      <c r="J12" s="221">
        <v>-3.3827051864887326E-3</v>
      </c>
      <c r="K12" s="224">
        <v>0.65554778408659764</v>
      </c>
      <c r="L12" s="221">
        <v>0.67416566739777561</v>
      </c>
      <c r="M12" s="225">
        <v>-1.9</v>
      </c>
      <c r="N12" s="220">
        <v>407979</v>
      </c>
      <c r="O12" s="220">
        <v>415553</v>
      </c>
      <c r="P12" s="221">
        <v>-1.8226315295521871E-2</v>
      </c>
      <c r="Q12" s="222">
        <v>630824</v>
      </c>
      <c r="R12" s="220">
        <v>632584</v>
      </c>
      <c r="S12" s="223">
        <v>-2.7822391966916648E-3</v>
      </c>
      <c r="T12" s="220">
        <v>855330</v>
      </c>
      <c r="U12" s="226">
        <v>843900</v>
      </c>
      <c r="V12" s="227">
        <v>2.9857159812059733</v>
      </c>
      <c r="W12" s="337">
        <v>2.9824424998939763</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38849</v>
      </c>
      <c r="C14" s="195">
        <v>39150</v>
      </c>
      <c r="D14" s="198">
        <v>-7.6883780332056197E-3</v>
      </c>
      <c r="E14" s="195">
        <v>11267</v>
      </c>
      <c r="F14" s="195">
        <v>10325</v>
      </c>
      <c r="G14" s="196">
        <v>9.1234866828087166E-2</v>
      </c>
      <c r="H14" s="197">
        <v>27582</v>
      </c>
      <c r="I14" s="195">
        <v>28825</v>
      </c>
      <c r="J14" s="196">
        <v>-4.3122289679098008E-2</v>
      </c>
      <c r="K14" s="199">
        <v>0.41354167901644395</v>
      </c>
      <c r="L14" s="196">
        <v>0.38538758216089958</v>
      </c>
      <c r="M14" s="200">
        <v>2.8000000000000003</v>
      </c>
      <c r="N14" s="195">
        <v>34881</v>
      </c>
      <c r="O14" s="195">
        <v>35473</v>
      </c>
      <c r="P14" s="196">
        <v>-1.6688749189524427E-2</v>
      </c>
      <c r="Q14" s="197">
        <v>84347</v>
      </c>
      <c r="R14" s="195">
        <v>92045</v>
      </c>
      <c r="S14" s="198">
        <v>-8.3633005595089363E-2</v>
      </c>
      <c r="T14" s="195">
        <v>79454</v>
      </c>
      <c r="U14" s="201">
        <v>80856</v>
      </c>
      <c r="V14" s="202">
        <v>2.0452006486653453</v>
      </c>
      <c r="W14" s="328">
        <v>2.0652873563218392</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747040</v>
      </c>
      <c r="C18" s="252">
        <v>717740</v>
      </c>
      <c r="D18" s="255">
        <v>4.0822581993479531E-2</v>
      </c>
      <c r="E18" s="252">
        <v>586193</v>
      </c>
      <c r="F18" s="252">
        <v>557554</v>
      </c>
      <c r="G18" s="253">
        <v>5.1365428281386197E-2</v>
      </c>
      <c r="H18" s="254">
        <v>160847</v>
      </c>
      <c r="I18" s="252">
        <v>160186</v>
      </c>
      <c r="J18" s="253">
        <v>4.1264529983893721E-3</v>
      </c>
      <c r="K18" s="256">
        <v>0.75421634378661051</v>
      </c>
      <c r="L18" s="253">
        <v>0.76188246215307853</v>
      </c>
      <c r="M18" s="257">
        <v>-0.8</v>
      </c>
      <c r="N18" s="252">
        <v>1110527</v>
      </c>
      <c r="O18" s="252">
        <v>1103058</v>
      </c>
      <c r="P18" s="253">
        <v>6.7711761303576061E-3</v>
      </c>
      <c r="Q18" s="254">
        <v>1472425</v>
      </c>
      <c r="R18" s="252">
        <v>1447806</v>
      </c>
      <c r="S18" s="255">
        <v>1.7004350030321743E-2</v>
      </c>
      <c r="T18" s="252">
        <v>2082084</v>
      </c>
      <c r="U18" s="258">
        <v>2012629</v>
      </c>
      <c r="V18" s="259">
        <v>2.787111801242236</v>
      </c>
      <c r="W18" s="352">
        <v>2.8041198762783179</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468134</v>
      </c>
      <c r="C20" s="264">
        <v>443020</v>
      </c>
      <c r="D20" s="266">
        <v>5.6688185634960045E-2</v>
      </c>
      <c r="E20" s="220">
        <v>403713</v>
      </c>
      <c r="F20" s="220">
        <v>380354</v>
      </c>
      <c r="G20" s="265">
        <v>6.1413840790421552E-2</v>
      </c>
      <c r="H20" s="222">
        <v>64421</v>
      </c>
      <c r="I20" s="220">
        <v>62666</v>
      </c>
      <c r="J20" s="265">
        <v>2.8005617081032778E-2</v>
      </c>
      <c r="K20" s="267">
        <v>0.82838509600036481</v>
      </c>
      <c r="L20" s="265">
        <v>0.83663185551665331</v>
      </c>
      <c r="M20" s="268">
        <v>-0.8</v>
      </c>
      <c r="N20" s="220">
        <v>708396</v>
      </c>
      <c r="O20" s="220">
        <v>694166</v>
      </c>
      <c r="P20" s="265">
        <v>2.0499419447221556E-2</v>
      </c>
      <c r="Q20" s="222">
        <v>855153</v>
      </c>
      <c r="R20" s="220">
        <v>829715</v>
      </c>
      <c r="S20" s="266">
        <v>3.0658720162947517E-2</v>
      </c>
      <c r="T20" s="220">
        <v>1238284</v>
      </c>
      <c r="U20" s="226">
        <v>1182382</v>
      </c>
      <c r="V20" s="269">
        <v>2.6451486112950566</v>
      </c>
      <c r="W20" s="355">
        <v>2.668913367342332</v>
      </c>
    </row>
    <row r="21" spans="1:23">
      <c r="A21" s="354" t="s">
        <v>23</v>
      </c>
      <c r="B21" s="264">
        <v>278906</v>
      </c>
      <c r="C21" s="220">
        <v>274720</v>
      </c>
      <c r="D21" s="266">
        <v>1.523733255678509E-2</v>
      </c>
      <c r="E21" s="220">
        <v>182480</v>
      </c>
      <c r="F21" s="220">
        <v>177200</v>
      </c>
      <c r="G21" s="265">
        <v>2.9796839729119638E-2</v>
      </c>
      <c r="H21" s="222">
        <v>96426</v>
      </c>
      <c r="I21" s="220">
        <v>97520</v>
      </c>
      <c r="J21" s="265">
        <v>-1.1218211648892536E-2</v>
      </c>
      <c r="K21" s="267">
        <v>0.65146483235915442</v>
      </c>
      <c r="L21" s="265">
        <v>0.66154012920427574</v>
      </c>
      <c r="M21" s="268">
        <v>-1</v>
      </c>
      <c r="N21" s="220">
        <v>402131</v>
      </c>
      <c r="O21" s="220">
        <v>408892</v>
      </c>
      <c r="P21" s="265">
        <v>-1.6534928538587207E-2</v>
      </c>
      <c r="Q21" s="222">
        <v>617272</v>
      </c>
      <c r="R21" s="220">
        <v>618091</v>
      </c>
      <c r="S21" s="266">
        <v>-1.3250476062586253E-3</v>
      </c>
      <c r="T21" s="220">
        <v>843800</v>
      </c>
      <c r="U21" s="226">
        <v>830247</v>
      </c>
      <c r="V21" s="269">
        <v>3.0253920675783239</v>
      </c>
      <c r="W21" s="355">
        <v>3.022157105416424</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41854</v>
      </c>
      <c r="C24" s="252">
        <v>41760</v>
      </c>
      <c r="D24" s="255">
        <v>2.2509578544061301E-3</v>
      </c>
      <c r="E24" s="252">
        <v>32680</v>
      </c>
      <c r="F24" s="252">
        <v>33898</v>
      </c>
      <c r="G24" s="253">
        <v>-3.5931323381910435E-2</v>
      </c>
      <c r="H24" s="254">
        <v>9174</v>
      </c>
      <c r="I24" s="252">
        <v>7862</v>
      </c>
      <c r="J24" s="253">
        <v>0.16687865683032307</v>
      </c>
      <c r="K24" s="256">
        <v>0.53738680876032796</v>
      </c>
      <c r="L24" s="253">
        <v>0.56154732510288063</v>
      </c>
      <c r="M24" s="257">
        <v>-2.4</v>
      </c>
      <c r="N24" s="252">
        <v>33886</v>
      </c>
      <c r="O24" s="252">
        <v>34114</v>
      </c>
      <c r="P24" s="253">
        <v>-6.6834730609134077E-3</v>
      </c>
      <c r="Q24" s="254">
        <v>63057</v>
      </c>
      <c r="R24" s="252">
        <v>60750</v>
      </c>
      <c r="S24" s="255">
        <v>3.7975308641975306E-2</v>
      </c>
      <c r="T24" s="252">
        <v>64501</v>
      </c>
      <c r="U24" s="258">
        <v>65589</v>
      </c>
      <c r="V24" s="259">
        <v>1.5410952358197545</v>
      </c>
      <c r="W24" s="352">
        <v>1.5706178160919539</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34286</v>
      </c>
      <c r="C26" s="264">
        <v>33524</v>
      </c>
      <c r="D26" s="266">
        <v>2.2729984488724497E-2</v>
      </c>
      <c r="E26" s="220">
        <v>30625</v>
      </c>
      <c r="F26" s="220">
        <v>30427</v>
      </c>
      <c r="G26" s="265">
        <v>6.507378315312058E-3</v>
      </c>
      <c r="H26" s="222">
        <v>3661</v>
      </c>
      <c r="I26" s="220">
        <v>3097</v>
      </c>
      <c r="J26" s="265">
        <v>0.18211172102034226</v>
      </c>
      <c r="K26" s="267">
        <v>0.56636703363296637</v>
      </c>
      <c r="L26" s="265">
        <v>0.59348855308385762</v>
      </c>
      <c r="M26" s="268">
        <v>-2.7</v>
      </c>
      <c r="N26" s="220">
        <v>28038</v>
      </c>
      <c r="O26" s="220">
        <v>27453</v>
      </c>
      <c r="P26" s="265">
        <v>2.1309146541361599E-2</v>
      </c>
      <c r="Q26" s="222">
        <v>49505</v>
      </c>
      <c r="R26" s="220">
        <v>46257</v>
      </c>
      <c r="S26" s="266">
        <v>7.0216399680048419E-2</v>
      </c>
      <c r="T26" s="220">
        <v>52971</v>
      </c>
      <c r="U26" s="226">
        <v>51936</v>
      </c>
      <c r="V26" s="269">
        <v>1.5449746252114567</v>
      </c>
      <c r="W26" s="355">
        <v>1.5492184703496004</v>
      </c>
    </row>
    <row r="27" spans="1:23">
      <c r="A27" s="354" t="s">
        <v>23</v>
      </c>
      <c r="B27" s="264">
        <v>7568</v>
      </c>
      <c r="C27" s="264">
        <v>8236</v>
      </c>
      <c r="D27" s="266">
        <v>-8.1107333657115102E-2</v>
      </c>
      <c r="E27" s="220">
        <v>2055</v>
      </c>
      <c r="F27" s="220">
        <v>3471</v>
      </c>
      <c r="G27" s="265">
        <v>-0.40795159896283489</v>
      </c>
      <c r="H27" s="222">
        <v>5513</v>
      </c>
      <c r="I27" s="220">
        <v>4765</v>
      </c>
      <c r="J27" s="265">
        <v>0.15697796432318992</v>
      </c>
      <c r="K27" s="267">
        <v>0.43152302243211332</v>
      </c>
      <c r="L27" s="265">
        <v>0.45960118677982476</v>
      </c>
      <c r="M27" s="268">
        <v>-2.8000000000000003</v>
      </c>
      <c r="N27" s="220">
        <v>5848</v>
      </c>
      <c r="O27" s="220">
        <v>6661</v>
      </c>
      <c r="P27" s="265">
        <v>-0.12205374568383126</v>
      </c>
      <c r="Q27" s="222">
        <v>13552</v>
      </c>
      <c r="R27" s="220">
        <v>14493</v>
      </c>
      <c r="S27" s="266">
        <v>-6.4927896225764156E-2</v>
      </c>
      <c r="T27" s="220">
        <v>11530</v>
      </c>
      <c r="U27" s="226">
        <v>13653</v>
      </c>
      <c r="V27" s="269">
        <v>1.5235200845665962</v>
      </c>
      <c r="W27" s="355">
        <v>1.657722195240408</v>
      </c>
    </row>
    <row r="28" spans="1:23" ht="3" customHeight="1">
      <c r="A28" s="323"/>
      <c r="B28" s="324"/>
      <c r="C28" s="324"/>
      <c r="D28" s="236"/>
      <c r="E28" s="324" t="e">
        <f>'[1]TABLA-JAN-06'!E28</f>
        <v>#REF!</v>
      </c>
      <c r="F28" s="324" t="e">
        <f>'[1]TABLA-JAN-06'!F28</f>
        <v>#REF!</v>
      </c>
      <c r="G28" s="356"/>
      <c r="H28" s="188" t="e">
        <f>'[1]TABLA-JAN-06'!H28</f>
        <v>#REF!</v>
      </c>
      <c r="I28" s="324" t="e">
        <f>'[1]TABLA-JAN-06'!I28</f>
        <v>#REF!</v>
      </c>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APRIL</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1001" t="s">
        <v>37</v>
      </c>
      <c r="B1" s="1001"/>
      <c r="C1" s="1001"/>
      <c r="D1" s="1001"/>
      <c r="E1" s="1001"/>
      <c r="F1" s="1001"/>
      <c r="G1" s="1001"/>
      <c r="H1" s="1001"/>
      <c r="I1" s="1001"/>
      <c r="J1" s="1001"/>
      <c r="K1" s="1001"/>
      <c r="L1" s="1001"/>
      <c r="M1" s="1001"/>
      <c r="N1" s="1001"/>
      <c r="O1" s="1001"/>
      <c r="P1" s="1001"/>
      <c r="Q1" s="1001"/>
      <c r="R1" s="1001"/>
      <c r="S1" s="1001"/>
      <c r="T1" s="1001"/>
      <c r="U1" s="1001"/>
      <c r="V1" s="1001"/>
      <c r="W1" s="1001"/>
      <c r="X1" s="1001"/>
      <c r="Y1" s="1001"/>
      <c r="Z1" s="1001"/>
    </row>
    <row r="2" spans="1:26" s="377" customFormat="1" ht="15" customHeight="1">
      <c r="A2" s="1002"/>
      <c r="B2" s="1002"/>
      <c r="C2" s="1002"/>
      <c r="D2" s="1002"/>
      <c r="E2" s="1002"/>
      <c r="F2" s="1002"/>
      <c r="G2" s="1002"/>
      <c r="H2" s="1002"/>
      <c r="I2" s="1002"/>
      <c r="J2" s="1002"/>
      <c r="K2" s="1002"/>
      <c r="L2" s="1002"/>
      <c r="M2" s="1002"/>
      <c r="N2" s="1002"/>
      <c r="O2" s="1002"/>
      <c r="P2" s="1002"/>
      <c r="Q2" s="1002"/>
      <c r="R2" s="1002"/>
      <c r="S2" s="1002"/>
      <c r="T2" s="1002"/>
      <c r="U2" s="1002"/>
      <c r="V2" s="1002"/>
      <c r="W2" s="1002"/>
      <c r="X2" s="1002"/>
      <c r="Y2" s="1002"/>
      <c r="Z2" s="1002"/>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4" thickBot="1">
      <c r="A4" s="1003" t="s">
        <v>38</v>
      </c>
      <c r="B4" s="1003"/>
      <c r="C4" s="1003"/>
      <c r="D4" s="1003"/>
      <c r="E4" s="1003"/>
      <c r="F4" s="1003"/>
      <c r="G4" s="1003"/>
      <c r="H4" s="1003"/>
      <c r="I4" s="1003"/>
      <c r="J4" s="1003"/>
      <c r="K4" s="1003"/>
      <c r="L4" s="1003"/>
      <c r="M4" s="1003"/>
      <c r="N4" s="1003"/>
      <c r="O4" s="1003"/>
      <c r="P4" s="1003"/>
      <c r="Q4" s="1003"/>
      <c r="R4" s="1003"/>
      <c r="S4" s="1003"/>
      <c r="T4" s="1003"/>
      <c r="U4" s="1003"/>
      <c r="V4" s="1003"/>
      <c r="W4" s="1003"/>
      <c r="X4" s="1003"/>
      <c r="Y4" s="1003"/>
      <c r="Z4" s="1003"/>
    </row>
    <row r="5" spans="1:26" ht="15">
      <c r="A5" s="379"/>
      <c r="B5" s="380"/>
      <c r="C5" s="985" t="s">
        <v>39</v>
      </c>
      <c r="D5" s="985"/>
      <c r="E5" s="381" t="s">
        <v>40</v>
      </c>
      <c r="F5" s="985" t="s">
        <v>41</v>
      </c>
      <c r="G5" s="985"/>
      <c r="H5" s="381" t="s">
        <v>40</v>
      </c>
      <c r="I5" s="985" t="s">
        <v>42</v>
      </c>
      <c r="J5" s="985"/>
      <c r="K5" s="382" t="s">
        <v>40</v>
      </c>
      <c r="L5" s="383"/>
      <c r="M5" s="986" t="s">
        <v>43</v>
      </c>
      <c r="N5" s="986"/>
      <c r="O5" s="381" t="s">
        <v>44</v>
      </c>
      <c r="P5" s="985" t="s">
        <v>45</v>
      </c>
      <c r="Q5" s="985"/>
      <c r="R5" s="381" t="s">
        <v>40</v>
      </c>
      <c r="S5" s="985" t="s">
        <v>46</v>
      </c>
      <c r="T5" s="985"/>
      <c r="U5" s="381" t="s">
        <v>40</v>
      </c>
      <c r="V5" s="985" t="s">
        <v>47</v>
      </c>
      <c r="W5" s="985"/>
      <c r="X5" s="381" t="s">
        <v>40</v>
      </c>
      <c r="Y5" s="987" t="s">
        <v>48</v>
      </c>
      <c r="Z5" s="988"/>
    </row>
    <row r="6" spans="1:26" ht="30.75" thickBot="1">
      <c r="A6" s="384" t="s">
        <v>49</v>
      </c>
      <c r="B6" s="385" t="s">
        <v>50</v>
      </c>
      <c r="C6" s="386">
        <v>2014</v>
      </c>
      <c r="D6" s="386">
        <v>2013</v>
      </c>
      <c r="E6" s="387" t="s">
        <v>51</v>
      </c>
      <c r="F6" s="386">
        <v>2014</v>
      </c>
      <c r="G6" s="386">
        <v>2013</v>
      </c>
      <c r="H6" s="387" t="s">
        <v>51</v>
      </c>
      <c r="I6" s="386">
        <v>2014</v>
      </c>
      <c r="J6" s="386">
        <v>2013</v>
      </c>
      <c r="K6" s="387" t="s">
        <v>51</v>
      </c>
      <c r="L6" s="388"/>
      <c r="M6" s="389">
        <v>2014</v>
      </c>
      <c r="N6" s="386">
        <v>2013</v>
      </c>
      <c r="O6" s="387" t="s">
        <v>51</v>
      </c>
      <c r="P6" s="386">
        <v>2014</v>
      </c>
      <c r="Q6" s="386">
        <v>2013</v>
      </c>
      <c r="R6" s="387" t="s">
        <v>51</v>
      </c>
      <c r="S6" s="386">
        <v>2014</v>
      </c>
      <c r="T6" s="386">
        <v>2013</v>
      </c>
      <c r="U6" s="387" t="s">
        <v>51</v>
      </c>
      <c r="V6" s="386">
        <v>2014</v>
      </c>
      <c r="W6" s="386">
        <v>2013</v>
      </c>
      <c r="X6" s="387" t="s">
        <v>51</v>
      </c>
      <c r="Y6" s="390">
        <v>2014</v>
      </c>
      <c r="Z6" s="391">
        <v>2013</v>
      </c>
    </row>
    <row r="7" spans="1:26" ht="15">
      <c r="A7" s="999" t="s">
        <v>52</v>
      </c>
      <c r="B7" s="392" t="s">
        <v>53</v>
      </c>
      <c r="C7" s="393">
        <v>11738</v>
      </c>
      <c r="D7" s="393">
        <v>10911</v>
      </c>
      <c r="E7" s="394">
        <v>7.5795069196223988E-2</v>
      </c>
      <c r="F7" s="393">
        <v>9533</v>
      </c>
      <c r="G7" s="393">
        <v>8943</v>
      </c>
      <c r="H7" s="394">
        <v>6.5973387006597342E-2</v>
      </c>
      <c r="I7" s="393">
        <v>2205</v>
      </c>
      <c r="J7" s="393">
        <v>1968</v>
      </c>
      <c r="K7" s="394">
        <v>0.12042682926829268</v>
      </c>
      <c r="L7" s="395"/>
      <c r="M7" s="396">
        <v>0.5810145874156325</v>
      </c>
      <c r="N7" s="396">
        <v>0.60200843162332429</v>
      </c>
      <c r="O7" s="397">
        <v>-2.1</v>
      </c>
      <c r="P7" s="393">
        <v>13343</v>
      </c>
      <c r="Q7" s="393">
        <v>12709</v>
      </c>
      <c r="R7" s="394">
        <v>4.9885907624518055E-2</v>
      </c>
      <c r="S7" s="393">
        <v>22965</v>
      </c>
      <c r="T7" s="393">
        <v>21111</v>
      </c>
      <c r="U7" s="394">
        <v>8.7821514850078164E-2</v>
      </c>
      <c r="V7" s="393">
        <v>25284</v>
      </c>
      <c r="W7" s="393">
        <v>24044</v>
      </c>
      <c r="X7" s="394">
        <v>5.1572117784062552E-2</v>
      </c>
      <c r="Y7" s="398">
        <v>2.1540296472993696</v>
      </c>
      <c r="Z7" s="399">
        <v>2.2036476949867105</v>
      </c>
    </row>
    <row r="8" spans="1:26" ht="15">
      <c r="A8" s="1004"/>
      <c r="B8" s="392" t="s">
        <v>54</v>
      </c>
      <c r="C8" s="393">
        <v>16410</v>
      </c>
      <c r="D8" s="393">
        <v>11807</v>
      </c>
      <c r="E8" s="394">
        <v>0.38985347675107984</v>
      </c>
      <c r="F8" s="393">
        <v>13395</v>
      </c>
      <c r="G8" s="393">
        <v>10087</v>
      </c>
      <c r="H8" s="394">
        <v>0.32794686229800735</v>
      </c>
      <c r="I8" s="393">
        <v>3015</v>
      </c>
      <c r="J8" s="393">
        <v>1720</v>
      </c>
      <c r="K8" s="394">
        <v>0.75290697674418605</v>
      </c>
      <c r="L8" s="395"/>
      <c r="M8" s="396">
        <v>0.72766111513396092</v>
      </c>
      <c r="N8" s="396">
        <v>0.74396110277763405</v>
      </c>
      <c r="O8" s="397">
        <v>-1.6</v>
      </c>
      <c r="P8" s="393">
        <v>20098</v>
      </c>
      <c r="Q8" s="393">
        <v>14383</v>
      </c>
      <c r="R8" s="394">
        <v>0.39734408676910243</v>
      </c>
      <c r="S8" s="393">
        <v>27620</v>
      </c>
      <c r="T8" s="393">
        <v>19333</v>
      </c>
      <c r="U8" s="394">
        <v>0.42864532147105983</v>
      </c>
      <c r="V8" s="393">
        <v>36324</v>
      </c>
      <c r="W8" s="393">
        <v>23002</v>
      </c>
      <c r="X8" s="394">
        <v>0.57916702895400396</v>
      </c>
      <c r="Y8" s="398">
        <v>2.2135283363802558</v>
      </c>
      <c r="Z8" s="399">
        <v>1.9481663420005082</v>
      </c>
    </row>
    <row r="9" spans="1:26" ht="15.75" thickBot="1">
      <c r="A9" s="1000"/>
      <c r="B9" s="392" t="s">
        <v>55</v>
      </c>
      <c r="C9" s="393">
        <v>90821</v>
      </c>
      <c r="D9" s="393">
        <v>90679</v>
      </c>
      <c r="E9" s="394">
        <v>1.5659634535008105E-3</v>
      </c>
      <c r="F9" s="393">
        <v>77711</v>
      </c>
      <c r="G9" s="393">
        <v>79475</v>
      </c>
      <c r="H9" s="394">
        <v>-2.2195659012268009E-2</v>
      </c>
      <c r="I9" s="393">
        <v>13110</v>
      </c>
      <c r="J9" s="393">
        <v>11204</v>
      </c>
      <c r="K9" s="394">
        <v>0.17011781506604784</v>
      </c>
      <c r="L9" s="395"/>
      <c r="M9" s="396">
        <v>0.80305030148328616</v>
      </c>
      <c r="N9" s="396">
        <v>0.84335767432217645</v>
      </c>
      <c r="O9" s="397">
        <v>-4</v>
      </c>
      <c r="P9" s="393">
        <v>138111</v>
      </c>
      <c r="Q9" s="393">
        <v>146444</v>
      </c>
      <c r="R9" s="394">
        <v>-5.6902297123815247E-2</v>
      </c>
      <c r="S9" s="393">
        <v>171983</v>
      </c>
      <c r="T9" s="393">
        <v>173644</v>
      </c>
      <c r="U9" s="394">
        <v>-9.5655479026053297E-3</v>
      </c>
      <c r="V9" s="393">
        <v>251361</v>
      </c>
      <c r="W9" s="393">
        <v>246168</v>
      </c>
      <c r="X9" s="394">
        <v>2.1095349517402748E-2</v>
      </c>
      <c r="Y9" s="398">
        <v>2.7676528556170932</v>
      </c>
      <c r="Z9" s="399">
        <v>2.7147189536717433</v>
      </c>
    </row>
    <row r="10" spans="1:26" ht="15.75" thickBot="1">
      <c r="A10" s="400" t="s">
        <v>56</v>
      </c>
      <c r="B10" s="401"/>
      <c r="C10" s="402">
        <v>118969</v>
      </c>
      <c r="D10" s="402">
        <v>113397</v>
      </c>
      <c r="E10" s="403">
        <v>4.9137102392479516E-2</v>
      </c>
      <c r="F10" s="402">
        <v>100639</v>
      </c>
      <c r="G10" s="402">
        <v>98505</v>
      </c>
      <c r="H10" s="403">
        <v>2.1663874930206588E-2</v>
      </c>
      <c r="I10" s="402">
        <v>18330</v>
      </c>
      <c r="J10" s="402">
        <v>14892</v>
      </c>
      <c r="K10" s="403">
        <v>0.23086220789685738</v>
      </c>
      <c r="L10" s="395"/>
      <c r="M10" s="404">
        <v>0.77078465907048632</v>
      </c>
      <c r="N10" s="404">
        <v>0.81058256417921604</v>
      </c>
      <c r="O10" s="405">
        <v>-4</v>
      </c>
      <c r="P10" s="402">
        <v>171552</v>
      </c>
      <c r="Q10" s="402">
        <v>173536</v>
      </c>
      <c r="R10" s="403">
        <v>-1.1432786280656464E-2</v>
      </c>
      <c r="S10" s="402">
        <v>222568</v>
      </c>
      <c r="T10" s="402">
        <v>214088</v>
      </c>
      <c r="U10" s="403">
        <v>3.9609880049325509E-2</v>
      </c>
      <c r="V10" s="402">
        <v>312969</v>
      </c>
      <c r="W10" s="402">
        <v>293214</v>
      </c>
      <c r="X10" s="403">
        <v>6.7373999877222784E-2</v>
      </c>
      <c r="Y10" s="406">
        <v>2.6306768990241154</v>
      </c>
      <c r="Z10" s="407">
        <v>2.5857297812111431</v>
      </c>
    </row>
    <row r="11" spans="1:26" ht="15">
      <c r="A11" s="999" t="s">
        <v>57</v>
      </c>
      <c r="B11" s="392" t="s">
        <v>53</v>
      </c>
      <c r="C11" s="393">
        <v>15379</v>
      </c>
      <c r="D11" s="393">
        <v>14096</v>
      </c>
      <c r="E11" s="394">
        <v>9.1018728717366632E-2</v>
      </c>
      <c r="F11" s="393">
        <v>3281</v>
      </c>
      <c r="G11" s="393">
        <v>3166</v>
      </c>
      <c r="H11" s="394">
        <v>3.6323436512950093E-2</v>
      </c>
      <c r="I11" s="393">
        <v>12098</v>
      </c>
      <c r="J11" s="393">
        <v>10930</v>
      </c>
      <c r="K11" s="394">
        <v>0.10686184812442819</v>
      </c>
      <c r="L11" s="395"/>
      <c r="M11" s="396">
        <v>0.41178670489606384</v>
      </c>
      <c r="N11" s="396">
        <v>0.36220261962042233</v>
      </c>
      <c r="O11" s="397">
        <v>5</v>
      </c>
      <c r="P11" s="393">
        <v>13213</v>
      </c>
      <c r="Q11" s="393">
        <v>12195</v>
      </c>
      <c r="R11" s="394">
        <v>8.3476834768347677E-2</v>
      </c>
      <c r="S11" s="393">
        <v>32087</v>
      </c>
      <c r="T11" s="393">
        <v>33669</v>
      </c>
      <c r="U11" s="394">
        <v>-4.6986842496064628E-2</v>
      </c>
      <c r="V11" s="393">
        <v>30658</v>
      </c>
      <c r="W11" s="393">
        <v>28114</v>
      </c>
      <c r="X11" s="394">
        <v>9.0488724478907309E-2</v>
      </c>
      <c r="Y11" s="398">
        <v>1.9934976266337212</v>
      </c>
      <c r="Z11" s="399">
        <v>1.9944665153234959</v>
      </c>
    </row>
    <row r="12" spans="1:26" ht="15.75" thickBot="1">
      <c r="A12" s="1000"/>
      <c r="B12" s="392" t="s">
        <v>54</v>
      </c>
      <c r="C12" s="393">
        <v>14842</v>
      </c>
      <c r="D12" s="393">
        <v>12326</v>
      </c>
      <c r="E12" s="394">
        <v>0.20412136946292389</v>
      </c>
      <c r="F12" s="393">
        <v>5836</v>
      </c>
      <c r="G12" s="393">
        <v>3802</v>
      </c>
      <c r="H12" s="394">
        <v>0.53498158863755918</v>
      </c>
      <c r="I12" s="393">
        <v>9006</v>
      </c>
      <c r="J12" s="393">
        <v>8524</v>
      </c>
      <c r="K12" s="394">
        <v>5.6546222430783673E-2</v>
      </c>
      <c r="L12" s="395"/>
      <c r="M12" s="396">
        <v>0.64855648130207322</v>
      </c>
      <c r="N12" s="396">
        <v>0.52531113690023612</v>
      </c>
      <c r="O12" s="397">
        <v>12.3</v>
      </c>
      <c r="P12" s="393">
        <v>16736</v>
      </c>
      <c r="Q12" s="393">
        <v>13127</v>
      </c>
      <c r="R12" s="394">
        <v>0.27492953454711661</v>
      </c>
      <c r="S12" s="393">
        <v>25805</v>
      </c>
      <c r="T12" s="393">
        <v>24989</v>
      </c>
      <c r="U12" s="394">
        <v>3.2654367921885627E-2</v>
      </c>
      <c r="V12" s="393">
        <v>37728</v>
      </c>
      <c r="W12" s="393">
        <v>27363</v>
      </c>
      <c r="X12" s="394">
        <v>0.37879618462887843</v>
      </c>
      <c r="Y12" s="398">
        <v>2.541975475003369</v>
      </c>
      <c r="Z12" s="399">
        <v>2.2199415868895018</v>
      </c>
    </row>
    <row r="13" spans="1:26" ht="15.75" thickBot="1">
      <c r="A13" s="400" t="s">
        <v>56</v>
      </c>
      <c r="B13" s="401"/>
      <c r="C13" s="402">
        <v>30221</v>
      </c>
      <c r="D13" s="402">
        <v>26422</v>
      </c>
      <c r="E13" s="403">
        <v>0.14378169707062297</v>
      </c>
      <c r="F13" s="402">
        <v>9117</v>
      </c>
      <c r="G13" s="402">
        <v>6968</v>
      </c>
      <c r="H13" s="403">
        <v>0.30840987370838119</v>
      </c>
      <c r="I13" s="402">
        <v>21104</v>
      </c>
      <c r="J13" s="402">
        <v>19454</v>
      </c>
      <c r="K13" s="403">
        <v>8.4815462115760257E-2</v>
      </c>
      <c r="L13" s="395"/>
      <c r="M13" s="404">
        <v>0.51732536447177502</v>
      </c>
      <c r="N13" s="404">
        <v>0.43168877220498481</v>
      </c>
      <c r="O13" s="405">
        <v>8.6</v>
      </c>
      <c r="P13" s="402">
        <v>29949</v>
      </c>
      <c r="Q13" s="402">
        <v>25322</v>
      </c>
      <c r="R13" s="403">
        <v>0.18272648290024485</v>
      </c>
      <c r="S13" s="402">
        <v>57892</v>
      </c>
      <c r="T13" s="402">
        <v>58658</v>
      </c>
      <c r="U13" s="403">
        <v>-1.3058747314944254E-2</v>
      </c>
      <c r="V13" s="402">
        <v>68386</v>
      </c>
      <c r="W13" s="402">
        <v>55477</v>
      </c>
      <c r="X13" s="403">
        <v>0.23269102510950485</v>
      </c>
      <c r="Y13" s="406">
        <v>2.2628635716885608</v>
      </c>
      <c r="Z13" s="407">
        <v>2.0996518053137536</v>
      </c>
    </row>
    <row r="14" spans="1:26" ht="15">
      <c r="A14" s="999" t="s">
        <v>58</v>
      </c>
      <c r="B14" s="392" t="s">
        <v>53</v>
      </c>
      <c r="C14" s="393">
        <v>1710</v>
      </c>
      <c r="D14" s="393">
        <v>1381</v>
      </c>
      <c r="E14" s="394">
        <v>0.23823316437364228</v>
      </c>
      <c r="F14" s="393">
        <v>494</v>
      </c>
      <c r="G14" s="393">
        <v>503</v>
      </c>
      <c r="H14" s="394">
        <v>-1.7892644135188866E-2</v>
      </c>
      <c r="I14" s="393">
        <v>1216</v>
      </c>
      <c r="J14" s="393">
        <v>878</v>
      </c>
      <c r="K14" s="394">
        <v>0.38496583143507973</v>
      </c>
      <c r="L14" s="395"/>
      <c r="M14" s="396">
        <v>0.38109139905681561</v>
      </c>
      <c r="N14" s="396">
        <v>0.3316516779995613</v>
      </c>
      <c r="O14" s="397">
        <v>4.9000000000000004</v>
      </c>
      <c r="P14" s="393">
        <v>1697</v>
      </c>
      <c r="Q14" s="393">
        <v>1512</v>
      </c>
      <c r="R14" s="394">
        <v>0.12235449735449735</v>
      </c>
      <c r="S14" s="393">
        <v>4453</v>
      </c>
      <c r="T14" s="393">
        <v>4559</v>
      </c>
      <c r="U14" s="394">
        <v>-2.325071287563062E-2</v>
      </c>
      <c r="V14" s="393">
        <v>3719</v>
      </c>
      <c r="W14" s="393">
        <v>3137</v>
      </c>
      <c r="X14" s="394">
        <v>0.18552757411539689</v>
      </c>
      <c r="Y14" s="398">
        <v>2.1748538011695908</v>
      </c>
      <c r="Z14" s="399">
        <v>2.271542360608255</v>
      </c>
    </row>
    <row r="15" spans="1:26" ht="15">
      <c r="A15" s="1004"/>
      <c r="B15" s="392" t="s">
        <v>54</v>
      </c>
      <c r="C15" s="393">
        <v>9152</v>
      </c>
      <c r="D15" s="393">
        <v>8662</v>
      </c>
      <c r="E15" s="394">
        <v>5.6568921727083811E-2</v>
      </c>
      <c r="F15" s="393">
        <v>6055</v>
      </c>
      <c r="G15" s="393">
        <v>6527</v>
      </c>
      <c r="H15" s="394">
        <v>-7.231499923395128E-2</v>
      </c>
      <c r="I15" s="393">
        <v>3097</v>
      </c>
      <c r="J15" s="393">
        <v>2135</v>
      </c>
      <c r="K15" s="394">
        <v>0.45058548009367683</v>
      </c>
      <c r="L15" s="395"/>
      <c r="M15" s="396">
        <v>0.66514685611281943</v>
      </c>
      <c r="N15" s="396">
        <v>0.72276331896322321</v>
      </c>
      <c r="O15" s="397">
        <v>-5.8000000000000007</v>
      </c>
      <c r="P15" s="393">
        <v>12546</v>
      </c>
      <c r="Q15" s="393">
        <v>13580</v>
      </c>
      <c r="R15" s="394">
        <v>-7.6141384388807062E-2</v>
      </c>
      <c r="S15" s="393">
        <v>18862</v>
      </c>
      <c r="T15" s="393">
        <v>18789</v>
      </c>
      <c r="U15" s="394">
        <v>3.8852520091542924E-3</v>
      </c>
      <c r="V15" s="393">
        <v>25085</v>
      </c>
      <c r="W15" s="393">
        <v>24275</v>
      </c>
      <c r="X15" s="394">
        <v>3.336766220391349E-2</v>
      </c>
      <c r="Y15" s="398">
        <v>2.7409309440559442</v>
      </c>
      <c r="Z15" s="399">
        <v>2.8024705610713463</v>
      </c>
    </row>
    <row r="16" spans="1:26" ht="15.75" thickBot="1">
      <c r="A16" s="1000"/>
      <c r="B16" s="392" t="s">
        <v>55</v>
      </c>
      <c r="C16" s="393">
        <v>28854</v>
      </c>
      <c r="D16" s="393">
        <v>28687</v>
      </c>
      <c r="E16" s="394">
        <v>5.8214522257468539E-3</v>
      </c>
      <c r="F16" s="393">
        <v>23379</v>
      </c>
      <c r="G16" s="393">
        <v>24504</v>
      </c>
      <c r="H16" s="394">
        <v>-4.5910871694417238E-2</v>
      </c>
      <c r="I16" s="393">
        <v>5475</v>
      </c>
      <c r="J16" s="393">
        <v>4183</v>
      </c>
      <c r="K16" s="394">
        <v>0.30886923260817595</v>
      </c>
      <c r="L16" s="395"/>
      <c r="M16" s="396">
        <v>0.76396663373943585</v>
      </c>
      <c r="N16" s="396">
        <v>0.73802512589081914</v>
      </c>
      <c r="O16" s="397">
        <v>2.6</v>
      </c>
      <c r="P16" s="393">
        <v>41763</v>
      </c>
      <c r="Q16" s="393">
        <v>42356</v>
      </c>
      <c r="R16" s="394">
        <v>-1.4000377750495797E-2</v>
      </c>
      <c r="S16" s="393">
        <v>54666</v>
      </c>
      <c r="T16" s="393">
        <v>57391</v>
      </c>
      <c r="U16" s="394">
        <v>-4.7481312400899096E-2</v>
      </c>
      <c r="V16" s="393">
        <v>107984</v>
      </c>
      <c r="W16" s="393">
        <v>97881</v>
      </c>
      <c r="X16" s="394">
        <v>0.10321717187196698</v>
      </c>
      <c r="Y16" s="398">
        <v>3.7424273930824148</v>
      </c>
      <c r="Z16" s="399">
        <v>3.4120333251995678</v>
      </c>
    </row>
    <row r="17" spans="1:26" ht="15.75" thickBot="1">
      <c r="A17" s="400" t="s">
        <v>56</v>
      </c>
      <c r="B17" s="401"/>
      <c r="C17" s="402">
        <v>39716</v>
      </c>
      <c r="D17" s="402">
        <v>38730</v>
      </c>
      <c r="E17" s="403">
        <v>2.5458301058610897E-2</v>
      </c>
      <c r="F17" s="402">
        <v>29928</v>
      </c>
      <c r="G17" s="402">
        <v>31534</v>
      </c>
      <c r="H17" s="403">
        <v>-5.0929155831800597E-2</v>
      </c>
      <c r="I17" s="402">
        <v>9788</v>
      </c>
      <c r="J17" s="402">
        <v>7196</v>
      </c>
      <c r="K17" s="403">
        <v>0.36020011117287382</v>
      </c>
      <c r="L17" s="395"/>
      <c r="M17" s="404">
        <v>0.71820058732255287</v>
      </c>
      <c r="N17" s="404">
        <v>0.71152726687226742</v>
      </c>
      <c r="O17" s="405">
        <v>0.70000000000000007</v>
      </c>
      <c r="P17" s="402">
        <v>56006</v>
      </c>
      <c r="Q17" s="402">
        <v>57448</v>
      </c>
      <c r="R17" s="403">
        <v>-2.5100960868959753E-2</v>
      </c>
      <c r="S17" s="402">
        <v>77981</v>
      </c>
      <c r="T17" s="402">
        <v>80739</v>
      </c>
      <c r="U17" s="403">
        <v>-3.4159452061581143E-2</v>
      </c>
      <c r="V17" s="402">
        <v>136788</v>
      </c>
      <c r="W17" s="402">
        <v>125293</v>
      </c>
      <c r="X17" s="403">
        <v>9.1744949837580705E-2</v>
      </c>
      <c r="Y17" s="406">
        <v>3.4441534897774195</v>
      </c>
      <c r="Z17" s="407">
        <v>3.2350374386780274</v>
      </c>
    </row>
    <row r="18" spans="1:26" ht="15">
      <c r="A18" s="999" t="s">
        <v>59</v>
      </c>
      <c r="B18" s="392" t="s">
        <v>53</v>
      </c>
      <c r="C18" s="393">
        <v>3347</v>
      </c>
      <c r="D18" s="393">
        <v>3822</v>
      </c>
      <c r="E18" s="394">
        <v>-0.12428048142333857</v>
      </c>
      <c r="F18" s="393">
        <v>810</v>
      </c>
      <c r="G18" s="393">
        <v>1220</v>
      </c>
      <c r="H18" s="394">
        <v>-0.33606557377049179</v>
      </c>
      <c r="I18" s="393">
        <v>2537</v>
      </c>
      <c r="J18" s="393">
        <v>2602</v>
      </c>
      <c r="K18" s="394">
        <v>-2.4980784012298231E-2</v>
      </c>
      <c r="L18" s="395"/>
      <c r="M18" s="396">
        <v>0.39008955223880598</v>
      </c>
      <c r="N18" s="396">
        <v>0.36758807588075881</v>
      </c>
      <c r="O18" s="397">
        <v>2.2999999999999998</v>
      </c>
      <c r="P18" s="393">
        <v>3267</v>
      </c>
      <c r="Q18" s="393">
        <v>3391</v>
      </c>
      <c r="R18" s="394">
        <v>-3.6567384252432909E-2</v>
      </c>
      <c r="S18" s="393">
        <v>8375</v>
      </c>
      <c r="T18" s="393">
        <v>9225</v>
      </c>
      <c r="U18" s="394">
        <v>-9.2140921409214094E-2</v>
      </c>
      <c r="V18" s="393">
        <v>6548</v>
      </c>
      <c r="W18" s="393">
        <v>6943</v>
      </c>
      <c r="X18" s="394">
        <v>-5.6891833501368283E-2</v>
      </c>
      <c r="Y18" s="398">
        <v>1.9563788467284136</v>
      </c>
      <c r="Z18" s="399">
        <v>1.8165881737310308</v>
      </c>
    </row>
    <row r="19" spans="1:26" ht="15.75" thickBot="1">
      <c r="A19" s="1000"/>
      <c r="B19" s="392" t="s">
        <v>60</v>
      </c>
      <c r="C19" s="393">
        <v>9500</v>
      </c>
      <c r="D19" s="393">
        <v>7411</v>
      </c>
      <c r="E19" s="394">
        <v>0.28187828902982054</v>
      </c>
      <c r="F19" s="393">
        <v>4727</v>
      </c>
      <c r="G19" s="393">
        <v>3923</v>
      </c>
      <c r="H19" s="394">
        <v>0.2049451950038236</v>
      </c>
      <c r="I19" s="393">
        <v>4773</v>
      </c>
      <c r="J19" s="393">
        <v>3488</v>
      </c>
      <c r="K19" s="394">
        <v>0.36840596330275227</v>
      </c>
      <c r="L19" s="395"/>
      <c r="M19" s="396">
        <v>0.58599896358411452</v>
      </c>
      <c r="N19" s="396">
        <v>0.55743418264022981</v>
      </c>
      <c r="O19" s="397">
        <v>2.9000000000000004</v>
      </c>
      <c r="P19" s="393">
        <v>12439</v>
      </c>
      <c r="Q19" s="393">
        <v>11836</v>
      </c>
      <c r="R19" s="394">
        <v>5.0946265630280499E-2</v>
      </c>
      <c r="S19" s="393">
        <v>21227</v>
      </c>
      <c r="T19" s="393">
        <v>21233</v>
      </c>
      <c r="U19" s="394">
        <v>-2.8257900437997455E-4</v>
      </c>
      <c r="V19" s="393">
        <v>22734</v>
      </c>
      <c r="W19" s="393">
        <v>19461</v>
      </c>
      <c r="X19" s="394">
        <v>0.16818251888392169</v>
      </c>
      <c r="Y19" s="398">
        <v>2.3930526315789473</v>
      </c>
      <c r="Z19" s="399">
        <v>2.6259614087167722</v>
      </c>
    </row>
    <row r="20" spans="1:26" ht="15.75" thickBot="1">
      <c r="A20" s="400" t="s">
        <v>56</v>
      </c>
      <c r="B20" s="401"/>
      <c r="C20" s="402">
        <v>12847</v>
      </c>
      <c r="D20" s="402">
        <v>11233</v>
      </c>
      <c r="E20" s="403">
        <v>0.14368378883646399</v>
      </c>
      <c r="F20" s="402">
        <v>5537</v>
      </c>
      <c r="G20" s="402">
        <v>5143</v>
      </c>
      <c r="H20" s="403">
        <v>7.6608983083803234E-2</v>
      </c>
      <c r="I20" s="402">
        <v>7310</v>
      </c>
      <c r="J20" s="402">
        <v>6090</v>
      </c>
      <c r="K20" s="403">
        <v>0.20032840722495895</v>
      </c>
      <c r="L20" s="395"/>
      <c r="M20" s="404">
        <v>0.53057225863117352</v>
      </c>
      <c r="N20" s="404">
        <v>0.49993433580668462</v>
      </c>
      <c r="O20" s="405">
        <v>3.1</v>
      </c>
      <c r="P20" s="402">
        <v>15706</v>
      </c>
      <c r="Q20" s="402">
        <v>15227</v>
      </c>
      <c r="R20" s="403">
        <v>3.1457279831877585E-2</v>
      </c>
      <c r="S20" s="402">
        <v>29602</v>
      </c>
      <c r="T20" s="402">
        <v>30458</v>
      </c>
      <c r="U20" s="403">
        <v>-2.810427473898483E-2</v>
      </c>
      <c r="V20" s="402">
        <v>29282</v>
      </c>
      <c r="W20" s="402">
        <v>26404</v>
      </c>
      <c r="X20" s="403">
        <v>0.10899863657021663</v>
      </c>
      <c r="Y20" s="406">
        <v>2.2792869930723128</v>
      </c>
      <c r="Z20" s="407">
        <v>2.3505742010148669</v>
      </c>
    </row>
    <row r="21" spans="1:26" ht="15">
      <c r="A21" s="999" t="s">
        <v>61</v>
      </c>
      <c r="B21" s="392" t="s">
        <v>53</v>
      </c>
      <c r="C21" s="393">
        <v>2470</v>
      </c>
      <c r="D21" s="393">
        <v>2255</v>
      </c>
      <c r="E21" s="394">
        <v>9.5343680709534362E-2</v>
      </c>
      <c r="F21" s="393">
        <v>1085</v>
      </c>
      <c r="G21" s="393">
        <v>1013</v>
      </c>
      <c r="H21" s="394">
        <v>7.1076011846001971E-2</v>
      </c>
      <c r="I21" s="393">
        <v>1385</v>
      </c>
      <c r="J21" s="393">
        <v>1242</v>
      </c>
      <c r="K21" s="394">
        <v>0.11513687600644122</v>
      </c>
      <c r="L21" s="395"/>
      <c r="M21" s="396">
        <v>0.49924280666330134</v>
      </c>
      <c r="N21" s="396">
        <v>0.58666414093578334</v>
      </c>
      <c r="O21" s="397">
        <v>-8.6999999999999993</v>
      </c>
      <c r="P21" s="393">
        <v>2967</v>
      </c>
      <c r="Q21" s="393">
        <v>3097</v>
      </c>
      <c r="R21" s="394">
        <v>-4.1976105908944142E-2</v>
      </c>
      <c r="S21" s="393">
        <v>5943</v>
      </c>
      <c r="T21" s="393">
        <v>5279</v>
      </c>
      <c r="U21" s="394">
        <v>0.12578139799204394</v>
      </c>
      <c r="V21" s="393">
        <v>5346</v>
      </c>
      <c r="W21" s="393">
        <v>4926</v>
      </c>
      <c r="X21" s="394">
        <v>8.5261875761266745E-2</v>
      </c>
      <c r="Y21" s="398">
        <v>2.1643724696356275</v>
      </c>
      <c r="Z21" s="399">
        <v>2.184478935698448</v>
      </c>
    </row>
    <row r="22" spans="1:26" ht="15.75" thickBot="1">
      <c r="A22" s="1000"/>
      <c r="B22" s="392" t="s">
        <v>54</v>
      </c>
      <c r="C22" s="393">
        <v>5676</v>
      </c>
      <c r="D22" s="393">
        <v>3945</v>
      </c>
      <c r="E22" s="394">
        <v>0.4387832699619772</v>
      </c>
      <c r="F22" s="393">
        <v>3968</v>
      </c>
      <c r="G22" s="393">
        <v>2839</v>
      </c>
      <c r="H22" s="394">
        <v>0.39767523775977459</v>
      </c>
      <c r="I22" s="393">
        <v>1708</v>
      </c>
      <c r="J22" s="393">
        <v>1106</v>
      </c>
      <c r="K22" s="394">
        <v>0.54430379746835444</v>
      </c>
      <c r="L22" s="395"/>
      <c r="M22" s="396">
        <v>0.6727286857853424</v>
      </c>
      <c r="N22" s="396">
        <v>0.65143034825870649</v>
      </c>
      <c r="O22" s="397">
        <v>2.1</v>
      </c>
      <c r="P22" s="393">
        <v>8656</v>
      </c>
      <c r="Q22" s="393">
        <v>6285</v>
      </c>
      <c r="R22" s="394">
        <v>0.37724741447891807</v>
      </c>
      <c r="S22" s="393">
        <v>12867</v>
      </c>
      <c r="T22" s="393">
        <v>9648</v>
      </c>
      <c r="U22" s="394">
        <v>0.33364427860696516</v>
      </c>
      <c r="V22" s="393">
        <v>20362</v>
      </c>
      <c r="W22" s="393">
        <v>13993</v>
      </c>
      <c r="X22" s="394">
        <v>0.45515614950332312</v>
      </c>
      <c r="Y22" s="398">
        <v>3.5873854827343199</v>
      </c>
      <c r="Z22" s="399">
        <v>3.5470215462610901</v>
      </c>
    </row>
    <row r="23" spans="1:26" ht="15.75" thickBot="1">
      <c r="A23" s="400" t="s">
        <v>56</v>
      </c>
      <c r="B23" s="401"/>
      <c r="C23" s="402">
        <v>8146</v>
      </c>
      <c r="D23" s="402">
        <v>6200</v>
      </c>
      <c r="E23" s="403">
        <v>0.31387096774193546</v>
      </c>
      <c r="F23" s="402">
        <v>5053</v>
      </c>
      <c r="G23" s="402">
        <v>3852</v>
      </c>
      <c r="H23" s="403">
        <v>0.31178608515057116</v>
      </c>
      <c r="I23" s="402">
        <v>3093</v>
      </c>
      <c r="J23" s="402">
        <v>2348</v>
      </c>
      <c r="K23" s="403">
        <v>0.31729131175468483</v>
      </c>
      <c r="L23" s="408"/>
      <c r="M23" s="404">
        <v>0.61791600212652842</v>
      </c>
      <c r="N23" s="404">
        <v>0.62852549072151132</v>
      </c>
      <c r="O23" s="405">
        <v>-1.0999999999999999</v>
      </c>
      <c r="P23" s="402">
        <v>11623</v>
      </c>
      <c r="Q23" s="402">
        <v>9382</v>
      </c>
      <c r="R23" s="403">
        <v>0.23886164996802386</v>
      </c>
      <c r="S23" s="402">
        <v>18810</v>
      </c>
      <c r="T23" s="402">
        <v>14927</v>
      </c>
      <c r="U23" s="403">
        <v>0.26013264554163595</v>
      </c>
      <c r="V23" s="402">
        <v>25708</v>
      </c>
      <c r="W23" s="402">
        <v>18919</v>
      </c>
      <c r="X23" s="403">
        <v>0.35884560494740736</v>
      </c>
      <c r="Y23" s="406">
        <v>3.1559047385219738</v>
      </c>
      <c r="Z23" s="407">
        <v>3.0514516129032256</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5" thickBot="1">
      <c r="A25" s="974" t="s">
        <v>62</v>
      </c>
      <c r="B25" s="975"/>
      <c r="C25" s="418">
        <v>209899</v>
      </c>
      <c r="D25" s="418">
        <v>195982</v>
      </c>
      <c r="E25" s="419">
        <v>7.1011623516445382E-2</v>
      </c>
      <c r="F25" s="418">
        <v>150274</v>
      </c>
      <c r="G25" s="418">
        <v>146002</v>
      </c>
      <c r="H25" s="419">
        <v>2.925987315242257E-2</v>
      </c>
      <c r="I25" s="418">
        <v>59625</v>
      </c>
      <c r="J25" s="418">
        <v>49980</v>
      </c>
      <c r="K25" s="419">
        <v>0.19297719087635054</v>
      </c>
      <c r="L25" s="420"/>
      <c r="M25" s="421">
        <v>0.70009561192863268</v>
      </c>
      <c r="N25" s="421">
        <v>0.70427708275879364</v>
      </c>
      <c r="O25" s="422">
        <v>-0.4</v>
      </c>
      <c r="P25" s="418">
        <v>284836</v>
      </c>
      <c r="Q25" s="418">
        <v>280915</v>
      </c>
      <c r="R25" s="419">
        <v>1.3957958813164124E-2</v>
      </c>
      <c r="S25" s="418">
        <v>406853</v>
      </c>
      <c r="T25" s="418">
        <v>398870</v>
      </c>
      <c r="U25" s="419">
        <v>2.0014039662045277E-2</v>
      </c>
      <c r="V25" s="418">
        <v>573133</v>
      </c>
      <c r="W25" s="418">
        <v>519307</v>
      </c>
      <c r="X25" s="419">
        <v>0.10364967158155003</v>
      </c>
      <c r="Y25" s="423">
        <v>2.7305180110434066</v>
      </c>
      <c r="Z25" s="424">
        <v>2.64976885632354</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5" thickBot="1">
      <c r="A27" s="989" t="s">
        <v>63</v>
      </c>
      <c r="B27" s="990"/>
      <c r="C27" s="428">
        <v>10986</v>
      </c>
      <c r="D27" s="428">
        <v>9703</v>
      </c>
      <c r="E27" s="429">
        <v>0.13222714624342988</v>
      </c>
      <c r="F27" s="428">
        <v>2549</v>
      </c>
      <c r="G27" s="428">
        <v>2389</v>
      </c>
      <c r="H27" s="429">
        <v>6.6973629133528667E-2</v>
      </c>
      <c r="I27" s="428">
        <v>8437</v>
      </c>
      <c r="J27" s="428">
        <v>7314</v>
      </c>
      <c r="K27" s="429">
        <v>0.15354115395132623</v>
      </c>
      <c r="L27" s="430"/>
      <c r="M27" s="431">
        <v>0.42721429246620662</v>
      </c>
      <c r="N27" s="431">
        <v>0.37483214208360405</v>
      </c>
      <c r="O27" s="432">
        <v>5.2</v>
      </c>
      <c r="P27" s="428">
        <v>9039</v>
      </c>
      <c r="Q27" s="428">
        <v>8653</v>
      </c>
      <c r="R27" s="429">
        <v>4.4608806194383448E-2</v>
      </c>
      <c r="S27" s="428">
        <v>21158</v>
      </c>
      <c r="T27" s="428">
        <v>23085</v>
      </c>
      <c r="U27" s="429">
        <v>-8.3474117392246042E-2</v>
      </c>
      <c r="V27" s="428">
        <v>22167</v>
      </c>
      <c r="W27" s="428">
        <v>20180</v>
      </c>
      <c r="X27" s="429">
        <v>9.8463825569871155E-2</v>
      </c>
      <c r="Y27" s="433">
        <v>2.0177498634625888</v>
      </c>
      <c r="Z27" s="434">
        <v>2.0797691435638463</v>
      </c>
    </row>
    <row r="28" spans="1:26">
      <c r="O28" s="435"/>
    </row>
    <row r="30" spans="1:26" ht="24" thickBot="1">
      <c r="A30" s="984" t="s">
        <v>64</v>
      </c>
      <c r="B30" s="984"/>
      <c r="C30" s="984"/>
      <c r="D30" s="984"/>
      <c r="E30" s="984"/>
      <c r="F30" s="984"/>
      <c r="G30" s="984"/>
      <c r="H30" s="984"/>
      <c r="I30" s="984"/>
      <c r="J30" s="984"/>
      <c r="K30" s="984"/>
      <c r="L30" s="984"/>
      <c r="M30" s="984"/>
      <c r="N30" s="984"/>
      <c r="O30" s="984"/>
      <c r="P30" s="984"/>
      <c r="Q30" s="984"/>
      <c r="R30" s="984"/>
      <c r="S30" s="984"/>
      <c r="T30" s="984"/>
      <c r="U30" s="984"/>
      <c r="V30" s="984"/>
      <c r="W30" s="984"/>
      <c r="X30" s="984"/>
      <c r="Y30" s="984"/>
      <c r="Z30" s="984"/>
    </row>
    <row r="31" spans="1:26" ht="15">
      <c r="A31" s="379"/>
      <c r="B31" s="380"/>
      <c r="C31" s="985" t="s">
        <v>39</v>
      </c>
      <c r="D31" s="985"/>
      <c r="E31" s="381" t="s">
        <v>40</v>
      </c>
      <c r="F31" s="985" t="s">
        <v>41</v>
      </c>
      <c r="G31" s="985"/>
      <c r="H31" s="381" t="s">
        <v>40</v>
      </c>
      <c r="I31" s="985" t="s">
        <v>42</v>
      </c>
      <c r="J31" s="985"/>
      <c r="K31" s="382" t="s">
        <v>40</v>
      </c>
      <c r="L31" s="383"/>
      <c r="M31" s="986" t="s">
        <v>43</v>
      </c>
      <c r="N31" s="986"/>
      <c r="O31" s="381" t="s">
        <v>44</v>
      </c>
      <c r="P31" s="985" t="s">
        <v>45</v>
      </c>
      <c r="Q31" s="985"/>
      <c r="R31" s="381" t="s">
        <v>40</v>
      </c>
      <c r="S31" s="985" t="s">
        <v>46</v>
      </c>
      <c r="T31" s="985"/>
      <c r="U31" s="381" t="s">
        <v>40</v>
      </c>
      <c r="V31" s="985" t="s">
        <v>47</v>
      </c>
      <c r="W31" s="985"/>
      <c r="X31" s="381" t="s">
        <v>40</v>
      </c>
      <c r="Y31" s="987" t="s">
        <v>48</v>
      </c>
      <c r="Z31" s="988"/>
    </row>
    <row r="32" spans="1:26" ht="28.5" customHeight="1" thickBot="1">
      <c r="A32" s="991" t="s">
        <v>50</v>
      </c>
      <c r="B32" s="992"/>
      <c r="C32" s="386">
        <v>2014</v>
      </c>
      <c r="D32" s="386">
        <v>2013</v>
      </c>
      <c r="E32" s="387" t="s">
        <v>51</v>
      </c>
      <c r="F32" s="386">
        <v>2014</v>
      </c>
      <c r="G32" s="386">
        <v>2013</v>
      </c>
      <c r="H32" s="387" t="s">
        <v>51</v>
      </c>
      <c r="I32" s="386">
        <v>2014</v>
      </c>
      <c r="J32" s="386">
        <v>2013</v>
      </c>
      <c r="K32" s="387" t="s">
        <v>51</v>
      </c>
      <c r="L32" s="388"/>
      <c r="M32" s="386">
        <v>2014</v>
      </c>
      <c r="N32" s="386">
        <v>2013</v>
      </c>
      <c r="O32" s="387" t="s">
        <v>51</v>
      </c>
      <c r="P32" s="386">
        <v>2014</v>
      </c>
      <c r="Q32" s="386">
        <v>2013</v>
      </c>
      <c r="R32" s="387" t="s">
        <v>51</v>
      </c>
      <c r="S32" s="386">
        <v>2014</v>
      </c>
      <c r="T32" s="386">
        <v>2013</v>
      </c>
      <c r="U32" s="387" t="s">
        <v>51</v>
      </c>
      <c r="V32" s="386">
        <v>2014</v>
      </c>
      <c r="W32" s="386">
        <v>2013</v>
      </c>
      <c r="X32" s="387" t="s">
        <v>51</v>
      </c>
      <c r="Y32" s="386">
        <v>2014</v>
      </c>
      <c r="Z32" s="391">
        <v>2013</v>
      </c>
    </row>
    <row r="33" spans="1:26" ht="15">
      <c r="A33" s="993" t="s">
        <v>53</v>
      </c>
      <c r="B33" s="994"/>
      <c r="C33" s="393">
        <f>C7+C11+C14+C18+C21</f>
        <v>34644</v>
      </c>
      <c r="D33" s="393">
        <f>D7+D11+D14+D18+D21</f>
        <v>32465</v>
      </c>
      <c r="E33" s="394">
        <f>(C33-D33)/D33</f>
        <v>6.7118435237948554E-2</v>
      </c>
      <c r="F33" s="393">
        <f>F7+F11+F14+F18+F21</f>
        <v>15203</v>
      </c>
      <c r="G33" s="393">
        <f>G7+G11+G14+G18+G21</f>
        <v>14845</v>
      </c>
      <c r="H33" s="394">
        <f>(F33-G33)/G33</f>
        <v>2.4115863927248231E-2</v>
      </c>
      <c r="I33" s="393">
        <f>I7+I11+I14+I18+I21</f>
        <v>19441</v>
      </c>
      <c r="J33" s="393">
        <f>J7+J11+J14+J18+J21</f>
        <v>17620</v>
      </c>
      <c r="K33" s="394">
        <f>(I33-J33)/J33</f>
        <v>0.10334846765039728</v>
      </c>
      <c r="L33" s="436"/>
      <c r="M33" s="396">
        <f t="shared" ref="M33:N35" si="0">P33/S33</f>
        <v>0.46715793180986953</v>
      </c>
      <c r="N33" s="396">
        <f t="shared" si="0"/>
        <v>0.44559403057838931</v>
      </c>
      <c r="O33" s="397">
        <f>ROUND(+M33-N33,3)*100</f>
        <v>2.1999999999999997</v>
      </c>
      <c r="P33" s="393">
        <f>P7+P11+P14+P18+P21</f>
        <v>34487</v>
      </c>
      <c r="Q33" s="393">
        <f>Q7+Q11+Q14+Q18+Q21</f>
        <v>32904</v>
      </c>
      <c r="R33" s="394">
        <f>(P33-Q33)/Q33</f>
        <v>4.810965232190615E-2</v>
      </c>
      <c r="S33" s="393">
        <f>S7+S11+S14+S18+S21</f>
        <v>73823</v>
      </c>
      <c r="T33" s="393">
        <f>T7+T11+T14+T18+T21</f>
        <v>73843</v>
      </c>
      <c r="U33" s="394">
        <f>(S33-T33)/T33</f>
        <v>-2.7084490066763266E-4</v>
      </c>
      <c r="V33" s="393">
        <f>V7+V11+V14+V18+V21</f>
        <v>71555</v>
      </c>
      <c r="W33" s="393">
        <f>W7+W11+W14+W18+W21</f>
        <v>67164</v>
      </c>
      <c r="X33" s="394">
        <f>(V33-W33)/W33</f>
        <v>6.5377285450538974E-2</v>
      </c>
      <c r="Y33" s="437">
        <f t="shared" ref="Y33:Z35" si="1">V33/C33</f>
        <v>2.0654370165107956</v>
      </c>
      <c r="Z33" s="438">
        <f t="shared" si="1"/>
        <v>2.0688125673802555</v>
      </c>
    </row>
    <row r="34" spans="1:26" ht="15">
      <c r="A34" s="995" t="s">
        <v>54</v>
      </c>
      <c r="B34" s="996"/>
      <c r="C34" s="439">
        <f>C8+C12+C19+C15+C22</f>
        <v>55580</v>
      </c>
      <c r="D34" s="439">
        <f>D8+D12+D19+D15+D22</f>
        <v>44151</v>
      </c>
      <c r="E34" s="440">
        <f>(C34-D34)/D34</f>
        <v>0.25886163393807615</v>
      </c>
      <c r="F34" s="439">
        <f>F8+F12+F19+F15+F22</f>
        <v>33981</v>
      </c>
      <c r="G34" s="439">
        <f>G8+G12+G19+G15+G22</f>
        <v>27178</v>
      </c>
      <c r="H34" s="440">
        <f>(F34-G34)/G34</f>
        <v>0.25031275296195454</v>
      </c>
      <c r="I34" s="439">
        <f>I8+I12+I19+I15+I22</f>
        <v>21599</v>
      </c>
      <c r="J34" s="439">
        <f>J8+J12+J19+J15+J22</f>
        <v>16973</v>
      </c>
      <c r="K34" s="440">
        <f>(I34-J34)/J34</f>
        <v>0.27255052141636715</v>
      </c>
      <c r="L34" s="436"/>
      <c r="M34" s="441">
        <f t="shared" si="0"/>
        <v>0.66247732207819066</v>
      </c>
      <c r="N34" s="442">
        <f t="shared" si="0"/>
        <v>0.62995786875478765</v>
      </c>
      <c r="O34" s="443">
        <f>ROUND(+M34-N34,3)*100</f>
        <v>3.3000000000000003</v>
      </c>
      <c r="P34" s="439">
        <f>P8+P12+P19+P15+P22</f>
        <v>70475</v>
      </c>
      <c r="Q34" s="439">
        <f>Q8+Q12+Q19+Q15+Q22</f>
        <v>59211</v>
      </c>
      <c r="R34" s="440">
        <f>(P34-Q34)/Q34</f>
        <v>0.19023492256506391</v>
      </c>
      <c r="S34" s="439">
        <f>S8+S12+S19+S15+S22</f>
        <v>106381</v>
      </c>
      <c r="T34" s="439">
        <f>T8+T12+T19+T15+T22</f>
        <v>93992</v>
      </c>
      <c r="U34" s="440">
        <f>(S34-T34)/T34</f>
        <v>0.13180909013533065</v>
      </c>
      <c r="V34" s="439">
        <f>V8+V12+V19+V15+V22</f>
        <v>142233</v>
      </c>
      <c r="W34" s="439">
        <f>W8+W12+W19+W15+W22</f>
        <v>108094</v>
      </c>
      <c r="X34" s="440">
        <f>(V34-W34)/W34</f>
        <v>0.31582696541898719</v>
      </c>
      <c r="Y34" s="444">
        <f t="shared" si="1"/>
        <v>2.5590680100755669</v>
      </c>
      <c r="Z34" s="445">
        <f t="shared" si="1"/>
        <v>2.4482797671626915</v>
      </c>
    </row>
    <row r="35" spans="1:26" ht="15.75" thickBot="1">
      <c r="A35" s="997" t="s">
        <v>55</v>
      </c>
      <c r="B35" s="998"/>
      <c r="C35" s="446">
        <f>C9+C16</f>
        <v>119675</v>
      </c>
      <c r="D35" s="447">
        <f>D9+D16</f>
        <v>119366</v>
      </c>
      <c r="E35" s="448">
        <f>(C35-D35)/D35</f>
        <v>2.5886768426520114E-3</v>
      </c>
      <c r="F35" s="449">
        <f>F9+F16</f>
        <v>101090</v>
      </c>
      <c r="G35" s="447">
        <f>G9+G16</f>
        <v>103979</v>
      </c>
      <c r="H35" s="448">
        <f>(F35-G35)/G35</f>
        <v>-2.7784456476788583E-2</v>
      </c>
      <c r="I35" s="449">
        <f>I9+I16</f>
        <v>18585</v>
      </c>
      <c r="J35" s="447">
        <f>J9+J16</f>
        <v>15387</v>
      </c>
      <c r="K35" s="450">
        <f>(I35-J35)/J35</f>
        <v>0.20783778514330278</v>
      </c>
      <c r="L35" s="451"/>
      <c r="M35" s="452">
        <f t="shared" si="0"/>
        <v>0.79362362066455183</v>
      </c>
      <c r="N35" s="453">
        <f t="shared" si="0"/>
        <v>0.8171922003159694</v>
      </c>
      <c r="O35" s="454">
        <f>ROUND(+M35-N35,3)*100</f>
        <v>-2.4</v>
      </c>
      <c r="P35" s="449">
        <f>P9+P16</f>
        <v>179874</v>
      </c>
      <c r="Q35" s="447">
        <f>Q9+Q16</f>
        <v>188800</v>
      </c>
      <c r="R35" s="448">
        <f>(P35-Q35)/Q35</f>
        <v>-4.7277542372881357E-2</v>
      </c>
      <c r="S35" s="449">
        <f>S9+S16</f>
        <v>226649</v>
      </c>
      <c r="T35" s="447">
        <f>T9+T16</f>
        <v>231035</v>
      </c>
      <c r="U35" s="448">
        <f>(S35-T35)/T35</f>
        <v>-1.8984136602679249E-2</v>
      </c>
      <c r="V35" s="449">
        <f>V9+V16</f>
        <v>359345</v>
      </c>
      <c r="W35" s="447">
        <f>W9+W16</f>
        <v>344049</v>
      </c>
      <c r="X35" s="450">
        <f>(V35-W35)/W35</f>
        <v>4.445878348723583E-2</v>
      </c>
      <c r="Y35" s="455">
        <f t="shared" si="1"/>
        <v>3.0026739085021936</v>
      </c>
      <c r="Z35" s="456">
        <f t="shared" si="1"/>
        <v>2.882303168406414</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5" thickBot="1">
      <c r="A37" s="974" t="s">
        <v>62</v>
      </c>
      <c r="B37" s="975"/>
      <c r="C37" s="418">
        <f>SUM(C33:C35)</f>
        <v>209899</v>
      </c>
      <c r="D37" s="418">
        <f>SUM(D33:D35)</f>
        <v>195982</v>
      </c>
      <c r="E37" s="419">
        <f>(C37-D37)/D37</f>
        <v>7.1011623516445382E-2</v>
      </c>
      <c r="F37" s="418">
        <f>SUM(F33:F35)</f>
        <v>150274</v>
      </c>
      <c r="G37" s="418">
        <f>SUM(G33:G35)</f>
        <v>146002</v>
      </c>
      <c r="H37" s="419">
        <f>(F37-G37)/G37</f>
        <v>2.925987315242257E-2</v>
      </c>
      <c r="I37" s="418">
        <f>SUM(I33:I35)</f>
        <v>59625</v>
      </c>
      <c r="J37" s="418">
        <f>SUM(J33:J35)</f>
        <v>49980</v>
      </c>
      <c r="K37" s="419">
        <f>(I37-J37)/J37</f>
        <v>0.19297719087635054</v>
      </c>
      <c r="L37" s="461"/>
      <c r="M37" s="421">
        <f>P37/S37</f>
        <v>0.70009561192863268</v>
      </c>
      <c r="N37" s="421">
        <f>Q37/T37</f>
        <v>0.70427708275879364</v>
      </c>
      <c r="O37" s="422">
        <f>ROUND(+M37-N37,3)*100</f>
        <v>-0.4</v>
      </c>
      <c r="P37" s="418">
        <f>SUM(P33:P35)</f>
        <v>284836</v>
      </c>
      <c r="Q37" s="418">
        <f>SUM(Q33:Q35)</f>
        <v>280915</v>
      </c>
      <c r="R37" s="419">
        <f>(P37-Q37)/Q37</f>
        <v>1.3957958813164124E-2</v>
      </c>
      <c r="S37" s="418">
        <f>SUM(S33:S35)</f>
        <v>406853</v>
      </c>
      <c r="T37" s="418">
        <f>SUM(T33:T35)</f>
        <v>398870</v>
      </c>
      <c r="U37" s="419">
        <f>(S37-T37)/T37</f>
        <v>2.0014039662045277E-2</v>
      </c>
      <c r="V37" s="418">
        <f>SUM(V33:V35)</f>
        <v>573133</v>
      </c>
      <c r="W37" s="418">
        <f>SUM(W33:W35)</f>
        <v>519307</v>
      </c>
      <c r="X37" s="419">
        <f>(V37-W37)/W37</f>
        <v>0.10364967158155003</v>
      </c>
      <c r="Y37" s="462">
        <f>V37/C37</f>
        <v>2.7305180110434066</v>
      </c>
      <c r="Z37" s="463">
        <f>W37/D37</f>
        <v>2.64976885632354</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4" thickBot="1">
      <c r="A40" s="984" t="s">
        <v>65</v>
      </c>
      <c r="B40" s="984"/>
      <c r="C40" s="984"/>
      <c r="D40" s="984"/>
      <c r="E40" s="984"/>
      <c r="F40" s="984"/>
      <c r="G40" s="984"/>
      <c r="H40" s="984"/>
      <c r="I40" s="984"/>
      <c r="J40" s="984"/>
      <c r="K40" s="984"/>
      <c r="L40" s="984"/>
      <c r="M40" s="984"/>
      <c r="N40" s="984"/>
      <c r="O40" s="984"/>
      <c r="P40" s="984"/>
      <c r="Q40" s="984"/>
      <c r="R40" s="984"/>
      <c r="S40" s="984"/>
      <c r="T40" s="984"/>
      <c r="U40" s="984"/>
      <c r="V40" s="984"/>
      <c r="W40" s="984"/>
      <c r="X40" s="984"/>
      <c r="Y40" s="984"/>
      <c r="Z40" s="984"/>
    </row>
    <row r="41" spans="1:26" ht="15">
      <c r="A41" s="379"/>
      <c r="B41" s="380"/>
      <c r="C41" s="985" t="s">
        <v>39</v>
      </c>
      <c r="D41" s="985"/>
      <c r="E41" s="381" t="s">
        <v>40</v>
      </c>
      <c r="F41" s="985" t="s">
        <v>41</v>
      </c>
      <c r="G41" s="985"/>
      <c r="H41" s="381" t="s">
        <v>40</v>
      </c>
      <c r="I41" s="985" t="s">
        <v>42</v>
      </c>
      <c r="J41" s="985"/>
      <c r="K41" s="382" t="s">
        <v>40</v>
      </c>
      <c r="L41" s="383"/>
      <c r="M41" s="986" t="s">
        <v>43</v>
      </c>
      <c r="N41" s="986"/>
      <c r="O41" s="381" t="s">
        <v>44</v>
      </c>
      <c r="P41" s="985" t="s">
        <v>45</v>
      </c>
      <c r="Q41" s="985"/>
      <c r="R41" s="381" t="s">
        <v>40</v>
      </c>
      <c r="S41" s="985" t="s">
        <v>46</v>
      </c>
      <c r="T41" s="985"/>
      <c r="U41" s="381" t="s">
        <v>40</v>
      </c>
      <c r="V41" s="985" t="s">
        <v>47</v>
      </c>
      <c r="W41" s="985"/>
      <c r="X41" s="381" t="s">
        <v>40</v>
      </c>
      <c r="Y41" s="987" t="s">
        <v>48</v>
      </c>
      <c r="Z41" s="988"/>
    </row>
    <row r="42" spans="1:26" ht="15.75" thickBot="1">
      <c r="A42" s="976" t="s">
        <v>49</v>
      </c>
      <c r="B42" s="977"/>
      <c r="C42" s="386">
        <v>2014</v>
      </c>
      <c r="D42" s="386">
        <v>2013</v>
      </c>
      <c r="E42" s="387" t="s">
        <v>51</v>
      </c>
      <c r="F42" s="386">
        <v>2014</v>
      </c>
      <c r="G42" s="386">
        <v>2013</v>
      </c>
      <c r="H42" s="387" t="s">
        <v>51</v>
      </c>
      <c r="I42" s="386">
        <v>2014</v>
      </c>
      <c r="J42" s="386">
        <v>2013</v>
      </c>
      <c r="K42" s="387" t="s">
        <v>51</v>
      </c>
      <c r="L42" s="388"/>
      <c r="M42" s="386">
        <v>2014</v>
      </c>
      <c r="N42" s="386">
        <v>2013</v>
      </c>
      <c r="O42" s="387" t="s">
        <v>51</v>
      </c>
      <c r="P42" s="386">
        <v>2014</v>
      </c>
      <c r="Q42" s="386">
        <v>2013</v>
      </c>
      <c r="R42" s="387" t="s">
        <v>51</v>
      </c>
      <c r="S42" s="386">
        <v>2014</v>
      </c>
      <c r="T42" s="386">
        <v>2013</v>
      </c>
      <c r="U42" s="387" t="s">
        <v>51</v>
      </c>
      <c r="V42" s="386">
        <v>2014</v>
      </c>
      <c r="W42" s="386">
        <v>2013</v>
      </c>
      <c r="X42" s="387" t="s">
        <v>51</v>
      </c>
      <c r="Y42" s="386">
        <v>2014</v>
      </c>
      <c r="Z42" s="391">
        <v>2013</v>
      </c>
    </row>
    <row r="43" spans="1:26" s="471" customFormat="1" ht="15">
      <c r="A43" s="978" t="s">
        <v>52</v>
      </c>
      <c r="B43" s="979"/>
      <c r="C43" s="411">
        <f>C10</f>
        <v>118969</v>
      </c>
      <c r="D43" s="468">
        <f>D10</f>
        <v>113397</v>
      </c>
      <c r="E43" s="457">
        <f>(C43-D43)/D43</f>
        <v>4.9137102392479516E-2</v>
      </c>
      <c r="F43" s="411">
        <f>F10</f>
        <v>100639</v>
      </c>
      <c r="G43" s="468">
        <f>G10</f>
        <v>98505</v>
      </c>
      <c r="H43" s="457">
        <f>(F43-G43)/G43</f>
        <v>2.1663874930206588E-2</v>
      </c>
      <c r="I43" s="411">
        <f>I10</f>
        <v>18330</v>
      </c>
      <c r="J43" s="468">
        <f>J10</f>
        <v>14892</v>
      </c>
      <c r="K43" s="457">
        <f>(I43-J43)/J43</f>
        <v>0.23086220789685738</v>
      </c>
      <c r="L43" s="436"/>
      <c r="M43" s="414">
        <f t="shared" ref="M43:N47" si="2">P43/S43</f>
        <v>0.77078465907048632</v>
      </c>
      <c r="N43" s="469">
        <f t="shared" si="2"/>
        <v>0.81058256417921604</v>
      </c>
      <c r="O43" s="459">
        <f>ROUND(+M43-N43,3)*100</f>
        <v>-4</v>
      </c>
      <c r="P43" s="411">
        <f>P10</f>
        <v>171552</v>
      </c>
      <c r="Q43" s="468">
        <f>Q10</f>
        <v>173536</v>
      </c>
      <c r="R43" s="457">
        <f>(P43-Q43)/Q43</f>
        <v>-1.1432786280656464E-2</v>
      </c>
      <c r="S43" s="411">
        <f>S10</f>
        <v>222568</v>
      </c>
      <c r="T43" s="468">
        <f>T10</f>
        <v>214088</v>
      </c>
      <c r="U43" s="457">
        <f>(S43-T43)/T43</f>
        <v>3.9609880049325509E-2</v>
      </c>
      <c r="V43" s="411">
        <f>V10</f>
        <v>312969</v>
      </c>
      <c r="W43" s="468">
        <f>W10</f>
        <v>293214</v>
      </c>
      <c r="X43" s="457">
        <f>(V43-W43)/W43</f>
        <v>6.7373999877222784E-2</v>
      </c>
      <c r="Y43" s="460">
        <f t="shared" ref="Y43:Z47" si="3">V43/C43</f>
        <v>2.6306768990241154</v>
      </c>
      <c r="Z43" s="470">
        <f t="shared" si="3"/>
        <v>2.5857297812111431</v>
      </c>
    </row>
    <row r="44" spans="1:26" s="471" customFormat="1" ht="15">
      <c r="A44" s="980" t="s">
        <v>57</v>
      </c>
      <c r="B44" s="981"/>
      <c r="C44" s="472">
        <f>C13</f>
        <v>30221</v>
      </c>
      <c r="D44" s="473">
        <f>D13</f>
        <v>26422</v>
      </c>
      <c r="E44" s="474">
        <f>(C44-D44)/D44</f>
        <v>0.14378169707062297</v>
      </c>
      <c r="F44" s="472">
        <f>F13</f>
        <v>9117</v>
      </c>
      <c r="G44" s="473">
        <f>G13</f>
        <v>6968</v>
      </c>
      <c r="H44" s="474">
        <f>(F44-G44)/G44</f>
        <v>0.30840987370838119</v>
      </c>
      <c r="I44" s="472">
        <f>I13</f>
        <v>21104</v>
      </c>
      <c r="J44" s="473">
        <f>J13</f>
        <v>19454</v>
      </c>
      <c r="K44" s="474">
        <f>(I44-J44)/J44</f>
        <v>8.4815462115760257E-2</v>
      </c>
      <c r="L44" s="436"/>
      <c r="M44" s="475">
        <f t="shared" si="2"/>
        <v>0.51732536447177502</v>
      </c>
      <c r="N44" s="476">
        <f t="shared" si="2"/>
        <v>0.43168877220498481</v>
      </c>
      <c r="O44" s="477">
        <f>ROUND(+M44-N44,3)*100</f>
        <v>8.6</v>
      </c>
      <c r="P44" s="472">
        <f>P13</f>
        <v>29949</v>
      </c>
      <c r="Q44" s="473">
        <f>Q13</f>
        <v>25322</v>
      </c>
      <c r="R44" s="474">
        <f>(P44-Q44)/Q44</f>
        <v>0.18272648290024485</v>
      </c>
      <c r="S44" s="472">
        <f>S13</f>
        <v>57892</v>
      </c>
      <c r="T44" s="473">
        <f>T13</f>
        <v>58658</v>
      </c>
      <c r="U44" s="474">
        <f>(S44-T44)/T44</f>
        <v>-1.3058747314944254E-2</v>
      </c>
      <c r="V44" s="472">
        <f>V13</f>
        <v>68386</v>
      </c>
      <c r="W44" s="473">
        <f>W13</f>
        <v>55477</v>
      </c>
      <c r="X44" s="474">
        <f>(V44-W44)/W44</f>
        <v>0.23269102510950485</v>
      </c>
      <c r="Y44" s="478">
        <f t="shared" si="3"/>
        <v>2.2628635716885608</v>
      </c>
      <c r="Z44" s="479">
        <f t="shared" si="3"/>
        <v>2.0996518053137536</v>
      </c>
    </row>
    <row r="45" spans="1:26" s="471" customFormat="1" ht="15">
      <c r="A45" s="980" t="s">
        <v>58</v>
      </c>
      <c r="B45" s="981"/>
      <c r="C45" s="472">
        <f>C17</f>
        <v>39716</v>
      </c>
      <c r="D45" s="473">
        <f>D17</f>
        <v>38730</v>
      </c>
      <c r="E45" s="474">
        <f>(C45-D45)/D45</f>
        <v>2.5458301058610897E-2</v>
      </c>
      <c r="F45" s="472">
        <f>F17</f>
        <v>29928</v>
      </c>
      <c r="G45" s="473">
        <f>G17</f>
        <v>31534</v>
      </c>
      <c r="H45" s="474">
        <f>(F45-G45)/G45</f>
        <v>-5.0929155831800597E-2</v>
      </c>
      <c r="I45" s="472">
        <f>I17</f>
        <v>9788</v>
      </c>
      <c r="J45" s="473">
        <f>J17</f>
        <v>7196</v>
      </c>
      <c r="K45" s="474">
        <f>(I45-J45)/J45</f>
        <v>0.36020011117287382</v>
      </c>
      <c r="L45" s="436"/>
      <c r="M45" s="475">
        <f t="shared" si="2"/>
        <v>0.71820058732255287</v>
      </c>
      <c r="N45" s="476">
        <f t="shared" si="2"/>
        <v>0.71152726687226742</v>
      </c>
      <c r="O45" s="477">
        <f>ROUND(+M45-N45,3)*100</f>
        <v>0.70000000000000007</v>
      </c>
      <c r="P45" s="472">
        <f>P17</f>
        <v>56006</v>
      </c>
      <c r="Q45" s="473">
        <f>Q17</f>
        <v>57448</v>
      </c>
      <c r="R45" s="474">
        <f>(P45-Q45)/Q45</f>
        <v>-2.5100960868959753E-2</v>
      </c>
      <c r="S45" s="472">
        <f>S17</f>
        <v>77981</v>
      </c>
      <c r="T45" s="473">
        <f>T17</f>
        <v>80739</v>
      </c>
      <c r="U45" s="474">
        <f>(S45-T45)/T45</f>
        <v>-3.4159452061581143E-2</v>
      </c>
      <c r="V45" s="472">
        <f>V17</f>
        <v>136788</v>
      </c>
      <c r="W45" s="473">
        <f>W17</f>
        <v>125293</v>
      </c>
      <c r="X45" s="474">
        <f>(V45-W45)/W45</f>
        <v>9.1744949837580705E-2</v>
      </c>
      <c r="Y45" s="478">
        <f t="shared" si="3"/>
        <v>3.4441534897774195</v>
      </c>
      <c r="Z45" s="479">
        <f t="shared" si="3"/>
        <v>3.2350374386780274</v>
      </c>
    </row>
    <row r="46" spans="1:26" s="471" customFormat="1" ht="15">
      <c r="A46" s="980" t="s">
        <v>59</v>
      </c>
      <c r="B46" s="981"/>
      <c r="C46" s="472">
        <f>C20</f>
        <v>12847</v>
      </c>
      <c r="D46" s="473">
        <f>D20</f>
        <v>11233</v>
      </c>
      <c r="E46" s="474">
        <f>(C46-D46)/D46</f>
        <v>0.14368378883646399</v>
      </c>
      <c r="F46" s="472">
        <f>F20</f>
        <v>5537</v>
      </c>
      <c r="G46" s="473">
        <f>G20</f>
        <v>5143</v>
      </c>
      <c r="H46" s="474">
        <f>(F46-G46)/G46</f>
        <v>7.6608983083803234E-2</v>
      </c>
      <c r="I46" s="472">
        <f>I20</f>
        <v>7310</v>
      </c>
      <c r="J46" s="473">
        <f>J20</f>
        <v>6090</v>
      </c>
      <c r="K46" s="474">
        <f>(I46-J46)/J46</f>
        <v>0.20032840722495895</v>
      </c>
      <c r="L46" s="436"/>
      <c r="M46" s="475">
        <f t="shared" si="2"/>
        <v>0.53057225863117352</v>
      </c>
      <c r="N46" s="476">
        <f t="shared" si="2"/>
        <v>0.49993433580668462</v>
      </c>
      <c r="O46" s="477">
        <f>ROUND(+M46-N46,3)*100</f>
        <v>3.1</v>
      </c>
      <c r="P46" s="472">
        <f>P20</f>
        <v>15706</v>
      </c>
      <c r="Q46" s="473">
        <f>Q20</f>
        <v>15227</v>
      </c>
      <c r="R46" s="474">
        <f>(P46-Q46)/Q46</f>
        <v>3.1457279831877585E-2</v>
      </c>
      <c r="S46" s="472">
        <f>S20</f>
        <v>29602</v>
      </c>
      <c r="T46" s="473">
        <f>T20</f>
        <v>30458</v>
      </c>
      <c r="U46" s="474">
        <f>(S46-T46)/T46</f>
        <v>-2.810427473898483E-2</v>
      </c>
      <c r="V46" s="472">
        <f>V20</f>
        <v>29282</v>
      </c>
      <c r="W46" s="473">
        <f>W20</f>
        <v>26404</v>
      </c>
      <c r="X46" s="474">
        <f>(V46-W46)/W46</f>
        <v>0.10899863657021663</v>
      </c>
      <c r="Y46" s="478">
        <f t="shared" si="3"/>
        <v>2.2792869930723128</v>
      </c>
      <c r="Z46" s="479">
        <f t="shared" si="3"/>
        <v>2.3505742010148669</v>
      </c>
    </row>
    <row r="47" spans="1:26" s="471" customFormat="1" ht="15.75" thickBot="1">
      <c r="A47" s="982" t="s">
        <v>61</v>
      </c>
      <c r="B47" s="983"/>
      <c r="C47" s="480">
        <f>C23</f>
        <v>8146</v>
      </c>
      <c r="D47" s="481">
        <f>D23</f>
        <v>6200</v>
      </c>
      <c r="E47" s="482">
        <f>(C47-D47)/D47</f>
        <v>0.31387096774193546</v>
      </c>
      <c r="F47" s="480">
        <f>F23</f>
        <v>5053</v>
      </c>
      <c r="G47" s="481">
        <f>G23</f>
        <v>3852</v>
      </c>
      <c r="H47" s="482">
        <f>(F47-G47)/G47</f>
        <v>0.31178608515057116</v>
      </c>
      <c r="I47" s="480">
        <f>I23</f>
        <v>3093</v>
      </c>
      <c r="J47" s="481">
        <f>J23</f>
        <v>2348</v>
      </c>
      <c r="K47" s="482">
        <f>(I47-J47)/J47</f>
        <v>0.31729131175468483</v>
      </c>
      <c r="L47" s="451"/>
      <c r="M47" s="483">
        <f t="shared" si="2"/>
        <v>0.61791600212652842</v>
      </c>
      <c r="N47" s="484">
        <f t="shared" si="2"/>
        <v>0.62852549072151132</v>
      </c>
      <c r="O47" s="485">
        <f>ROUND(+M47-N47,3)*100</f>
        <v>-1.0999999999999999</v>
      </c>
      <c r="P47" s="480">
        <f>P23</f>
        <v>11623</v>
      </c>
      <c r="Q47" s="481">
        <f>Q23</f>
        <v>9382</v>
      </c>
      <c r="R47" s="482">
        <f>(P47-Q47)/Q47</f>
        <v>0.23886164996802386</v>
      </c>
      <c r="S47" s="480">
        <f>S23</f>
        <v>18810</v>
      </c>
      <c r="T47" s="481">
        <f>T23</f>
        <v>14927</v>
      </c>
      <c r="U47" s="482">
        <f>(S47-T47)/T47</f>
        <v>0.26013264554163595</v>
      </c>
      <c r="V47" s="480">
        <f>V23</f>
        <v>25708</v>
      </c>
      <c r="W47" s="481">
        <f>W23</f>
        <v>18919</v>
      </c>
      <c r="X47" s="482">
        <f>(V47-W47)/W47</f>
        <v>0.35884560494740736</v>
      </c>
      <c r="Y47" s="486">
        <f t="shared" si="3"/>
        <v>3.1559047385219738</v>
      </c>
      <c r="Z47" s="487">
        <f t="shared" si="3"/>
        <v>3.0514516129032256</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5" thickBot="1">
      <c r="A49" s="974" t="s">
        <v>62</v>
      </c>
      <c r="B49" s="975"/>
      <c r="C49" s="418">
        <f>SUM(C43:C47)</f>
        <v>209899</v>
      </c>
      <c r="D49" s="418">
        <f>SUM(D43:D47)</f>
        <v>195982</v>
      </c>
      <c r="E49" s="419">
        <f>(C49-D49)/D49</f>
        <v>7.1011623516445382E-2</v>
      </c>
      <c r="F49" s="418">
        <f>SUM(F43:F47)</f>
        <v>150274</v>
      </c>
      <c r="G49" s="418">
        <f>SUM(G43:G47)</f>
        <v>146002</v>
      </c>
      <c r="H49" s="419">
        <f>(F49-G49)/G49</f>
        <v>2.925987315242257E-2</v>
      </c>
      <c r="I49" s="418">
        <f>SUM(I43:I47)</f>
        <v>59625</v>
      </c>
      <c r="J49" s="418">
        <f>SUM(J43:J47)</f>
        <v>49980</v>
      </c>
      <c r="K49" s="419">
        <f>(I49-J49)/J49</f>
        <v>0.19297719087635054</v>
      </c>
      <c r="L49" s="461"/>
      <c r="M49" s="421">
        <f>P49/S49</f>
        <v>0.70009561192863268</v>
      </c>
      <c r="N49" s="421">
        <f>Q49/T49</f>
        <v>0.70427708275879364</v>
      </c>
      <c r="O49" s="422">
        <f>ROUND(+M49-N49,3)*100</f>
        <v>-0.4</v>
      </c>
      <c r="P49" s="418">
        <f>SUM(P43:P47)</f>
        <v>284836</v>
      </c>
      <c r="Q49" s="418">
        <f>SUM(Q43:Q47)</f>
        <v>280915</v>
      </c>
      <c r="R49" s="419">
        <f>(P49-Q49)/Q49</f>
        <v>1.3957958813164124E-2</v>
      </c>
      <c r="S49" s="418">
        <f>SUM(S43:S47)</f>
        <v>406853</v>
      </c>
      <c r="T49" s="418">
        <f>SUM(T43:T47)</f>
        <v>398870</v>
      </c>
      <c r="U49" s="419">
        <f>(S49-T49)/T49</f>
        <v>2.0014039662045277E-2</v>
      </c>
      <c r="V49" s="418">
        <f>SUM(V43:V47)</f>
        <v>573133</v>
      </c>
      <c r="W49" s="418">
        <f>SUM(W43:W47)</f>
        <v>519307</v>
      </c>
      <c r="X49" s="419">
        <f>(V49-W49)/W49</f>
        <v>0.10364967158155003</v>
      </c>
      <c r="Y49" s="462">
        <f>V49/C49</f>
        <v>2.7305180110434066</v>
      </c>
      <c r="Z49" s="463">
        <f>W49/D49</f>
        <v>2.64976885632354</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66</v>
      </c>
      <c r="C51" s="467"/>
      <c r="D51" s="467"/>
    </row>
    <row r="52" spans="1:26">
      <c r="A52" s="488" t="s">
        <v>67</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89" customWidth="1"/>
    <col min="2" max="2" width="30.5703125" style="489" bestFit="1" customWidth="1"/>
    <col min="3" max="4" width="11.42578125" style="489" bestFit="1" customWidth="1"/>
    <col min="5" max="5" width="13.85546875" style="489" customWidth="1"/>
    <col min="6" max="7" width="11.42578125" style="489" bestFit="1" customWidth="1"/>
    <col min="8" max="8" width="11.28515625" style="489" customWidth="1"/>
    <col min="9" max="10" width="9.5703125" style="489" bestFit="1" customWidth="1"/>
    <col min="11" max="11" width="11.28515625" style="489" customWidth="1"/>
    <col min="12" max="12" width="1.140625" style="489" customWidth="1"/>
    <col min="13" max="14" width="11.42578125" style="489" bestFit="1" customWidth="1"/>
    <col min="15" max="15" width="10.28515625" style="489" bestFit="1" customWidth="1"/>
    <col min="16" max="17" width="11.42578125" style="489" customWidth="1"/>
    <col min="18" max="18" width="11.28515625" style="489" customWidth="1"/>
    <col min="19" max="19" width="12.5703125" style="489" customWidth="1"/>
    <col min="20" max="20" width="12" style="489" customWidth="1"/>
    <col min="21" max="21" width="11.28515625" style="489" customWidth="1"/>
    <col min="22" max="22" width="11.7109375" style="489" customWidth="1"/>
    <col min="23" max="24" width="11.28515625" style="489" customWidth="1"/>
    <col min="25" max="26" width="12.28515625" style="489" customWidth="1"/>
    <col min="27" max="16384" width="9.140625" style="489"/>
  </cols>
  <sheetData>
    <row r="1" spans="1:26" ht="26.25">
      <c r="A1" s="1032" t="s">
        <v>37</v>
      </c>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row>
    <row r="2" spans="1:26" s="490" customFormat="1" ht="26.25" customHeight="1">
      <c r="A2" s="1032" t="s">
        <v>68</v>
      </c>
      <c r="B2" s="1032"/>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4" thickBot="1">
      <c r="A4" s="1033" t="s">
        <v>69</v>
      </c>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row>
    <row r="5" spans="1:26" ht="15">
      <c r="A5" s="494"/>
      <c r="B5" s="495"/>
      <c r="C5" s="1016" t="s">
        <v>39</v>
      </c>
      <c r="D5" s="1016"/>
      <c r="E5" s="496" t="s">
        <v>40</v>
      </c>
      <c r="F5" s="1016" t="s">
        <v>41</v>
      </c>
      <c r="G5" s="1016"/>
      <c r="H5" s="496" t="s">
        <v>40</v>
      </c>
      <c r="I5" s="1016" t="s">
        <v>42</v>
      </c>
      <c r="J5" s="1016"/>
      <c r="K5" s="497" t="s">
        <v>40</v>
      </c>
      <c r="L5" s="498"/>
      <c r="M5" s="1017" t="s">
        <v>43</v>
      </c>
      <c r="N5" s="1017"/>
      <c r="O5" s="496" t="s">
        <v>44</v>
      </c>
      <c r="P5" s="1016" t="s">
        <v>45</v>
      </c>
      <c r="Q5" s="1016"/>
      <c r="R5" s="496" t="s">
        <v>40</v>
      </c>
      <c r="S5" s="1016" t="s">
        <v>46</v>
      </c>
      <c r="T5" s="1016"/>
      <c r="U5" s="496" t="s">
        <v>40</v>
      </c>
      <c r="V5" s="1016" t="s">
        <v>47</v>
      </c>
      <c r="W5" s="1016"/>
      <c r="X5" s="496" t="s">
        <v>40</v>
      </c>
      <c r="Y5" s="1018" t="s">
        <v>48</v>
      </c>
      <c r="Z5" s="1019"/>
    </row>
    <row r="6" spans="1:26" ht="30.75" thickBot="1">
      <c r="A6" s="499" t="s">
        <v>49</v>
      </c>
      <c r="B6" s="500" t="s">
        <v>50</v>
      </c>
      <c r="C6" s="501">
        <v>2014</v>
      </c>
      <c r="D6" s="501">
        <v>2013</v>
      </c>
      <c r="E6" s="502" t="s">
        <v>51</v>
      </c>
      <c r="F6" s="501">
        <v>2014</v>
      </c>
      <c r="G6" s="501">
        <v>2013</v>
      </c>
      <c r="H6" s="502" t="s">
        <v>51</v>
      </c>
      <c r="I6" s="501">
        <v>2014</v>
      </c>
      <c r="J6" s="501">
        <v>2013</v>
      </c>
      <c r="K6" s="502" t="s">
        <v>51</v>
      </c>
      <c r="L6" s="503"/>
      <c r="M6" s="504">
        <v>2014</v>
      </c>
      <c r="N6" s="501">
        <v>2013</v>
      </c>
      <c r="O6" s="502" t="s">
        <v>51</v>
      </c>
      <c r="P6" s="501">
        <v>2014</v>
      </c>
      <c r="Q6" s="501">
        <v>2013</v>
      </c>
      <c r="R6" s="502" t="s">
        <v>51</v>
      </c>
      <c r="S6" s="501">
        <v>2014</v>
      </c>
      <c r="T6" s="501">
        <v>2013</v>
      </c>
      <c r="U6" s="502" t="s">
        <v>51</v>
      </c>
      <c r="V6" s="501">
        <v>2014</v>
      </c>
      <c r="W6" s="501">
        <v>2013</v>
      </c>
      <c r="X6" s="502" t="s">
        <v>51</v>
      </c>
      <c r="Y6" s="505">
        <v>2014</v>
      </c>
      <c r="Z6" s="506">
        <v>2013</v>
      </c>
    </row>
    <row r="7" spans="1:26" ht="15">
      <c r="A7" s="1030" t="s">
        <v>52</v>
      </c>
      <c r="B7" s="507" t="s">
        <v>53</v>
      </c>
      <c r="C7" s="508">
        <v>113156</v>
      </c>
      <c r="D7" s="508">
        <v>105876</v>
      </c>
      <c r="E7" s="509">
        <v>6.8759681136423736E-2</v>
      </c>
      <c r="F7" s="508">
        <v>88024</v>
      </c>
      <c r="G7" s="508">
        <v>82749</v>
      </c>
      <c r="H7" s="509">
        <v>6.3746993921376699E-2</v>
      </c>
      <c r="I7" s="508">
        <v>25132</v>
      </c>
      <c r="J7" s="508">
        <v>23127</v>
      </c>
      <c r="K7" s="509">
        <v>8.6695204739049597E-2</v>
      </c>
      <c r="L7" s="510"/>
      <c r="M7" s="511">
        <v>0.59494517613240894</v>
      </c>
      <c r="N7" s="511">
        <v>0.59611473554180938</v>
      </c>
      <c r="O7" s="512">
        <v>-0.1</v>
      </c>
      <c r="P7" s="508">
        <v>131634</v>
      </c>
      <c r="Q7" s="508">
        <v>126917</v>
      </c>
      <c r="R7" s="509">
        <v>3.7166021888320716E-2</v>
      </c>
      <c r="S7" s="508">
        <v>221254</v>
      </c>
      <c r="T7" s="508">
        <v>212907</v>
      </c>
      <c r="U7" s="509">
        <v>3.9204911064455374E-2</v>
      </c>
      <c r="V7" s="508">
        <v>250217</v>
      </c>
      <c r="W7" s="508">
        <v>239487</v>
      </c>
      <c r="X7" s="509">
        <v>4.4804102101575448E-2</v>
      </c>
      <c r="Y7" s="513">
        <v>2.2112570256990352</v>
      </c>
      <c r="Z7" s="514">
        <v>2.2619573841097131</v>
      </c>
    </row>
    <row r="8" spans="1:26" ht="15">
      <c r="A8" s="1034"/>
      <c r="B8" s="507" t="s">
        <v>54</v>
      </c>
      <c r="C8" s="508">
        <v>134976</v>
      </c>
      <c r="D8" s="508">
        <v>130973</v>
      </c>
      <c r="E8" s="509">
        <v>3.0563551266291525E-2</v>
      </c>
      <c r="F8" s="508">
        <v>113496</v>
      </c>
      <c r="G8" s="508">
        <v>112206</v>
      </c>
      <c r="H8" s="509">
        <v>1.1496711405807176E-2</v>
      </c>
      <c r="I8" s="508">
        <v>21480</v>
      </c>
      <c r="J8" s="508">
        <v>18767</v>
      </c>
      <c r="K8" s="509">
        <v>0.14456226354771673</v>
      </c>
      <c r="L8" s="510"/>
      <c r="M8" s="511">
        <v>0.74693330104412137</v>
      </c>
      <c r="N8" s="511">
        <v>0.76035722651091164</v>
      </c>
      <c r="O8" s="512">
        <v>-1.3</v>
      </c>
      <c r="P8" s="508">
        <v>160386</v>
      </c>
      <c r="Q8" s="508">
        <v>152571</v>
      </c>
      <c r="R8" s="509">
        <v>5.1222053994533695E-2</v>
      </c>
      <c r="S8" s="508">
        <v>214726</v>
      </c>
      <c r="T8" s="508">
        <v>200657</v>
      </c>
      <c r="U8" s="509">
        <v>7.0114673298215358E-2</v>
      </c>
      <c r="V8" s="508">
        <v>277912</v>
      </c>
      <c r="W8" s="508">
        <v>252109</v>
      </c>
      <c r="X8" s="509">
        <v>0.10234858731739049</v>
      </c>
      <c r="Y8" s="513">
        <v>2.0589734471313417</v>
      </c>
      <c r="Z8" s="514">
        <v>1.9248929168607269</v>
      </c>
    </row>
    <row r="9" spans="1:26" ht="15.75" thickBot="1">
      <c r="A9" s="1031"/>
      <c r="B9" s="507" t="s">
        <v>55</v>
      </c>
      <c r="C9" s="508">
        <v>888242</v>
      </c>
      <c r="D9" s="508">
        <v>877704</v>
      </c>
      <c r="E9" s="509">
        <v>1.20063255949614E-2</v>
      </c>
      <c r="F9" s="508">
        <v>741900</v>
      </c>
      <c r="G9" s="508">
        <v>730421</v>
      </c>
      <c r="H9" s="509">
        <v>1.5715594157342135E-2</v>
      </c>
      <c r="I9" s="508">
        <v>146342</v>
      </c>
      <c r="J9" s="508">
        <v>147283</v>
      </c>
      <c r="K9" s="509">
        <v>-6.3890605161491818E-3</v>
      </c>
      <c r="L9" s="510"/>
      <c r="M9" s="511">
        <v>0.82086189839804224</v>
      </c>
      <c r="N9" s="511">
        <v>0.82606759951735198</v>
      </c>
      <c r="O9" s="512">
        <v>-0.5</v>
      </c>
      <c r="P9" s="508">
        <v>1418868</v>
      </c>
      <c r="Q9" s="508">
        <v>1434264</v>
      </c>
      <c r="R9" s="509">
        <v>-1.0734425461421329E-2</v>
      </c>
      <c r="S9" s="508">
        <v>1728510</v>
      </c>
      <c r="T9" s="508">
        <v>1736255</v>
      </c>
      <c r="U9" s="509">
        <v>-4.4607502930157144E-3</v>
      </c>
      <c r="V9" s="508">
        <v>2465470</v>
      </c>
      <c r="W9" s="508">
        <v>2451246</v>
      </c>
      <c r="X9" s="509">
        <v>5.8027631661612096E-3</v>
      </c>
      <c r="Y9" s="513">
        <v>2.7756737465690655</v>
      </c>
      <c r="Z9" s="514">
        <v>2.7927934702359791</v>
      </c>
    </row>
    <row r="10" spans="1:26" ht="15.75" thickBot="1">
      <c r="A10" s="515" t="s">
        <v>56</v>
      </c>
      <c r="B10" s="516"/>
      <c r="C10" s="517">
        <v>1136374</v>
      </c>
      <c r="D10" s="517">
        <v>1114553</v>
      </c>
      <c r="E10" s="518">
        <v>1.957825244739371E-2</v>
      </c>
      <c r="F10" s="517">
        <v>943420</v>
      </c>
      <c r="G10" s="517">
        <v>925376</v>
      </c>
      <c r="H10" s="518">
        <v>1.9499100906010099E-2</v>
      </c>
      <c r="I10" s="517">
        <v>192954</v>
      </c>
      <c r="J10" s="517">
        <v>189177</v>
      </c>
      <c r="K10" s="518">
        <v>1.9965429201224249E-2</v>
      </c>
      <c r="L10" s="510"/>
      <c r="M10" s="519">
        <v>0.79043469824300416</v>
      </c>
      <c r="N10" s="519">
        <v>0.79716106332672654</v>
      </c>
      <c r="O10" s="520">
        <v>-0.70000000000000007</v>
      </c>
      <c r="P10" s="517">
        <v>1710888</v>
      </c>
      <c r="Q10" s="517">
        <v>1713752</v>
      </c>
      <c r="R10" s="518">
        <v>-1.6711869628744415E-3</v>
      </c>
      <c r="S10" s="517">
        <v>2164490</v>
      </c>
      <c r="T10" s="517">
        <v>2149819</v>
      </c>
      <c r="U10" s="518">
        <v>6.8242954406859367E-3</v>
      </c>
      <c r="V10" s="517">
        <v>2993599</v>
      </c>
      <c r="W10" s="517">
        <v>2942842</v>
      </c>
      <c r="X10" s="518">
        <v>1.7247613021698072E-2</v>
      </c>
      <c r="Y10" s="521">
        <v>2.6343430947909754</v>
      </c>
      <c r="Z10" s="522">
        <v>2.6403786989044038</v>
      </c>
    </row>
    <row r="11" spans="1:26" ht="15">
      <c r="A11" s="1030" t="s">
        <v>57</v>
      </c>
      <c r="B11" s="507" t="s">
        <v>53</v>
      </c>
      <c r="C11" s="508">
        <v>138421</v>
      </c>
      <c r="D11" s="508">
        <v>149427</v>
      </c>
      <c r="E11" s="509">
        <v>-7.365469426542727E-2</v>
      </c>
      <c r="F11" s="508">
        <v>29305</v>
      </c>
      <c r="G11" s="508">
        <v>30573</v>
      </c>
      <c r="H11" s="509">
        <v>-4.1474503647008797E-2</v>
      </c>
      <c r="I11" s="508">
        <v>109116</v>
      </c>
      <c r="J11" s="508">
        <v>118854</v>
      </c>
      <c r="K11" s="509">
        <v>-8.1932454944722094E-2</v>
      </c>
      <c r="L11" s="510"/>
      <c r="M11" s="511">
        <v>0.37189820712798682</v>
      </c>
      <c r="N11" s="511">
        <v>0.37037922220246755</v>
      </c>
      <c r="O11" s="512">
        <v>0.2</v>
      </c>
      <c r="P11" s="508">
        <v>119688</v>
      </c>
      <c r="Q11" s="508">
        <v>127076</v>
      </c>
      <c r="R11" s="509">
        <v>-5.8138436840945579E-2</v>
      </c>
      <c r="S11" s="508">
        <v>321830</v>
      </c>
      <c r="T11" s="508">
        <v>343097</v>
      </c>
      <c r="U11" s="509">
        <v>-6.1985386057004287E-2</v>
      </c>
      <c r="V11" s="508">
        <v>275621</v>
      </c>
      <c r="W11" s="508">
        <v>300241</v>
      </c>
      <c r="X11" s="509">
        <v>-8.2000792696533778E-2</v>
      </c>
      <c r="Y11" s="513">
        <v>1.9911790840985111</v>
      </c>
      <c r="Z11" s="514">
        <v>2.0092821243818051</v>
      </c>
    </row>
    <row r="12" spans="1:26" ht="15.75" thickBot="1">
      <c r="A12" s="1031"/>
      <c r="B12" s="507" t="s">
        <v>54</v>
      </c>
      <c r="C12" s="508">
        <v>138888</v>
      </c>
      <c r="D12" s="508">
        <v>136196</v>
      </c>
      <c r="E12" s="509">
        <v>1.976563188346207E-2</v>
      </c>
      <c r="F12" s="508">
        <v>45207</v>
      </c>
      <c r="G12" s="508">
        <v>38081</v>
      </c>
      <c r="H12" s="509">
        <v>0.18712743888028149</v>
      </c>
      <c r="I12" s="508">
        <v>93681</v>
      </c>
      <c r="J12" s="508">
        <v>98115</v>
      </c>
      <c r="K12" s="509">
        <v>-4.5191866687050906E-2</v>
      </c>
      <c r="L12" s="510"/>
      <c r="M12" s="511">
        <v>0.58193396004331521</v>
      </c>
      <c r="N12" s="511">
        <v>0.57421660690006127</v>
      </c>
      <c r="O12" s="512">
        <v>0.8</v>
      </c>
      <c r="P12" s="508">
        <v>148321</v>
      </c>
      <c r="Q12" s="508">
        <v>144435</v>
      </c>
      <c r="R12" s="509">
        <v>2.6904836085436354E-2</v>
      </c>
      <c r="S12" s="508">
        <v>254876</v>
      </c>
      <c r="T12" s="508">
        <v>251534</v>
      </c>
      <c r="U12" s="509">
        <v>1.3286474194343508E-2</v>
      </c>
      <c r="V12" s="508">
        <v>332370</v>
      </c>
      <c r="W12" s="508">
        <v>319400</v>
      </c>
      <c r="X12" s="509">
        <v>4.0607388854101444E-2</v>
      </c>
      <c r="Y12" s="513">
        <v>2.3930793157076207</v>
      </c>
      <c r="Z12" s="514">
        <v>2.3451496372874385</v>
      </c>
    </row>
    <row r="13" spans="1:26" ht="15.75" thickBot="1">
      <c r="A13" s="515" t="s">
        <v>56</v>
      </c>
      <c r="B13" s="516"/>
      <c r="C13" s="517">
        <v>277309</v>
      </c>
      <c r="D13" s="517">
        <v>285623</v>
      </c>
      <c r="E13" s="518">
        <v>-2.9108300101882551E-2</v>
      </c>
      <c r="F13" s="517">
        <v>74512</v>
      </c>
      <c r="G13" s="517">
        <v>68654</v>
      </c>
      <c r="H13" s="518">
        <v>8.5326419436595094E-2</v>
      </c>
      <c r="I13" s="517">
        <v>202797</v>
      </c>
      <c r="J13" s="517">
        <v>216969</v>
      </c>
      <c r="K13" s="518">
        <v>-6.5318086915642323E-2</v>
      </c>
      <c r="L13" s="510"/>
      <c r="M13" s="519">
        <v>0.4647237934059989</v>
      </c>
      <c r="N13" s="519">
        <v>0.45660417973499534</v>
      </c>
      <c r="O13" s="520">
        <v>0.8</v>
      </c>
      <c r="P13" s="517">
        <v>268009</v>
      </c>
      <c r="Q13" s="517">
        <v>271511</v>
      </c>
      <c r="R13" s="518">
        <v>-1.2898188287030729E-2</v>
      </c>
      <c r="S13" s="517">
        <v>576706</v>
      </c>
      <c r="T13" s="517">
        <v>594631</v>
      </c>
      <c r="U13" s="518">
        <v>-3.0144745228553507E-2</v>
      </c>
      <c r="V13" s="517">
        <v>607991</v>
      </c>
      <c r="W13" s="517">
        <v>619641</v>
      </c>
      <c r="X13" s="518">
        <v>-1.8801209087197263E-2</v>
      </c>
      <c r="Y13" s="521">
        <v>2.1924676083358277</v>
      </c>
      <c r="Z13" s="522">
        <v>2.1694366350048839</v>
      </c>
    </row>
    <row r="14" spans="1:26" ht="15">
      <c r="A14" s="1030" t="s">
        <v>58</v>
      </c>
      <c r="B14" s="507" t="s">
        <v>53</v>
      </c>
      <c r="C14" s="508">
        <v>15761</v>
      </c>
      <c r="D14" s="508">
        <v>17852</v>
      </c>
      <c r="E14" s="509">
        <v>-0.1171297333632086</v>
      </c>
      <c r="F14" s="508">
        <v>4272</v>
      </c>
      <c r="G14" s="508">
        <v>4268</v>
      </c>
      <c r="H14" s="509">
        <v>9.372071227741331E-4</v>
      </c>
      <c r="I14" s="508">
        <v>11489</v>
      </c>
      <c r="J14" s="508">
        <v>13584</v>
      </c>
      <c r="K14" s="509">
        <v>-0.15422555948174324</v>
      </c>
      <c r="L14" s="510"/>
      <c r="M14" s="511">
        <v>0.35506941522928059</v>
      </c>
      <c r="N14" s="511">
        <v>0.35362312464252715</v>
      </c>
      <c r="O14" s="512">
        <v>0.1</v>
      </c>
      <c r="P14" s="508">
        <v>15192</v>
      </c>
      <c r="Q14" s="508">
        <v>16075</v>
      </c>
      <c r="R14" s="509">
        <v>-5.4930015552099531E-2</v>
      </c>
      <c r="S14" s="508">
        <v>42786</v>
      </c>
      <c r="T14" s="508">
        <v>45458</v>
      </c>
      <c r="U14" s="509">
        <v>-5.877953275551058E-2</v>
      </c>
      <c r="V14" s="508">
        <v>33581</v>
      </c>
      <c r="W14" s="508">
        <v>37381</v>
      </c>
      <c r="X14" s="509">
        <v>-0.1016559214574249</v>
      </c>
      <c r="Y14" s="513">
        <v>2.1306389188503267</v>
      </c>
      <c r="Z14" s="514">
        <v>2.0939390544476808</v>
      </c>
    </row>
    <row r="15" spans="1:26" ht="15">
      <c r="A15" s="1034"/>
      <c r="B15" s="507" t="s">
        <v>54</v>
      </c>
      <c r="C15" s="508">
        <v>84594</v>
      </c>
      <c r="D15" s="508">
        <v>82845</v>
      </c>
      <c r="E15" s="509">
        <v>2.1111714647836319E-2</v>
      </c>
      <c r="F15" s="508">
        <v>55669</v>
      </c>
      <c r="G15" s="508">
        <v>55302</v>
      </c>
      <c r="H15" s="509">
        <v>6.6362880185165092E-3</v>
      </c>
      <c r="I15" s="508">
        <v>28925</v>
      </c>
      <c r="J15" s="508">
        <v>27543</v>
      </c>
      <c r="K15" s="509">
        <v>5.0176088298297207E-2</v>
      </c>
      <c r="L15" s="510"/>
      <c r="M15" s="511">
        <v>0.65383993183999656</v>
      </c>
      <c r="N15" s="511">
        <v>0.64285251145500133</v>
      </c>
      <c r="O15" s="512">
        <v>1.0999999999999999</v>
      </c>
      <c r="P15" s="508">
        <v>121252</v>
      </c>
      <c r="Q15" s="508">
        <v>118974</v>
      </c>
      <c r="R15" s="509">
        <v>1.9147040529863667E-2</v>
      </c>
      <c r="S15" s="508">
        <v>185446</v>
      </c>
      <c r="T15" s="508">
        <v>185072</v>
      </c>
      <c r="U15" s="509">
        <v>2.020835134434166E-3</v>
      </c>
      <c r="V15" s="508">
        <v>228851</v>
      </c>
      <c r="W15" s="508">
        <v>220315</v>
      </c>
      <c r="X15" s="509">
        <v>3.8744524884824001E-2</v>
      </c>
      <c r="Y15" s="513">
        <v>2.7052864269333523</v>
      </c>
      <c r="Z15" s="514">
        <v>2.6593638722916291</v>
      </c>
    </row>
    <row r="16" spans="1:26" ht="15.75" thickBot="1">
      <c r="A16" s="1031"/>
      <c r="B16" s="507" t="s">
        <v>55</v>
      </c>
      <c r="C16" s="508">
        <v>295915</v>
      </c>
      <c r="D16" s="508">
        <v>301115</v>
      </c>
      <c r="E16" s="509">
        <v>-1.726914966042874E-2</v>
      </c>
      <c r="F16" s="508">
        <v>183554</v>
      </c>
      <c r="G16" s="508">
        <v>180922</v>
      </c>
      <c r="H16" s="509">
        <v>1.4547705641105007E-2</v>
      </c>
      <c r="I16" s="508">
        <v>112361</v>
      </c>
      <c r="J16" s="508">
        <v>120193</v>
      </c>
      <c r="K16" s="509">
        <v>-6.5161864667659511E-2</v>
      </c>
      <c r="L16" s="510"/>
      <c r="M16" s="511">
        <v>0.7211230995673148</v>
      </c>
      <c r="N16" s="511">
        <v>0.72206772872847469</v>
      </c>
      <c r="O16" s="512">
        <v>-0.1</v>
      </c>
      <c r="P16" s="508">
        <v>406156</v>
      </c>
      <c r="Q16" s="508">
        <v>421159</v>
      </c>
      <c r="R16" s="509">
        <v>-3.5623125707868047E-2</v>
      </c>
      <c r="S16" s="508">
        <v>563227</v>
      </c>
      <c r="T16" s="508">
        <v>583268</v>
      </c>
      <c r="U16" s="509">
        <v>-3.4359848303009935E-2</v>
      </c>
      <c r="V16" s="508">
        <v>945950</v>
      </c>
      <c r="W16" s="508">
        <v>957863</v>
      </c>
      <c r="X16" s="509">
        <v>-1.243706041469396E-2</v>
      </c>
      <c r="Y16" s="513">
        <v>3.1966949968741023</v>
      </c>
      <c r="Z16" s="514">
        <v>3.181053750228318</v>
      </c>
    </row>
    <row r="17" spans="1:26" ht="15.75" thickBot="1">
      <c r="A17" s="515" t="s">
        <v>56</v>
      </c>
      <c r="B17" s="516"/>
      <c r="C17" s="517">
        <v>396270</v>
      </c>
      <c r="D17" s="517">
        <v>401812</v>
      </c>
      <c r="E17" s="518">
        <v>-1.3792519884921306E-2</v>
      </c>
      <c r="F17" s="517">
        <v>243495</v>
      </c>
      <c r="G17" s="517">
        <v>240492</v>
      </c>
      <c r="H17" s="518">
        <v>1.248690185120503E-2</v>
      </c>
      <c r="I17" s="517">
        <v>152775</v>
      </c>
      <c r="J17" s="517">
        <v>161320</v>
      </c>
      <c r="K17" s="518">
        <v>-5.2969253657327055E-2</v>
      </c>
      <c r="L17" s="510"/>
      <c r="M17" s="519">
        <v>0.68556930933882865</v>
      </c>
      <c r="N17" s="519">
        <v>0.68347181978820293</v>
      </c>
      <c r="O17" s="520">
        <v>0.2</v>
      </c>
      <c r="P17" s="517">
        <v>542600</v>
      </c>
      <c r="Q17" s="517">
        <v>556208</v>
      </c>
      <c r="R17" s="518">
        <v>-2.4465667520064436E-2</v>
      </c>
      <c r="S17" s="517">
        <v>791459</v>
      </c>
      <c r="T17" s="517">
        <v>813798</v>
      </c>
      <c r="U17" s="518">
        <v>-2.7450300934629971E-2</v>
      </c>
      <c r="V17" s="517">
        <v>1208382</v>
      </c>
      <c r="W17" s="517">
        <v>1215559</v>
      </c>
      <c r="X17" s="518">
        <v>-5.9042794302868063E-3</v>
      </c>
      <c r="Y17" s="521">
        <v>3.049390567037626</v>
      </c>
      <c r="Z17" s="522">
        <v>3.0251933740157089</v>
      </c>
    </row>
    <row r="18" spans="1:26" ht="15">
      <c r="A18" s="1030" t="s">
        <v>59</v>
      </c>
      <c r="B18" s="507" t="s">
        <v>53</v>
      </c>
      <c r="C18" s="508">
        <v>32912</v>
      </c>
      <c r="D18" s="508">
        <v>38335</v>
      </c>
      <c r="E18" s="509">
        <v>-0.14146341463414633</v>
      </c>
      <c r="F18" s="508">
        <v>8783</v>
      </c>
      <c r="G18" s="508">
        <v>12129</v>
      </c>
      <c r="H18" s="509">
        <v>-0.27586775496743343</v>
      </c>
      <c r="I18" s="508">
        <v>24129</v>
      </c>
      <c r="J18" s="508">
        <v>26206</v>
      </c>
      <c r="K18" s="509">
        <v>-7.9256658780431963E-2</v>
      </c>
      <c r="L18" s="510"/>
      <c r="M18" s="511">
        <v>0.33747197030785714</v>
      </c>
      <c r="N18" s="511">
        <v>0.37730166555915201</v>
      </c>
      <c r="O18" s="512">
        <v>-4</v>
      </c>
      <c r="P18" s="508">
        <v>30551</v>
      </c>
      <c r="Q18" s="508">
        <v>35203</v>
      </c>
      <c r="R18" s="509">
        <v>-0.1321478283100872</v>
      </c>
      <c r="S18" s="508">
        <v>90529</v>
      </c>
      <c r="T18" s="508">
        <v>93302</v>
      </c>
      <c r="U18" s="509">
        <v>-2.9720691946582067E-2</v>
      </c>
      <c r="V18" s="508">
        <v>59156</v>
      </c>
      <c r="W18" s="508">
        <v>69270</v>
      </c>
      <c r="X18" s="509">
        <v>-0.14600837303305905</v>
      </c>
      <c r="Y18" s="513">
        <v>1.7973991249392318</v>
      </c>
      <c r="Z18" s="514">
        <v>1.8069649145689317</v>
      </c>
    </row>
    <row r="19" spans="1:26" ht="15.75" thickBot="1">
      <c r="A19" s="1031"/>
      <c r="B19" s="507" t="s">
        <v>60</v>
      </c>
      <c r="C19" s="508">
        <v>87574</v>
      </c>
      <c r="D19" s="508">
        <v>85923</v>
      </c>
      <c r="E19" s="509">
        <v>1.9214878437670939E-2</v>
      </c>
      <c r="F19" s="508">
        <v>38795</v>
      </c>
      <c r="G19" s="508">
        <v>37209</v>
      </c>
      <c r="H19" s="509">
        <v>4.2624096320782609E-2</v>
      </c>
      <c r="I19" s="508">
        <v>48779</v>
      </c>
      <c r="J19" s="508">
        <v>48714</v>
      </c>
      <c r="K19" s="509">
        <v>1.3343186763558731E-3</v>
      </c>
      <c r="L19" s="510"/>
      <c r="M19" s="511">
        <v>0.54305734048986998</v>
      </c>
      <c r="N19" s="511">
        <v>0.54595856028059497</v>
      </c>
      <c r="O19" s="512">
        <v>-0.3</v>
      </c>
      <c r="P19" s="508">
        <v>114937</v>
      </c>
      <c r="Q19" s="508">
        <v>117677</v>
      </c>
      <c r="R19" s="509">
        <v>-2.3284074203115308E-2</v>
      </c>
      <c r="S19" s="508">
        <v>211648</v>
      </c>
      <c r="T19" s="508">
        <v>215542</v>
      </c>
      <c r="U19" s="509">
        <v>-1.8066084568204806E-2</v>
      </c>
      <c r="V19" s="508">
        <v>211993</v>
      </c>
      <c r="W19" s="508">
        <v>215572</v>
      </c>
      <c r="X19" s="509">
        <v>-1.6602341677026702E-2</v>
      </c>
      <c r="Y19" s="513">
        <v>2.4207298970013933</v>
      </c>
      <c r="Z19" s="514">
        <v>2.5088975012511203</v>
      </c>
    </row>
    <row r="20" spans="1:26" ht="15.75" thickBot="1">
      <c r="A20" s="515" t="s">
        <v>56</v>
      </c>
      <c r="B20" s="516"/>
      <c r="C20" s="517">
        <v>120486</v>
      </c>
      <c r="D20" s="517">
        <v>124258</v>
      </c>
      <c r="E20" s="518">
        <v>-3.0356194369779009E-2</v>
      </c>
      <c r="F20" s="517">
        <v>47578</v>
      </c>
      <c r="G20" s="517">
        <v>49338</v>
      </c>
      <c r="H20" s="518">
        <v>-3.5672301268798896E-2</v>
      </c>
      <c r="I20" s="517">
        <v>72908</v>
      </c>
      <c r="J20" s="517">
        <v>74920</v>
      </c>
      <c r="K20" s="518">
        <v>-2.6855312333155367E-2</v>
      </c>
      <c r="L20" s="510"/>
      <c r="M20" s="519">
        <v>0.48146616056152519</v>
      </c>
      <c r="N20" s="519">
        <v>0.49500718809496058</v>
      </c>
      <c r="O20" s="520">
        <v>-1.4000000000000001</v>
      </c>
      <c r="P20" s="517">
        <v>145488</v>
      </c>
      <c r="Q20" s="517">
        <v>152880</v>
      </c>
      <c r="R20" s="518">
        <v>-4.8351648351648353E-2</v>
      </c>
      <c r="S20" s="517">
        <v>302177</v>
      </c>
      <c r="T20" s="517">
        <v>308844</v>
      </c>
      <c r="U20" s="518">
        <v>-2.1586950045977906E-2</v>
      </c>
      <c r="V20" s="517">
        <v>271149</v>
      </c>
      <c r="W20" s="517">
        <v>284842</v>
      </c>
      <c r="X20" s="518">
        <v>-4.8072264623896757E-2</v>
      </c>
      <c r="Y20" s="521">
        <v>2.2504606344305564</v>
      </c>
      <c r="Z20" s="522">
        <v>2.2923433501263499</v>
      </c>
    </row>
    <row r="21" spans="1:26" ht="15">
      <c r="A21" s="1030" t="s">
        <v>61</v>
      </c>
      <c r="B21" s="507" t="s">
        <v>53</v>
      </c>
      <c r="C21" s="508">
        <v>25767</v>
      </c>
      <c r="D21" s="508">
        <v>26765</v>
      </c>
      <c r="E21" s="509">
        <v>-3.7287502335139174E-2</v>
      </c>
      <c r="F21" s="508">
        <v>11816</v>
      </c>
      <c r="G21" s="508">
        <v>11822</v>
      </c>
      <c r="H21" s="509">
        <v>-5.0752833699881572E-4</v>
      </c>
      <c r="I21" s="508">
        <v>13951</v>
      </c>
      <c r="J21" s="508">
        <v>14943</v>
      </c>
      <c r="K21" s="509">
        <v>-6.6385598608043897E-2</v>
      </c>
      <c r="L21" s="510"/>
      <c r="M21" s="511">
        <v>0.54444749610912757</v>
      </c>
      <c r="N21" s="511">
        <v>0.62019973619747504</v>
      </c>
      <c r="O21" s="512">
        <v>-7.6</v>
      </c>
      <c r="P21" s="508">
        <v>29735</v>
      </c>
      <c r="Q21" s="508">
        <v>32914</v>
      </c>
      <c r="R21" s="509">
        <v>-9.6585039800692718E-2</v>
      </c>
      <c r="S21" s="508">
        <v>54615</v>
      </c>
      <c r="T21" s="508">
        <v>53070</v>
      </c>
      <c r="U21" s="509">
        <v>2.9112492933860937E-2</v>
      </c>
      <c r="V21" s="508">
        <v>52198</v>
      </c>
      <c r="W21" s="508">
        <v>57078</v>
      </c>
      <c r="X21" s="509">
        <v>-8.5497039139423248E-2</v>
      </c>
      <c r="Y21" s="513">
        <v>2.0257693949625488</v>
      </c>
      <c r="Z21" s="514">
        <v>2.1325611806463667</v>
      </c>
    </row>
    <row r="22" spans="1:26" ht="15.75" thickBot="1">
      <c r="A22" s="1031"/>
      <c r="B22" s="507" t="s">
        <v>54</v>
      </c>
      <c r="C22" s="508">
        <v>52521</v>
      </c>
      <c r="D22" s="508">
        <v>44479</v>
      </c>
      <c r="E22" s="509">
        <v>0.18080442455990467</v>
      </c>
      <c r="F22" s="508">
        <v>34241</v>
      </c>
      <c r="G22" s="508">
        <v>28467</v>
      </c>
      <c r="H22" s="509">
        <v>0.20283134857905646</v>
      </c>
      <c r="I22" s="508">
        <v>18280</v>
      </c>
      <c r="J22" s="508">
        <v>16012</v>
      </c>
      <c r="K22" s="509">
        <v>0.14164376717461905</v>
      </c>
      <c r="L22" s="510"/>
      <c r="M22" s="511">
        <v>0.71053773128451536</v>
      </c>
      <c r="N22" s="511">
        <v>0.74267915326133738</v>
      </c>
      <c r="O22" s="512">
        <v>-3.2</v>
      </c>
      <c r="P22" s="508">
        <v>85175</v>
      </c>
      <c r="Q22" s="508">
        <v>72484</v>
      </c>
      <c r="R22" s="509">
        <v>0.17508691573312732</v>
      </c>
      <c r="S22" s="508">
        <v>119874</v>
      </c>
      <c r="T22" s="508">
        <v>97598</v>
      </c>
      <c r="U22" s="509">
        <v>0.22824238201602493</v>
      </c>
      <c r="V22" s="508">
        <v>193151</v>
      </c>
      <c r="W22" s="508">
        <v>167452</v>
      </c>
      <c r="X22" s="509">
        <v>0.15347084537658554</v>
      </c>
      <c r="Y22" s="513">
        <v>3.6775956284153004</v>
      </c>
      <c r="Z22" s="514">
        <v>3.76474291238562</v>
      </c>
    </row>
    <row r="23" spans="1:26" ht="15.75" thickBot="1">
      <c r="A23" s="523" t="s">
        <v>56</v>
      </c>
      <c r="B23" s="524"/>
      <c r="C23" s="525">
        <v>78288</v>
      </c>
      <c r="D23" s="525">
        <v>71244</v>
      </c>
      <c r="E23" s="526">
        <v>9.8871483914434899E-2</v>
      </c>
      <c r="F23" s="525">
        <v>46057</v>
      </c>
      <c r="G23" s="525">
        <v>40289</v>
      </c>
      <c r="H23" s="526">
        <v>0.14316562833527763</v>
      </c>
      <c r="I23" s="525">
        <v>32231</v>
      </c>
      <c r="J23" s="525">
        <v>30955</v>
      </c>
      <c r="K23" s="526">
        <v>4.1221127443062514E-2</v>
      </c>
      <c r="L23" s="527"/>
      <c r="M23" s="528">
        <v>0.65855154193100995</v>
      </c>
      <c r="N23" s="528">
        <v>0.69953805718533468</v>
      </c>
      <c r="O23" s="529">
        <v>-4.1000000000000005</v>
      </c>
      <c r="P23" s="525">
        <v>114910</v>
      </c>
      <c r="Q23" s="525">
        <v>105398</v>
      </c>
      <c r="R23" s="526">
        <v>9.0248391810091269E-2</v>
      </c>
      <c r="S23" s="525">
        <v>174489</v>
      </c>
      <c r="T23" s="525">
        <v>150668</v>
      </c>
      <c r="U23" s="526">
        <v>0.15810258316298087</v>
      </c>
      <c r="V23" s="525">
        <v>245349</v>
      </c>
      <c r="W23" s="525">
        <v>224530</v>
      </c>
      <c r="X23" s="526">
        <v>9.2722576047744171E-2</v>
      </c>
      <c r="Y23" s="530">
        <v>3.1339285714285716</v>
      </c>
      <c r="Z23" s="531">
        <v>3.1515636404469149</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5" thickBot="1">
      <c r="A25" s="1005" t="s">
        <v>62</v>
      </c>
      <c r="B25" s="1006"/>
      <c r="C25" s="540">
        <v>2008727</v>
      </c>
      <c r="D25" s="540">
        <v>1997490</v>
      </c>
      <c r="E25" s="541">
        <v>5.625560077897762E-3</v>
      </c>
      <c r="F25" s="540">
        <v>1355062</v>
      </c>
      <c r="G25" s="540">
        <v>1324149</v>
      </c>
      <c r="H25" s="541">
        <v>2.3345560054042258E-2</v>
      </c>
      <c r="I25" s="540">
        <v>653665</v>
      </c>
      <c r="J25" s="540">
        <v>673341</v>
      </c>
      <c r="K25" s="541">
        <v>-2.9221449458743786E-2</v>
      </c>
      <c r="L25" s="542"/>
      <c r="M25" s="543">
        <v>0.69385688998211914</v>
      </c>
      <c r="N25" s="543">
        <v>0.69684326589940659</v>
      </c>
      <c r="O25" s="544">
        <v>-0.3</v>
      </c>
      <c r="P25" s="540">
        <v>2781895</v>
      </c>
      <c r="Q25" s="540">
        <v>2799749</v>
      </c>
      <c r="R25" s="541">
        <v>-6.3770002239486468E-3</v>
      </c>
      <c r="S25" s="540">
        <v>4009321</v>
      </c>
      <c r="T25" s="540">
        <v>4017760</v>
      </c>
      <c r="U25" s="541">
        <v>-2.1004241169208715E-3</v>
      </c>
      <c r="V25" s="540">
        <v>5326470</v>
      </c>
      <c r="W25" s="540">
        <v>5287414</v>
      </c>
      <c r="X25" s="541">
        <v>7.3865976827235391E-3</v>
      </c>
      <c r="Y25" s="545">
        <v>2.6516644621195415</v>
      </c>
      <c r="Z25" s="546">
        <v>2.6470290214218846</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5" thickBot="1">
      <c r="A27" s="1020" t="s">
        <v>63</v>
      </c>
      <c r="B27" s="1021"/>
      <c r="C27" s="551">
        <v>102260</v>
      </c>
      <c r="D27" s="551">
        <v>109823</v>
      </c>
      <c r="E27" s="552">
        <v>-6.8865356072953757E-2</v>
      </c>
      <c r="F27" s="551">
        <v>22798</v>
      </c>
      <c r="G27" s="551">
        <v>22034</v>
      </c>
      <c r="H27" s="552">
        <v>3.4673686121448673E-2</v>
      </c>
      <c r="I27" s="551">
        <v>79462</v>
      </c>
      <c r="J27" s="551">
        <v>87789</v>
      </c>
      <c r="K27" s="552">
        <v>-9.4852430258916265E-2</v>
      </c>
      <c r="L27" s="553"/>
      <c r="M27" s="554">
        <v>0.39189736043410284</v>
      </c>
      <c r="N27" s="554">
        <v>0.38782085751280848</v>
      </c>
      <c r="O27" s="555">
        <v>0.4</v>
      </c>
      <c r="P27" s="551">
        <v>85222</v>
      </c>
      <c r="Q27" s="551">
        <v>90154</v>
      </c>
      <c r="R27" s="552">
        <v>-5.4706391286021699E-2</v>
      </c>
      <c r="S27" s="551">
        <v>217460</v>
      </c>
      <c r="T27" s="551">
        <v>232463</v>
      </c>
      <c r="U27" s="552">
        <v>-6.4539303028869108E-2</v>
      </c>
      <c r="V27" s="551">
        <v>207280</v>
      </c>
      <c r="W27" s="551">
        <v>225096</v>
      </c>
      <c r="X27" s="552">
        <v>-7.9148452215943424E-2</v>
      </c>
      <c r="Y27" s="556">
        <v>2.0269900254253863</v>
      </c>
      <c r="Z27" s="557">
        <v>2.0496253061744807</v>
      </c>
    </row>
    <row r="28" spans="1:26">
      <c r="O28" s="558"/>
    </row>
    <row r="30" spans="1:26" ht="24" thickBot="1">
      <c r="A30" s="1015" t="s">
        <v>64</v>
      </c>
      <c r="B30" s="1015"/>
      <c r="C30" s="1015"/>
      <c r="D30" s="1015"/>
      <c r="E30" s="1015"/>
      <c r="F30" s="1015"/>
      <c r="G30" s="1015"/>
      <c r="H30" s="1015"/>
      <c r="I30" s="1015"/>
      <c r="J30" s="1015"/>
      <c r="K30" s="1015"/>
      <c r="L30" s="1015"/>
      <c r="M30" s="1015"/>
      <c r="N30" s="1015"/>
      <c r="O30" s="1015"/>
      <c r="P30" s="1015"/>
      <c r="Q30" s="1015"/>
      <c r="R30" s="1015"/>
      <c r="S30" s="1015"/>
      <c r="T30" s="1015"/>
      <c r="U30" s="1015"/>
      <c r="V30" s="1015"/>
      <c r="W30" s="1015"/>
      <c r="X30" s="1015"/>
      <c r="Y30" s="1015"/>
      <c r="Z30" s="1015"/>
    </row>
    <row r="31" spans="1:26" ht="15">
      <c r="A31" s="494"/>
      <c r="B31" s="495"/>
      <c r="C31" s="1016" t="s">
        <v>39</v>
      </c>
      <c r="D31" s="1016"/>
      <c r="E31" s="496" t="s">
        <v>40</v>
      </c>
      <c r="F31" s="1016" t="s">
        <v>41</v>
      </c>
      <c r="G31" s="1016"/>
      <c r="H31" s="496" t="s">
        <v>40</v>
      </c>
      <c r="I31" s="1016" t="s">
        <v>42</v>
      </c>
      <c r="J31" s="1016"/>
      <c r="K31" s="497" t="s">
        <v>40</v>
      </c>
      <c r="L31" s="498"/>
      <c r="M31" s="1017" t="s">
        <v>43</v>
      </c>
      <c r="N31" s="1017"/>
      <c r="O31" s="496" t="s">
        <v>44</v>
      </c>
      <c r="P31" s="1016" t="s">
        <v>45</v>
      </c>
      <c r="Q31" s="1016"/>
      <c r="R31" s="496" t="s">
        <v>40</v>
      </c>
      <c r="S31" s="1016" t="s">
        <v>46</v>
      </c>
      <c r="T31" s="1016"/>
      <c r="U31" s="496" t="s">
        <v>40</v>
      </c>
      <c r="V31" s="1016" t="s">
        <v>47</v>
      </c>
      <c r="W31" s="1016"/>
      <c r="X31" s="496" t="s">
        <v>40</v>
      </c>
      <c r="Y31" s="1018" t="s">
        <v>48</v>
      </c>
      <c r="Z31" s="1019"/>
    </row>
    <row r="32" spans="1:26" ht="28.5" customHeight="1" thickBot="1">
      <c r="A32" s="1022" t="s">
        <v>50</v>
      </c>
      <c r="B32" s="1023"/>
      <c r="C32" s="501">
        <v>2014</v>
      </c>
      <c r="D32" s="501">
        <v>2013</v>
      </c>
      <c r="E32" s="502" t="s">
        <v>51</v>
      </c>
      <c r="F32" s="501">
        <v>2014</v>
      </c>
      <c r="G32" s="501">
        <v>2013</v>
      </c>
      <c r="H32" s="502" t="s">
        <v>51</v>
      </c>
      <c r="I32" s="501">
        <v>2014</v>
      </c>
      <c r="J32" s="501">
        <v>2013</v>
      </c>
      <c r="K32" s="502" t="s">
        <v>51</v>
      </c>
      <c r="L32" s="503"/>
      <c r="M32" s="501">
        <v>2014</v>
      </c>
      <c r="N32" s="501">
        <v>2013</v>
      </c>
      <c r="O32" s="502" t="s">
        <v>51</v>
      </c>
      <c r="P32" s="501">
        <v>2014</v>
      </c>
      <c r="Q32" s="501">
        <v>2013</v>
      </c>
      <c r="R32" s="502" t="s">
        <v>51</v>
      </c>
      <c r="S32" s="501">
        <v>2014</v>
      </c>
      <c r="T32" s="501">
        <v>2013</v>
      </c>
      <c r="U32" s="502" t="s">
        <v>51</v>
      </c>
      <c r="V32" s="501">
        <v>2014</v>
      </c>
      <c r="W32" s="501">
        <v>2013</v>
      </c>
      <c r="X32" s="502" t="s">
        <v>51</v>
      </c>
      <c r="Y32" s="501">
        <v>2014</v>
      </c>
      <c r="Z32" s="506">
        <v>2013</v>
      </c>
    </row>
    <row r="33" spans="1:26" ht="15">
      <c r="A33" s="1024" t="s">
        <v>53</v>
      </c>
      <c r="B33" s="1025"/>
      <c r="C33" s="559">
        <f>C7+C11+C14+C18+C21</f>
        <v>326017</v>
      </c>
      <c r="D33" s="559">
        <f>D7+D11+D14+D18+D21</f>
        <v>338255</v>
      </c>
      <c r="E33" s="509">
        <f>(C33-D33)/D33</f>
        <v>-3.6179805176567971E-2</v>
      </c>
      <c r="F33" s="559">
        <f>F7+F11+F14+F18+F21</f>
        <v>142200</v>
      </c>
      <c r="G33" s="559">
        <f>G7+G11+G14+G18+G21</f>
        <v>141541</v>
      </c>
      <c r="H33" s="509">
        <f>(F33-G33)/G33</f>
        <v>4.6558947584092241E-3</v>
      </c>
      <c r="I33" s="559">
        <f>I7+I11+I14+I18+I21</f>
        <v>183817</v>
      </c>
      <c r="J33" s="559">
        <f>J7+J11+J14+J18+J21</f>
        <v>196714</v>
      </c>
      <c r="K33" s="509">
        <f>(I33-J33)/J33</f>
        <v>-6.556218672794005E-2</v>
      </c>
      <c r="L33" s="560"/>
      <c r="M33" s="561">
        <f t="shared" ref="M33:N35" si="0">P33/S33</f>
        <v>0.44705026169129458</v>
      </c>
      <c r="N33" s="561">
        <f t="shared" si="0"/>
        <v>0.45221934279532622</v>
      </c>
      <c r="O33" s="512">
        <f>ROUND(+M33-N33,3)*100</f>
        <v>-0.5</v>
      </c>
      <c r="P33" s="559">
        <f>P7+P11+P14+P18+P21</f>
        <v>326800</v>
      </c>
      <c r="Q33" s="559">
        <f>Q7+Q11+Q14+Q18+Q21</f>
        <v>338185</v>
      </c>
      <c r="R33" s="509">
        <f>(P33-Q33)/Q33</f>
        <v>-3.3665005839998818E-2</v>
      </c>
      <c r="S33" s="559">
        <f>S7+S11+S14+S18+S21</f>
        <v>731014</v>
      </c>
      <c r="T33" s="559">
        <f>T7+T11+T14+T18+T21</f>
        <v>747834</v>
      </c>
      <c r="U33" s="509">
        <f>(S33-T33)/T33</f>
        <v>-2.2491622472366864E-2</v>
      </c>
      <c r="V33" s="559">
        <f>V7+V11+V14+V18+V21</f>
        <v>670773</v>
      </c>
      <c r="W33" s="559">
        <f>W7+W11+W14+W18+W21</f>
        <v>703457</v>
      </c>
      <c r="X33" s="509">
        <f>(V33-W33)/W33</f>
        <v>-4.6461972800043216E-2</v>
      </c>
      <c r="Y33" s="562">
        <f t="shared" ref="Y33:Z35" si="1">V33/C33</f>
        <v>2.0574785977418357</v>
      </c>
      <c r="Z33" s="563">
        <f t="shared" si="1"/>
        <v>2.0796647499667409</v>
      </c>
    </row>
    <row r="34" spans="1:26" ht="15">
      <c r="A34" s="1026" t="s">
        <v>54</v>
      </c>
      <c r="B34" s="1027"/>
      <c r="C34" s="564">
        <f>C8+C12+C19+C15+C22</f>
        <v>498553</v>
      </c>
      <c r="D34" s="564">
        <f>D8+D12+D19+D15+D22</f>
        <v>480416</v>
      </c>
      <c r="E34" s="565">
        <f>(C34-D34)/D34</f>
        <v>3.7752697662026241E-2</v>
      </c>
      <c r="F34" s="564">
        <f>F8+F12+F19+F15+F22</f>
        <v>287408</v>
      </c>
      <c r="G34" s="564">
        <f>G8+G12+G19+G15+G22</f>
        <v>271265</v>
      </c>
      <c r="H34" s="565">
        <f>(F34-G34)/G34</f>
        <v>5.9510073175676921E-2</v>
      </c>
      <c r="I34" s="564">
        <f>I8+I12+I19+I15+I22</f>
        <v>211145</v>
      </c>
      <c r="J34" s="564">
        <f>J8+J12+J19+J15+J22</f>
        <v>209151</v>
      </c>
      <c r="K34" s="565">
        <f>(I34-J34)/J34</f>
        <v>9.5337818131397897E-3</v>
      </c>
      <c r="L34" s="560"/>
      <c r="M34" s="566">
        <f t="shared" si="0"/>
        <v>0.63864804322045066</v>
      </c>
      <c r="N34" s="567">
        <f t="shared" si="0"/>
        <v>0.63777260804100999</v>
      </c>
      <c r="O34" s="568">
        <f>ROUND(+M34-N34,3)*100</f>
        <v>0.1</v>
      </c>
      <c r="P34" s="564">
        <f>P8+P12+P19+P15+P22</f>
        <v>630071</v>
      </c>
      <c r="Q34" s="564">
        <f>Q8+Q12+Q19+Q15+Q22</f>
        <v>606141</v>
      </c>
      <c r="R34" s="565">
        <f>(P34-Q34)/Q34</f>
        <v>3.9479263075753002E-2</v>
      </c>
      <c r="S34" s="564">
        <f>S8+S12+S19+S15+S22</f>
        <v>986570</v>
      </c>
      <c r="T34" s="564">
        <f>T8+T12+T19+T15+T22</f>
        <v>950403</v>
      </c>
      <c r="U34" s="565">
        <f>(S34-T34)/T34</f>
        <v>3.8054383245844134E-2</v>
      </c>
      <c r="V34" s="564">
        <f>V8+V12+V19+V15+V22</f>
        <v>1244277</v>
      </c>
      <c r="W34" s="564">
        <f>W8+W12+W19+W15+W22</f>
        <v>1174848</v>
      </c>
      <c r="X34" s="565">
        <f>(V34-W34)/W34</f>
        <v>5.9096155417551886E-2</v>
      </c>
      <c r="Y34" s="569">
        <f t="shared" si="1"/>
        <v>2.4957767779955189</v>
      </c>
      <c r="Z34" s="570">
        <f t="shared" si="1"/>
        <v>2.4454805834943047</v>
      </c>
    </row>
    <row r="35" spans="1:26" ht="15.75" thickBot="1">
      <c r="A35" s="1028" t="s">
        <v>55</v>
      </c>
      <c r="B35" s="1029"/>
      <c r="C35" s="571">
        <f>C9+C16</f>
        <v>1184157</v>
      </c>
      <c r="D35" s="572">
        <f>D9+D16</f>
        <v>1178819</v>
      </c>
      <c r="E35" s="573">
        <f>(C35-D35)/D35</f>
        <v>4.5282609119805502E-3</v>
      </c>
      <c r="F35" s="574">
        <f>F9+F16</f>
        <v>925454</v>
      </c>
      <c r="G35" s="572">
        <f>G9+G16</f>
        <v>911343</v>
      </c>
      <c r="H35" s="573">
        <f>(F35-G35)/G35</f>
        <v>1.5483742125632171E-2</v>
      </c>
      <c r="I35" s="574">
        <f>I9+I16</f>
        <v>258703</v>
      </c>
      <c r="J35" s="572">
        <f>J9+J16</f>
        <v>267476</v>
      </c>
      <c r="K35" s="575">
        <f>(I35-J35)/J35</f>
        <v>-3.2799204414601685E-2</v>
      </c>
      <c r="L35" s="576"/>
      <c r="M35" s="577">
        <f t="shared" si="0"/>
        <v>0.79634966839563182</v>
      </c>
      <c r="N35" s="578">
        <f t="shared" si="0"/>
        <v>0.79991575854173469</v>
      </c>
      <c r="O35" s="579">
        <f>ROUND(+M35-N35,3)*100</f>
        <v>-0.4</v>
      </c>
      <c r="P35" s="574">
        <f>P9+P16</f>
        <v>1825024</v>
      </c>
      <c r="Q35" s="572">
        <f>Q9+Q16</f>
        <v>1855423</v>
      </c>
      <c r="R35" s="573">
        <f>(P35-Q35)/Q35</f>
        <v>-1.6383865027004625E-2</v>
      </c>
      <c r="S35" s="574">
        <f>S9+S16</f>
        <v>2291737</v>
      </c>
      <c r="T35" s="572">
        <f>T9+T16</f>
        <v>2319523</v>
      </c>
      <c r="U35" s="573">
        <f>(S35-T35)/T35</f>
        <v>-1.1979187100106358E-2</v>
      </c>
      <c r="V35" s="574">
        <f>V9+V16</f>
        <v>3411420</v>
      </c>
      <c r="W35" s="572">
        <f>W9+W16</f>
        <v>3409109</v>
      </c>
      <c r="X35" s="575">
        <f>(V35-W35)/W35</f>
        <v>6.7788973599846767E-4</v>
      </c>
      <c r="Y35" s="580">
        <f t="shared" si="1"/>
        <v>2.8808848826633628</v>
      </c>
      <c r="Z35" s="581">
        <f t="shared" si="1"/>
        <v>2.8919698443951107</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5" thickBot="1">
      <c r="A37" s="1005" t="s">
        <v>62</v>
      </c>
      <c r="B37" s="1006"/>
      <c r="C37" s="589">
        <f>SUM(C33:C35)</f>
        <v>2008727</v>
      </c>
      <c r="D37" s="589">
        <f>SUM(D33:D35)</f>
        <v>1997490</v>
      </c>
      <c r="E37" s="541">
        <f>(C37-D37)/D37</f>
        <v>5.625560077897762E-3</v>
      </c>
      <c r="F37" s="589">
        <f>SUM(F33:F35)</f>
        <v>1355062</v>
      </c>
      <c r="G37" s="589">
        <f>SUM(G33:G35)</f>
        <v>1324149</v>
      </c>
      <c r="H37" s="541">
        <f>(F37-G37)/G37</f>
        <v>2.3345560054042258E-2</v>
      </c>
      <c r="I37" s="589">
        <f>SUM(I33:I35)</f>
        <v>653665</v>
      </c>
      <c r="J37" s="589">
        <f>SUM(J33:J35)</f>
        <v>673341</v>
      </c>
      <c r="K37" s="541">
        <f>(I37-J37)/J37</f>
        <v>-2.9221449458743786E-2</v>
      </c>
      <c r="L37" s="590"/>
      <c r="M37" s="591">
        <f>P37/S37</f>
        <v>0.69385688998211914</v>
      </c>
      <c r="N37" s="591">
        <f>Q37/T37</f>
        <v>0.69684326589940659</v>
      </c>
      <c r="O37" s="544">
        <f>ROUND(+M37-N37,3)*100</f>
        <v>-0.3</v>
      </c>
      <c r="P37" s="589">
        <f>SUM(P33:P35)</f>
        <v>2781895</v>
      </c>
      <c r="Q37" s="589">
        <f>SUM(Q33:Q35)</f>
        <v>2799749</v>
      </c>
      <c r="R37" s="541">
        <f>(P37-Q37)/Q37</f>
        <v>-6.3770002239486468E-3</v>
      </c>
      <c r="S37" s="589">
        <f>SUM(S33:S35)</f>
        <v>4009321</v>
      </c>
      <c r="T37" s="589">
        <f>SUM(T33:T35)</f>
        <v>4017760</v>
      </c>
      <c r="U37" s="541">
        <f>(S37-T37)/T37</f>
        <v>-2.1004241169208715E-3</v>
      </c>
      <c r="V37" s="589">
        <f>SUM(V33:V35)</f>
        <v>5326470</v>
      </c>
      <c r="W37" s="589">
        <f>SUM(W33:W35)</f>
        <v>5287414</v>
      </c>
      <c r="X37" s="541">
        <f>(V37-W37)/W37</f>
        <v>7.3865976827235391E-3</v>
      </c>
      <c r="Y37" s="592">
        <f>V37/C37</f>
        <v>2.6516644621195415</v>
      </c>
      <c r="Z37" s="593">
        <f>W37/D37</f>
        <v>2.6470290214218846</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4" thickBot="1">
      <c r="A40" s="1015" t="s">
        <v>65</v>
      </c>
      <c r="B40" s="1015"/>
      <c r="C40" s="1015"/>
      <c r="D40" s="1015"/>
      <c r="E40" s="1015"/>
      <c r="F40" s="1015"/>
      <c r="G40" s="1015"/>
      <c r="H40" s="1015"/>
      <c r="I40" s="1015"/>
      <c r="J40" s="1015"/>
      <c r="K40" s="1015"/>
      <c r="L40" s="1015"/>
      <c r="M40" s="1015"/>
      <c r="N40" s="1015"/>
      <c r="O40" s="1015"/>
      <c r="P40" s="1015"/>
      <c r="Q40" s="1015"/>
      <c r="R40" s="1015"/>
      <c r="S40" s="1015"/>
      <c r="T40" s="1015"/>
      <c r="U40" s="1015"/>
      <c r="V40" s="1015"/>
      <c r="W40" s="1015"/>
      <c r="X40" s="1015"/>
      <c r="Y40" s="1015"/>
      <c r="Z40" s="1015"/>
    </row>
    <row r="41" spans="1:26" ht="15">
      <c r="A41" s="494"/>
      <c r="B41" s="495"/>
      <c r="C41" s="1016" t="s">
        <v>39</v>
      </c>
      <c r="D41" s="1016"/>
      <c r="E41" s="496" t="s">
        <v>40</v>
      </c>
      <c r="F41" s="1016" t="s">
        <v>41</v>
      </c>
      <c r="G41" s="1016"/>
      <c r="H41" s="496" t="s">
        <v>40</v>
      </c>
      <c r="I41" s="1016" t="s">
        <v>42</v>
      </c>
      <c r="J41" s="1016"/>
      <c r="K41" s="497" t="s">
        <v>40</v>
      </c>
      <c r="L41" s="498"/>
      <c r="M41" s="1017" t="s">
        <v>43</v>
      </c>
      <c r="N41" s="1017"/>
      <c r="O41" s="496" t="s">
        <v>44</v>
      </c>
      <c r="P41" s="1016" t="s">
        <v>45</v>
      </c>
      <c r="Q41" s="1016"/>
      <c r="R41" s="496" t="s">
        <v>40</v>
      </c>
      <c r="S41" s="1016" t="s">
        <v>46</v>
      </c>
      <c r="T41" s="1016"/>
      <c r="U41" s="496" t="s">
        <v>40</v>
      </c>
      <c r="V41" s="1016" t="s">
        <v>47</v>
      </c>
      <c r="W41" s="1016"/>
      <c r="X41" s="496" t="s">
        <v>40</v>
      </c>
      <c r="Y41" s="1018" t="s">
        <v>48</v>
      </c>
      <c r="Z41" s="1019"/>
    </row>
    <row r="42" spans="1:26" ht="15.75" thickBot="1">
      <c r="A42" s="1007" t="s">
        <v>49</v>
      </c>
      <c r="B42" s="1008"/>
      <c r="C42" s="501">
        <v>2014</v>
      </c>
      <c r="D42" s="501">
        <v>2013</v>
      </c>
      <c r="E42" s="502" t="s">
        <v>51</v>
      </c>
      <c r="F42" s="501">
        <v>2014</v>
      </c>
      <c r="G42" s="501">
        <v>2013</v>
      </c>
      <c r="H42" s="502" t="s">
        <v>51</v>
      </c>
      <c r="I42" s="501">
        <v>2014</v>
      </c>
      <c r="J42" s="501">
        <v>2013</v>
      </c>
      <c r="K42" s="502" t="s">
        <v>51</v>
      </c>
      <c r="L42" s="503"/>
      <c r="M42" s="501">
        <v>2014</v>
      </c>
      <c r="N42" s="501">
        <v>2013</v>
      </c>
      <c r="O42" s="502" t="s">
        <v>51</v>
      </c>
      <c r="P42" s="501">
        <v>2014</v>
      </c>
      <c r="Q42" s="501">
        <v>2013</v>
      </c>
      <c r="R42" s="502" t="s">
        <v>51</v>
      </c>
      <c r="S42" s="501">
        <v>2014</v>
      </c>
      <c r="T42" s="501">
        <v>2013</v>
      </c>
      <c r="U42" s="502" t="s">
        <v>51</v>
      </c>
      <c r="V42" s="501">
        <v>2014</v>
      </c>
      <c r="W42" s="501">
        <v>2013</v>
      </c>
      <c r="X42" s="502" t="s">
        <v>51</v>
      </c>
      <c r="Y42" s="501">
        <v>2014</v>
      </c>
      <c r="Z42" s="506">
        <v>2013</v>
      </c>
    </row>
    <row r="43" spans="1:26" s="601" customFormat="1" ht="15">
      <c r="A43" s="1009" t="s">
        <v>52</v>
      </c>
      <c r="B43" s="1010"/>
      <c r="C43" s="582">
        <f>C10</f>
        <v>1136374</v>
      </c>
      <c r="D43" s="598">
        <f>D10</f>
        <v>1114553</v>
      </c>
      <c r="E43" s="583">
        <f>(C43-D43)/D43</f>
        <v>1.957825244739371E-2</v>
      </c>
      <c r="F43" s="582">
        <f>F10</f>
        <v>943420</v>
      </c>
      <c r="G43" s="598">
        <f>G10</f>
        <v>925376</v>
      </c>
      <c r="H43" s="583">
        <f>(F43-G43)/G43</f>
        <v>1.9499100906010099E-2</v>
      </c>
      <c r="I43" s="582">
        <f>I10</f>
        <v>192954</v>
      </c>
      <c r="J43" s="598">
        <f>J10</f>
        <v>189177</v>
      </c>
      <c r="K43" s="583">
        <f>(I43-J43)/J43</f>
        <v>1.9965429201224249E-2</v>
      </c>
      <c r="L43" s="560"/>
      <c r="M43" s="586">
        <f t="shared" ref="M43:N47" si="2">P43/S43</f>
        <v>0.79043469824300416</v>
      </c>
      <c r="N43" s="599">
        <f t="shared" si="2"/>
        <v>0.79716106332672654</v>
      </c>
      <c r="O43" s="587">
        <f>ROUND(+M43-N43,3)*100</f>
        <v>-0.70000000000000007</v>
      </c>
      <c r="P43" s="582">
        <f>P10</f>
        <v>1710888</v>
      </c>
      <c r="Q43" s="598">
        <f>Q10</f>
        <v>1713752</v>
      </c>
      <c r="R43" s="583">
        <f>(P43-Q43)/Q43</f>
        <v>-1.6711869628744415E-3</v>
      </c>
      <c r="S43" s="582">
        <f>S10</f>
        <v>2164490</v>
      </c>
      <c r="T43" s="598">
        <f>T10</f>
        <v>2149819</v>
      </c>
      <c r="U43" s="583">
        <f>(S43-T43)/T43</f>
        <v>6.8242954406859367E-3</v>
      </c>
      <c r="V43" s="582">
        <f>V10</f>
        <v>2993599</v>
      </c>
      <c r="W43" s="598">
        <f>W10</f>
        <v>2942842</v>
      </c>
      <c r="X43" s="583">
        <f>(V43-W43)/W43</f>
        <v>1.7247613021698072E-2</v>
      </c>
      <c r="Y43" s="588">
        <f t="shared" ref="Y43:Z47" si="3">V43/C43</f>
        <v>2.6343430947909754</v>
      </c>
      <c r="Z43" s="600">
        <f t="shared" si="3"/>
        <v>2.6403786989044038</v>
      </c>
    </row>
    <row r="44" spans="1:26" s="601" customFormat="1" ht="15">
      <c r="A44" s="1011" t="s">
        <v>57</v>
      </c>
      <c r="B44" s="1012"/>
      <c r="C44" s="602">
        <f>C13</f>
        <v>277309</v>
      </c>
      <c r="D44" s="603">
        <f>D13</f>
        <v>285623</v>
      </c>
      <c r="E44" s="604">
        <f>(C44-D44)/D44</f>
        <v>-2.9108300101882551E-2</v>
      </c>
      <c r="F44" s="602">
        <f>F13</f>
        <v>74512</v>
      </c>
      <c r="G44" s="603">
        <f>G13</f>
        <v>68654</v>
      </c>
      <c r="H44" s="604">
        <f>(F44-G44)/G44</f>
        <v>8.5326419436595094E-2</v>
      </c>
      <c r="I44" s="602">
        <f>I13</f>
        <v>202797</v>
      </c>
      <c r="J44" s="603">
        <f>J13</f>
        <v>216969</v>
      </c>
      <c r="K44" s="604">
        <f>(I44-J44)/J44</f>
        <v>-6.5318086915642323E-2</v>
      </c>
      <c r="L44" s="560"/>
      <c r="M44" s="605">
        <f t="shared" si="2"/>
        <v>0.4647237934059989</v>
      </c>
      <c r="N44" s="606">
        <f t="shared" si="2"/>
        <v>0.45660417973499534</v>
      </c>
      <c r="O44" s="607">
        <f>ROUND(+M44-N44,3)*100</f>
        <v>0.8</v>
      </c>
      <c r="P44" s="602">
        <f>P13</f>
        <v>268009</v>
      </c>
      <c r="Q44" s="603">
        <f>Q13</f>
        <v>271511</v>
      </c>
      <c r="R44" s="604">
        <f>(P44-Q44)/Q44</f>
        <v>-1.2898188287030729E-2</v>
      </c>
      <c r="S44" s="602">
        <f>S13</f>
        <v>576706</v>
      </c>
      <c r="T44" s="603">
        <f>T13</f>
        <v>594631</v>
      </c>
      <c r="U44" s="604">
        <f>(S44-T44)/T44</f>
        <v>-3.0144745228553507E-2</v>
      </c>
      <c r="V44" s="602">
        <f>V13</f>
        <v>607991</v>
      </c>
      <c r="W44" s="603">
        <f>W13</f>
        <v>619641</v>
      </c>
      <c r="X44" s="604">
        <f>(V44-W44)/W44</f>
        <v>-1.8801209087197263E-2</v>
      </c>
      <c r="Y44" s="608">
        <f t="shared" si="3"/>
        <v>2.1924676083358277</v>
      </c>
      <c r="Z44" s="609">
        <f t="shared" si="3"/>
        <v>2.1694366350048839</v>
      </c>
    </row>
    <row r="45" spans="1:26" s="601" customFormat="1" ht="15">
      <c r="A45" s="1011" t="s">
        <v>58</v>
      </c>
      <c r="B45" s="1012"/>
      <c r="C45" s="602">
        <f>C17</f>
        <v>396270</v>
      </c>
      <c r="D45" s="603">
        <f>D17</f>
        <v>401812</v>
      </c>
      <c r="E45" s="604">
        <f>(C45-D45)/D45</f>
        <v>-1.3792519884921306E-2</v>
      </c>
      <c r="F45" s="602">
        <f>F17</f>
        <v>243495</v>
      </c>
      <c r="G45" s="603">
        <f>G17</f>
        <v>240492</v>
      </c>
      <c r="H45" s="604">
        <f>(F45-G45)/G45</f>
        <v>1.248690185120503E-2</v>
      </c>
      <c r="I45" s="602">
        <f>I17</f>
        <v>152775</v>
      </c>
      <c r="J45" s="603">
        <f>J17</f>
        <v>161320</v>
      </c>
      <c r="K45" s="604">
        <f>(I45-J45)/J45</f>
        <v>-5.2969253657327055E-2</v>
      </c>
      <c r="L45" s="560"/>
      <c r="M45" s="605">
        <f t="shared" si="2"/>
        <v>0.68556930933882865</v>
      </c>
      <c r="N45" s="606">
        <f t="shared" si="2"/>
        <v>0.68347181978820293</v>
      </c>
      <c r="O45" s="607">
        <f>ROUND(+M45-N45,3)*100</f>
        <v>0.2</v>
      </c>
      <c r="P45" s="602">
        <f>P17</f>
        <v>542600</v>
      </c>
      <c r="Q45" s="603">
        <f>Q17</f>
        <v>556208</v>
      </c>
      <c r="R45" s="604">
        <f>(P45-Q45)/Q45</f>
        <v>-2.4465667520064436E-2</v>
      </c>
      <c r="S45" s="602">
        <f>S17</f>
        <v>791459</v>
      </c>
      <c r="T45" s="603">
        <f>T17</f>
        <v>813798</v>
      </c>
      <c r="U45" s="604">
        <f>(S45-T45)/T45</f>
        <v>-2.7450300934629971E-2</v>
      </c>
      <c r="V45" s="602">
        <f>V17</f>
        <v>1208382</v>
      </c>
      <c r="W45" s="603">
        <f>W17</f>
        <v>1215559</v>
      </c>
      <c r="X45" s="604">
        <f>(V45-W45)/W45</f>
        <v>-5.9042794302868063E-3</v>
      </c>
      <c r="Y45" s="608">
        <f t="shared" si="3"/>
        <v>3.049390567037626</v>
      </c>
      <c r="Z45" s="609">
        <f t="shared" si="3"/>
        <v>3.0251933740157089</v>
      </c>
    </row>
    <row r="46" spans="1:26" s="601" customFormat="1" ht="15">
      <c r="A46" s="1011" t="s">
        <v>59</v>
      </c>
      <c r="B46" s="1012"/>
      <c r="C46" s="602">
        <f>C20</f>
        <v>120486</v>
      </c>
      <c r="D46" s="603">
        <f>D20</f>
        <v>124258</v>
      </c>
      <c r="E46" s="604">
        <f>(C46-D46)/D46</f>
        <v>-3.0356194369779009E-2</v>
      </c>
      <c r="F46" s="602">
        <f>F20</f>
        <v>47578</v>
      </c>
      <c r="G46" s="603">
        <f>G20</f>
        <v>49338</v>
      </c>
      <c r="H46" s="604">
        <f>(F46-G46)/G46</f>
        <v>-3.5672301268798896E-2</v>
      </c>
      <c r="I46" s="602">
        <f>I20</f>
        <v>72908</v>
      </c>
      <c r="J46" s="603">
        <f>J20</f>
        <v>74920</v>
      </c>
      <c r="K46" s="604">
        <f>(I46-J46)/J46</f>
        <v>-2.6855312333155367E-2</v>
      </c>
      <c r="L46" s="560"/>
      <c r="M46" s="605">
        <f t="shared" si="2"/>
        <v>0.48146616056152519</v>
      </c>
      <c r="N46" s="606">
        <f t="shared" si="2"/>
        <v>0.49500718809496058</v>
      </c>
      <c r="O46" s="607">
        <f>ROUND(+M46-N46,3)*100</f>
        <v>-1.4000000000000001</v>
      </c>
      <c r="P46" s="602">
        <f>P20</f>
        <v>145488</v>
      </c>
      <c r="Q46" s="603">
        <f>Q20</f>
        <v>152880</v>
      </c>
      <c r="R46" s="604">
        <f>(P46-Q46)/Q46</f>
        <v>-4.8351648351648353E-2</v>
      </c>
      <c r="S46" s="602">
        <f>S20</f>
        <v>302177</v>
      </c>
      <c r="T46" s="603">
        <f>T20</f>
        <v>308844</v>
      </c>
      <c r="U46" s="604">
        <f>(S46-T46)/T46</f>
        <v>-2.1586950045977906E-2</v>
      </c>
      <c r="V46" s="602">
        <f>V20</f>
        <v>271149</v>
      </c>
      <c r="W46" s="603">
        <f>W20</f>
        <v>284842</v>
      </c>
      <c r="X46" s="604">
        <f>(V46-W46)/W46</f>
        <v>-4.8072264623896757E-2</v>
      </c>
      <c r="Y46" s="608">
        <f t="shared" si="3"/>
        <v>2.2504606344305564</v>
      </c>
      <c r="Z46" s="609">
        <f t="shared" si="3"/>
        <v>2.2923433501263499</v>
      </c>
    </row>
    <row r="47" spans="1:26" s="601" customFormat="1" ht="15.75" thickBot="1">
      <c r="A47" s="1013" t="s">
        <v>61</v>
      </c>
      <c r="B47" s="1014"/>
      <c r="C47" s="610">
        <f>C23</f>
        <v>78288</v>
      </c>
      <c r="D47" s="611">
        <f>D23</f>
        <v>71244</v>
      </c>
      <c r="E47" s="612">
        <f>(C47-D47)/D47</f>
        <v>9.8871483914434899E-2</v>
      </c>
      <c r="F47" s="610">
        <f>F23</f>
        <v>46057</v>
      </c>
      <c r="G47" s="611">
        <f>G23</f>
        <v>40289</v>
      </c>
      <c r="H47" s="612">
        <f>(F47-G47)/G47</f>
        <v>0.14316562833527763</v>
      </c>
      <c r="I47" s="610">
        <f>I23</f>
        <v>32231</v>
      </c>
      <c r="J47" s="611">
        <f>J23</f>
        <v>30955</v>
      </c>
      <c r="K47" s="612">
        <f>(I47-J47)/J47</f>
        <v>4.1221127443062514E-2</v>
      </c>
      <c r="L47" s="576"/>
      <c r="M47" s="613">
        <f t="shared" si="2"/>
        <v>0.65855154193100995</v>
      </c>
      <c r="N47" s="614">
        <f t="shared" si="2"/>
        <v>0.69953805718533468</v>
      </c>
      <c r="O47" s="615">
        <f>ROUND(+M47-N47,3)*100</f>
        <v>-4.1000000000000005</v>
      </c>
      <c r="P47" s="610">
        <f>P23</f>
        <v>114910</v>
      </c>
      <c r="Q47" s="611">
        <f>Q23</f>
        <v>105398</v>
      </c>
      <c r="R47" s="612">
        <f>(P47-Q47)/Q47</f>
        <v>9.0248391810091269E-2</v>
      </c>
      <c r="S47" s="610">
        <f>S23</f>
        <v>174489</v>
      </c>
      <c r="T47" s="611">
        <f>T23</f>
        <v>150668</v>
      </c>
      <c r="U47" s="612">
        <f>(S47-T47)/T47</f>
        <v>0.15810258316298087</v>
      </c>
      <c r="V47" s="610">
        <f>V23</f>
        <v>245349</v>
      </c>
      <c r="W47" s="611">
        <f>W23</f>
        <v>224530</v>
      </c>
      <c r="X47" s="612">
        <f>(V47-W47)/W47</f>
        <v>9.2722576047744171E-2</v>
      </c>
      <c r="Y47" s="616">
        <f t="shared" si="3"/>
        <v>3.1339285714285716</v>
      </c>
      <c r="Z47" s="617">
        <f t="shared" si="3"/>
        <v>3.1515636404469149</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5" thickBot="1">
      <c r="A49" s="1005" t="s">
        <v>62</v>
      </c>
      <c r="B49" s="1006"/>
      <c r="C49" s="589">
        <f>SUM(C43:C47)</f>
        <v>2008727</v>
      </c>
      <c r="D49" s="589">
        <f>SUM(D43:D47)</f>
        <v>1997490</v>
      </c>
      <c r="E49" s="541">
        <f>(C49-D49)/D49</f>
        <v>5.625560077897762E-3</v>
      </c>
      <c r="F49" s="589">
        <f>SUM(F43:F47)</f>
        <v>1355062</v>
      </c>
      <c r="G49" s="589">
        <f>SUM(G43:G47)</f>
        <v>1324149</v>
      </c>
      <c r="H49" s="541">
        <f>(F49-G49)/G49</f>
        <v>2.3345560054042258E-2</v>
      </c>
      <c r="I49" s="589">
        <f>SUM(I43:I47)</f>
        <v>653665</v>
      </c>
      <c r="J49" s="589">
        <f>SUM(J43:J47)</f>
        <v>673341</v>
      </c>
      <c r="K49" s="541">
        <f>(I49-J49)/J49</f>
        <v>-2.9221449458743786E-2</v>
      </c>
      <c r="L49" s="590"/>
      <c r="M49" s="591">
        <f>P49/S49</f>
        <v>0.69385688998211914</v>
      </c>
      <c r="N49" s="591">
        <f>Q49/T49</f>
        <v>0.69684326589940659</v>
      </c>
      <c r="O49" s="544">
        <f>ROUND(+M49-N49,3)*100</f>
        <v>-0.3</v>
      </c>
      <c r="P49" s="589">
        <f>SUM(P43:P47)</f>
        <v>2781895</v>
      </c>
      <c r="Q49" s="589">
        <f>SUM(Q43:Q47)</f>
        <v>2799749</v>
      </c>
      <c r="R49" s="541">
        <f>(P49-Q49)/Q49</f>
        <v>-6.3770002239486468E-3</v>
      </c>
      <c r="S49" s="589">
        <f>SUM(S43:S47)</f>
        <v>4009321</v>
      </c>
      <c r="T49" s="589">
        <f>SUM(T43:T47)</f>
        <v>4017760</v>
      </c>
      <c r="U49" s="541">
        <f>(S49-T49)/T49</f>
        <v>-2.1004241169208715E-3</v>
      </c>
      <c r="V49" s="589">
        <f>SUM(V43:V47)</f>
        <v>5326470</v>
      </c>
      <c r="W49" s="589">
        <f>SUM(W43:W47)</f>
        <v>5287414</v>
      </c>
      <c r="X49" s="541">
        <f>(V49-W49)/W49</f>
        <v>7.3865976827235391E-3</v>
      </c>
      <c r="Y49" s="592">
        <f>V49/C49</f>
        <v>2.6516644621195415</v>
      </c>
      <c r="Z49" s="593">
        <f>W49/D49</f>
        <v>2.6470290214218846</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66</v>
      </c>
      <c r="C51" s="597"/>
      <c r="D51" s="597"/>
    </row>
    <row r="52" spans="1:26">
      <c r="A52" s="618" t="s">
        <v>67</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89" customWidth="1"/>
    <col min="2" max="2" width="30.5703125" style="489" bestFit="1" customWidth="1"/>
    <col min="3" max="4" width="12.7109375" style="489" customWidth="1"/>
    <col min="5" max="5" width="11.7109375" style="642" customWidth="1"/>
    <col min="6" max="7" width="12.7109375" style="489" customWidth="1"/>
    <col min="8" max="8" width="11.7109375" style="642" customWidth="1"/>
    <col min="9" max="10" width="12.7109375" style="489" customWidth="1"/>
    <col min="11" max="11" width="11.7109375" style="642" customWidth="1"/>
    <col min="12" max="12" width="1.140625" style="489" customWidth="1"/>
    <col min="13" max="14" width="11.7109375" style="489" customWidth="1"/>
    <col min="15" max="15" width="11.7109375" style="642" customWidth="1"/>
    <col min="16" max="17" width="12.7109375" style="489" customWidth="1"/>
    <col min="18" max="18" width="11.7109375" style="642" customWidth="1"/>
    <col min="19" max="20" width="12.7109375" style="489" customWidth="1"/>
    <col min="21" max="21" width="11.7109375" style="642" customWidth="1"/>
    <col min="22" max="23" width="12.7109375" style="489" customWidth="1"/>
    <col min="24" max="24" width="11.7109375" style="489" customWidth="1"/>
    <col min="25" max="26" width="12.7109375" style="642" customWidth="1"/>
    <col min="27" max="16384" width="9.140625" style="489"/>
  </cols>
  <sheetData>
    <row r="1" spans="1:26" ht="26.25">
      <c r="A1" s="1032" t="s">
        <v>37</v>
      </c>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row>
    <row r="2" spans="1:26" s="491" customFormat="1" ht="26.25">
      <c r="A2" s="1032" t="s">
        <v>70</v>
      </c>
      <c r="B2" s="1032"/>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row>
    <row r="3" spans="1:26" s="491" customFormat="1" ht="20.25">
      <c r="E3" s="493"/>
      <c r="H3" s="493"/>
      <c r="K3" s="493"/>
      <c r="O3" s="493"/>
      <c r="R3" s="493"/>
      <c r="U3" s="493"/>
      <c r="Y3" s="493"/>
      <c r="Z3" s="493"/>
    </row>
    <row r="4" spans="1:26" ht="24" thickBot="1">
      <c r="A4" s="1033" t="s">
        <v>69</v>
      </c>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row>
    <row r="5" spans="1:26" ht="15">
      <c r="A5" s="494"/>
      <c r="B5" s="495"/>
      <c r="C5" s="1016" t="s">
        <v>39</v>
      </c>
      <c r="D5" s="1016"/>
      <c r="E5" s="496" t="s">
        <v>40</v>
      </c>
      <c r="F5" s="1016" t="s">
        <v>41</v>
      </c>
      <c r="G5" s="1016"/>
      <c r="H5" s="496" t="s">
        <v>40</v>
      </c>
      <c r="I5" s="1016" t="s">
        <v>42</v>
      </c>
      <c r="J5" s="1016"/>
      <c r="K5" s="619" t="s">
        <v>40</v>
      </c>
      <c r="L5" s="498"/>
      <c r="M5" s="1017" t="s">
        <v>43</v>
      </c>
      <c r="N5" s="1017"/>
      <c r="O5" s="496" t="s">
        <v>44</v>
      </c>
      <c r="P5" s="1016" t="s">
        <v>45</v>
      </c>
      <c r="Q5" s="1016"/>
      <c r="R5" s="496" t="s">
        <v>40</v>
      </c>
      <c r="S5" s="1016" t="s">
        <v>46</v>
      </c>
      <c r="T5" s="1016"/>
      <c r="U5" s="496" t="s">
        <v>40</v>
      </c>
      <c r="V5" s="1016" t="s">
        <v>47</v>
      </c>
      <c r="W5" s="1016"/>
      <c r="X5" s="496" t="s">
        <v>40</v>
      </c>
      <c r="Y5" s="1016" t="s">
        <v>48</v>
      </c>
      <c r="Z5" s="1019"/>
    </row>
    <row r="6" spans="1:26" ht="30.75" thickBot="1">
      <c r="A6" s="499" t="s">
        <v>49</v>
      </c>
      <c r="B6" s="500" t="s">
        <v>50</v>
      </c>
      <c r="C6" s="501">
        <v>2014</v>
      </c>
      <c r="D6" s="501">
        <v>2013</v>
      </c>
      <c r="E6" s="502" t="s">
        <v>51</v>
      </c>
      <c r="F6" s="501">
        <v>2014</v>
      </c>
      <c r="G6" s="501">
        <v>2013</v>
      </c>
      <c r="H6" s="502" t="s">
        <v>51</v>
      </c>
      <c r="I6" s="501">
        <v>2014</v>
      </c>
      <c r="J6" s="501">
        <v>2013</v>
      </c>
      <c r="K6" s="502" t="s">
        <v>51</v>
      </c>
      <c r="L6" s="503"/>
      <c r="M6" s="620">
        <v>2014</v>
      </c>
      <c r="N6" s="620">
        <v>2013</v>
      </c>
      <c r="O6" s="502" t="s">
        <v>51</v>
      </c>
      <c r="P6" s="501">
        <v>2014</v>
      </c>
      <c r="Q6" s="501">
        <v>2013</v>
      </c>
      <c r="R6" s="502" t="s">
        <v>51</v>
      </c>
      <c r="S6" s="501">
        <v>2014</v>
      </c>
      <c r="T6" s="501">
        <v>2013</v>
      </c>
      <c r="U6" s="502" t="s">
        <v>51</v>
      </c>
      <c r="V6" s="501">
        <v>2014</v>
      </c>
      <c r="W6" s="501">
        <v>2013</v>
      </c>
      <c r="X6" s="502" t="s">
        <v>51</v>
      </c>
      <c r="Y6" s="501">
        <v>2014</v>
      </c>
      <c r="Z6" s="506">
        <v>2013</v>
      </c>
    </row>
    <row r="7" spans="1:26" ht="15">
      <c r="A7" s="1030" t="s">
        <v>52</v>
      </c>
      <c r="B7" s="507" t="s">
        <v>53</v>
      </c>
      <c r="C7" s="508">
        <v>53159</v>
      </c>
      <c r="D7" s="508">
        <v>50028</v>
      </c>
      <c r="E7" s="509">
        <v>6.2584952426641083E-2</v>
      </c>
      <c r="F7" s="508">
        <v>43176</v>
      </c>
      <c r="G7" s="508">
        <v>40619</v>
      </c>
      <c r="H7" s="509">
        <v>6.2950835815751255E-2</v>
      </c>
      <c r="I7" s="508">
        <v>9983</v>
      </c>
      <c r="J7" s="508">
        <v>9409</v>
      </c>
      <c r="K7" s="509">
        <v>6.100542034222553E-2</v>
      </c>
      <c r="L7" s="621"/>
      <c r="M7" s="511">
        <v>0.64566859468486304</v>
      </c>
      <c r="N7" s="511">
        <v>0.66302365812605202</v>
      </c>
      <c r="O7" s="512">
        <v>-1.7000000000000002</v>
      </c>
      <c r="P7" s="508">
        <v>58382</v>
      </c>
      <c r="Q7" s="508">
        <v>56723</v>
      </c>
      <c r="R7" s="509">
        <v>2.9247395236500186E-2</v>
      </c>
      <c r="S7" s="508">
        <v>90421</v>
      </c>
      <c r="T7" s="508">
        <v>85552</v>
      </c>
      <c r="U7" s="509">
        <v>5.6912754815784554E-2</v>
      </c>
      <c r="V7" s="508">
        <v>110637</v>
      </c>
      <c r="W7" s="508">
        <v>107804</v>
      </c>
      <c r="X7" s="509">
        <v>2.6279173314533784E-2</v>
      </c>
      <c r="Y7" s="549">
        <v>2.0812468255610526</v>
      </c>
      <c r="Z7" s="514">
        <v>2.1548732709682579</v>
      </c>
    </row>
    <row r="8" spans="1:26" ht="15">
      <c r="A8" s="1034"/>
      <c r="B8" s="507" t="s">
        <v>54</v>
      </c>
      <c r="C8" s="508">
        <v>68183</v>
      </c>
      <c r="D8" s="508">
        <v>55259</v>
      </c>
      <c r="E8" s="509">
        <v>0.23388045386271919</v>
      </c>
      <c r="F8" s="508">
        <v>58355</v>
      </c>
      <c r="G8" s="508">
        <v>48544</v>
      </c>
      <c r="H8" s="509">
        <v>0.20210530652603823</v>
      </c>
      <c r="I8" s="508">
        <v>9828</v>
      </c>
      <c r="J8" s="508">
        <v>6715</v>
      </c>
      <c r="K8" s="509">
        <v>0.46358897989575576</v>
      </c>
      <c r="L8" s="621"/>
      <c r="M8" s="511">
        <v>0.77693298473605288</v>
      </c>
      <c r="N8" s="511">
        <v>0.79608535010675152</v>
      </c>
      <c r="O8" s="512">
        <v>-1.9</v>
      </c>
      <c r="P8" s="508">
        <v>80829</v>
      </c>
      <c r="Q8" s="508">
        <v>62269</v>
      </c>
      <c r="R8" s="509">
        <v>0.29806163580593875</v>
      </c>
      <c r="S8" s="508">
        <v>104036</v>
      </c>
      <c r="T8" s="508">
        <v>78219</v>
      </c>
      <c r="U8" s="509">
        <v>0.33006047124100285</v>
      </c>
      <c r="V8" s="508">
        <v>141729</v>
      </c>
      <c r="W8" s="508">
        <v>102286</v>
      </c>
      <c r="X8" s="509">
        <v>0.38561484465127194</v>
      </c>
      <c r="Y8" s="549">
        <v>2.0786559699631875</v>
      </c>
      <c r="Z8" s="514">
        <v>1.8510287916900414</v>
      </c>
    </row>
    <row r="9" spans="1:26" ht="15.75" thickBot="1">
      <c r="A9" s="1031"/>
      <c r="B9" s="507" t="s">
        <v>55</v>
      </c>
      <c r="C9" s="508">
        <v>374724</v>
      </c>
      <c r="D9" s="508">
        <v>364975</v>
      </c>
      <c r="E9" s="509">
        <v>2.6711418590314406E-2</v>
      </c>
      <c r="F9" s="508">
        <v>329749</v>
      </c>
      <c r="G9" s="508">
        <v>318256</v>
      </c>
      <c r="H9" s="509">
        <v>3.6112437785933336E-2</v>
      </c>
      <c r="I9" s="508">
        <v>44975</v>
      </c>
      <c r="J9" s="508">
        <v>46719</v>
      </c>
      <c r="K9" s="509">
        <v>-3.7329566129412017E-2</v>
      </c>
      <c r="L9" s="621"/>
      <c r="M9" s="511">
        <v>0.84469878357254924</v>
      </c>
      <c r="N9" s="511">
        <v>0.84967164658588457</v>
      </c>
      <c r="O9" s="512">
        <v>-0.5</v>
      </c>
      <c r="P9" s="508">
        <v>587401</v>
      </c>
      <c r="Q9" s="508">
        <v>592448</v>
      </c>
      <c r="R9" s="509">
        <v>-8.5188911094307013E-3</v>
      </c>
      <c r="S9" s="508">
        <v>695397</v>
      </c>
      <c r="T9" s="508">
        <v>697267</v>
      </c>
      <c r="U9" s="509">
        <v>-2.6818994732290499E-3</v>
      </c>
      <c r="V9" s="508">
        <v>1023554</v>
      </c>
      <c r="W9" s="508">
        <v>1008994</v>
      </c>
      <c r="X9" s="509">
        <v>1.4430214649442911E-2</v>
      </c>
      <c r="Y9" s="549">
        <v>2.7314877082866325</v>
      </c>
      <c r="Z9" s="514">
        <v>2.7645564764709913</v>
      </c>
    </row>
    <row r="10" spans="1:26" ht="15.75" thickBot="1">
      <c r="A10" s="622" t="s">
        <v>56</v>
      </c>
      <c r="B10" s="623"/>
      <c r="C10" s="624">
        <v>496066</v>
      </c>
      <c r="D10" s="624">
        <v>470262</v>
      </c>
      <c r="E10" s="625">
        <v>5.4871539694893487E-2</v>
      </c>
      <c r="F10" s="624">
        <v>431280</v>
      </c>
      <c r="G10" s="624">
        <v>407419</v>
      </c>
      <c r="H10" s="625">
        <v>5.8566242615096499E-2</v>
      </c>
      <c r="I10" s="624">
        <v>64786</v>
      </c>
      <c r="J10" s="624">
        <v>62843</v>
      </c>
      <c r="K10" s="625">
        <v>3.091832025842178E-2</v>
      </c>
      <c r="L10" s="621"/>
      <c r="M10" s="626">
        <v>0.81655192874336691</v>
      </c>
      <c r="N10" s="626">
        <v>0.8262585391120949</v>
      </c>
      <c r="O10" s="627">
        <v>-1</v>
      </c>
      <c r="P10" s="624">
        <v>726612</v>
      </c>
      <c r="Q10" s="624">
        <v>711440</v>
      </c>
      <c r="R10" s="625">
        <v>2.1325761835151242E-2</v>
      </c>
      <c r="S10" s="624">
        <v>889854</v>
      </c>
      <c r="T10" s="624">
        <v>861038</v>
      </c>
      <c r="U10" s="625">
        <v>3.3466583356367548E-2</v>
      </c>
      <c r="V10" s="624">
        <v>1275920</v>
      </c>
      <c r="W10" s="624">
        <v>1219084</v>
      </c>
      <c r="X10" s="625">
        <v>4.6621889877973957E-2</v>
      </c>
      <c r="Y10" s="628">
        <v>2.5720771026436</v>
      </c>
      <c r="Z10" s="629">
        <v>2.5923506470860924</v>
      </c>
    </row>
    <row r="11" spans="1:26" ht="15">
      <c r="A11" s="1034" t="s">
        <v>57</v>
      </c>
      <c r="B11" s="507" t="s">
        <v>53</v>
      </c>
      <c r="C11" s="508">
        <v>51606</v>
      </c>
      <c r="D11" s="508">
        <v>54994</v>
      </c>
      <c r="E11" s="509">
        <v>-6.1606720733170889E-2</v>
      </c>
      <c r="F11" s="508">
        <v>12721</v>
      </c>
      <c r="G11" s="508">
        <v>13770</v>
      </c>
      <c r="H11" s="509">
        <v>-7.6180101670297748E-2</v>
      </c>
      <c r="I11" s="508">
        <v>38885</v>
      </c>
      <c r="J11" s="508">
        <v>41224</v>
      </c>
      <c r="K11" s="509">
        <v>-5.6738792936153699E-2</v>
      </c>
      <c r="L11" s="621"/>
      <c r="M11" s="511">
        <v>0.37825679775235932</v>
      </c>
      <c r="N11" s="511">
        <v>0.36669949562777926</v>
      </c>
      <c r="O11" s="512">
        <v>1.2</v>
      </c>
      <c r="P11" s="508">
        <v>47256</v>
      </c>
      <c r="Q11" s="508">
        <v>49148</v>
      </c>
      <c r="R11" s="509">
        <v>-3.8495971351835273E-2</v>
      </c>
      <c r="S11" s="508">
        <v>124931</v>
      </c>
      <c r="T11" s="508">
        <v>134028</v>
      </c>
      <c r="U11" s="509">
        <v>-6.78738771003074E-2</v>
      </c>
      <c r="V11" s="508">
        <v>103184</v>
      </c>
      <c r="W11" s="508">
        <v>109523</v>
      </c>
      <c r="X11" s="509">
        <v>-5.7878253882746089E-2</v>
      </c>
      <c r="Y11" s="549">
        <v>1.9994574274309189</v>
      </c>
      <c r="Z11" s="514">
        <v>1.9915445321307779</v>
      </c>
    </row>
    <row r="12" spans="1:26" ht="15.75" thickBot="1">
      <c r="A12" s="1034"/>
      <c r="B12" s="507" t="s">
        <v>54</v>
      </c>
      <c r="C12" s="508">
        <v>52273</v>
      </c>
      <c r="D12" s="508">
        <v>48475</v>
      </c>
      <c r="E12" s="509">
        <v>7.8349664775657551E-2</v>
      </c>
      <c r="F12" s="508">
        <v>22615</v>
      </c>
      <c r="G12" s="508">
        <v>17295</v>
      </c>
      <c r="H12" s="509">
        <v>0.30760335357039609</v>
      </c>
      <c r="I12" s="508">
        <v>29658</v>
      </c>
      <c r="J12" s="508">
        <v>31180</v>
      </c>
      <c r="K12" s="509">
        <v>-4.8813341885824243E-2</v>
      </c>
      <c r="L12" s="621"/>
      <c r="M12" s="511">
        <v>0.59025790792667288</v>
      </c>
      <c r="N12" s="511">
        <v>0.55653568564554934</v>
      </c>
      <c r="O12" s="512">
        <v>3.4000000000000004</v>
      </c>
      <c r="P12" s="508">
        <v>59825</v>
      </c>
      <c r="Q12" s="508">
        <v>55520</v>
      </c>
      <c r="R12" s="509">
        <v>7.7539625360230541E-2</v>
      </c>
      <c r="S12" s="508">
        <v>101354</v>
      </c>
      <c r="T12" s="508">
        <v>99760</v>
      </c>
      <c r="U12" s="509">
        <v>1.5978348035284685E-2</v>
      </c>
      <c r="V12" s="508">
        <v>126826</v>
      </c>
      <c r="W12" s="508">
        <v>116057</v>
      </c>
      <c r="X12" s="509">
        <v>9.2790611509861537E-2</v>
      </c>
      <c r="Y12" s="549">
        <v>2.4262238631798443</v>
      </c>
      <c r="Z12" s="514">
        <v>2.3941619391438884</v>
      </c>
    </row>
    <row r="13" spans="1:26" ht="15.75" thickBot="1">
      <c r="A13" s="622" t="s">
        <v>56</v>
      </c>
      <c r="B13" s="623"/>
      <c r="C13" s="624">
        <v>103879</v>
      </c>
      <c r="D13" s="624">
        <v>103469</v>
      </c>
      <c r="E13" s="625">
        <v>3.9625395045859149E-3</v>
      </c>
      <c r="F13" s="624">
        <v>35336</v>
      </c>
      <c r="G13" s="624">
        <v>31065</v>
      </c>
      <c r="H13" s="625">
        <v>0.13748591662642845</v>
      </c>
      <c r="I13" s="624">
        <v>68543</v>
      </c>
      <c r="J13" s="624">
        <v>72404</v>
      </c>
      <c r="K13" s="625">
        <v>-5.3325783105905751E-2</v>
      </c>
      <c r="L13" s="621"/>
      <c r="M13" s="626">
        <v>0.47321298362684228</v>
      </c>
      <c r="N13" s="626">
        <v>0.4477047581569627</v>
      </c>
      <c r="O13" s="627">
        <v>2.6</v>
      </c>
      <c r="P13" s="624">
        <v>107081</v>
      </c>
      <c r="Q13" s="624">
        <v>104668</v>
      </c>
      <c r="R13" s="625">
        <v>2.305384644781595E-2</v>
      </c>
      <c r="S13" s="624">
        <v>226285</v>
      </c>
      <c r="T13" s="624">
        <v>233788</v>
      </c>
      <c r="U13" s="625">
        <v>-3.2093178435163482E-2</v>
      </c>
      <c r="V13" s="624">
        <v>230010</v>
      </c>
      <c r="W13" s="624">
        <v>225580</v>
      </c>
      <c r="X13" s="625">
        <v>1.9638265803706003E-2</v>
      </c>
      <c r="Y13" s="628">
        <v>2.2142107644470972</v>
      </c>
      <c r="Z13" s="629">
        <v>2.1801699059621722</v>
      </c>
    </row>
    <row r="14" spans="1:26" ht="15">
      <c r="A14" s="1034" t="s">
        <v>58</v>
      </c>
      <c r="B14" s="507" t="s">
        <v>53</v>
      </c>
      <c r="C14" s="508">
        <v>6514</v>
      </c>
      <c r="D14" s="508">
        <v>6579</v>
      </c>
      <c r="E14" s="509">
        <v>-9.8799209606323154E-3</v>
      </c>
      <c r="F14" s="508">
        <v>2619</v>
      </c>
      <c r="G14" s="508">
        <v>2288</v>
      </c>
      <c r="H14" s="509">
        <v>0.14466783216783216</v>
      </c>
      <c r="I14" s="508">
        <v>3895</v>
      </c>
      <c r="J14" s="508">
        <v>4291</v>
      </c>
      <c r="K14" s="509">
        <v>-9.2286180377534374E-2</v>
      </c>
      <c r="L14" s="621"/>
      <c r="M14" s="511">
        <v>0.37658476382811623</v>
      </c>
      <c r="N14" s="511">
        <v>0.32715406131739155</v>
      </c>
      <c r="O14" s="512">
        <v>4.9000000000000004</v>
      </c>
      <c r="P14" s="508">
        <v>6713</v>
      </c>
      <c r="Q14" s="508">
        <v>5965</v>
      </c>
      <c r="R14" s="509">
        <v>0.12539815590947193</v>
      </c>
      <c r="S14" s="508">
        <v>17826</v>
      </c>
      <c r="T14" s="508">
        <v>18233</v>
      </c>
      <c r="U14" s="509">
        <v>-2.2322163110842976E-2</v>
      </c>
      <c r="V14" s="508">
        <v>14042</v>
      </c>
      <c r="W14" s="508">
        <v>13608</v>
      </c>
      <c r="X14" s="509">
        <v>3.1893004115226338E-2</v>
      </c>
      <c r="Y14" s="549">
        <v>2.1556647221369358</v>
      </c>
      <c r="Z14" s="514">
        <v>2.0683994528043774</v>
      </c>
    </row>
    <row r="15" spans="1:26" ht="15">
      <c r="A15" s="1034"/>
      <c r="B15" s="507" t="s">
        <v>54</v>
      </c>
      <c r="C15" s="508">
        <v>35674</v>
      </c>
      <c r="D15" s="508">
        <v>35251</v>
      </c>
      <c r="E15" s="509">
        <v>1.1999659584125274E-2</v>
      </c>
      <c r="F15" s="508">
        <v>25667</v>
      </c>
      <c r="G15" s="508">
        <v>26370</v>
      </c>
      <c r="H15" s="509">
        <v>-2.6659082290481608E-2</v>
      </c>
      <c r="I15" s="508">
        <v>10007</v>
      </c>
      <c r="J15" s="508">
        <v>8881</v>
      </c>
      <c r="K15" s="509">
        <v>0.12678752392748566</v>
      </c>
      <c r="L15" s="621"/>
      <c r="M15" s="511">
        <v>0.71369913654247308</v>
      </c>
      <c r="N15" s="511">
        <v>0.7160198030286985</v>
      </c>
      <c r="O15" s="512">
        <v>-0.2</v>
      </c>
      <c r="P15" s="508">
        <v>54057</v>
      </c>
      <c r="Q15" s="508">
        <v>54091</v>
      </c>
      <c r="R15" s="509">
        <v>-6.2857037215063502E-4</v>
      </c>
      <c r="S15" s="508">
        <v>75742</v>
      </c>
      <c r="T15" s="508">
        <v>75544</v>
      </c>
      <c r="U15" s="509">
        <v>2.6209890924494333E-3</v>
      </c>
      <c r="V15" s="508">
        <v>100962</v>
      </c>
      <c r="W15" s="508">
        <v>99278</v>
      </c>
      <c r="X15" s="509">
        <v>1.6962469026370393E-2</v>
      </c>
      <c r="Y15" s="549">
        <v>2.8301283848180749</v>
      </c>
      <c r="Z15" s="514">
        <v>2.8163172675952457</v>
      </c>
    </row>
    <row r="16" spans="1:26" ht="15.75" thickBot="1">
      <c r="A16" s="1034"/>
      <c r="B16" s="507" t="s">
        <v>55</v>
      </c>
      <c r="C16" s="508">
        <v>108201</v>
      </c>
      <c r="D16" s="508">
        <v>108700</v>
      </c>
      <c r="E16" s="509">
        <v>-4.5906163753449865E-3</v>
      </c>
      <c r="F16" s="508">
        <v>91301</v>
      </c>
      <c r="G16" s="508">
        <v>92459</v>
      </c>
      <c r="H16" s="509">
        <v>-1.2524470305757146E-2</v>
      </c>
      <c r="I16" s="508">
        <v>16900</v>
      </c>
      <c r="J16" s="508">
        <v>16241</v>
      </c>
      <c r="K16" s="509">
        <v>4.0576319192167969E-2</v>
      </c>
      <c r="L16" s="621"/>
      <c r="M16" s="511">
        <v>0.78049263442915096</v>
      </c>
      <c r="N16" s="511">
        <v>0.78817534107914955</v>
      </c>
      <c r="O16" s="512">
        <v>-0.8</v>
      </c>
      <c r="P16" s="508">
        <v>169491</v>
      </c>
      <c r="Q16" s="508">
        <v>180649</v>
      </c>
      <c r="R16" s="509">
        <v>-6.1766187468516295E-2</v>
      </c>
      <c r="S16" s="508">
        <v>217159</v>
      </c>
      <c r="T16" s="508">
        <v>229199</v>
      </c>
      <c r="U16" s="509">
        <v>-5.2530770204058483E-2</v>
      </c>
      <c r="V16" s="508">
        <v>390338</v>
      </c>
      <c r="W16" s="508">
        <v>389990</v>
      </c>
      <c r="X16" s="509">
        <v>8.9233057257878407E-4</v>
      </c>
      <c r="Y16" s="549">
        <v>3.607526732654966</v>
      </c>
      <c r="Z16" s="514">
        <v>3.5877644894204233</v>
      </c>
    </row>
    <row r="17" spans="1:26" ht="15.75" thickBot="1">
      <c r="A17" s="622" t="s">
        <v>56</v>
      </c>
      <c r="B17" s="623"/>
      <c r="C17" s="624">
        <v>150389</v>
      </c>
      <c r="D17" s="624">
        <v>150530</v>
      </c>
      <c r="E17" s="625">
        <v>-9.3669036072543683E-4</v>
      </c>
      <c r="F17" s="624">
        <v>119587</v>
      </c>
      <c r="G17" s="624">
        <v>121117</v>
      </c>
      <c r="H17" s="625">
        <v>-1.2632413286326446E-2</v>
      </c>
      <c r="I17" s="624">
        <v>30802</v>
      </c>
      <c r="J17" s="624">
        <v>29413</v>
      </c>
      <c r="K17" s="625">
        <v>4.7224016591303167E-2</v>
      </c>
      <c r="L17" s="621"/>
      <c r="M17" s="626">
        <v>0.74103956205929966</v>
      </c>
      <c r="N17" s="626">
        <v>0.74527209452095511</v>
      </c>
      <c r="O17" s="627">
        <v>-0.4</v>
      </c>
      <c r="P17" s="624">
        <v>230261</v>
      </c>
      <c r="Q17" s="624">
        <v>240705</v>
      </c>
      <c r="R17" s="625">
        <v>-4.3389210859766103E-2</v>
      </c>
      <c r="S17" s="624">
        <v>310727</v>
      </c>
      <c r="T17" s="624">
        <v>322976</v>
      </c>
      <c r="U17" s="625">
        <v>-3.7925418606955315E-2</v>
      </c>
      <c r="V17" s="624">
        <v>505342</v>
      </c>
      <c r="W17" s="624">
        <v>502876</v>
      </c>
      <c r="X17" s="625">
        <v>4.9037933804755053E-3</v>
      </c>
      <c r="Y17" s="628">
        <v>3.3602324638105179</v>
      </c>
      <c r="Z17" s="629">
        <v>3.3407028499302465</v>
      </c>
    </row>
    <row r="18" spans="1:26" ht="15">
      <c r="A18" s="1034" t="s">
        <v>59</v>
      </c>
      <c r="B18" s="507" t="s">
        <v>53</v>
      </c>
      <c r="C18" s="508">
        <v>12857</v>
      </c>
      <c r="D18" s="508">
        <v>16234</v>
      </c>
      <c r="E18" s="509">
        <v>-0.20802020450905506</v>
      </c>
      <c r="F18" s="508">
        <v>3990</v>
      </c>
      <c r="G18" s="508">
        <v>6333</v>
      </c>
      <c r="H18" s="509">
        <v>-0.36996684036001892</v>
      </c>
      <c r="I18" s="508">
        <v>8867</v>
      </c>
      <c r="J18" s="508">
        <v>9901</v>
      </c>
      <c r="K18" s="509">
        <v>-0.10443389556610444</v>
      </c>
      <c r="L18" s="621"/>
      <c r="M18" s="511">
        <v>0.3610793371462091</v>
      </c>
      <c r="N18" s="511">
        <v>0.43484757919904365</v>
      </c>
      <c r="O18" s="512">
        <v>-7.3999999999999995</v>
      </c>
      <c r="P18" s="508">
        <v>12311</v>
      </c>
      <c r="Q18" s="508">
        <v>16005</v>
      </c>
      <c r="R18" s="509">
        <v>-0.23080287410184316</v>
      </c>
      <c r="S18" s="508">
        <v>34095</v>
      </c>
      <c r="T18" s="508">
        <v>36806</v>
      </c>
      <c r="U18" s="509">
        <v>-7.365646905395859E-2</v>
      </c>
      <c r="V18" s="508">
        <v>23137</v>
      </c>
      <c r="W18" s="508">
        <v>30458</v>
      </c>
      <c r="X18" s="509">
        <v>-0.24036377963096722</v>
      </c>
      <c r="Y18" s="549">
        <v>1.7995644396048844</v>
      </c>
      <c r="Z18" s="514">
        <v>1.8761857829247259</v>
      </c>
    </row>
    <row r="19" spans="1:26" ht="15.75" thickBot="1">
      <c r="A19" s="1034"/>
      <c r="B19" s="507" t="s">
        <v>60</v>
      </c>
      <c r="C19" s="508">
        <v>32881</v>
      </c>
      <c r="D19" s="508">
        <v>31023</v>
      </c>
      <c r="E19" s="509">
        <v>5.9891048576862331E-2</v>
      </c>
      <c r="F19" s="508">
        <v>18629</v>
      </c>
      <c r="G19" s="508">
        <v>17709</v>
      </c>
      <c r="H19" s="509">
        <v>5.1950985374668246E-2</v>
      </c>
      <c r="I19" s="508">
        <v>14252</v>
      </c>
      <c r="J19" s="508">
        <v>13314</v>
      </c>
      <c r="K19" s="509">
        <v>7.0452155625657209E-2</v>
      </c>
      <c r="L19" s="621"/>
      <c r="M19" s="511">
        <v>0.61457909476052563</v>
      </c>
      <c r="N19" s="511">
        <v>0.6422843114332476</v>
      </c>
      <c r="O19" s="512">
        <v>-2.8000000000000003</v>
      </c>
      <c r="P19" s="508">
        <v>51353</v>
      </c>
      <c r="Q19" s="508">
        <v>54941</v>
      </c>
      <c r="R19" s="509">
        <v>-6.53064196137675E-2</v>
      </c>
      <c r="S19" s="508">
        <v>83558</v>
      </c>
      <c r="T19" s="508">
        <v>85540</v>
      </c>
      <c r="U19" s="509">
        <v>-2.3170446574701895E-2</v>
      </c>
      <c r="V19" s="508">
        <v>87022</v>
      </c>
      <c r="W19" s="508">
        <v>91187</v>
      </c>
      <c r="X19" s="509">
        <v>-4.567537039270949E-2</v>
      </c>
      <c r="Y19" s="549">
        <v>2.6465740093062862</v>
      </c>
      <c r="Z19" s="514">
        <v>2.9393353318505624</v>
      </c>
    </row>
    <row r="20" spans="1:26" ht="15.75" thickBot="1">
      <c r="A20" s="622" t="s">
        <v>56</v>
      </c>
      <c r="B20" s="623"/>
      <c r="C20" s="624">
        <v>45738</v>
      </c>
      <c r="D20" s="624">
        <v>47257</v>
      </c>
      <c r="E20" s="625">
        <v>-3.214338616501259E-2</v>
      </c>
      <c r="F20" s="624">
        <v>22619</v>
      </c>
      <c r="G20" s="624">
        <v>24042</v>
      </c>
      <c r="H20" s="625">
        <v>-5.9188087513518013E-2</v>
      </c>
      <c r="I20" s="624">
        <v>23119</v>
      </c>
      <c r="J20" s="624">
        <v>23215</v>
      </c>
      <c r="K20" s="625">
        <v>-4.1352573766961021E-3</v>
      </c>
      <c r="L20" s="621"/>
      <c r="M20" s="626">
        <v>0.54111667360798277</v>
      </c>
      <c r="N20" s="626">
        <v>0.57988001242378173</v>
      </c>
      <c r="O20" s="627">
        <v>-3.9</v>
      </c>
      <c r="P20" s="624">
        <v>63664</v>
      </c>
      <c r="Q20" s="624">
        <v>70946</v>
      </c>
      <c r="R20" s="625">
        <v>-0.10264144560651764</v>
      </c>
      <c r="S20" s="624">
        <v>117653</v>
      </c>
      <c r="T20" s="624">
        <v>122346</v>
      </c>
      <c r="U20" s="625">
        <v>-3.8358426103019302E-2</v>
      </c>
      <c r="V20" s="624">
        <v>110159</v>
      </c>
      <c r="W20" s="624">
        <v>121645</v>
      </c>
      <c r="X20" s="625">
        <v>-9.4422294381191166E-2</v>
      </c>
      <c r="Y20" s="628">
        <v>2.4084787266605447</v>
      </c>
      <c r="Z20" s="629">
        <v>2.5741160039782467</v>
      </c>
    </row>
    <row r="21" spans="1:26" ht="15">
      <c r="A21" s="1030" t="s">
        <v>61</v>
      </c>
      <c r="B21" s="507" t="s">
        <v>53</v>
      </c>
      <c r="C21" s="508">
        <v>10307</v>
      </c>
      <c r="D21" s="508">
        <v>10205</v>
      </c>
      <c r="E21" s="509">
        <v>9.9951004409603132E-3</v>
      </c>
      <c r="F21" s="508">
        <v>5307</v>
      </c>
      <c r="G21" s="508">
        <v>5218</v>
      </c>
      <c r="H21" s="509">
        <v>1.7056343426600229E-2</v>
      </c>
      <c r="I21" s="508">
        <v>5000</v>
      </c>
      <c r="J21" s="508">
        <v>4987</v>
      </c>
      <c r="K21" s="509">
        <v>2.6067776218167233E-3</v>
      </c>
      <c r="L21" s="621"/>
      <c r="M21" s="511">
        <v>0.53804395798393501</v>
      </c>
      <c r="N21" s="511">
        <v>0.65192979145041052</v>
      </c>
      <c r="O21" s="512">
        <v>-11.4</v>
      </c>
      <c r="P21" s="508">
        <v>12191</v>
      </c>
      <c r="Q21" s="508">
        <v>13817</v>
      </c>
      <c r="R21" s="509">
        <v>-0.11768111746399364</v>
      </c>
      <c r="S21" s="508">
        <v>22658</v>
      </c>
      <c r="T21" s="508">
        <v>21194</v>
      </c>
      <c r="U21" s="509">
        <v>6.9076153628385387E-2</v>
      </c>
      <c r="V21" s="508">
        <v>21107</v>
      </c>
      <c r="W21" s="508">
        <v>22687</v>
      </c>
      <c r="X21" s="509">
        <v>-6.9643408119187206E-2</v>
      </c>
      <c r="Y21" s="549">
        <v>2.047831570777142</v>
      </c>
      <c r="Z21" s="514">
        <v>2.22312591866732</v>
      </c>
    </row>
    <row r="22" spans="1:26" ht="15.75" thickBot="1">
      <c r="A22" s="1031"/>
      <c r="B22" s="507" t="s">
        <v>54</v>
      </c>
      <c r="C22" s="508">
        <v>21364</v>
      </c>
      <c r="D22" s="508">
        <v>16927</v>
      </c>
      <c r="E22" s="509">
        <v>0.26212559815679093</v>
      </c>
      <c r="F22" s="508">
        <v>16011</v>
      </c>
      <c r="G22" s="508">
        <v>12916</v>
      </c>
      <c r="H22" s="509">
        <v>0.23962527098172809</v>
      </c>
      <c r="I22" s="508">
        <v>5353</v>
      </c>
      <c r="J22" s="508">
        <v>4011</v>
      </c>
      <c r="K22" s="509">
        <v>0.33457990526053355</v>
      </c>
      <c r="L22" s="621"/>
      <c r="M22" s="511">
        <v>0.74992402947656311</v>
      </c>
      <c r="N22" s="511">
        <v>0.7913854148093431</v>
      </c>
      <c r="O22" s="512">
        <v>-4.1000000000000005</v>
      </c>
      <c r="P22" s="508">
        <v>39485</v>
      </c>
      <c r="Q22" s="508">
        <v>31069</v>
      </c>
      <c r="R22" s="509">
        <v>0.27088094241848787</v>
      </c>
      <c r="S22" s="508">
        <v>52652</v>
      </c>
      <c r="T22" s="508">
        <v>39259</v>
      </c>
      <c r="U22" s="509">
        <v>0.34114470567258465</v>
      </c>
      <c r="V22" s="508">
        <v>83501</v>
      </c>
      <c r="W22" s="508">
        <v>67202</v>
      </c>
      <c r="X22" s="509">
        <v>0.24253742448141424</v>
      </c>
      <c r="Y22" s="549">
        <v>3.9084909193035013</v>
      </c>
      <c r="Z22" s="514">
        <v>3.9701069297571925</v>
      </c>
    </row>
    <row r="23" spans="1:26" ht="15.75" thickBot="1">
      <c r="A23" s="622" t="s">
        <v>56</v>
      </c>
      <c r="B23" s="623"/>
      <c r="C23" s="624">
        <v>31671</v>
      </c>
      <c r="D23" s="624">
        <v>27132</v>
      </c>
      <c r="E23" s="625">
        <v>0.16729323308270677</v>
      </c>
      <c r="F23" s="624">
        <v>21318</v>
      </c>
      <c r="G23" s="624">
        <v>18134</v>
      </c>
      <c r="H23" s="625">
        <v>0.17558178008161465</v>
      </c>
      <c r="I23" s="624">
        <v>10353</v>
      </c>
      <c r="J23" s="624">
        <v>8998</v>
      </c>
      <c r="K23" s="625">
        <v>0.15058901978217382</v>
      </c>
      <c r="L23" s="630"/>
      <c r="M23" s="626">
        <v>0.68617713451068918</v>
      </c>
      <c r="N23" s="626">
        <v>0.74249416902386978</v>
      </c>
      <c r="O23" s="627">
        <v>-5.6000000000000005</v>
      </c>
      <c r="P23" s="624">
        <v>51676</v>
      </c>
      <c r="Q23" s="624">
        <v>44886</v>
      </c>
      <c r="R23" s="625">
        <v>0.15127211157153678</v>
      </c>
      <c r="S23" s="624">
        <v>75310</v>
      </c>
      <c r="T23" s="624">
        <v>60453</v>
      </c>
      <c r="U23" s="625">
        <v>0.24576116983441681</v>
      </c>
      <c r="V23" s="624">
        <v>104608</v>
      </c>
      <c r="W23" s="624">
        <v>89889</v>
      </c>
      <c r="X23" s="625">
        <v>0.16374639833572519</v>
      </c>
      <c r="Y23" s="628">
        <v>3.3029585425152348</v>
      </c>
      <c r="Z23" s="629">
        <v>3.3130252100840338</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5" thickBot="1">
      <c r="A25" s="1035" t="s">
        <v>62</v>
      </c>
      <c r="B25" s="1036"/>
      <c r="C25" s="632">
        <v>827743</v>
      </c>
      <c r="D25" s="632">
        <v>798650</v>
      </c>
      <c r="E25" s="633">
        <v>3.6427721780504602E-2</v>
      </c>
      <c r="F25" s="632">
        <v>630140</v>
      </c>
      <c r="G25" s="632">
        <v>601777</v>
      </c>
      <c r="H25" s="633">
        <v>4.7132077164796927E-2</v>
      </c>
      <c r="I25" s="632">
        <v>197603</v>
      </c>
      <c r="J25" s="632">
        <v>196873</v>
      </c>
      <c r="K25" s="633">
        <v>3.7079741762455999E-3</v>
      </c>
      <c r="L25" s="553"/>
      <c r="M25" s="634">
        <v>0.72803610751505254</v>
      </c>
      <c r="N25" s="634">
        <v>0.7326279316331803</v>
      </c>
      <c r="O25" s="635">
        <v>-0.5</v>
      </c>
      <c r="P25" s="632">
        <v>1179294</v>
      </c>
      <c r="Q25" s="632">
        <v>1172645</v>
      </c>
      <c r="R25" s="633">
        <v>5.670087707703525E-3</v>
      </c>
      <c r="S25" s="632">
        <v>1619829</v>
      </c>
      <c r="T25" s="632">
        <v>1600601</v>
      </c>
      <c r="U25" s="633">
        <v>1.2012987621524664E-2</v>
      </c>
      <c r="V25" s="632">
        <v>2226039</v>
      </c>
      <c r="W25" s="632">
        <v>2159074</v>
      </c>
      <c r="X25" s="633">
        <v>3.1015611322261303E-2</v>
      </c>
      <c r="Y25" s="636">
        <v>2.6892876170502196</v>
      </c>
      <c r="Z25" s="637">
        <v>2.7034044950854565</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5" thickBot="1">
      <c r="A27" s="1020" t="s">
        <v>63</v>
      </c>
      <c r="B27" s="1021"/>
      <c r="C27" s="551">
        <v>38849</v>
      </c>
      <c r="D27" s="551">
        <v>39150</v>
      </c>
      <c r="E27" s="552">
        <v>-7.6883780332056197E-3</v>
      </c>
      <c r="F27" s="551">
        <v>11267</v>
      </c>
      <c r="G27" s="551">
        <v>10325</v>
      </c>
      <c r="H27" s="552">
        <v>9.1234866828087166E-2</v>
      </c>
      <c r="I27" s="551">
        <v>27582</v>
      </c>
      <c r="J27" s="551">
        <v>28825</v>
      </c>
      <c r="K27" s="552">
        <v>-4.3122289679098008E-2</v>
      </c>
      <c r="L27" s="553"/>
      <c r="M27" s="554">
        <v>0.41354167901644395</v>
      </c>
      <c r="N27" s="554">
        <v>0.38538758216089958</v>
      </c>
      <c r="O27" s="555">
        <v>2.8000000000000003</v>
      </c>
      <c r="P27" s="551">
        <v>34881</v>
      </c>
      <c r="Q27" s="551">
        <v>35473</v>
      </c>
      <c r="R27" s="552">
        <v>-1.6688749189524427E-2</v>
      </c>
      <c r="S27" s="551">
        <v>84347</v>
      </c>
      <c r="T27" s="551">
        <v>92045</v>
      </c>
      <c r="U27" s="552">
        <v>-8.3633005595089363E-2</v>
      </c>
      <c r="V27" s="551">
        <v>79454</v>
      </c>
      <c r="W27" s="551">
        <v>80856</v>
      </c>
      <c r="X27" s="552">
        <v>-1.7339467695656474E-2</v>
      </c>
      <c r="Y27" s="641">
        <v>2.0452006486653453</v>
      </c>
      <c r="Z27" s="557">
        <v>2.0652873563218392</v>
      </c>
    </row>
    <row r="28" spans="1:26">
      <c r="O28" s="558"/>
    </row>
    <row r="30" spans="1:26" ht="24" thickBot="1">
      <c r="A30" s="1033" t="s">
        <v>64</v>
      </c>
      <c r="B30" s="1033"/>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row>
    <row r="31" spans="1:26" ht="15">
      <c r="A31" s="494"/>
      <c r="B31" s="495"/>
      <c r="C31" s="1016" t="s">
        <v>39</v>
      </c>
      <c r="D31" s="1016"/>
      <c r="E31" s="496" t="s">
        <v>40</v>
      </c>
      <c r="F31" s="1016" t="s">
        <v>41</v>
      </c>
      <c r="G31" s="1016"/>
      <c r="H31" s="496" t="s">
        <v>40</v>
      </c>
      <c r="I31" s="1016" t="s">
        <v>42</v>
      </c>
      <c r="J31" s="1016"/>
      <c r="K31" s="497" t="s">
        <v>40</v>
      </c>
      <c r="L31" s="498"/>
      <c r="M31" s="1017" t="s">
        <v>43</v>
      </c>
      <c r="N31" s="1017"/>
      <c r="O31" s="496" t="s">
        <v>44</v>
      </c>
      <c r="P31" s="1016" t="s">
        <v>45</v>
      </c>
      <c r="Q31" s="1016"/>
      <c r="R31" s="496" t="s">
        <v>40</v>
      </c>
      <c r="S31" s="1016" t="s">
        <v>46</v>
      </c>
      <c r="T31" s="1016"/>
      <c r="U31" s="496" t="s">
        <v>40</v>
      </c>
      <c r="V31" s="1016" t="s">
        <v>47</v>
      </c>
      <c r="W31" s="1016"/>
      <c r="X31" s="496" t="s">
        <v>40</v>
      </c>
      <c r="Y31" s="1016" t="s">
        <v>48</v>
      </c>
      <c r="Z31" s="1019"/>
    </row>
    <row r="32" spans="1:26" ht="28.5" customHeight="1" thickBot="1">
      <c r="A32" s="1022" t="s">
        <v>50</v>
      </c>
      <c r="B32" s="1023"/>
      <c r="C32" s="501">
        <v>2014</v>
      </c>
      <c r="D32" s="501">
        <v>2013</v>
      </c>
      <c r="E32" s="502" t="s">
        <v>51</v>
      </c>
      <c r="F32" s="501">
        <v>2014</v>
      </c>
      <c r="G32" s="501">
        <v>2013</v>
      </c>
      <c r="H32" s="502" t="s">
        <v>51</v>
      </c>
      <c r="I32" s="501">
        <v>2014</v>
      </c>
      <c r="J32" s="501">
        <v>2013</v>
      </c>
      <c r="K32" s="502" t="s">
        <v>51</v>
      </c>
      <c r="L32" s="503"/>
      <c r="M32" s="504">
        <v>2014</v>
      </c>
      <c r="N32" s="620">
        <v>2013</v>
      </c>
      <c r="O32" s="502" t="s">
        <v>51</v>
      </c>
      <c r="P32" s="501">
        <v>2014</v>
      </c>
      <c r="Q32" s="501">
        <v>2013</v>
      </c>
      <c r="R32" s="502" t="s">
        <v>51</v>
      </c>
      <c r="S32" s="501">
        <v>2014</v>
      </c>
      <c r="T32" s="501">
        <v>2013</v>
      </c>
      <c r="U32" s="502" t="s">
        <v>51</v>
      </c>
      <c r="V32" s="501">
        <v>2014</v>
      </c>
      <c r="W32" s="501">
        <v>2013</v>
      </c>
      <c r="X32" s="502" t="s">
        <v>51</v>
      </c>
      <c r="Y32" s="501">
        <v>2014</v>
      </c>
      <c r="Z32" s="506">
        <v>2013</v>
      </c>
    </row>
    <row r="33" spans="1:26" ht="15">
      <c r="A33" s="1024" t="s">
        <v>53</v>
      </c>
      <c r="B33" s="1025"/>
      <c r="C33" s="508">
        <f>C7+C11+C14+C18+C21</f>
        <v>134443</v>
      </c>
      <c r="D33" s="508">
        <f>D7+D11+D14+D18+D21</f>
        <v>138040</v>
      </c>
      <c r="E33" s="509">
        <f>(C33-D33)/D33</f>
        <v>-2.6057664445088381E-2</v>
      </c>
      <c r="F33" s="508">
        <f>F7+F11+F14+F18+F21</f>
        <v>67813</v>
      </c>
      <c r="G33" s="508">
        <f>G7+G11+G14+G18+G21</f>
        <v>68228</v>
      </c>
      <c r="H33" s="509">
        <f>(F33-G33)/G33</f>
        <v>-6.0825467549979481E-3</v>
      </c>
      <c r="I33" s="508">
        <f>I7+I11+I14+I18+I21</f>
        <v>66630</v>
      </c>
      <c r="J33" s="508">
        <f>J7+J11+J14+J18+J21</f>
        <v>69812</v>
      </c>
      <c r="K33" s="509">
        <f>(I33-J33)/J33</f>
        <v>-4.5579556523233825E-2</v>
      </c>
      <c r="L33" s="643"/>
      <c r="M33" s="511">
        <f t="shared" ref="M33:N35" si="0">P33/S33</f>
        <v>0.47201920456936308</v>
      </c>
      <c r="N33" s="511">
        <f t="shared" si="0"/>
        <v>0.47887685801502977</v>
      </c>
      <c r="O33" s="512">
        <f>ROUND(+M33-N33,3)*100</f>
        <v>-0.70000000000000007</v>
      </c>
      <c r="P33" s="508">
        <f>P7+P11+P14+P18+P21</f>
        <v>136853</v>
      </c>
      <c r="Q33" s="508">
        <f>Q7+Q11+Q14+Q18+Q21</f>
        <v>141658</v>
      </c>
      <c r="R33" s="509">
        <f>(P33-Q33)/Q33</f>
        <v>-3.3919722147707859E-2</v>
      </c>
      <c r="S33" s="508">
        <f>S7+S11+S14+S18+S21</f>
        <v>289931</v>
      </c>
      <c r="T33" s="508">
        <f>T7+T11+T14+T18+T21</f>
        <v>295813</v>
      </c>
      <c r="U33" s="509">
        <f>(S33-T33)/T33</f>
        <v>-1.9884183588956536E-2</v>
      </c>
      <c r="V33" s="508">
        <f>V7+V11+V14+V18+V21</f>
        <v>272107</v>
      </c>
      <c r="W33" s="508">
        <f>W7+W11+W14+W18+W21</f>
        <v>284080</v>
      </c>
      <c r="X33" s="509">
        <f>(V33-W33)/W33</f>
        <v>-4.2146578428611657E-2</v>
      </c>
      <c r="Y33" s="644">
        <f t="shared" ref="Y33:Z35" si="1">V33/C33</f>
        <v>2.0239581086408367</v>
      </c>
      <c r="Z33" s="645">
        <f t="shared" si="1"/>
        <v>2.0579542161692261</v>
      </c>
    </row>
    <row r="34" spans="1:26" ht="15">
      <c r="A34" s="1026" t="s">
        <v>54</v>
      </c>
      <c r="B34" s="1027"/>
      <c r="C34" s="646">
        <f>C8+C12+C19+C15+C22</f>
        <v>210375</v>
      </c>
      <c r="D34" s="646">
        <f>D8+D12+D19+D15+D22</f>
        <v>186935</v>
      </c>
      <c r="E34" s="565">
        <f>(C34-D34)/D34</f>
        <v>0.12539117875197262</v>
      </c>
      <c r="F34" s="646">
        <f>F8+F12+F19+F15+F22</f>
        <v>141277</v>
      </c>
      <c r="G34" s="646">
        <f>G8+G12+G19+G15+G22</f>
        <v>122834</v>
      </c>
      <c r="H34" s="565">
        <f>(F34-G34)/G34</f>
        <v>0.15014572512496541</v>
      </c>
      <c r="I34" s="646">
        <f>I8+I12+I19+I15+I22</f>
        <v>69098</v>
      </c>
      <c r="J34" s="646">
        <f>J8+J12+J19+J15+J22</f>
        <v>64101</v>
      </c>
      <c r="K34" s="565">
        <f>(I34-J34)/J34</f>
        <v>7.7955102104491344E-2</v>
      </c>
      <c r="L34" s="643"/>
      <c r="M34" s="647">
        <f t="shared" si="0"/>
        <v>0.6842086346449674</v>
      </c>
      <c r="N34" s="648">
        <f t="shared" si="0"/>
        <v>0.68166799710299697</v>
      </c>
      <c r="O34" s="568">
        <f>ROUND(+M34-N34,3)*100</f>
        <v>0.3</v>
      </c>
      <c r="P34" s="646">
        <f>P8+P12+P19+P15+P22</f>
        <v>285549</v>
      </c>
      <c r="Q34" s="646">
        <f>Q8+Q12+Q19+Q15+Q22</f>
        <v>257890</v>
      </c>
      <c r="R34" s="565">
        <f>(P34-Q34)/Q34</f>
        <v>0.10725115359261701</v>
      </c>
      <c r="S34" s="646">
        <f>S8+S12+S19+S15+S22</f>
        <v>417342</v>
      </c>
      <c r="T34" s="646">
        <f>T8+T12+T19+T15+T22</f>
        <v>378322</v>
      </c>
      <c r="U34" s="565">
        <f>(S34-T34)/T34</f>
        <v>0.10313965352266059</v>
      </c>
      <c r="V34" s="646">
        <f>V8+V12+V19+V15+V22</f>
        <v>540040</v>
      </c>
      <c r="W34" s="646">
        <f>W8+W12+W19+W15+W22</f>
        <v>476010</v>
      </c>
      <c r="X34" s="565">
        <f>(V34-W34)/W34</f>
        <v>0.1345139807987227</v>
      </c>
      <c r="Y34" s="649">
        <f t="shared" si="1"/>
        <v>2.5670350564468212</v>
      </c>
      <c r="Z34" s="650">
        <f t="shared" si="1"/>
        <v>2.5463931313023243</v>
      </c>
    </row>
    <row r="35" spans="1:26" ht="15.75" thickBot="1">
      <c r="A35" s="1028" t="s">
        <v>55</v>
      </c>
      <c r="B35" s="1029"/>
      <c r="C35" s="651">
        <f>C9+C16</f>
        <v>482925</v>
      </c>
      <c r="D35" s="652">
        <f>D9+D16</f>
        <v>473675</v>
      </c>
      <c r="E35" s="653">
        <f>(C35-D35)/D35</f>
        <v>1.9528157491951234E-2</v>
      </c>
      <c r="F35" s="654">
        <f>F9+F16</f>
        <v>421050</v>
      </c>
      <c r="G35" s="652">
        <f>G9+G16</f>
        <v>410715</v>
      </c>
      <c r="H35" s="653">
        <f>(F35-G35)/G35</f>
        <v>2.5163434498374784E-2</v>
      </c>
      <c r="I35" s="654">
        <f>I9+I16</f>
        <v>61875</v>
      </c>
      <c r="J35" s="652">
        <f>J9+J16</f>
        <v>62960</v>
      </c>
      <c r="K35" s="575">
        <f>(I35-J35)/J35</f>
        <v>-1.7233163913595934E-2</v>
      </c>
      <c r="L35" s="655"/>
      <c r="M35" s="656">
        <f t="shared" si="0"/>
        <v>0.82941978355300938</v>
      </c>
      <c r="N35" s="657">
        <f t="shared" si="0"/>
        <v>0.83445803731599433</v>
      </c>
      <c r="O35" s="658">
        <f>ROUND(+M35-N35,3)*100</f>
        <v>-0.5</v>
      </c>
      <c r="P35" s="654">
        <f>P9+P16</f>
        <v>756892</v>
      </c>
      <c r="Q35" s="652">
        <f>Q9+Q16</f>
        <v>773097</v>
      </c>
      <c r="R35" s="653">
        <f>(P35-Q35)/Q35</f>
        <v>-2.096114717816781E-2</v>
      </c>
      <c r="S35" s="654">
        <f>S9+S16</f>
        <v>912556</v>
      </c>
      <c r="T35" s="652">
        <f>T9+T16</f>
        <v>926466</v>
      </c>
      <c r="U35" s="653">
        <f>(S35-T35)/T35</f>
        <v>-1.5014042609226889E-2</v>
      </c>
      <c r="V35" s="654">
        <f>V9+V16</f>
        <v>1413892</v>
      </c>
      <c r="W35" s="652">
        <f>W9+W16</f>
        <v>1398984</v>
      </c>
      <c r="X35" s="575">
        <f>(V35-W35)/W35</f>
        <v>1.0656304861242159E-2</v>
      </c>
      <c r="Y35" s="659">
        <f t="shared" si="1"/>
        <v>2.9277672516436302</v>
      </c>
      <c r="Z35" s="660">
        <f t="shared" si="1"/>
        <v>2.9534680952129624</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5" thickBot="1">
      <c r="A37" s="1035" t="s">
        <v>62</v>
      </c>
      <c r="B37" s="1036"/>
      <c r="C37" s="632">
        <f>SUM(C33:C35)</f>
        <v>827743</v>
      </c>
      <c r="D37" s="632">
        <f>SUM(D33:D35)</f>
        <v>798650</v>
      </c>
      <c r="E37" s="633">
        <f>(C37-D37)/D37</f>
        <v>3.6427721780504602E-2</v>
      </c>
      <c r="F37" s="632">
        <f>SUM(F33:F35)</f>
        <v>630140</v>
      </c>
      <c r="G37" s="632">
        <f>SUM(G33:G35)</f>
        <v>601777</v>
      </c>
      <c r="H37" s="633">
        <f>(F37-G37)/G37</f>
        <v>4.7132077164796927E-2</v>
      </c>
      <c r="I37" s="632">
        <f>SUM(I33:I35)</f>
        <v>197603</v>
      </c>
      <c r="J37" s="632">
        <f>SUM(J33:J35)</f>
        <v>196873</v>
      </c>
      <c r="K37" s="633">
        <f>(I37-J37)/J37</f>
        <v>3.7079741762455999E-3</v>
      </c>
      <c r="L37" s="542"/>
      <c r="M37" s="634">
        <f>P37/S37</f>
        <v>0.72803610751505254</v>
      </c>
      <c r="N37" s="634">
        <f>Q37/T37</f>
        <v>0.7326279316331803</v>
      </c>
      <c r="O37" s="635">
        <f>ROUND(+M37-N37,3)*100</f>
        <v>-0.5</v>
      </c>
      <c r="P37" s="632">
        <f>SUM(P33:P35)</f>
        <v>1179294</v>
      </c>
      <c r="Q37" s="632">
        <f>SUM(Q33:Q35)</f>
        <v>1172645</v>
      </c>
      <c r="R37" s="633">
        <f>(P37-Q37)/Q37</f>
        <v>5.670087707703525E-3</v>
      </c>
      <c r="S37" s="632">
        <f>SUM(S33:S35)</f>
        <v>1619829</v>
      </c>
      <c r="T37" s="632">
        <f>SUM(T33:T35)</f>
        <v>1600601</v>
      </c>
      <c r="U37" s="633">
        <f>(S37-T37)/T37</f>
        <v>1.2012987621524664E-2</v>
      </c>
      <c r="V37" s="632">
        <f>SUM(V33:V35)</f>
        <v>2226039</v>
      </c>
      <c r="W37" s="632">
        <f>SUM(W33:W35)</f>
        <v>2159074</v>
      </c>
      <c r="X37" s="633">
        <f>(V37-W37)/W37</f>
        <v>3.1015611322261303E-2</v>
      </c>
      <c r="Y37" s="663">
        <f>V37/C37</f>
        <v>2.6892876170502196</v>
      </c>
      <c r="Z37" s="664">
        <f>W37/D37</f>
        <v>2.7034044950854565</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4" thickBot="1">
      <c r="A40" s="1033" t="s">
        <v>65</v>
      </c>
      <c r="B40" s="1033"/>
      <c r="C40" s="1033"/>
      <c r="D40" s="1033"/>
      <c r="E40" s="1033"/>
      <c r="F40" s="1033"/>
      <c r="G40" s="1033"/>
      <c r="H40" s="1033"/>
      <c r="I40" s="1033"/>
      <c r="J40" s="1033"/>
      <c r="K40" s="1033"/>
      <c r="L40" s="1033"/>
      <c r="M40" s="1033"/>
      <c r="N40" s="1033"/>
      <c r="O40" s="1033"/>
      <c r="P40" s="1033"/>
      <c r="Q40" s="1033"/>
      <c r="R40" s="1033"/>
      <c r="S40" s="1033"/>
      <c r="T40" s="1033"/>
      <c r="U40" s="1033"/>
      <c r="V40" s="1033"/>
      <c r="W40" s="1033"/>
      <c r="X40" s="1033"/>
      <c r="Y40" s="1033"/>
      <c r="Z40" s="1033"/>
    </row>
    <row r="41" spans="1:26" ht="15">
      <c r="A41" s="494"/>
      <c r="B41" s="495"/>
      <c r="C41" s="1016" t="s">
        <v>39</v>
      </c>
      <c r="D41" s="1016"/>
      <c r="E41" s="496" t="s">
        <v>40</v>
      </c>
      <c r="F41" s="1016" t="s">
        <v>41</v>
      </c>
      <c r="G41" s="1016"/>
      <c r="H41" s="496" t="s">
        <v>40</v>
      </c>
      <c r="I41" s="1016" t="s">
        <v>42</v>
      </c>
      <c r="J41" s="1016"/>
      <c r="K41" s="497" t="s">
        <v>40</v>
      </c>
      <c r="L41" s="498"/>
      <c r="M41" s="1017" t="s">
        <v>43</v>
      </c>
      <c r="N41" s="1017"/>
      <c r="O41" s="496" t="s">
        <v>44</v>
      </c>
      <c r="P41" s="1016" t="s">
        <v>45</v>
      </c>
      <c r="Q41" s="1016"/>
      <c r="R41" s="496" t="s">
        <v>40</v>
      </c>
      <c r="S41" s="1016" t="s">
        <v>46</v>
      </c>
      <c r="T41" s="1016"/>
      <c r="U41" s="496" t="s">
        <v>40</v>
      </c>
      <c r="V41" s="1016" t="s">
        <v>47</v>
      </c>
      <c r="W41" s="1016"/>
      <c r="X41" s="496" t="s">
        <v>40</v>
      </c>
      <c r="Y41" s="1016" t="s">
        <v>48</v>
      </c>
      <c r="Z41" s="1019"/>
    </row>
    <row r="42" spans="1:26" ht="15.75" thickBot="1">
      <c r="A42" s="1007" t="s">
        <v>49</v>
      </c>
      <c r="B42" s="1008"/>
      <c r="C42" s="501">
        <v>2014</v>
      </c>
      <c r="D42" s="501">
        <v>2013</v>
      </c>
      <c r="E42" s="502" t="s">
        <v>51</v>
      </c>
      <c r="F42" s="501">
        <v>2014</v>
      </c>
      <c r="G42" s="501">
        <v>2013</v>
      </c>
      <c r="H42" s="502" t="s">
        <v>51</v>
      </c>
      <c r="I42" s="501">
        <v>2014</v>
      </c>
      <c r="J42" s="501">
        <v>2013</v>
      </c>
      <c r="K42" s="502" t="s">
        <v>51</v>
      </c>
      <c r="L42" s="503"/>
      <c r="M42" s="504">
        <v>2014</v>
      </c>
      <c r="N42" s="620">
        <v>2013</v>
      </c>
      <c r="O42" s="502" t="s">
        <v>51</v>
      </c>
      <c r="P42" s="501">
        <v>2014</v>
      </c>
      <c r="Q42" s="501">
        <v>2013</v>
      </c>
      <c r="R42" s="502" t="s">
        <v>51</v>
      </c>
      <c r="S42" s="501">
        <v>2014</v>
      </c>
      <c r="T42" s="501">
        <v>2013</v>
      </c>
      <c r="U42" s="502" t="s">
        <v>51</v>
      </c>
      <c r="V42" s="501">
        <v>2014</v>
      </c>
      <c r="W42" s="501">
        <v>2013</v>
      </c>
      <c r="X42" s="502" t="s">
        <v>51</v>
      </c>
      <c r="Y42" s="501">
        <v>2014</v>
      </c>
      <c r="Z42" s="506">
        <v>2013</v>
      </c>
    </row>
    <row r="43" spans="1:26" s="601" customFormat="1" ht="15">
      <c r="A43" s="1009" t="s">
        <v>52</v>
      </c>
      <c r="B43" s="1010"/>
      <c r="C43" s="534">
        <f>C10</f>
        <v>496066</v>
      </c>
      <c r="D43" s="666">
        <f>D10</f>
        <v>470262</v>
      </c>
      <c r="E43" s="583">
        <f>(C43-D43)/D43</f>
        <v>5.4871539694893487E-2</v>
      </c>
      <c r="F43" s="534">
        <f>F10</f>
        <v>431280</v>
      </c>
      <c r="G43" s="666">
        <f>G10</f>
        <v>407419</v>
      </c>
      <c r="H43" s="583">
        <f>(F43-G43)/G43</f>
        <v>5.8566242615096499E-2</v>
      </c>
      <c r="I43" s="534">
        <f>I10</f>
        <v>64786</v>
      </c>
      <c r="J43" s="666">
        <f>J10</f>
        <v>62843</v>
      </c>
      <c r="K43" s="583">
        <f>(I43-J43)/J43</f>
        <v>3.091832025842178E-2</v>
      </c>
      <c r="L43" s="643"/>
      <c r="M43" s="536">
        <f t="shared" ref="M43:N47" si="2">P43/S43</f>
        <v>0.81655192874336691</v>
      </c>
      <c r="N43" s="667">
        <f t="shared" si="2"/>
        <v>0.8262585391120949</v>
      </c>
      <c r="O43" s="587">
        <f>ROUND(+M43-N43,3)*100</f>
        <v>-1</v>
      </c>
      <c r="P43" s="534">
        <f>P10</f>
        <v>726612</v>
      </c>
      <c r="Q43" s="666">
        <f>Q10</f>
        <v>711440</v>
      </c>
      <c r="R43" s="583">
        <f>(P43-Q43)/Q43</f>
        <v>2.1325761835151242E-2</v>
      </c>
      <c r="S43" s="534">
        <f>S10</f>
        <v>889854</v>
      </c>
      <c r="T43" s="666">
        <f>T10</f>
        <v>861038</v>
      </c>
      <c r="U43" s="583">
        <f>(S43-T43)/T43</f>
        <v>3.3466583356367548E-2</v>
      </c>
      <c r="V43" s="534">
        <f>V10</f>
        <v>1275920</v>
      </c>
      <c r="W43" s="666">
        <f>W10</f>
        <v>1219084</v>
      </c>
      <c r="X43" s="583">
        <f>(V43-W43)/W43</f>
        <v>4.6621889877973957E-2</v>
      </c>
      <c r="Y43" s="662">
        <f t="shared" ref="Y43:Z47" si="3">V43/C43</f>
        <v>2.5720771026436</v>
      </c>
      <c r="Z43" s="668">
        <f t="shared" si="3"/>
        <v>2.5923506470860924</v>
      </c>
    </row>
    <row r="44" spans="1:26" s="601" customFormat="1" ht="15">
      <c r="A44" s="1011" t="s">
        <v>57</v>
      </c>
      <c r="B44" s="1012"/>
      <c r="C44" s="669">
        <f>C13</f>
        <v>103879</v>
      </c>
      <c r="D44" s="670">
        <f>D13</f>
        <v>103469</v>
      </c>
      <c r="E44" s="604">
        <f>(C44-D44)/D44</f>
        <v>3.9625395045859149E-3</v>
      </c>
      <c r="F44" s="669">
        <f>F13</f>
        <v>35336</v>
      </c>
      <c r="G44" s="670">
        <f>G13</f>
        <v>31065</v>
      </c>
      <c r="H44" s="604">
        <f>(F44-G44)/G44</f>
        <v>0.13748591662642845</v>
      </c>
      <c r="I44" s="669">
        <f>I13</f>
        <v>68543</v>
      </c>
      <c r="J44" s="670">
        <f>J13</f>
        <v>72404</v>
      </c>
      <c r="K44" s="604">
        <f>(I44-J44)/J44</f>
        <v>-5.3325783105905751E-2</v>
      </c>
      <c r="L44" s="643"/>
      <c r="M44" s="671">
        <f t="shared" si="2"/>
        <v>0.47321298362684228</v>
      </c>
      <c r="N44" s="672">
        <f t="shared" si="2"/>
        <v>0.4477047581569627</v>
      </c>
      <c r="O44" s="607">
        <f>ROUND(+M44-N44,3)*100</f>
        <v>2.6</v>
      </c>
      <c r="P44" s="669">
        <f>P13</f>
        <v>107081</v>
      </c>
      <c r="Q44" s="670">
        <f>Q13</f>
        <v>104668</v>
      </c>
      <c r="R44" s="604">
        <f>(P44-Q44)/Q44</f>
        <v>2.305384644781595E-2</v>
      </c>
      <c r="S44" s="669">
        <f>S13</f>
        <v>226285</v>
      </c>
      <c r="T44" s="670">
        <f>T13</f>
        <v>233788</v>
      </c>
      <c r="U44" s="604">
        <f>(S44-T44)/T44</f>
        <v>-3.2093178435163482E-2</v>
      </c>
      <c r="V44" s="669">
        <f>V13</f>
        <v>230010</v>
      </c>
      <c r="W44" s="670">
        <f>W13</f>
        <v>225580</v>
      </c>
      <c r="X44" s="604">
        <f>(V44-W44)/W44</f>
        <v>1.9638265803706003E-2</v>
      </c>
      <c r="Y44" s="673">
        <f t="shared" si="3"/>
        <v>2.2142107644470972</v>
      </c>
      <c r="Z44" s="674">
        <f t="shared" si="3"/>
        <v>2.1801699059621722</v>
      </c>
    </row>
    <row r="45" spans="1:26" s="601" customFormat="1" ht="15">
      <c r="A45" s="1011" t="s">
        <v>58</v>
      </c>
      <c r="B45" s="1012"/>
      <c r="C45" s="669">
        <f>C17</f>
        <v>150389</v>
      </c>
      <c r="D45" s="670">
        <f>D17</f>
        <v>150530</v>
      </c>
      <c r="E45" s="604">
        <f>(C45-D45)/D45</f>
        <v>-9.3669036072543683E-4</v>
      </c>
      <c r="F45" s="669">
        <f>F17</f>
        <v>119587</v>
      </c>
      <c r="G45" s="670">
        <f>G17</f>
        <v>121117</v>
      </c>
      <c r="H45" s="604">
        <f>(F45-G45)/G45</f>
        <v>-1.2632413286326446E-2</v>
      </c>
      <c r="I45" s="669">
        <f>I17</f>
        <v>30802</v>
      </c>
      <c r="J45" s="670">
        <f>J17</f>
        <v>29413</v>
      </c>
      <c r="K45" s="604">
        <f>(I45-J45)/J45</f>
        <v>4.7224016591303167E-2</v>
      </c>
      <c r="L45" s="643"/>
      <c r="M45" s="671">
        <f t="shared" si="2"/>
        <v>0.74103956205929966</v>
      </c>
      <c r="N45" s="672">
        <f t="shared" si="2"/>
        <v>0.74527209452095511</v>
      </c>
      <c r="O45" s="607">
        <f>ROUND(+M45-N45,3)*100</f>
        <v>-0.4</v>
      </c>
      <c r="P45" s="669">
        <f>P17</f>
        <v>230261</v>
      </c>
      <c r="Q45" s="670">
        <f>Q17</f>
        <v>240705</v>
      </c>
      <c r="R45" s="604">
        <f>(P45-Q45)/Q45</f>
        <v>-4.3389210859766103E-2</v>
      </c>
      <c r="S45" s="669">
        <f>S17</f>
        <v>310727</v>
      </c>
      <c r="T45" s="670">
        <f>T17</f>
        <v>322976</v>
      </c>
      <c r="U45" s="604">
        <f>(S45-T45)/T45</f>
        <v>-3.7925418606955315E-2</v>
      </c>
      <c r="V45" s="669">
        <f>V17</f>
        <v>505342</v>
      </c>
      <c r="W45" s="670">
        <f>W17</f>
        <v>502876</v>
      </c>
      <c r="X45" s="604">
        <f>(V45-W45)/W45</f>
        <v>4.9037933804755053E-3</v>
      </c>
      <c r="Y45" s="673">
        <f t="shared" si="3"/>
        <v>3.3602324638105179</v>
      </c>
      <c r="Z45" s="674">
        <f t="shared" si="3"/>
        <v>3.3407028499302465</v>
      </c>
    </row>
    <row r="46" spans="1:26" s="601" customFormat="1" ht="15">
      <c r="A46" s="1011" t="s">
        <v>59</v>
      </c>
      <c r="B46" s="1012"/>
      <c r="C46" s="669">
        <f>C20</f>
        <v>45738</v>
      </c>
      <c r="D46" s="670">
        <f>D20</f>
        <v>47257</v>
      </c>
      <c r="E46" s="604">
        <f>(C46-D46)/D46</f>
        <v>-3.214338616501259E-2</v>
      </c>
      <c r="F46" s="669">
        <f>F20</f>
        <v>22619</v>
      </c>
      <c r="G46" s="670">
        <f>G20</f>
        <v>24042</v>
      </c>
      <c r="H46" s="604">
        <f>(F46-G46)/G46</f>
        <v>-5.9188087513518013E-2</v>
      </c>
      <c r="I46" s="669">
        <f>I20</f>
        <v>23119</v>
      </c>
      <c r="J46" s="670">
        <f>J20</f>
        <v>23215</v>
      </c>
      <c r="K46" s="604">
        <f>(I46-J46)/J46</f>
        <v>-4.1352573766961021E-3</v>
      </c>
      <c r="L46" s="643"/>
      <c r="M46" s="671">
        <f t="shared" si="2"/>
        <v>0.54111667360798277</v>
      </c>
      <c r="N46" s="672">
        <f t="shared" si="2"/>
        <v>0.57988001242378173</v>
      </c>
      <c r="O46" s="607">
        <f>ROUND(+M46-N46,3)*100</f>
        <v>-3.9</v>
      </c>
      <c r="P46" s="669">
        <f>P20</f>
        <v>63664</v>
      </c>
      <c r="Q46" s="670">
        <f>Q20</f>
        <v>70946</v>
      </c>
      <c r="R46" s="604">
        <f>(P46-Q46)/Q46</f>
        <v>-0.10264144560651764</v>
      </c>
      <c r="S46" s="669">
        <f>S20</f>
        <v>117653</v>
      </c>
      <c r="T46" s="670">
        <f>T20</f>
        <v>122346</v>
      </c>
      <c r="U46" s="604">
        <f>(S46-T46)/T46</f>
        <v>-3.8358426103019302E-2</v>
      </c>
      <c r="V46" s="669">
        <f>V20</f>
        <v>110159</v>
      </c>
      <c r="W46" s="670">
        <f>W20</f>
        <v>121645</v>
      </c>
      <c r="X46" s="604">
        <f>(V46-W46)/W46</f>
        <v>-9.4422294381191166E-2</v>
      </c>
      <c r="Y46" s="673">
        <f t="shared" si="3"/>
        <v>2.4084787266605447</v>
      </c>
      <c r="Z46" s="674">
        <f t="shared" si="3"/>
        <v>2.5741160039782467</v>
      </c>
    </row>
    <row r="47" spans="1:26" s="601" customFormat="1" ht="15.75" thickBot="1">
      <c r="A47" s="1013" t="s">
        <v>61</v>
      </c>
      <c r="B47" s="1014"/>
      <c r="C47" s="675">
        <f>C23</f>
        <v>31671</v>
      </c>
      <c r="D47" s="676">
        <f>D23</f>
        <v>27132</v>
      </c>
      <c r="E47" s="612">
        <f>(C47-D47)/D47</f>
        <v>0.16729323308270677</v>
      </c>
      <c r="F47" s="675">
        <f>F23</f>
        <v>21318</v>
      </c>
      <c r="G47" s="676">
        <f>G23</f>
        <v>18134</v>
      </c>
      <c r="H47" s="612">
        <f>(F47-G47)/G47</f>
        <v>0.17558178008161465</v>
      </c>
      <c r="I47" s="675">
        <f>I23</f>
        <v>10353</v>
      </c>
      <c r="J47" s="676">
        <f>J23</f>
        <v>8998</v>
      </c>
      <c r="K47" s="612">
        <f>(I47-J47)/J47</f>
        <v>0.15058901978217382</v>
      </c>
      <c r="L47" s="655"/>
      <c r="M47" s="677">
        <f t="shared" si="2"/>
        <v>0.68617713451068918</v>
      </c>
      <c r="N47" s="678">
        <f t="shared" si="2"/>
        <v>0.74249416902386978</v>
      </c>
      <c r="O47" s="615">
        <f>ROUND(+M47-N47,3)*100</f>
        <v>-5.6000000000000005</v>
      </c>
      <c r="P47" s="675">
        <f>P23</f>
        <v>51676</v>
      </c>
      <c r="Q47" s="676">
        <f>Q23</f>
        <v>44886</v>
      </c>
      <c r="R47" s="612">
        <f>(P47-Q47)/Q47</f>
        <v>0.15127211157153678</v>
      </c>
      <c r="S47" s="675">
        <f>S23</f>
        <v>75310</v>
      </c>
      <c r="T47" s="676">
        <f>T23</f>
        <v>60453</v>
      </c>
      <c r="U47" s="612">
        <f>(S47-T47)/T47</f>
        <v>0.24576116983441681</v>
      </c>
      <c r="V47" s="675">
        <f>V23</f>
        <v>104608</v>
      </c>
      <c r="W47" s="676">
        <f>W23</f>
        <v>89889</v>
      </c>
      <c r="X47" s="612">
        <f>(V47-W47)/W47</f>
        <v>0.16374639833572519</v>
      </c>
      <c r="Y47" s="679">
        <f t="shared" si="3"/>
        <v>3.3029585425152348</v>
      </c>
      <c r="Z47" s="680">
        <f t="shared" si="3"/>
        <v>3.3130252100840338</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5" thickBot="1">
      <c r="A49" s="1035" t="s">
        <v>62</v>
      </c>
      <c r="B49" s="1036"/>
      <c r="C49" s="632">
        <f>SUM(C43:C47)</f>
        <v>827743</v>
      </c>
      <c r="D49" s="632">
        <f>SUM(D43:D47)</f>
        <v>798650</v>
      </c>
      <c r="E49" s="633">
        <f>(C49-D49)/D49</f>
        <v>3.6427721780504602E-2</v>
      </c>
      <c r="F49" s="632">
        <f>SUM(F43:F47)</f>
        <v>630140</v>
      </c>
      <c r="G49" s="632">
        <f>SUM(G43:G47)</f>
        <v>601777</v>
      </c>
      <c r="H49" s="633">
        <f>(F49-G49)/G49</f>
        <v>4.7132077164796927E-2</v>
      </c>
      <c r="I49" s="632">
        <f>SUM(I43:I47)</f>
        <v>197603</v>
      </c>
      <c r="J49" s="632">
        <f>SUM(J43:J47)</f>
        <v>196873</v>
      </c>
      <c r="K49" s="633">
        <f>(I49-J49)/J49</f>
        <v>3.7079741762455999E-3</v>
      </c>
      <c r="L49" s="553"/>
      <c r="M49" s="634">
        <f>P49/S49</f>
        <v>0.72803610751505254</v>
      </c>
      <c r="N49" s="634">
        <f>Q49/T49</f>
        <v>0.7326279316331803</v>
      </c>
      <c r="O49" s="635">
        <f>ROUND(+M49-N49,3)*100</f>
        <v>-0.5</v>
      </c>
      <c r="P49" s="632">
        <f>SUM(P43:P47)</f>
        <v>1179294</v>
      </c>
      <c r="Q49" s="632">
        <f>SUM(Q43:Q47)</f>
        <v>1172645</v>
      </c>
      <c r="R49" s="633">
        <f>(P49-Q49)/Q49</f>
        <v>5.670087707703525E-3</v>
      </c>
      <c r="S49" s="632">
        <f>SUM(S43:S47)</f>
        <v>1619829</v>
      </c>
      <c r="T49" s="632">
        <f>SUM(T43:T47)</f>
        <v>1600601</v>
      </c>
      <c r="U49" s="633">
        <f>(S49-T49)/T49</f>
        <v>1.2012987621524664E-2</v>
      </c>
      <c r="V49" s="632">
        <f>SUM(V43:V47)</f>
        <v>2226039</v>
      </c>
      <c r="W49" s="632">
        <f>SUM(W43:W47)</f>
        <v>2159074</v>
      </c>
      <c r="X49" s="633">
        <f>(V49-W49)/W49</f>
        <v>3.1015611322261303E-2</v>
      </c>
      <c r="Y49" s="663">
        <f>V49/C49</f>
        <v>2.6892876170502196</v>
      </c>
      <c r="Z49" s="664">
        <f>W49/D49</f>
        <v>2.7034044950854565</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66</v>
      </c>
      <c r="C51" s="597"/>
      <c r="D51" s="597"/>
    </row>
    <row r="52" spans="1:26">
      <c r="A52" s="618" t="s">
        <v>67</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41"/>
  <sheetViews>
    <sheetView workbookViewId="0">
      <selection sqref="A1:E1"/>
    </sheetView>
  </sheetViews>
  <sheetFormatPr defaultRowHeight="12.75"/>
  <cols>
    <col min="1" max="1" width="26.140625" style="488" customWidth="1"/>
    <col min="2" max="2" width="30.28515625" style="488" bestFit="1" customWidth="1"/>
    <col min="3" max="4" width="22.5703125" style="488" bestFit="1" customWidth="1"/>
    <col min="5" max="5" width="15.5703125" style="728" bestFit="1" customWidth="1"/>
    <col min="6" max="16384" width="9.140625" style="488"/>
  </cols>
  <sheetData>
    <row r="1" spans="1:5" ht="20.25" thickBot="1">
      <c r="A1" s="1053" t="s">
        <v>71</v>
      </c>
      <c r="B1" s="1053"/>
      <c r="C1" s="1053"/>
      <c r="D1" s="1053"/>
      <c r="E1" s="1053"/>
    </row>
    <row r="2" spans="1:5" s="111" customFormat="1" ht="16.149999999999999" customHeight="1">
      <c r="A2" s="1054" t="s">
        <v>49</v>
      </c>
      <c r="B2" s="681" t="s">
        <v>72</v>
      </c>
      <c r="C2" s="1050" t="s">
        <v>73</v>
      </c>
      <c r="D2" s="1050"/>
      <c r="E2" s="1056" t="s">
        <v>74</v>
      </c>
    </row>
    <row r="3" spans="1:5" s="685" customFormat="1" ht="16.5" thickBot="1">
      <c r="A3" s="1055"/>
      <c r="B3" s="682" t="s">
        <v>75</v>
      </c>
      <c r="C3" s="683" t="s">
        <v>76</v>
      </c>
      <c r="D3" s="684" t="s">
        <v>77</v>
      </c>
      <c r="E3" s="1057"/>
    </row>
    <row r="4" spans="1:5" ht="13.15" customHeight="1">
      <c r="A4" s="1058" t="s">
        <v>78</v>
      </c>
      <c r="B4" s="686" t="s">
        <v>53</v>
      </c>
      <c r="C4" s="687">
        <v>122.90899999999996</v>
      </c>
      <c r="D4" s="688">
        <v>124.28166666666665</v>
      </c>
      <c r="E4" s="689">
        <v>-1.1044804141131211E-2</v>
      </c>
    </row>
    <row r="5" spans="1:5" ht="13.15" customHeight="1">
      <c r="A5" s="1038"/>
      <c r="B5" s="690" t="s">
        <v>54</v>
      </c>
      <c r="C5" s="691">
        <v>138.66428571428571</v>
      </c>
      <c r="D5" s="692">
        <v>128.72</v>
      </c>
      <c r="E5" s="693">
        <v>7.7255171801473843E-2</v>
      </c>
    </row>
    <row r="6" spans="1:5" ht="13.15" customHeight="1">
      <c r="A6" s="1038"/>
      <c r="B6" s="690" t="s">
        <v>55</v>
      </c>
      <c r="C6" s="691">
        <v>204.93600000000001</v>
      </c>
      <c r="D6" s="692">
        <v>187.73599999999999</v>
      </c>
      <c r="E6" s="693">
        <v>9.1618016789534337E-2</v>
      </c>
    </row>
    <row r="7" spans="1:5" s="464" customFormat="1" ht="15.75" thickBot="1">
      <c r="A7" s="1059"/>
      <c r="B7" s="694" t="s">
        <v>56</v>
      </c>
      <c r="C7" s="695">
        <v>154.83023809523809</v>
      </c>
      <c r="D7" s="696">
        <v>149.91342105263155</v>
      </c>
      <c r="E7" s="697">
        <v>3.2797710892611437E-2</v>
      </c>
    </row>
    <row r="8" spans="1:5" ht="13.15" customHeight="1">
      <c r="A8" s="1037" t="s">
        <v>57</v>
      </c>
      <c r="B8" s="698" t="s">
        <v>53</v>
      </c>
      <c r="C8" s="699">
        <v>129.62500000000003</v>
      </c>
      <c r="D8" s="688">
        <v>112.55307692307693</v>
      </c>
      <c r="E8" s="700">
        <v>0.15167886603927055</v>
      </c>
    </row>
    <row r="9" spans="1:5" ht="13.15" customHeight="1">
      <c r="A9" s="1038"/>
      <c r="B9" s="690" t="s">
        <v>54</v>
      </c>
      <c r="C9" s="691">
        <v>139.38857142857142</v>
      </c>
      <c r="D9" s="692">
        <v>130.76142857142858</v>
      </c>
      <c r="E9" s="693">
        <v>6.5976205303005367E-2</v>
      </c>
    </row>
    <row r="10" spans="1:5" s="464" customFormat="1" ht="15.75" thickBot="1">
      <c r="A10" s="1039"/>
      <c r="B10" s="701" t="s">
        <v>56</v>
      </c>
      <c r="C10" s="702">
        <v>131.6960606060606</v>
      </c>
      <c r="D10" s="703">
        <v>116.41545454545458</v>
      </c>
      <c r="E10" s="704">
        <v>0.13125925694547441</v>
      </c>
    </row>
    <row r="11" spans="1:5" ht="13.15" customHeight="1">
      <c r="A11" s="1037" t="s">
        <v>58</v>
      </c>
      <c r="B11" s="698" t="s">
        <v>53</v>
      </c>
      <c r="C11" s="699">
        <v>83.6</v>
      </c>
      <c r="D11" s="688">
        <v>89.001999999999995</v>
      </c>
      <c r="E11" s="700">
        <v>-6.0695265274937654E-2</v>
      </c>
    </row>
    <row r="12" spans="1:5" ht="13.15" customHeight="1">
      <c r="A12" s="1038"/>
      <c r="B12" s="690" t="s">
        <v>54</v>
      </c>
      <c r="C12" s="691">
        <v>286.69400000000002</v>
      </c>
      <c r="D12" s="692">
        <v>242.85599999999999</v>
      </c>
      <c r="E12" s="693">
        <v>0.1805102612247588</v>
      </c>
    </row>
    <row r="13" spans="1:5" ht="13.15" customHeight="1">
      <c r="A13" s="1038"/>
      <c r="B13" s="690" t="s">
        <v>55</v>
      </c>
      <c r="C13" s="691">
        <v>219.67999999999998</v>
      </c>
      <c r="D13" s="692">
        <v>190.20000000000002</v>
      </c>
      <c r="E13" s="693">
        <v>0.15499474237644562</v>
      </c>
    </row>
    <row r="14" spans="1:5" s="464" customFormat="1" ht="15.75" thickBot="1">
      <c r="A14" s="1039"/>
      <c r="B14" s="701" t="s">
        <v>56</v>
      </c>
      <c r="C14" s="702">
        <v>193.11615384615385</v>
      </c>
      <c r="D14" s="703">
        <v>171.53</v>
      </c>
      <c r="E14" s="704">
        <v>0.12584477261210195</v>
      </c>
    </row>
    <row r="15" spans="1:5" ht="13.15" customHeight="1">
      <c r="A15" s="1058" t="s">
        <v>59</v>
      </c>
      <c r="B15" s="686" t="s">
        <v>53</v>
      </c>
      <c r="C15" s="687">
        <v>103.87999999999998</v>
      </c>
      <c r="D15" s="705">
        <v>95.296999999999997</v>
      </c>
      <c r="E15" s="689">
        <v>9.0065794306221442E-2</v>
      </c>
    </row>
    <row r="16" spans="1:5" ht="13.15" customHeight="1">
      <c r="A16" s="1038"/>
      <c r="B16" s="690" t="s">
        <v>60</v>
      </c>
      <c r="C16" s="691">
        <v>129.685</v>
      </c>
      <c r="D16" s="692">
        <v>128.2525</v>
      </c>
      <c r="E16" s="693">
        <v>1.1169372916707313E-2</v>
      </c>
    </row>
    <row r="17" spans="1:5" s="464" customFormat="1" ht="15.75" thickBot="1">
      <c r="A17" s="1059"/>
      <c r="B17" s="694" t="s">
        <v>56</v>
      </c>
      <c r="C17" s="695">
        <v>111.82000000000001</v>
      </c>
      <c r="D17" s="696">
        <v>104.71285714285715</v>
      </c>
      <c r="E17" s="697">
        <v>6.7872685848374498E-2</v>
      </c>
    </row>
    <row r="18" spans="1:5" ht="13.15" customHeight="1">
      <c r="A18" s="1037" t="s">
        <v>61</v>
      </c>
      <c r="B18" s="698" t="s">
        <v>53</v>
      </c>
      <c r="C18" s="699">
        <v>185.13666666666666</v>
      </c>
      <c r="D18" s="688">
        <v>96.405999999999992</v>
      </c>
      <c r="E18" s="700">
        <v>0.92038531488358266</v>
      </c>
    </row>
    <row r="19" spans="1:5" ht="13.15" customHeight="1">
      <c r="A19" s="1060"/>
      <c r="B19" s="690" t="s">
        <v>54</v>
      </c>
      <c r="C19" s="706">
        <v>637.46333333333325</v>
      </c>
      <c r="D19" s="707">
        <v>177.215</v>
      </c>
      <c r="E19" s="708">
        <v>2.5971183778649278</v>
      </c>
    </row>
    <row r="20" spans="1:5" s="464" customFormat="1" ht="15.75" thickBot="1">
      <c r="A20" s="1039"/>
      <c r="B20" s="701" t="s">
        <v>56</v>
      </c>
      <c r="C20" s="702">
        <v>335.91222222222223</v>
      </c>
      <c r="D20" s="703">
        <v>119.49428571428571</v>
      </c>
      <c r="E20" s="704">
        <v>1.8111153618290843</v>
      </c>
    </row>
    <row r="21" spans="1:5" s="111" customFormat="1" ht="16.5" thickBot="1">
      <c r="A21" s="1061" t="s">
        <v>79</v>
      </c>
      <c r="B21" s="1062"/>
      <c r="C21" s="709">
        <v>162.14745454545448</v>
      </c>
      <c r="D21" s="710">
        <v>134.00714285714287</v>
      </c>
      <c r="E21" s="711">
        <v>0.20999113247500803</v>
      </c>
    </row>
    <row r="23" spans="1:5" ht="20.25" thickBot="1">
      <c r="A23" s="1063" t="s">
        <v>80</v>
      </c>
      <c r="B23" s="1063"/>
      <c r="C23" s="1063"/>
      <c r="D23" s="1063"/>
      <c r="E23" s="1063"/>
    </row>
    <row r="24" spans="1:5" s="111" customFormat="1" ht="15.75" customHeight="1">
      <c r="A24" s="1048" t="s">
        <v>81</v>
      </c>
      <c r="B24" s="712" t="s">
        <v>72</v>
      </c>
      <c r="C24" s="1050" t="s">
        <v>73</v>
      </c>
      <c r="D24" s="1050"/>
      <c r="E24" s="1051" t="s">
        <v>74</v>
      </c>
    </row>
    <row r="25" spans="1:5" s="111" customFormat="1" ht="16.5" thickBot="1">
      <c r="A25" s="1049"/>
      <c r="B25" s="713" t="s">
        <v>75</v>
      </c>
      <c r="C25" s="683" t="s">
        <v>76</v>
      </c>
      <c r="D25" s="684" t="s">
        <v>77</v>
      </c>
      <c r="E25" s="1052"/>
    </row>
    <row r="26" spans="1:5" ht="13.15" customHeight="1">
      <c r="A26" s="1037" t="s">
        <v>82</v>
      </c>
      <c r="B26" s="698" t="s">
        <v>53</v>
      </c>
      <c r="C26" s="699">
        <v>122.90899999999996</v>
      </c>
      <c r="D26" s="688">
        <v>124.28166666666665</v>
      </c>
      <c r="E26" s="714">
        <v>-1.1044804141131211E-2</v>
      </c>
    </row>
    <row r="27" spans="1:5" ht="13.15" customHeight="1">
      <c r="A27" s="1038"/>
      <c r="B27" s="690" t="s">
        <v>54</v>
      </c>
      <c r="C27" s="691">
        <v>138.63374999999999</v>
      </c>
      <c r="D27" s="692">
        <v>129.12</v>
      </c>
      <c r="E27" s="715">
        <v>7.3681459107806588E-2</v>
      </c>
    </row>
    <row r="28" spans="1:5" ht="13.15" customHeight="1">
      <c r="A28" s="1038"/>
      <c r="B28" s="690" t="s">
        <v>55</v>
      </c>
      <c r="C28" s="691">
        <v>204.93600000000001</v>
      </c>
      <c r="D28" s="692">
        <v>187.73599999999999</v>
      </c>
      <c r="E28" s="715">
        <v>9.1618016789534337E-2</v>
      </c>
    </row>
    <row r="29" spans="1:5" s="464" customFormat="1" ht="15.75" thickBot="1">
      <c r="A29" s="1039"/>
      <c r="B29" s="701" t="s">
        <v>56</v>
      </c>
      <c r="C29" s="702">
        <v>154.44860465116278</v>
      </c>
      <c r="D29" s="703">
        <v>149.43153846153842</v>
      </c>
      <c r="E29" s="716">
        <v>3.3574346093717566E-2</v>
      </c>
    </row>
    <row r="30" spans="1:5" ht="13.15" customHeight="1">
      <c r="A30" s="1037" t="s">
        <v>83</v>
      </c>
      <c r="B30" s="698" t="s">
        <v>53</v>
      </c>
      <c r="C30" s="699">
        <v>126.8258695652174</v>
      </c>
      <c r="D30" s="688">
        <v>104.48673913043481</v>
      </c>
      <c r="E30" s="714">
        <v>0.2137987137955927</v>
      </c>
    </row>
    <row r="31" spans="1:5" ht="13.15" customHeight="1">
      <c r="A31" s="1038"/>
      <c r="B31" s="690" t="s">
        <v>54</v>
      </c>
      <c r="C31" s="691">
        <v>265.75999999999993</v>
      </c>
      <c r="D31" s="692">
        <v>168.020625</v>
      </c>
      <c r="E31" s="715">
        <v>0.58171057868639608</v>
      </c>
    </row>
    <row r="32" spans="1:5" ht="13.15" customHeight="1">
      <c r="A32" s="1038"/>
      <c r="B32" s="690" t="s">
        <v>55</v>
      </c>
      <c r="C32" s="691">
        <v>210.755</v>
      </c>
      <c r="D32" s="692">
        <v>187.05</v>
      </c>
      <c r="E32" s="715">
        <v>0.12673082063619343</v>
      </c>
    </row>
    <row r="33" spans="1:5" s="464" customFormat="1" ht="15.75" thickBot="1">
      <c r="A33" s="1039"/>
      <c r="B33" s="701" t="s">
        <v>56</v>
      </c>
      <c r="C33" s="702">
        <v>167.08850746268661</v>
      </c>
      <c r="D33" s="703">
        <v>124.89272727272724</v>
      </c>
      <c r="E33" s="716">
        <v>0.33785618355356095</v>
      </c>
    </row>
    <row r="34" spans="1:5" s="111" customFormat="1" ht="16.5" thickBot="1">
      <c r="A34" s="1040" t="s">
        <v>79</v>
      </c>
      <c r="B34" s="1041"/>
      <c r="C34" s="717">
        <v>162.14745454545448</v>
      </c>
      <c r="D34" s="710">
        <v>134.00714285714287</v>
      </c>
      <c r="E34" s="718">
        <v>0.20999113247500803</v>
      </c>
    </row>
    <row r="36" spans="1:5" ht="20.25" thickBot="1">
      <c r="A36" s="1042" t="s">
        <v>84</v>
      </c>
      <c r="B36" s="1042"/>
      <c r="C36" s="1042"/>
      <c r="D36" s="1042"/>
      <c r="E36" s="1042"/>
    </row>
    <row r="37" spans="1:5" ht="15">
      <c r="A37" s="1043"/>
      <c r="B37" s="719"/>
      <c r="C37" s="1045" t="s">
        <v>73</v>
      </c>
      <c r="D37" s="1045"/>
      <c r="E37" s="1046" t="s">
        <v>74</v>
      </c>
    </row>
    <row r="38" spans="1:5" ht="15.75" thickBot="1">
      <c r="A38" s="1044"/>
      <c r="B38" s="720"/>
      <c r="C38" s="721" t="s">
        <v>76</v>
      </c>
      <c r="D38" s="722" t="s">
        <v>77</v>
      </c>
      <c r="E38" s="1047"/>
    </row>
    <row r="39" spans="1:5" ht="15.75" thickBot="1">
      <c r="A39" s="723" t="s">
        <v>83</v>
      </c>
      <c r="B39" s="724" t="s">
        <v>56</v>
      </c>
      <c r="C39" s="725">
        <v>96.414705882352933</v>
      </c>
      <c r="D39" s="726">
        <v>85.025555555555542</v>
      </c>
      <c r="E39" s="727">
        <v>0.13394973137641825</v>
      </c>
    </row>
    <row r="41" spans="1:5">
      <c r="C41" s="936"/>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729" bestFit="1" customWidth="1"/>
    <col min="2" max="2" width="30.28515625" style="729" bestFit="1" customWidth="1"/>
    <col min="3" max="14" width="12.85546875" style="729" bestFit="1" customWidth="1"/>
    <col min="15" max="15" width="16.5703125" style="747" customWidth="1"/>
    <col min="16" max="16384" width="13" style="729"/>
  </cols>
  <sheetData>
    <row r="1" spans="1:15" ht="24.95" customHeight="1" thickBot="1">
      <c r="A1" s="1068" t="s">
        <v>85</v>
      </c>
      <c r="B1" s="1069"/>
      <c r="C1" s="1069"/>
      <c r="D1" s="1069"/>
      <c r="E1" s="1069"/>
      <c r="F1" s="1069"/>
      <c r="G1" s="1069"/>
      <c r="H1" s="1069"/>
      <c r="I1" s="1069"/>
      <c r="J1" s="1069"/>
      <c r="K1" s="1069"/>
      <c r="L1" s="1069"/>
      <c r="M1" s="1069"/>
      <c r="N1" s="1069"/>
      <c r="O1" s="1070"/>
    </row>
    <row r="2" spans="1:15">
      <c r="A2" s="1078" t="s">
        <v>49</v>
      </c>
      <c r="B2" s="1080" t="s">
        <v>86</v>
      </c>
      <c r="C2" s="730" t="s">
        <v>87</v>
      </c>
      <c r="D2" s="730" t="s">
        <v>88</v>
      </c>
      <c r="E2" s="730" t="s">
        <v>89</v>
      </c>
      <c r="F2" s="730" t="s">
        <v>90</v>
      </c>
      <c r="G2" s="730" t="s">
        <v>91</v>
      </c>
      <c r="H2" s="730" t="s">
        <v>92</v>
      </c>
      <c r="I2" s="730" t="s">
        <v>93</v>
      </c>
      <c r="J2" s="730" t="s">
        <v>94</v>
      </c>
      <c r="K2" s="730" t="s">
        <v>95</v>
      </c>
      <c r="L2" s="730" t="s">
        <v>96</v>
      </c>
      <c r="M2" s="730" t="s">
        <v>97</v>
      </c>
      <c r="N2" s="730" t="s">
        <v>98</v>
      </c>
      <c r="O2" s="731" t="s">
        <v>16</v>
      </c>
    </row>
    <row r="3" spans="1:15" ht="13.5" thickBot="1">
      <c r="A3" s="1079"/>
      <c r="B3" s="1081"/>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5" ht="13.5" thickBot="1">
      <c r="A4" s="1082" t="s">
        <v>78</v>
      </c>
      <c r="B4" s="734" t="s">
        <v>53</v>
      </c>
      <c r="C4" s="735">
        <v>103.82999999999998</v>
      </c>
      <c r="D4" s="735">
        <v>95.407368421052638</v>
      </c>
      <c r="E4" s="735">
        <v>99.245789473684198</v>
      </c>
      <c r="F4" s="735">
        <v>101.33736842105263</v>
      </c>
      <c r="G4" s="735">
        <v>110.11105263157893</v>
      </c>
      <c r="H4" s="735">
        <v>123.6457894736842</v>
      </c>
      <c r="I4" s="735">
        <v>142.22315789473686</v>
      </c>
      <c r="J4" s="735">
        <v>138.29105263157899</v>
      </c>
      <c r="K4" s="735">
        <v>132.45999999999998</v>
      </c>
      <c r="L4" s="735">
        <v>122.90899999999996</v>
      </c>
      <c r="M4" s="735"/>
      <c r="N4" s="735"/>
      <c r="O4" s="736">
        <v>115.57</v>
      </c>
    </row>
    <row r="5" spans="1:15" ht="13.5" thickBot="1">
      <c r="A5" s="1077"/>
      <c r="B5" s="737" t="s">
        <v>54</v>
      </c>
      <c r="C5" s="738">
        <v>113.85599999999999</v>
      </c>
      <c r="D5" s="738">
        <v>114.88600000000001</v>
      </c>
      <c r="E5" s="738">
        <v>110.404</v>
      </c>
      <c r="F5" s="738">
        <v>110.57599999999999</v>
      </c>
      <c r="G5" s="738">
        <v>116.62</v>
      </c>
      <c r="H5" s="738">
        <v>134.82333333333335</v>
      </c>
      <c r="I5" s="738">
        <v>148.685</v>
      </c>
      <c r="J5" s="738">
        <v>152.1114285714286</v>
      </c>
      <c r="K5" s="738">
        <v>152.14857142857142</v>
      </c>
      <c r="L5" s="738">
        <v>138.66428571428571</v>
      </c>
      <c r="M5" s="738"/>
      <c r="N5" s="738"/>
      <c r="O5" s="739">
        <v>134.13</v>
      </c>
    </row>
    <row r="6" spans="1:15" ht="13.5" thickBot="1">
      <c r="A6" s="1077"/>
      <c r="B6" s="737" t="s">
        <v>55</v>
      </c>
      <c r="C6" s="738">
        <v>160.82133333333334</v>
      </c>
      <c r="D6" s="738">
        <v>157.74533333333335</v>
      </c>
      <c r="E6" s="738">
        <v>149.196</v>
      </c>
      <c r="F6" s="738">
        <v>155.42933333333332</v>
      </c>
      <c r="G6" s="738">
        <v>168.72466666666668</v>
      </c>
      <c r="H6" s="738">
        <v>218.28933333333336</v>
      </c>
      <c r="I6" s="738">
        <v>224.87266666666667</v>
      </c>
      <c r="J6" s="738">
        <v>240.51400000000001</v>
      </c>
      <c r="K6" s="738">
        <v>230.84199999999998</v>
      </c>
      <c r="L6" s="738">
        <v>204.93600000000001</v>
      </c>
      <c r="M6" s="738"/>
      <c r="N6" s="738"/>
      <c r="O6" s="739">
        <v>191.14</v>
      </c>
    </row>
    <row r="7" spans="1:15" s="743" customFormat="1" ht="15.75" thickBot="1">
      <c r="A7" s="1077"/>
      <c r="B7" s="740" t="s">
        <v>56</v>
      </c>
      <c r="C7" s="741">
        <v>127.64578947368416</v>
      </c>
      <c r="D7" s="741">
        <v>121.88076923076922</v>
      </c>
      <c r="E7" s="741">
        <v>119.88794871794872</v>
      </c>
      <c r="F7" s="741">
        <v>123.32641025641024</v>
      </c>
      <c r="G7" s="741">
        <v>133.48923076923074</v>
      </c>
      <c r="H7" s="741">
        <v>160.81375</v>
      </c>
      <c r="I7" s="741">
        <v>174.18599999999998</v>
      </c>
      <c r="J7" s="741">
        <v>178.04926829268291</v>
      </c>
      <c r="K7" s="741">
        <v>170.87785714285715</v>
      </c>
      <c r="L7" s="741">
        <v>154.83023809523809</v>
      </c>
      <c r="M7" s="741"/>
      <c r="N7" s="741"/>
      <c r="O7" s="742">
        <v>145.65</v>
      </c>
    </row>
    <row r="8" spans="1:15" ht="13.5" thickBot="1">
      <c r="A8" s="1077" t="s">
        <v>57</v>
      </c>
      <c r="B8" s="737" t="s">
        <v>53</v>
      </c>
      <c r="C8" s="738">
        <v>118.09600000000002</v>
      </c>
      <c r="D8" s="738">
        <v>105.65560000000001</v>
      </c>
      <c r="E8" s="738">
        <v>105.75200000000002</v>
      </c>
      <c r="F8" s="738">
        <v>105.22375</v>
      </c>
      <c r="G8" s="738">
        <v>117.02583333333332</v>
      </c>
      <c r="H8" s="738">
        <v>134.62458333333333</v>
      </c>
      <c r="I8" s="738">
        <v>123.73958333333331</v>
      </c>
      <c r="J8" s="738">
        <v>125.17759999999997</v>
      </c>
      <c r="K8" s="738">
        <v>119.79079999999996</v>
      </c>
      <c r="L8" s="738">
        <v>129.62500000000003</v>
      </c>
      <c r="M8" s="738"/>
      <c r="N8" s="738"/>
      <c r="O8" s="739">
        <v>116.62</v>
      </c>
    </row>
    <row r="9" spans="1:15" ht="13.5" thickBot="1">
      <c r="A9" s="1077"/>
      <c r="B9" s="737" t="s">
        <v>54</v>
      </c>
      <c r="C9" s="738">
        <v>150.08285714285716</v>
      </c>
      <c r="D9" s="738">
        <v>125.86285714285714</v>
      </c>
      <c r="E9" s="738">
        <v>119.78142857142856</v>
      </c>
      <c r="F9" s="738">
        <v>118.63428571428571</v>
      </c>
      <c r="G9" s="738">
        <v>116.62714285714286</v>
      </c>
      <c r="H9" s="738">
        <v>131.84857142857143</v>
      </c>
      <c r="I9" s="738">
        <v>136.51428571428571</v>
      </c>
      <c r="J9" s="738">
        <v>140.29142857142861</v>
      </c>
      <c r="K9" s="738">
        <v>135.89428571428573</v>
      </c>
      <c r="L9" s="738">
        <v>139.38857142857142</v>
      </c>
      <c r="M9" s="738"/>
      <c r="N9" s="738"/>
      <c r="O9" s="739">
        <v>131.49</v>
      </c>
    </row>
    <row r="10" spans="1:15" s="743" customFormat="1" ht="15.75" thickBot="1">
      <c r="A10" s="1077"/>
      <c r="B10" s="740" t="s">
        <v>56</v>
      </c>
      <c r="C10" s="741">
        <v>125.09312500000001</v>
      </c>
      <c r="D10" s="741">
        <v>110.07593750000001</v>
      </c>
      <c r="E10" s="741">
        <v>108.82093750000003</v>
      </c>
      <c r="F10" s="741">
        <v>108.25193548387095</v>
      </c>
      <c r="G10" s="741">
        <v>116.93580645161288</v>
      </c>
      <c r="H10" s="741">
        <v>133.99774193548384</v>
      </c>
      <c r="I10" s="741">
        <v>126.62419354838711</v>
      </c>
      <c r="J10" s="741">
        <v>128.48374999999999</v>
      </c>
      <c r="K10" s="741">
        <v>123.31343750000001</v>
      </c>
      <c r="L10" s="741">
        <v>131.6960606060606</v>
      </c>
      <c r="M10" s="741"/>
      <c r="N10" s="741"/>
      <c r="O10" s="742">
        <v>119.68</v>
      </c>
    </row>
    <row r="11" spans="1:15" ht="13.5" thickBot="1">
      <c r="A11" s="1077" t="s">
        <v>58</v>
      </c>
      <c r="B11" s="737" t="s">
        <v>53</v>
      </c>
      <c r="C11" s="738">
        <v>82.477499999999992</v>
      </c>
      <c r="D11" s="738">
        <v>78.672499999999999</v>
      </c>
      <c r="E11" s="738">
        <v>72.137500000000003</v>
      </c>
      <c r="F11" s="738">
        <v>78.064999999999998</v>
      </c>
      <c r="G11" s="738">
        <v>78.814999999999998</v>
      </c>
      <c r="H11" s="738">
        <v>77.582499999999996</v>
      </c>
      <c r="I11" s="738">
        <v>79.573999999999998</v>
      </c>
      <c r="J11" s="738">
        <v>85.587999999999994</v>
      </c>
      <c r="K11" s="738">
        <v>90.822000000000003</v>
      </c>
      <c r="L11" s="738">
        <v>83.6</v>
      </c>
      <c r="M11" s="738"/>
      <c r="N11" s="738"/>
      <c r="O11" s="739">
        <v>83.45</v>
      </c>
    </row>
    <row r="12" spans="1:15" ht="13.5" thickBot="1">
      <c r="A12" s="1077"/>
      <c r="B12" s="737" t="s">
        <v>54</v>
      </c>
      <c r="C12" s="738">
        <v>215.13200000000001</v>
      </c>
      <c r="D12" s="738">
        <v>207.28399999999996</v>
      </c>
      <c r="E12" s="738">
        <v>217.36999999999998</v>
      </c>
      <c r="F12" s="738">
        <v>214.46199999999999</v>
      </c>
      <c r="G12" s="738">
        <v>232.14400000000001</v>
      </c>
      <c r="H12" s="738">
        <v>396.28400000000005</v>
      </c>
      <c r="I12" s="738">
        <v>304.98599999999999</v>
      </c>
      <c r="J12" s="738">
        <v>312.37</v>
      </c>
      <c r="K12" s="738">
        <v>318.334</v>
      </c>
      <c r="L12" s="738">
        <v>286.69400000000002</v>
      </c>
      <c r="M12" s="738"/>
      <c r="N12" s="738"/>
      <c r="O12" s="739">
        <v>270.51</v>
      </c>
    </row>
    <row r="13" spans="1:15" ht="13.5" thickBot="1">
      <c r="A13" s="1077"/>
      <c r="B13" s="737" t="s">
        <v>55</v>
      </c>
      <c r="C13" s="738">
        <v>150.79</v>
      </c>
      <c r="D13" s="738">
        <v>153.39000000000001</v>
      </c>
      <c r="E13" s="738">
        <v>149.39666666666668</v>
      </c>
      <c r="F13" s="738">
        <v>146.23333333333332</v>
      </c>
      <c r="G13" s="738">
        <v>161.22333333333333</v>
      </c>
      <c r="H13" s="738">
        <v>238.74666666666667</v>
      </c>
      <c r="I13" s="738">
        <v>209.23000000000002</v>
      </c>
      <c r="J13" s="738">
        <v>226.22000000000003</v>
      </c>
      <c r="K13" s="738">
        <v>228.35000000000002</v>
      </c>
      <c r="L13" s="738">
        <v>219.67999999999998</v>
      </c>
      <c r="M13" s="738"/>
      <c r="N13" s="738"/>
      <c r="O13" s="739">
        <v>188.33</v>
      </c>
    </row>
    <row r="14" spans="1:15" s="743" customFormat="1" ht="15.75" thickBot="1">
      <c r="A14" s="1077"/>
      <c r="B14" s="740" t="s">
        <v>56</v>
      </c>
      <c r="C14" s="741">
        <v>154.82833333333335</v>
      </c>
      <c r="D14" s="741">
        <v>150.94000000000003</v>
      </c>
      <c r="E14" s="741">
        <v>151.96583333333336</v>
      </c>
      <c r="F14" s="741">
        <v>151.93916666666667</v>
      </c>
      <c r="G14" s="741">
        <v>163.30416666666665</v>
      </c>
      <c r="H14" s="741">
        <v>250.66583333333335</v>
      </c>
      <c r="I14" s="741">
        <v>196.19153846153844</v>
      </c>
      <c r="J14" s="741">
        <v>205.26538461538459</v>
      </c>
      <c r="K14" s="741">
        <v>210.0638461538461</v>
      </c>
      <c r="L14" s="741">
        <v>193.11615384615385</v>
      </c>
      <c r="M14" s="741"/>
      <c r="N14" s="741"/>
      <c r="O14" s="742">
        <v>179.6</v>
      </c>
    </row>
    <row r="15" spans="1:15" ht="13.5" thickBot="1">
      <c r="A15" s="1077" t="s">
        <v>59</v>
      </c>
      <c r="B15" s="737" t="s">
        <v>53</v>
      </c>
      <c r="C15" s="738">
        <v>97.070999999999998</v>
      </c>
      <c r="D15" s="738">
        <v>99.352000000000004</v>
      </c>
      <c r="E15" s="738">
        <v>91.023999999999987</v>
      </c>
      <c r="F15" s="738">
        <v>83.423999999999992</v>
      </c>
      <c r="G15" s="738">
        <v>88.378000000000014</v>
      </c>
      <c r="H15" s="738">
        <v>94.938999999999993</v>
      </c>
      <c r="I15" s="738">
        <v>90.419999999999987</v>
      </c>
      <c r="J15" s="738">
        <v>104.16222222222223</v>
      </c>
      <c r="K15" s="738">
        <v>99.826666666666654</v>
      </c>
      <c r="L15" s="738">
        <v>103.87999999999998</v>
      </c>
      <c r="M15" s="738"/>
      <c r="N15" s="738"/>
      <c r="O15" s="739">
        <v>93.77</v>
      </c>
    </row>
    <row r="16" spans="1:15" ht="13.5" thickBot="1">
      <c r="A16" s="1077"/>
      <c r="B16" s="737" t="s">
        <v>60</v>
      </c>
      <c r="C16" s="738">
        <v>121.80000000000001</v>
      </c>
      <c r="D16" s="738">
        <v>122.47499999999999</v>
      </c>
      <c r="E16" s="738">
        <v>122.91</v>
      </c>
      <c r="F16" s="738">
        <v>111.66250000000001</v>
      </c>
      <c r="G16" s="738">
        <v>109.77</v>
      </c>
      <c r="H16" s="738">
        <v>117.70750000000001</v>
      </c>
      <c r="I16" s="738">
        <v>119.92749999999999</v>
      </c>
      <c r="J16" s="738">
        <v>120.645</v>
      </c>
      <c r="K16" s="738">
        <v>121.32249999999999</v>
      </c>
      <c r="L16" s="738">
        <v>129.685</v>
      </c>
      <c r="M16" s="738"/>
      <c r="N16" s="738"/>
      <c r="O16" s="739">
        <v>119.79</v>
      </c>
    </row>
    <row r="17" spans="1:15" s="743" customFormat="1" ht="15.75" thickBot="1">
      <c r="A17" s="1077"/>
      <c r="B17" s="740" t="s">
        <v>56</v>
      </c>
      <c r="C17" s="741">
        <v>104.13642857142858</v>
      </c>
      <c r="D17" s="741">
        <v>105.95857142857143</v>
      </c>
      <c r="E17" s="741">
        <v>100.13428571428574</v>
      </c>
      <c r="F17" s="741">
        <v>91.492142857142866</v>
      </c>
      <c r="G17" s="741">
        <v>94.49</v>
      </c>
      <c r="H17" s="741">
        <v>101.44428571428571</v>
      </c>
      <c r="I17" s="741">
        <v>98.850714285714275</v>
      </c>
      <c r="J17" s="741">
        <v>109.23384615384614</v>
      </c>
      <c r="K17" s="741">
        <v>106.44076923076922</v>
      </c>
      <c r="L17" s="741">
        <v>111.82000000000001</v>
      </c>
      <c r="M17" s="741"/>
      <c r="N17" s="741"/>
      <c r="O17" s="742">
        <v>101.21</v>
      </c>
    </row>
    <row r="18" spans="1:15" ht="13.5" thickBot="1">
      <c r="A18" s="1077" t="s">
        <v>61</v>
      </c>
      <c r="B18" s="737" t="s">
        <v>53</v>
      </c>
      <c r="C18" s="738">
        <v>101.40200000000002</v>
      </c>
      <c r="D18" s="738">
        <v>94.162000000000006</v>
      </c>
      <c r="E18" s="738">
        <v>91.375999999999991</v>
      </c>
      <c r="F18" s="738">
        <v>94.76400000000001</v>
      </c>
      <c r="G18" s="738">
        <v>94.896000000000001</v>
      </c>
      <c r="H18" s="738">
        <v>101.63600000000001</v>
      </c>
      <c r="I18" s="738">
        <v>102.19800000000001</v>
      </c>
      <c r="J18" s="738">
        <v>98.123999999999995</v>
      </c>
      <c r="K18" s="738">
        <v>210.09333333333333</v>
      </c>
      <c r="L18" s="738">
        <v>185.13666666666666</v>
      </c>
      <c r="M18" s="738"/>
      <c r="N18" s="738"/>
      <c r="O18" s="739">
        <v>193.65</v>
      </c>
    </row>
    <row r="19" spans="1:15" ht="13.5" thickBot="1">
      <c r="A19" s="1077"/>
      <c r="B19" s="737" t="s">
        <v>54</v>
      </c>
      <c r="C19" s="738">
        <v>163.23500000000001</v>
      </c>
      <c r="D19" s="738">
        <v>142.38</v>
      </c>
      <c r="E19" s="738">
        <v>135.47499999999999</v>
      </c>
      <c r="F19" s="738">
        <v>332.32333333333332</v>
      </c>
      <c r="G19" s="738">
        <v>440.46666666666664</v>
      </c>
      <c r="H19" s="738">
        <v>913.79666666666662</v>
      </c>
      <c r="I19" s="738">
        <v>791.24</v>
      </c>
      <c r="J19" s="738">
        <v>794.44666666666672</v>
      </c>
      <c r="K19" s="738">
        <v>906.15333333333319</v>
      </c>
      <c r="L19" s="738">
        <v>637.46333333333325</v>
      </c>
      <c r="M19" s="738"/>
      <c r="N19" s="738"/>
      <c r="O19" s="739">
        <v>684.01</v>
      </c>
    </row>
    <row r="20" spans="1:15" s="743" customFormat="1" ht="15.75" thickBot="1">
      <c r="A20" s="1077"/>
      <c r="B20" s="740" t="s">
        <v>56</v>
      </c>
      <c r="C20" s="741">
        <v>119.06857142857143</v>
      </c>
      <c r="D20" s="741">
        <v>107.93857142857144</v>
      </c>
      <c r="E20" s="741">
        <v>103.97571428571428</v>
      </c>
      <c r="F20" s="741">
        <v>183.84875</v>
      </c>
      <c r="G20" s="741">
        <v>224.48499999999999</v>
      </c>
      <c r="H20" s="741">
        <v>406.19625000000002</v>
      </c>
      <c r="I20" s="741">
        <v>360.59</v>
      </c>
      <c r="J20" s="741">
        <v>359.24500000000006</v>
      </c>
      <c r="K20" s="741">
        <v>442.11333333333323</v>
      </c>
      <c r="L20" s="741">
        <v>335.91222222222223</v>
      </c>
      <c r="M20" s="741"/>
      <c r="N20" s="741"/>
      <c r="O20" s="742">
        <v>357.1</v>
      </c>
    </row>
    <row r="21" spans="1:15" s="746" customFormat="1" ht="16.5" thickBot="1">
      <c r="A21" s="1075" t="s">
        <v>79</v>
      </c>
      <c r="B21" s="1076"/>
      <c r="C21" s="744">
        <v>126.24126213592233</v>
      </c>
      <c r="D21" s="744">
        <v>118.51971153846156</v>
      </c>
      <c r="E21" s="744">
        <v>116.45384615384611</v>
      </c>
      <c r="F21" s="744">
        <v>122.50471153846155</v>
      </c>
      <c r="G21" s="744">
        <v>133.74499999999998</v>
      </c>
      <c r="H21" s="744">
        <v>173.94533333333339</v>
      </c>
      <c r="I21" s="744">
        <v>167.09</v>
      </c>
      <c r="J21" s="744">
        <v>171.7191588785046</v>
      </c>
      <c r="K21" s="744">
        <v>176.29798165137615</v>
      </c>
      <c r="L21" s="744">
        <v>162.14745454545448</v>
      </c>
      <c r="M21" s="744"/>
      <c r="N21" s="744"/>
      <c r="O21" s="745">
        <v>153.13999999999999</v>
      </c>
    </row>
    <row r="22" spans="1:15" ht="15" customHeight="1" thickBot="1"/>
    <row r="23" spans="1:15" ht="15.75" customHeight="1" thickBot="1">
      <c r="A23" s="748" t="s">
        <v>63</v>
      </c>
      <c r="B23" s="749" t="s">
        <v>56</v>
      </c>
      <c r="C23" s="750">
        <v>98.822941176470607</v>
      </c>
      <c r="D23" s="750">
        <v>85.0535294117647</v>
      </c>
      <c r="E23" s="750">
        <v>85.41</v>
      </c>
      <c r="F23" s="750">
        <v>79.459999999999994</v>
      </c>
      <c r="G23" s="750">
        <v>82.09</v>
      </c>
      <c r="H23" s="750">
        <v>86.26</v>
      </c>
      <c r="I23" s="750">
        <v>87.55</v>
      </c>
      <c r="J23" s="750">
        <v>88.06</v>
      </c>
      <c r="K23" s="750">
        <v>89.464705882352945</v>
      </c>
      <c r="L23" s="750">
        <v>96.41</v>
      </c>
      <c r="M23" s="750"/>
      <c r="N23" s="750"/>
      <c r="O23" s="751">
        <v>87.81</v>
      </c>
    </row>
    <row r="24" spans="1:15" ht="22.5" customHeight="1" thickBot="1"/>
    <row r="25" spans="1:15" ht="24.95" customHeight="1" thickBot="1">
      <c r="A25" s="1068" t="s">
        <v>100</v>
      </c>
      <c r="B25" s="1069"/>
      <c r="C25" s="1069"/>
      <c r="D25" s="1069"/>
      <c r="E25" s="1069"/>
      <c r="F25" s="1069"/>
      <c r="G25" s="1069"/>
      <c r="H25" s="1069"/>
      <c r="I25" s="1069"/>
      <c r="J25" s="1069"/>
      <c r="K25" s="1069"/>
      <c r="L25" s="1069"/>
      <c r="M25" s="1069"/>
      <c r="N25" s="1069"/>
      <c r="O25" s="1070"/>
    </row>
    <row r="26" spans="1:15" ht="12.75" customHeight="1">
      <c r="A26" s="1078" t="s">
        <v>49</v>
      </c>
      <c r="B26" s="1080" t="s">
        <v>86</v>
      </c>
      <c r="C26" s="730" t="s">
        <v>101</v>
      </c>
      <c r="D26" s="730" t="s">
        <v>102</v>
      </c>
      <c r="E26" s="730" t="s">
        <v>103</v>
      </c>
      <c r="F26" s="730" t="s">
        <v>104</v>
      </c>
      <c r="G26" s="730" t="s">
        <v>105</v>
      </c>
      <c r="H26" s="730" t="s">
        <v>106</v>
      </c>
      <c r="I26" s="730" t="s">
        <v>107</v>
      </c>
      <c r="J26" s="730" t="s">
        <v>108</v>
      </c>
      <c r="K26" s="730" t="s">
        <v>109</v>
      </c>
      <c r="L26" s="730" t="s">
        <v>110</v>
      </c>
      <c r="M26" s="730" t="s">
        <v>111</v>
      </c>
      <c r="N26" s="730" t="s">
        <v>112</v>
      </c>
      <c r="O26" s="731" t="s">
        <v>16</v>
      </c>
    </row>
    <row r="27" spans="1:15" ht="13.5" thickBot="1">
      <c r="A27" s="1079"/>
      <c r="B27" s="1081"/>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5" ht="12.75" customHeight="1" thickBot="1">
      <c r="A28" s="1082" t="s">
        <v>78</v>
      </c>
      <c r="B28" s="734" t="s">
        <v>53</v>
      </c>
      <c r="C28" s="735">
        <v>100.05749999999999</v>
      </c>
      <c r="D28" s="735">
        <v>100.28764705882354</v>
      </c>
      <c r="E28" s="735">
        <v>98.481764705882355</v>
      </c>
      <c r="F28" s="735">
        <v>100.32823529411765</v>
      </c>
      <c r="G28" s="735">
        <v>104.6670588235294</v>
      </c>
      <c r="H28" s="735">
        <v>132.27611111111111</v>
      </c>
      <c r="I28" s="735">
        <v>140.91333333333333</v>
      </c>
      <c r="J28" s="735">
        <v>137.23000000000002</v>
      </c>
      <c r="K28" s="735">
        <v>138.84</v>
      </c>
      <c r="L28" s="735">
        <v>124.28166666666665</v>
      </c>
      <c r="M28" s="735"/>
      <c r="N28" s="735"/>
      <c r="O28" s="736">
        <v>122.41</v>
      </c>
    </row>
    <row r="29" spans="1:15" ht="13.5" thickBot="1">
      <c r="A29" s="1077"/>
      <c r="B29" s="737" t="s">
        <v>54</v>
      </c>
      <c r="C29" s="738">
        <v>118.602</v>
      </c>
      <c r="D29" s="738">
        <v>115.58799999999999</v>
      </c>
      <c r="E29" s="738">
        <v>110.306</v>
      </c>
      <c r="F29" s="738">
        <v>111.71600000000001</v>
      </c>
      <c r="G29" s="738">
        <v>115.15</v>
      </c>
      <c r="H29" s="738">
        <v>127.556</v>
      </c>
      <c r="I29" s="738">
        <v>143.602</v>
      </c>
      <c r="J29" s="738">
        <v>141.84399999999999</v>
      </c>
      <c r="K29" s="738">
        <v>141.67400000000001</v>
      </c>
      <c r="L29" s="738">
        <v>128.72</v>
      </c>
      <c r="M29" s="738"/>
      <c r="N29" s="738"/>
      <c r="O29" s="739">
        <v>125.48</v>
      </c>
    </row>
    <row r="30" spans="1:15" ht="13.5" thickBot="1">
      <c r="A30" s="1077"/>
      <c r="B30" s="737" t="s">
        <v>55</v>
      </c>
      <c r="C30" s="738">
        <v>158.44933333333333</v>
      </c>
      <c r="D30" s="738">
        <v>152.55800000000002</v>
      </c>
      <c r="E30" s="738">
        <v>147.5213333333333</v>
      </c>
      <c r="F30" s="738">
        <v>157.92933333333337</v>
      </c>
      <c r="G30" s="738">
        <v>168.05266666666668</v>
      </c>
      <c r="H30" s="738">
        <v>209.4026666666667</v>
      </c>
      <c r="I30" s="738">
        <v>224.52866666666665</v>
      </c>
      <c r="J30" s="738">
        <v>228.59866666666665</v>
      </c>
      <c r="K30" s="738">
        <v>224.49800000000002</v>
      </c>
      <c r="L30" s="738">
        <v>187.73599999999999</v>
      </c>
      <c r="M30" s="738"/>
      <c r="N30" s="738"/>
      <c r="O30" s="739">
        <v>185.93</v>
      </c>
    </row>
    <row r="31" spans="1:15" ht="15" thickBot="1">
      <c r="A31" s="1077"/>
      <c r="B31" s="740" t="s">
        <v>56</v>
      </c>
      <c r="C31" s="741">
        <v>126.96305555555556</v>
      </c>
      <c r="D31" s="741">
        <v>123.54594594594595</v>
      </c>
      <c r="E31" s="741">
        <v>119.96054054054053</v>
      </c>
      <c r="F31" s="741">
        <v>125.21891891891893</v>
      </c>
      <c r="G31" s="741">
        <v>131.78054054054053</v>
      </c>
      <c r="H31" s="741">
        <v>162.09973684210527</v>
      </c>
      <c r="I31" s="741">
        <v>174.27315789473681</v>
      </c>
      <c r="J31" s="741">
        <v>173.90368421052631</v>
      </c>
      <c r="K31" s="741">
        <v>173.0252631578947</v>
      </c>
      <c r="L31" s="741">
        <v>149.91342105263155</v>
      </c>
      <c r="M31" s="741"/>
      <c r="N31" s="741"/>
      <c r="O31" s="742">
        <v>147.88999999999999</v>
      </c>
    </row>
    <row r="32" spans="1:15" ht="13.5" thickBot="1">
      <c r="A32" s="1077" t="s">
        <v>57</v>
      </c>
      <c r="B32" s="737" t="s">
        <v>53</v>
      </c>
      <c r="C32" s="738">
        <v>111.07461538461538</v>
      </c>
      <c r="D32" s="738">
        <v>93.466923076923067</v>
      </c>
      <c r="E32" s="738">
        <v>101.01481481481484</v>
      </c>
      <c r="F32" s="738">
        <v>98.03</v>
      </c>
      <c r="G32" s="738">
        <v>102.74346153846152</v>
      </c>
      <c r="H32" s="738">
        <v>126.37153846153845</v>
      </c>
      <c r="I32" s="738">
        <v>126.29461538461538</v>
      </c>
      <c r="J32" s="738">
        <v>125.51769230769234</v>
      </c>
      <c r="K32" s="738">
        <v>126.0230769230769</v>
      </c>
      <c r="L32" s="738">
        <v>112.55307692307693</v>
      </c>
      <c r="M32" s="738"/>
      <c r="N32" s="738"/>
      <c r="O32" s="739">
        <v>114.95</v>
      </c>
    </row>
    <row r="33" spans="1:15" ht="13.5" thickBot="1">
      <c r="A33" s="1077"/>
      <c r="B33" s="737" t="s">
        <v>54</v>
      </c>
      <c r="C33" s="738">
        <v>144.38333333333335</v>
      </c>
      <c r="D33" s="738">
        <v>125.63999999999999</v>
      </c>
      <c r="E33" s="738">
        <v>118.15285714285713</v>
      </c>
      <c r="F33" s="738">
        <v>123.21285714285715</v>
      </c>
      <c r="G33" s="738">
        <v>120.33285714285714</v>
      </c>
      <c r="H33" s="738">
        <v>138.42285714285714</v>
      </c>
      <c r="I33" s="738">
        <v>134.29571428571427</v>
      </c>
      <c r="J33" s="738">
        <v>135.59285714285713</v>
      </c>
      <c r="K33" s="738">
        <v>140.12571428571428</v>
      </c>
      <c r="L33" s="738">
        <v>130.76142857142858</v>
      </c>
      <c r="M33" s="738"/>
      <c r="N33" s="738"/>
      <c r="O33" s="739">
        <v>130.78</v>
      </c>
    </row>
    <row r="34" spans="1:15" ht="15" thickBot="1">
      <c r="A34" s="1077"/>
      <c r="B34" s="740" t="s">
        <v>56</v>
      </c>
      <c r="C34" s="741">
        <v>117.32</v>
      </c>
      <c r="D34" s="741">
        <v>100.29151515151516</v>
      </c>
      <c r="E34" s="741">
        <v>104.54323529411765</v>
      </c>
      <c r="F34" s="741">
        <v>103.3718181818182</v>
      </c>
      <c r="G34" s="741">
        <v>106.47454545454546</v>
      </c>
      <c r="H34" s="741">
        <v>128.9278787878788</v>
      </c>
      <c r="I34" s="741">
        <v>127.99181818181818</v>
      </c>
      <c r="J34" s="741">
        <v>127.65484848484853</v>
      </c>
      <c r="K34" s="741">
        <v>129.01454545454541</v>
      </c>
      <c r="L34" s="741">
        <v>116.41545454545458</v>
      </c>
      <c r="M34" s="741"/>
      <c r="N34" s="741"/>
      <c r="O34" s="742">
        <v>117.15</v>
      </c>
    </row>
    <row r="35" spans="1:15" ht="13.5" thickBot="1">
      <c r="A35" s="1077" t="s">
        <v>58</v>
      </c>
      <c r="B35" s="737" t="s">
        <v>53</v>
      </c>
      <c r="C35" s="738">
        <v>91.716000000000008</v>
      </c>
      <c r="D35" s="738">
        <v>86.575999999999993</v>
      </c>
      <c r="E35" s="738">
        <v>87.115999999999985</v>
      </c>
      <c r="F35" s="738">
        <v>79.982500000000002</v>
      </c>
      <c r="G35" s="738">
        <v>84.813999999999993</v>
      </c>
      <c r="H35" s="738">
        <v>89.831999999999994</v>
      </c>
      <c r="I35" s="738">
        <v>89.212000000000003</v>
      </c>
      <c r="J35" s="738">
        <v>84.323999999999984</v>
      </c>
      <c r="K35" s="738">
        <v>90.207999999999998</v>
      </c>
      <c r="L35" s="738">
        <v>89.001999999999995</v>
      </c>
      <c r="M35" s="738"/>
      <c r="N35" s="738"/>
      <c r="O35" s="739">
        <v>88.16</v>
      </c>
    </row>
    <row r="36" spans="1:15" ht="13.5" thickBot="1">
      <c r="A36" s="1077"/>
      <c r="B36" s="737" t="s">
        <v>54</v>
      </c>
      <c r="C36" s="738">
        <v>209.35999999999999</v>
      </c>
      <c r="D36" s="738">
        <v>202.43199999999996</v>
      </c>
      <c r="E36" s="738">
        <v>208.14600000000002</v>
      </c>
      <c r="F36" s="738">
        <v>202.024</v>
      </c>
      <c r="G36" s="738">
        <v>222.202</v>
      </c>
      <c r="H36" s="738">
        <v>363.738</v>
      </c>
      <c r="I36" s="738">
        <v>285.678</v>
      </c>
      <c r="J36" s="738">
        <v>297.32599999999996</v>
      </c>
      <c r="K36" s="738">
        <v>310.214</v>
      </c>
      <c r="L36" s="738">
        <v>242.85599999999999</v>
      </c>
      <c r="M36" s="738"/>
      <c r="N36" s="738"/>
      <c r="O36" s="739">
        <v>254.4</v>
      </c>
    </row>
    <row r="37" spans="1:15" ht="13.5" thickBot="1">
      <c r="A37" s="1077"/>
      <c r="B37" s="737" t="s">
        <v>55</v>
      </c>
      <c r="C37" s="738">
        <v>154.68333333333331</v>
      </c>
      <c r="D37" s="738">
        <v>144.49666666666667</v>
      </c>
      <c r="E37" s="738">
        <v>135.34666666666669</v>
      </c>
      <c r="F37" s="738">
        <v>146.76333333333332</v>
      </c>
      <c r="G37" s="738">
        <v>141.77666666666667</v>
      </c>
      <c r="H37" s="738">
        <v>215.28666666666666</v>
      </c>
      <c r="I37" s="738">
        <v>213.09</v>
      </c>
      <c r="J37" s="738">
        <v>220.61666666666667</v>
      </c>
      <c r="K37" s="738">
        <v>227.5</v>
      </c>
      <c r="L37" s="738">
        <v>190.20000000000002</v>
      </c>
      <c r="M37" s="738"/>
      <c r="N37" s="738"/>
      <c r="O37" s="739">
        <v>178.98</v>
      </c>
    </row>
    <row r="38" spans="1:15" ht="15" thickBot="1">
      <c r="A38" s="1077"/>
      <c r="B38" s="740" t="s">
        <v>56</v>
      </c>
      <c r="C38" s="741">
        <v>151.4946153846154</v>
      </c>
      <c r="D38" s="741">
        <v>144.50230769230768</v>
      </c>
      <c r="E38" s="741">
        <v>144.79615384615386</v>
      </c>
      <c r="F38" s="741">
        <v>147.52833333333331</v>
      </c>
      <c r="G38" s="741">
        <v>150.80076923076925</v>
      </c>
      <c r="H38" s="741">
        <v>224.13153846153847</v>
      </c>
      <c r="I38" s="741">
        <v>193.3630769230769</v>
      </c>
      <c r="J38" s="741">
        <v>197.7</v>
      </c>
      <c r="K38" s="741">
        <v>206.50846153846155</v>
      </c>
      <c r="L38" s="741">
        <v>171.53</v>
      </c>
      <c r="M38" s="741"/>
      <c r="N38" s="741"/>
      <c r="O38" s="742">
        <v>173.05</v>
      </c>
    </row>
    <row r="39" spans="1:15" ht="13.5" thickBot="1">
      <c r="A39" s="1077" t="s">
        <v>59</v>
      </c>
      <c r="B39" s="737" t="s">
        <v>53</v>
      </c>
      <c r="C39" s="738">
        <v>96.47</v>
      </c>
      <c r="D39" s="738">
        <v>88.046999999999997</v>
      </c>
      <c r="E39" s="738">
        <v>89.737999999999985</v>
      </c>
      <c r="F39" s="738">
        <v>91.211999999999989</v>
      </c>
      <c r="G39" s="738">
        <v>89.816000000000003</v>
      </c>
      <c r="H39" s="738">
        <v>92.470000000000013</v>
      </c>
      <c r="I39" s="738">
        <v>90.585000000000008</v>
      </c>
      <c r="J39" s="738">
        <v>88.095999999999975</v>
      </c>
      <c r="K39" s="738">
        <v>90.59099999999998</v>
      </c>
      <c r="L39" s="738">
        <v>95.296999999999997</v>
      </c>
      <c r="M39" s="738"/>
      <c r="N39" s="738"/>
      <c r="O39" s="739">
        <v>91.23</v>
      </c>
    </row>
    <row r="40" spans="1:15" ht="13.5" thickBot="1">
      <c r="A40" s="1077"/>
      <c r="B40" s="737" t="s">
        <v>60</v>
      </c>
      <c r="C40" s="738">
        <v>116.44999999999999</v>
      </c>
      <c r="D40" s="738">
        <v>111.02000000000001</v>
      </c>
      <c r="E40" s="738">
        <v>116.3075</v>
      </c>
      <c r="F40" s="738">
        <v>111.565</v>
      </c>
      <c r="G40" s="738">
        <v>110.30250000000001</v>
      </c>
      <c r="H40" s="738">
        <v>116.83000000000001</v>
      </c>
      <c r="I40" s="738">
        <v>116.42749999999999</v>
      </c>
      <c r="J40" s="738">
        <v>119.7775</v>
      </c>
      <c r="K40" s="738">
        <v>118.58499999999999</v>
      </c>
      <c r="L40" s="738">
        <v>128.2525</v>
      </c>
      <c r="M40" s="738"/>
      <c r="N40" s="738"/>
      <c r="O40" s="739">
        <v>116.55</v>
      </c>
    </row>
    <row r="41" spans="1:15" ht="15" thickBot="1">
      <c r="A41" s="1077"/>
      <c r="B41" s="740" t="s">
        <v>56</v>
      </c>
      <c r="C41" s="741">
        <v>102.17857142857143</v>
      </c>
      <c r="D41" s="741">
        <v>94.61071428571428</v>
      </c>
      <c r="E41" s="741">
        <v>97.329285714285717</v>
      </c>
      <c r="F41" s="741">
        <v>97.027142857142863</v>
      </c>
      <c r="G41" s="741">
        <v>95.669285714285706</v>
      </c>
      <c r="H41" s="741">
        <v>99.429999999999978</v>
      </c>
      <c r="I41" s="741">
        <v>97.968571428571423</v>
      </c>
      <c r="J41" s="741">
        <v>97.147857142857134</v>
      </c>
      <c r="K41" s="741">
        <v>98.589285714285737</v>
      </c>
      <c r="L41" s="741">
        <v>104.71285714285715</v>
      </c>
      <c r="M41" s="741"/>
      <c r="N41" s="741"/>
      <c r="O41" s="742">
        <v>98.47</v>
      </c>
    </row>
    <row r="42" spans="1:15" ht="13.5" thickBot="1">
      <c r="A42" s="1077" t="s">
        <v>61</v>
      </c>
      <c r="B42" s="737" t="s">
        <v>53</v>
      </c>
      <c r="C42" s="738">
        <v>101.70599999999999</v>
      </c>
      <c r="D42" s="738">
        <v>95.133999999999986</v>
      </c>
      <c r="E42" s="738">
        <v>93.597999999999999</v>
      </c>
      <c r="F42" s="738">
        <v>90.623999999999995</v>
      </c>
      <c r="G42" s="738">
        <v>95.488000000000014</v>
      </c>
      <c r="H42" s="738">
        <v>98.158000000000001</v>
      </c>
      <c r="I42" s="738">
        <v>103.75</v>
      </c>
      <c r="J42" s="738">
        <v>102.24199999999999</v>
      </c>
      <c r="K42" s="738">
        <v>100.67200000000001</v>
      </c>
      <c r="L42" s="738">
        <v>96.405999999999992</v>
      </c>
      <c r="M42" s="738"/>
      <c r="N42" s="738"/>
      <c r="O42" s="739">
        <v>97.78</v>
      </c>
    </row>
    <row r="43" spans="1:15" ht="13.5" thickBot="1">
      <c r="A43" s="1077"/>
      <c r="B43" s="737" t="s">
        <v>54</v>
      </c>
      <c r="C43" s="738">
        <v>151.17500000000001</v>
      </c>
      <c r="D43" s="738">
        <v>133.01499999999999</v>
      </c>
      <c r="E43" s="738">
        <v>130.36000000000001</v>
      </c>
      <c r="F43" s="738">
        <v>132.18</v>
      </c>
      <c r="G43" s="738">
        <v>136.07499999999999</v>
      </c>
      <c r="H43" s="738">
        <v>158.24</v>
      </c>
      <c r="I43" s="738">
        <v>167.97499999999999</v>
      </c>
      <c r="J43" s="738">
        <v>181.18</v>
      </c>
      <c r="K43" s="738">
        <v>181.26999999999998</v>
      </c>
      <c r="L43" s="738">
        <v>177.215</v>
      </c>
      <c r="M43" s="738"/>
      <c r="N43" s="738"/>
      <c r="O43" s="739">
        <v>154.87</v>
      </c>
    </row>
    <row r="44" spans="1:15" ht="15" thickBot="1">
      <c r="A44" s="1077"/>
      <c r="B44" s="740" t="s">
        <v>56</v>
      </c>
      <c r="C44" s="741">
        <v>115.84</v>
      </c>
      <c r="D44" s="741">
        <v>105.95714285714284</v>
      </c>
      <c r="E44" s="741">
        <v>104.10142857142857</v>
      </c>
      <c r="F44" s="741">
        <v>102.49714285714286</v>
      </c>
      <c r="G44" s="741">
        <v>107.08428571428571</v>
      </c>
      <c r="H44" s="741">
        <v>115.32428571428572</v>
      </c>
      <c r="I44" s="741">
        <v>122.1</v>
      </c>
      <c r="J44" s="741">
        <v>124.79571428571428</v>
      </c>
      <c r="K44" s="741">
        <v>123.7</v>
      </c>
      <c r="L44" s="741">
        <v>119.49428571428571</v>
      </c>
      <c r="M44" s="741"/>
      <c r="N44" s="741"/>
      <c r="O44" s="742">
        <v>114.09</v>
      </c>
    </row>
    <row r="45" spans="1:15" ht="15.75" thickBot="1">
      <c r="A45" s="1075" t="s">
        <v>79</v>
      </c>
      <c r="B45" s="1076"/>
      <c r="C45" s="744">
        <v>122.8992156862745</v>
      </c>
      <c r="D45" s="744">
        <v>113.70769230769231</v>
      </c>
      <c r="E45" s="744">
        <v>113.9683809523809</v>
      </c>
      <c r="F45" s="744">
        <v>115.44242718446601</v>
      </c>
      <c r="G45" s="744">
        <v>119.6049038461538</v>
      </c>
      <c r="H45" s="744">
        <v>147.88009523809518</v>
      </c>
      <c r="I45" s="744">
        <v>148.43895238095243</v>
      </c>
      <c r="J45" s="744">
        <v>148.8065714285714</v>
      </c>
      <c r="K45" s="744">
        <v>150.12571428571428</v>
      </c>
      <c r="L45" s="744">
        <v>134.00714285714287</v>
      </c>
      <c r="M45" s="744"/>
      <c r="N45" s="744"/>
      <c r="O45" s="745">
        <v>132.35</v>
      </c>
    </row>
    <row r="46" spans="1:15" ht="15" customHeight="1" thickBot="1"/>
    <row r="47" spans="1:15" ht="15.75" customHeight="1" thickBot="1">
      <c r="A47" s="748" t="s">
        <v>63</v>
      </c>
      <c r="B47" s="749" t="s">
        <v>56</v>
      </c>
      <c r="C47" s="750">
        <v>98.246111111111119</v>
      </c>
      <c r="D47" s="750">
        <v>84.826666666666654</v>
      </c>
      <c r="E47" s="750">
        <v>82.96</v>
      </c>
      <c r="F47" s="750">
        <v>84.06</v>
      </c>
      <c r="G47" s="750">
        <v>77.790000000000006</v>
      </c>
      <c r="H47" s="750">
        <v>80.930000000000007</v>
      </c>
      <c r="I47" s="750">
        <v>86.1</v>
      </c>
      <c r="J47" s="750">
        <v>84.46</v>
      </c>
      <c r="K47" s="750">
        <v>87.832777777777778</v>
      </c>
      <c r="L47" s="750">
        <v>85.03</v>
      </c>
      <c r="M47" s="750"/>
      <c r="N47" s="750"/>
      <c r="O47" s="751">
        <v>85.22</v>
      </c>
    </row>
    <row r="48" spans="1:15" ht="22.5" customHeight="1" thickBot="1"/>
    <row r="49" spans="1:15" ht="24.95" customHeight="1" thickBot="1">
      <c r="A49" s="1068" t="s">
        <v>113</v>
      </c>
      <c r="B49" s="1069"/>
      <c r="C49" s="1069"/>
      <c r="D49" s="1069"/>
      <c r="E49" s="1069"/>
      <c r="F49" s="1069"/>
      <c r="G49" s="1069"/>
      <c r="H49" s="1069"/>
      <c r="I49" s="1069"/>
      <c r="J49" s="1069"/>
      <c r="K49" s="1069"/>
      <c r="L49" s="1069"/>
      <c r="M49" s="1069"/>
      <c r="N49" s="1069"/>
      <c r="O49" s="1070"/>
    </row>
    <row r="50" spans="1:15" ht="12.75" customHeight="1">
      <c r="A50" s="1071" t="s">
        <v>49</v>
      </c>
      <c r="B50" s="1073" t="s">
        <v>86</v>
      </c>
      <c r="C50" s="1073" t="s">
        <v>114</v>
      </c>
      <c r="D50" s="1073" t="s">
        <v>115</v>
      </c>
      <c r="E50" s="1073" t="s">
        <v>116</v>
      </c>
      <c r="F50" s="1073" t="s">
        <v>117</v>
      </c>
      <c r="G50" s="1073" t="s">
        <v>118</v>
      </c>
      <c r="H50" s="1073" t="s">
        <v>119</v>
      </c>
      <c r="I50" s="1073" t="s">
        <v>120</v>
      </c>
      <c r="J50" s="1073" t="s">
        <v>121</v>
      </c>
      <c r="K50" s="1073" t="s">
        <v>122</v>
      </c>
      <c r="L50" s="1073" t="s">
        <v>123</v>
      </c>
      <c r="M50" s="1073" t="s">
        <v>124</v>
      </c>
      <c r="N50" s="1073" t="s">
        <v>125</v>
      </c>
      <c r="O50" s="752" t="s">
        <v>16</v>
      </c>
    </row>
    <row r="51" spans="1:15" ht="13.5" thickBot="1">
      <c r="A51" s="1072"/>
      <c r="B51" s="1074"/>
      <c r="C51" s="1074"/>
      <c r="D51" s="1074"/>
      <c r="E51" s="1074"/>
      <c r="F51" s="1074"/>
      <c r="G51" s="1074"/>
      <c r="H51" s="1074"/>
      <c r="I51" s="1074"/>
      <c r="J51" s="1074"/>
      <c r="K51" s="1074"/>
      <c r="L51" s="1074"/>
      <c r="M51" s="1074"/>
      <c r="N51" s="1074"/>
      <c r="O51" s="753" t="s">
        <v>99</v>
      </c>
    </row>
    <row r="52" spans="1:15" ht="13.5" thickBot="1">
      <c r="A52" s="1067" t="s">
        <v>78</v>
      </c>
      <c r="B52" s="754" t="s">
        <v>53</v>
      </c>
      <c r="C52" s="755">
        <v>3.7703320590660311E-2</v>
      </c>
      <c r="D52" s="755">
        <v>-4.8662809238194424E-2</v>
      </c>
      <c r="E52" s="755">
        <v>7.7580328711982054E-3</v>
      </c>
      <c r="F52" s="755">
        <v>1.0058316325176611E-2</v>
      </c>
      <c r="G52" s="755">
        <v>5.2012484818439397E-2</v>
      </c>
      <c r="H52" s="755">
        <v>-6.5244748767806504E-2</v>
      </c>
      <c r="I52" s="755">
        <v>9.2952492884765866E-3</v>
      </c>
      <c r="J52" s="755">
        <v>7.7319291086422352E-3</v>
      </c>
      <c r="K52" s="755">
        <v>-4.5952175165658485E-2</v>
      </c>
      <c r="L52" s="755">
        <v>-1.1044804141131211E-2</v>
      </c>
      <c r="M52" s="755"/>
      <c r="N52" s="755"/>
      <c r="O52" s="756">
        <v>-5.5877787762437736E-2</v>
      </c>
    </row>
    <row r="53" spans="1:15" ht="13.5" thickBot="1">
      <c r="A53" s="1064"/>
      <c r="B53" s="757" t="s">
        <v>54</v>
      </c>
      <c r="C53" s="758">
        <v>-4.0016188597156957E-2</v>
      </c>
      <c r="D53" s="758">
        <v>-6.0732948056890336E-3</v>
      </c>
      <c r="E53" s="758">
        <v>8.8843761898717191E-4</v>
      </c>
      <c r="F53" s="758">
        <v>-1.0204446990583396E-2</v>
      </c>
      <c r="G53" s="758">
        <v>1.27659574468085E-2</v>
      </c>
      <c r="H53" s="758">
        <v>5.6973669081292568E-2</v>
      </c>
      <c r="I53" s="758">
        <v>3.5396442946477057E-2</v>
      </c>
      <c r="J53" s="758">
        <v>7.2385356951500307E-2</v>
      </c>
      <c r="K53" s="758">
        <v>7.3934324071963861E-2</v>
      </c>
      <c r="L53" s="758">
        <v>7.7255171801473843E-2</v>
      </c>
      <c r="M53" s="758"/>
      <c r="N53" s="758"/>
      <c r="O53" s="759">
        <v>6.8935288492189925E-2</v>
      </c>
    </row>
    <row r="54" spans="1:15" ht="13.5" thickBot="1">
      <c r="A54" s="1064"/>
      <c r="B54" s="757" t="s">
        <v>55</v>
      </c>
      <c r="C54" s="760">
        <v>1.4970085074513919E-2</v>
      </c>
      <c r="D54" s="758">
        <v>3.4002368498101225E-2</v>
      </c>
      <c r="E54" s="758">
        <v>1.1352030440795201E-2</v>
      </c>
      <c r="F54" s="758">
        <v>-1.5829864834061159E-2</v>
      </c>
      <c r="G54" s="758">
        <v>3.9987464247319112E-3</v>
      </c>
      <c r="H54" s="758">
        <v>4.2438173343860575E-2</v>
      </c>
      <c r="I54" s="758">
        <v>1.532098351212863E-3</v>
      </c>
      <c r="J54" s="758">
        <v>5.2123371964841E-2</v>
      </c>
      <c r="K54" s="758">
        <v>2.8258603640121359E-2</v>
      </c>
      <c r="L54" s="758">
        <v>9.1618016789534337E-2</v>
      </c>
      <c r="M54" s="758"/>
      <c r="N54" s="758"/>
      <c r="O54" s="759">
        <v>2.8021298338084113E-2</v>
      </c>
    </row>
    <row r="55" spans="1:15" ht="15" thickBot="1">
      <c r="A55" s="1064"/>
      <c r="B55" s="761" t="s">
        <v>56</v>
      </c>
      <c r="C55" s="762">
        <v>5.3774219212128155E-3</v>
      </c>
      <c r="D55" s="762">
        <v>-1.3478197948359055E-2</v>
      </c>
      <c r="E55" s="762">
        <v>-6.0513083939702254E-4</v>
      </c>
      <c r="F55" s="762">
        <v>-1.5113600076152358E-2</v>
      </c>
      <c r="G55" s="762">
        <v>1.2966180148309227E-2</v>
      </c>
      <c r="H55" s="762">
        <v>-7.9333061679051405E-3</v>
      </c>
      <c r="I55" s="762">
        <v>-5.001223125220346E-4</v>
      </c>
      <c r="J55" s="762">
        <v>2.383839135425098E-2</v>
      </c>
      <c r="K55" s="762">
        <v>-1.2410939164865914E-2</v>
      </c>
      <c r="L55" s="762">
        <v>3.2797710892611437E-2</v>
      </c>
      <c r="M55" s="762"/>
      <c r="N55" s="762"/>
      <c r="O55" s="763">
        <v>-1.5146392589086354E-2</v>
      </c>
    </row>
    <row r="56" spans="1:15" ht="13.5" thickBot="1">
      <c r="A56" s="1064" t="s">
        <v>57</v>
      </c>
      <c r="B56" s="757" t="s">
        <v>53</v>
      </c>
      <c r="C56" s="758">
        <v>6.3213224651481839E-2</v>
      </c>
      <c r="D56" s="758">
        <v>0.13040631403952055</v>
      </c>
      <c r="E56" s="758">
        <v>4.6895944855906688E-2</v>
      </c>
      <c r="F56" s="758">
        <v>7.3383148015913433E-2</v>
      </c>
      <c r="G56" s="758">
        <v>0.13901003120792529</v>
      </c>
      <c r="H56" s="758">
        <v>6.5307781896686512E-2</v>
      </c>
      <c r="I56" s="758">
        <v>-2.0230728313325314E-2</v>
      </c>
      <c r="J56" s="758">
        <v>-2.7095168931139651E-3</v>
      </c>
      <c r="K56" s="758">
        <v>-4.9453457852652268E-2</v>
      </c>
      <c r="L56" s="758">
        <v>0.15167886603927055</v>
      </c>
      <c r="M56" s="758"/>
      <c r="N56" s="758"/>
      <c r="O56" s="759">
        <v>1.452805567638105E-2</v>
      </c>
    </row>
    <row r="57" spans="1:15" ht="13.5" thickBot="1">
      <c r="A57" s="1064"/>
      <c r="B57" s="757" t="s">
        <v>54</v>
      </c>
      <c r="C57" s="758">
        <v>3.9474942695536024E-2</v>
      </c>
      <c r="D57" s="758">
        <v>1.7737754127439616E-3</v>
      </c>
      <c r="E57" s="758">
        <v>1.378359751895249E-2</v>
      </c>
      <c r="F57" s="758">
        <v>-3.7159851128708801E-2</v>
      </c>
      <c r="G57" s="758">
        <v>-3.0795531442546219E-2</v>
      </c>
      <c r="H57" s="758">
        <v>-4.7494220607661779E-2</v>
      </c>
      <c r="I57" s="758">
        <v>1.6520046379524991E-2</v>
      </c>
      <c r="J57" s="758">
        <v>3.4652057103724793E-2</v>
      </c>
      <c r="K57" s="758">
        <v>-3.0197373786803549E-2</v>
      </c>
      <c r="L57" s="758">
        <v>6.5976205303005367E-2</v>
      </c>
      <c r="M57" s="758"/>
      <c r="N57" s="758"/>
      <c r="O57" s="759">
        <v>5.4289646734975378E-3</v>
      </c>
    </row>
    <row r="58" spans="1:15" ht="15" thickBot="1">
      <c r="A58" s="1064"/>
      <c r="B58" s="761" t="s">
        <v>56</v>
      </c>
      <c r="C58" s="762">
        <v>6.6255753494715491E-2</v>
      </c>
      <c r="D58" s="762">
        <v>9.7559821822444909E-2</v>
      </c>
      <c r="E58" s="762">
        <v>4.0918020126770191E-2</v>
      </c>
      <c r="F58" s="762">
        <v>4.7209359261430731E-2</v>
      </c>
      <c r="G58" s="762">
        <v>9.8251285811155484E-2</v>
      </c>
      <c r="H58" s="762">
        <v>3.9323249519573208E-2</v>
      </c>
      <c r="I58" s="762">
        <v>-1.0685250454746182E-2</v>
      </c>
      <c r="J58" s="762">
        <v>6.4933022520475645E-3</v>
      </c>
      <c r="K58" s="762">
        <v>-4.4189652681867787E-2</v>
      </c>
      <c r="L58" s="762">
        <v>0.13125925694547441</v>
      </c>
      <c r="M58" s="762"/>
      <c r="N58" s="762"/>
      <c r="O58" s="763">
        <v>2.1596244131455406E-2</v>
      </c>
    </row>
    <row r="59" spans="1:15" ht="13.5" thickBot="1">
      <c r="A59" s="1064" t="s">
        <v>58</v>
      </c>
      <c r="B59" s="757" t="s">
        <v>53</v>
      </c>
      <c r="C59" s="758">
        <v>-0.10072942561821291</v>
      </c>
      <c r="D59" s="758">
        <v>-9.1289733875438858E-2</v>
      </c>
      <c r="E59" s="758">
        <v>-0.17193741677762966</v>
      </c>
      <c r="F59" s="758">
        <v>-2.3973994311255638E-2</v>
      </c>
      <c r="G59" s="758">
        <v>-7.073124719975471E-2</v>
      </c>
      <c r="H59" s="758">
        <v>-0.13636009439843261</v>
      </c>
      <c r="I59" s="758">
        <v>-0.10803479352553473</v>
      </c>
      <c r="J59" s="758">
        <v>1.4989801242825415E-2</v>
      </c>
      <c r="K59" s="758">
        <v>6.8064916637105835E-3</v>
      </c>
      <c r="L59" s="758">
        <v>-6.0695265274937654E-2</v>
      </c>
      <c r="M59" s="758"/>
      <c r="N59" s="758"/>
      <c r="O59" s="759">
        <v>-5.3425589836660549E-2</v>
      </c>
    </row>
    <row r="60" spans="1:15" ht="13.5" thickBot="1">
      <c r="A60" s="1064"/>
      <c r="B60" s="757" t="s">
        <v>54</v>
      </c>
      <c r="C60" s="758">
        <v>2.7569736339319927E-2</v>
      </c>
      <c r="D60" s="758">
        <v>2.3968542522921302E-2</v>
      </c>
      <c r="E60" s="758">
        <v>4.4315048091243453E-2</v>
      </c>
      <c r="F60" s="758">
        <v>6.1566942541480159E-2</v>
      </c>
      <c r="G60" s="758">
        <v>4.4743071619517412E-2</v>
      </c>
      <c r="H60" s="758">
        <v>8.9476491320676005E-2</v>
      </c>
      <c r="I60" s="758">
        <v>6.7586583496103983E-2</v>
      </c>
      <c r="J60" s="758">
        <v>5.0597660480415578E-2</v>
      </c>
      <c r="K60" s="758">
        <v>2.6175478862978475E-2</v>
      </c>
      <c r="L60" s="758">
        <v>0.1805102612247588</v>
      </c>
      <c r="M60" s="758"/>
      <c r="N60" s="758"/>
      <c r="O60" s="759">
        <v>6.3325471698113145E-2</v>
      </c>
    </row>
    <row r="61" spans="1:15" ht="13.5" thickBot="1">
      <c r="A61" s="1064"/>
      <c r="B61" s="757" t="s">
        <v>55</v>
      </c>
      <c r="C61" s="758">
        <v>-2.516970154078214E-2</v>
      </c>
      <c r="D61" s="758">
        <v>6.1546979169069725E-2</v>
      </c>
      <c r="E61" s="758">
        <v>0.10380750664959103</v>
      </c>
      <c r="F61" s="758">
        <v>-3.6112562174930242E-3</v>
      </c>
      <c r="G61" s="758">
        <v>0.13716408435802782</v>
      </c>
      <c r="H61" s="758">
        <v>0.10897098442386899</v>
      </c>
      <c r="I61" s="758">
        <v>-1.8114411750903305E-2</v>
      </c>
      <c r="J61" s="758">
        <v>2.5398504192793016E-2</v>
      </c>
      <c r="K61" s="758">
        <v>3.736263736263836E-3</v>
      </c>
      <c r="L61" s="758">
        <v>0.15499474237644562</v>
      </c>
      <c r="M61" s="758"/>
      <c r="N61" s="758"/>
      <c r="O61" s="759">
        <v>5.2240473795954985E-2</v>
      </c>
    </row>
    <row r="62" spans="1:15" ht="15" thickBot="1">
      <c r="A62" s="1064"/>
      <c r="B62" s="761" t="s">
        <v>56</v>
      </c>
      <c r="C62" s="762">
        <v>2.200552105600773E-2</v>
      </c>
      <c r="D62" s="762">
        <v>4.4550792374889132E-2</v>
      </c>
      <c r="E62" s="762">
        <v>4.9515676326577732E-2</v>
      </c>
      <c r="F62" s="762">
        <v>2.9898211642961407E-2</v>
      </c>
      <c r="G62" s="762">
        <v>8.2913353159117811E-2</v>
      </c>
      <c r="H62" s="762">
        <v>0.11838715360599836</v>
      </c>
      <c r="I62" s="762">
        <v>1.4627723055869395E-2</v>
      </c>
      <c r="J62" s="762">
        <v>3.8266993502198289E-2</v>
      </c>
      <c r="K62" s="762">
        <v>1.7216653443144145E-2</v>
      </c>
      <c r="L62" s="762">
        <v>0.12584477261210195</v>
      </c>
      <c r="M62" s="762"/>
      <c r="N62" s="762"/>
      <c r="O62" s="763">
        <v>3.7850332273909174E-2</v>
      </c>
    </row>
    <row r="63" spans="1:15" ht="13.5" thickBot="1">
      <c r="A63" s="1064" t="s">
        <v>59</v>
      </c>
      <c r="B63" s="757" t="s">
        <v>53</v>
      </c>
      <c r="C63" s="758">
        <v>6.2299160360733815E-3</v>
      </c>
      <c r="D63" s="758">
        <v>0.12839733324247285</v>
      </c>
      <c r="E63" s="758">
        <v>1.4330606877799835E-2</v>
      </c>
      <c r="F63" s="758">
        <v>-8.5383502170766984E-2</v>
      </c>
      <c r="G63" s="758">
        <v>-1.6010510376770155E-2</v>
      </c>
      <c r="H63" s="758">
        <v>2.6700551530225797E-2</v>
      </c>
      <c r="I63" s="758">
        <v>-1.821493624772539E-3</v>
      </c>
      <c r="J63" s="758">
        <v>0.18237175606409209</v>
      </c>
      <c r="K63" s="758">
        <v>0.10194905307002546</v>
      </c>
      <c r="L63" s="758">
        <v>9.0065794306221442E-2</v>
      </c>
      <c r="M63" s="758"/>
      <c r="N63" s="758"/>
      <c r="O63" s="759">
        <v>2.7841718732872871E-2</v>
      </c>
    </row>
    <row r="64" spans="1:15" ht="13.5" thickBot="1">
      <c r="A64" s="1064"/>
      <c r="B64" s="757" t="s">
        <v>60</v>
      </c>
      <c r="C64" s="758">
        <v>4.5942464577071906E-2</v>
      </c>
      <c r="D64" s="758">
        <v>0.10317960727796778</v>
      </c>
      <c r="E64" s="758">
        <v>5.6767620316832461E-2</v>
      </c>
      <c r="F64" s="758">
        <v>8.7392999596657371E-4</v>
      </c>
      <c r="G64" s="758">
        <v>-4.8276330998845273E-3</v>
      </c>
      <c r="H64" s="758">
        <v>7.5109132928186054E-3</v>
      </c>
      <c r="I64" s="758">
        <v>3.0061626333984671E-2</v>
      </c>
      <c r="J64" s="758">
        <v>7.2425956460937368E-3</v>
      </c>
      <c r="K64" s="758">
        <v>2.3084707172070645E-2</v>
      </c>
      <c r="L64" s="758">
        <v>1.1169372916707313E-2</v>
      </c>
      <c r="M64" s="758"/>
      <c r="N64" s="758"/>
      <c r="O64" s="759">
        <v>2.7799227799227878E-2</v>
      </c>
    </row>
    <row r="65" spans="1:15" ht="15" thickBot="1">
      <c r="A65" s="1064"/>
      <c r="B65" s="761" t="s">
        <v>56</v>
      </c>
      <c r="C65" s="762">
        <v>1.9161132471164005E-2</v>
      </c>
      <c r="D65" s="762">
        <v>0.1199426220225738</v>
      </c>
      <c r="E65" s="762">
        <v>2.8819691621227127E-2</v>
      </c>
      <c r="F65" s="762">
        <v>-5.7045892901838917E-2</v>
      </c>
      <c r="G65" s="762">
        <v>-1.2326690906918897E-2</v>
      </c>
      <c r="H65" s="762">
        <v>2.0258329621701036E-2</v>
      </c>
      <c r="I65" s="762">
        <v>9.004345416897503E-3</v>
      </c>
      <c r="J65" s="762">
        <v>0.12440818939749142</v>
      </c>
      <c r="K65" s="762">
        <v>7.9638304097640819E-2</v>
      </c>
      <c r="L65" s="762">
        <v>6.7872685848374498E-2</v>
      </c>
      <c r="M65" s="762"/>
      <c r="N65" s="762"/>
      <c r="O65" s="763">
        <v>2.782573372600787E-2</v>
      </c>
    </row>
    <row r="66" spans="1:15" ht="13.5" thickBot="1">
      <c r="A66" s="1064" t="s">
        <v>61</v>
      </c>
      <c r="B66" s="757" t="s">
        <v>53</v>
      </c>
      <c r="C66" s="764">
        <v>-2.9890075315121395E-3</v>
      </c>
      <c r="D66" s="764">
        <v>-1.0217167363928565E-2</v>
      </c>
      <c r="E66" s="764">
        <v>-2.3739823500502237E-2</v>
      </c>
      <c r="F66" s="764">
        <v>4.568326271186457E-2</v>
      </c>
      <c r="G66" s="764">
        <v>-6.1997319034853898E-3</v>
      </c>
      <c r="H66" s="764">
        <v>3.5432669777297914E-2</v>
      </c>
      <c r="I66" s="764">
        <v>-1.495903614457824E-2</v>
      </c>
      <c r="J66" s="764">
        <v>-4.0276989886739258E-2</v>
      </c>
      <c r="K66" s="764">
        <v>1.0869093028183936</v>
      </c>
      <c r="L66" s="764">
        <v>0.92038531488358266</v>
      </c>
      <c r="M66" s="764"/>
      <c r="N66" s="764"/>
      <c r="O66" s="765">
        <v>0.98046635303743102</v>
      </c>
    </row>
    <row r="67" spans="1:15" ht="13.5" thickBot="1">
      <c r="A67" s="1064"/>
      <c r="B67" s="757" t="s">
        <v>54</v>
      </c>
      <c r="C67" s="764">
        <v>7.9775095088473635E-2</v>
      </c>
      <c r="D67" s="764">
        <v>7.0405593354133073E-2</v>
      </c>
      <c r="E67" s="764">
        <v>3.9237496164467478E-2</v>
      </c>
      <c r="F67" s="764">
        <v>1.5141725929288341</v>
      </c>
      <c r="G67" s="764">
        <v>2.2369404127625696</v>
      </c>
      <c r="H67" s="764">
        <v>4.7747514324233222</v>
      </c>
      <c r="I67" s="764">
        <v>3.7104628664979908</v>
      </c>
      <c r="J67" s="764">
        <v>3.3848474813261213</v>
      </c>
      <c r="K67" s="764">
        <v>3.9989150622460046</v>
      </c>
      <c r="L67" s="764">
        <v>2.5971183778649278</v>
      </c>
      <c r="M67" s="764"/>
      <c r="N67" s="764"/>
      <c r="O67" s="765">
        <v>3.4166720475237295</v>
      </c>
    </row>
    <row r="68" spans="1:15" ht="15" thickBot="1">
      <c r="A68" s="1064"/>
      <c r="B68" s="761" t="s">
        <v>56</v>
      </c>
      <c r="C68" s="766">
        <v>2.7870955011838981E-2</v>
      </c>
      <c r="D68" s="766">
        <v>1.870028313334254E-2</v>
      </c>
      <c r="E68" s="766">
        <v>-1.2076134539117983E-3</v>
      </c>
      <c r="F68" s="766">
        <v>0.79369633996766453</v>
      </c>
      <c r="G68" s="766">
        <v>1.096339332168252</v>
      </c>
      <c r="H68" s="766">
        <v>2.5222091121929466</v>
      </c>
      <c r="I68" s="766">
        <v>1.9532350532350531</v>
      </c>
      <c r="J68" s="766">
        <v>1.8786645603672294</v>
      </c>
      <c r="K68" s="766">
        <v>2.574077068175693</v>
      </c>
      <c r="L68" s="766">
        <v>1.8111153618290843</v>
      </c>
      <c r="M68" s="766"/>
      <c r="N68" s="766"/>
      <c r="O68" s="767">
        <v>2.1299850994828646</v>
      </c>
    </row>
    <row r="69" spans="1:15" ht="15.75" thickBot="1">
      <c r="A69" s="1065" t="s">
        <v>79</v>
      </c>
      <c r="B69" s="1066"/>
      <c r="C69" s="768">
        <v>2.7193391194448992E-2</v>
      </c>
      <c r="D69" s="768">
        <v>4.2319205790826868E-2</v>
      </c>
      <c r="E69" s="768">
        <v>2.1808375101017824E-2</v>
      </c>
      <c r="F69" s="768">
        <v>6.1175813141131193E-2</v>
      </c>
      <c r="G69" s="768">
        <v>0.11822338130913421</v>
      </c>
      <c r="H69" s="768">
        <v>0.17625927311766829</v>
      </c>
      <c r="I69" s="768">
        <v>0.12564793350994347</v>
      </c>
      <c r="J69" s="768">
        <v>0.15397564254029911</v>
      </c>
      <c r="K69" s="768">
        <v>0.17433567254075924</v>
      </c>
      <c r="L69" s="768">
        <v>0.20999113247500803</v>
      </c>
      <c r="M69" s="768"/>
      <c r="N69" s="768"/>
      <c r="O69" s="769">
        <v>0.15708349074423872</v>
      </c>
    </row>
    <row r="70" spans="1:15" ht="15" customHeight="1" thickBot="1"/>
    <row r="71" spans="1:15" ht="15.75" thickBot="1">
      <c r="A71" s="748" t="s">
        <v>63</v>
      </c>
      <c r="B71" s="749" t="s">
        <v>56</v>
      </c>
      <c r="C71" s="770">
        <v>5.8712763165467557E-3</v>
      </c>
      <c r="D71" s="770">
        <v>2.6744272056512821E-3</v>
      </c>
      <c r="E71" s="770">
        <v>2.9532304725168792E-2</v>
      </c>
      <c r="F71" s="770">
        <v>-5.4722817035450969E-2</v>
      </c>
      <c r="G71" s="770">
        <v>5.5277027895616365E-2</v>
      </c>
      <c r="H71" s="770">
        <v>6.5859384653404143E-2</v>
      </c>
      <c r="I71" s="770">
        <v>1.6840882694541266E-2</v>
      </c>
      <c r="J71" s="770">
        <v>4.2623727208145973E-2</v>
      </c>
      <c r="K71" s="770">
        <v>1.8579944137757352E-2</v>
      </c>
      <c r="L71" s="770">
        <v>0.13383511701752318</v>
      </c>
      <c r="M71" s="770"/>
      <c r="N71" s="770"/>
      <c r="O71" s="771">
        <v>3.0391926777751741E-2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APRIL 2014</vt:lpstr>
      <vt:lpstr>REG+OCC BY CLASS FY 2013-2014</vt:lpstr>
      <vt:lpstr>REG+OCC BY CLASS CY 2014</vt:lpstr>
      <vt:lpstr>REG+OCC BY REGION APRIL 2014</vt:lpstr>
      <vt:lpstr>REG+OCC BY REGION FY 2013-2014</vt:lpstr>
      <vt:lpstr>REG+OCC BY REGION CY 2014</vt:lpstr>
      <vt:lpstr>ARR$ APRIL 2014</vt:lpstr>
      <vt:lpstr>ARR$ BY REGION FY 13-14</vt:lpstr>
      <vt:lpstr>ARR$ BY AREA FY 13-14</vt:lpstr>
      <vt:lpstr>ARR$ BY REGION CY 2014</vt:lpstr>
      <vt:lpstr>ARR$ BY AREA CY 2014</vt:lpstr>
      <vt:lpstr>CONTACTO</vt:lpstr>
      <vt:lpstr>GLOSSARY</vt:lpstr>
      <vt:lpstr>'ARR$ BY AREA CY 2014'!Print_Area</vt:lpstr>
      <vt:lpstr>'ARR$ BY AREA FY 13-14'!Print_Area</vt:lpstr>
      <vt:lpstr>'ARR$ BY REGION CY 2014'!Print_Area</vt:lpstr>
      <vt:lpstr>'ARR$ BY REGION FY 13-14'!Print_Area</vt:lpstr>
      <vt:lpstr>'REG+OCC BY CLASS APRIL 2014'!Print_Area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cp:lastPrinted>2014-07-14T19:08:59Z</cp:lastPrinted>
  <dcterms:created xsi:type="dcterms:W3CDTF">2014-07-10T20:31:46Z</dcterms:created>
  <dcterms:modified xsi:type="dcterms:W3CDTF">2014-07-15T20:13:53Z</dcterms:modified>
</cp:coreProperties>
</file>