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255" windowHeight="8160" firstSheet="2" activeTab="2"/>
  </bookViews>
  <sheets>
    <sheet name="DEFINICION" sheetId="8" r:id="rId1"/>
    <sheet name="CONTACTO" sheetId="7" r:id="rId2"/>
    <sheet name="PROMEDIO" sheetId="1" r:id="rId3"/>
    <sheet name="TABLA PROMEDIO" sheetId="4" r:id="rId4"/>
    <sheet name="FUGAS" sheetId="6" r:id="rId5"/>
    <sheet name="MUERTES" sheetId="5" r:id="rId6"/>
    <sheet name="NIVELES DE CUSTODIA" sheetId="2" r:id="rId7"/>
    <sheet name="TABLA DE NIVELES DE CST." sheetId="3" r:id="rId8"/>
  </sheets>
  <externalReferences>
    <externalReference r:id="rId9"/>
    <externalReference r:id="rId10"/>
    <externalReference r:id="rId11"/>
  </externalReferences>
  <definedNames>
    <definedName name="_xlnm.Print_Area" localSheetId="5">MUERTES!#REF!</definedName>
    <definedName name="_xlnm.Print_Area" localSheetId="7">'TABLA DE NIVELES DE CST.'!#REF!</definedName>
    <definedName name="_xlnm.Print_Area" localSheetId="3">'TABLA PROMEDIO'!#REF!</definedName>
  </definedNames>
  <calcPr calcId="125725"/>
</workbook>
</file>

<file path=xl/calcChain.xml><?xml version="1.0" encoding="utf-8"?>
<calcChain xmlns="http://schemas.openxmlformats.org/spreadsheetml/2006/main">
  <c r="B8" i="1"/>
  <c r="B9"/>
  <c r="L25" i="5"/>
  <c r="K25"/>
  <c r="K7"/>
  <c r="K6" s="1"/>
  <c r="O31" i="3" l="1"/>
  <c r="O30"/>
  <c r="O29"/>
  <c r="O28"/>
  <c r="O27"/>
  <c r="O26"/>
  <c r="O25"/>
  <c r="O32" s="1"/>
  <c r="O21"/>
  <c r="O20"/>
  <c r="O19"/>
  <c r="O18"/>
  <c r="O17"/>
  <c r="O16"/>
  <c r="O15"/>
  <c r="O11"/>
  <c r="O10"/>
  <c r="O9"/>
  <c r="O8"/>
  <c r="O7"/>
  <c r="O6"/>
  <c r="O5"/>
  <c r="O12" s="1"/>
  <c r="S48" i="2"/>
  <c r="T48" s="1"/>
  <c r="Q48"/>
  <c r="O48"/>
  <c r="M48"/>
  <c r="K48"/>
  <c r="I48"/>
  <c r="G48"/>
  <c r="F48"/>
  <c r="R48" s="1"/>
  <c r="E48"/>
  <c r="D48"/>
  <c r="C48"/>
  <c r="B48"/>
  <c r="S47"/>
  <c r="T47" s="1"/>
  <c r="Q47"/>
  <c r="R47" s="1"/>
  <c r="O47"/>
  <c r="P47" s="1"/>
  <c r="M47"/>
  <c r="N47" s="1"/>
  <c r="K47"/>
  <c r="L47" s="1"/>
  <c r="I47"/>
  <c r="J47" s="1"/>
  <c r="G47"/>
  <c r="H47" s="1"/>
  <c r="F47"/>
  <c r="E47"/>
  <c r="D47" s="1"/>
  <c r="C47"/>
  <c r="B47"/>
  <c r="S46"/>
  <c r="Q46"/>
  <c r="O46"/>
  <c r="M46"/>
  <c r="K46"/>
  <c r="I46"/>
  <c r="G46"/>
  <c r="F46"/>
  <c r="T46" s="1"/>
  <c r="E46"/>
  <c r="D46"/>
  <c r="C46"/>
  <c r="B46"/>
  <c r="S45"/>
  <c r="Q45"/>
  <c r="O45"/>
  <c r="M45"/>
  <c r="K45"/>
  <c r="I45"/>
  <c r="G45"/>
  <c r="F45"/>
  <c r="E45"/>
  <c r="D45"/>
  <c r="C45"/>
  <c r="B45"/>
  <c r="S44"/>
  <c r="T44" s="1"/>
  <c r="Q44"/>
  <c r="R44" s="1"/>
  <c r="O44"/>
  <c r="P44" s="1"/>
  <c r="M44"/>
  <c r="N44" s="1"/>
  <c r="K44"/>
  <c r="L44" s="1"/>
  <c r="I44"/>
  <c r="J44" s="1"/>
  <c r="G44"/>
  <c r="H44" s="1"/>
  <c r="F44"/>
  <c r="E44"/>
  <c r="D44" s="1"/>
  <c r="C44"/>
  <c r="B44"/>
  <c r="S43"/>
  <c r="Q43"/>
  <c r="O43"/>
  <c r="M43"/>
  <c r="K43"/>
  <c r="I43"/>
  <c r="G43"/>
  <c r="F43"/>
  <c r="T43" s="1"/>
  <c r="E43"/>
  <c r="D43"/>
  <c r="C43"/>
  <c r="B43"/>
  <c r="S42"/>
  <c r="T42" s="1"/>
  <c r="Q42"/>
  <c r="R42" s="1"/>
  <c r="O42"/>
  <c r="P42" s="1"/>
  <c r="M42"/>
  <c r="N42" s="1"/>
  <c r="K42"/>
  <c r="L42" s="1"/>
  <c r="I42"/>
  <c r="J42" s="1"/>
  <c r="G42"/>
  <c r="H42" s="1"/>
  <c r="F42"/>
  <c r="E42"/>
  <c r="D42" s="1"/>
  <c r="C42"/>
  <c r="B42"/>
  <c r="S41"/>
  <c r="Q41"/>
  <c r="O41"/>
  <c r="M41"/>
  <c r="K41"/>
  <c r="I41"/>
  <c r="G41"/>
  <c r="F41"/>
  <c r="T41" s="1"/>
  <c r="E41"/>
  <c r="D41"/>
  <c r="C41"/>
  <c r="B41"/>
  <c r="S40"/>
  <c r="T40" s="1"/>
  <c r="Q40"/>
  <c r="R40" s="1"/>
  <c r="O40"/>
  <c r="P40" s="1"/>
  <c r="M40"/>
  <c r="N40" s="1"/>
  <c r="K40"/>
  <c r="L40" s="1"/>
  <c r="I40"/>
  <c r="J40" s="1"/>
  <c r="G40"/>
  <c r="H40" s="1"/>
  <c r="F40"/>
  <c r="E40"/>
  <c r="D40" s="1"/>
  <c r="C40"/>
  <c r="B40"/>
  <c r="S39"/>
  <c r="Q39"/>
  <c r="O39"/>
  <c r="M39"/>
  <c r="K39"/>
  <c r="I39"/>
  <c r="G39"/>
  <c r="F39"/>
  <c r="T39" s="1"/>
  <c r="E39"/>
  <c r="D39"/>
  <c r="C39"/>
  <c r="B39"/>
  <c r="S38"/>
  <c r="T38" s="1"/>
  <c r="Q38"/>
  <c r="R38" s="1"/>
  <c r="O38"/>
  <c r="P38" s="1"/>
  <c r="M38"/>
  <c r="N38" s="1"/>
  <c r="K38"/>
  <c r="L38" s="1"/>
  <c r="I38"/>
  <c r="J38" s="1"/>
  <c r="G38"/>
  <c r="H38" s="1"/>
  <c r="F38"/>
  <c r="E38"/>
  <c r="D38" s="1"/>
  <c r="C38"/>
  <c r="B38"/>
  <c r="T37"/>
  <c r="S37"/>
  <c r="R37"/>
  <c r="O37"/>
  <c r="P37" s="1"/>
  <c r="M37"/>
  <c r="N37" s="1"/>
  <c r="K37"/>
  <c r="L37" s="1"/>
  <c r="I37"/>
  <c r="J37" s="1"/>
  <c r="G37"/>
  <c r="H37" s="1"/>
  <c r="F37"/>
  <c r="E37"/>
  <c r="D37" s="1"/>
  <c r="C37"/>
  <c r="B37"/>
  <c r="S36"/>
  <c r="Q36"/>
  <c r="O36"/>
  <c r="M36"/>
  <c r="K36"/>
  <c r="I36"/>
  <c r="G36"/>
  <c r="F36"/>
  <c r="T36" s="1"/>
  <c r="E36"/>
  <c r="D36"/>
  <c r="C36"/>
  <c r="B36"/>
  <c r="Q35"/>
  <c r="O35"/>
  <c r="M35"/>
  <c r="K35"/>
  <c r="I35"/>
  <c r="G35"/>
  <c r="F35"/>
  <c r="T35" s="1"/>
  <c r="E35"/>
  <c r="D35"/>
  <c r="C35"/>
  <c r="B35"/>
  <c r="S34"/>
  <c r="T34" s="1"/>
  <c r="Q34"/>
  <c r="R34" s="1"/>
  <c r="O34"/>
  <c r="P34" s="1"/>
  <c r="M34"/>
  <c r="N34" s="1"/>
  <c r="K34"/>
  <c r="L34" s="1"/>
  <c r="I34"/>
  <c r="J34" s="1"/>
  <c r="G34"/>
  <c r="H34" s="1"/>
  <c r="F34"/>
  <c r="E34"/>
  <c r="D34" s="1"/>
  <c r="C34"/>
  <c r="B34"/>
  <c r="S33"/>
  <c r="Q33"/>
  <c r="O33"/>
  <c r="M33"/>
  <c r="K33"/>
  <c r="I33"/>
  <c r="G33"/>
  <c r="F33"/>
  <c r="T33" s="1"/>
  <c r="E33"/>
  <c r="D33"/>
  <c r="C33"/>
  <c r="B33"/>
  <c r="S32"/>
  <c r="T32" s="1"/>
  <c r="Q32"/>
  <c r="R32" s="1"/>
  <c r="O32"/>
  <c r="P32" s="1"/>
  <c r="M32"/>
  <c r="N32" s="1"/>
  <c r="K32"/>
  <c r="L32" s="1"/>
  <c r="I32"/>
  <c r="J32" s="1"/>
  <c r="G32"/>
  <c r="H32" s="1"/>
  <c r="F32"/>
  <c r="E32"/>
  <c r="D32" s="1"/>
  <c r="C32"/>
  <c r="B32"/>
  <c r="S31"/>
  <c r="Q31"/>
  <c r="O31"/>
  <c r="M31"/>
  <c r="K31"/>
  <c r="I31"/>
  <c r="G31"/>
  <c r="F31"/>
  <c r="T31" s="1"/>
  <c r="E31"/>
  <c r="D31"/>
  <c r="C31"/>
  <c r="B31"/>
  <c r="S30"/>
  <c r="T30" s="1"/>
  <c r="Q30"/>
  <c r="R30" s="1"/>
  <c r="O30"/>
  <c r="P30" s="1"/>
  <c r="M30"/>
  <c r="N30" s="1"/>
  <c r="K30"/>
  <c r="L30" s="1"/>
  <c r="I30"/>
  <c r="J30" s="1"/>
  <c r="G30"/>
  <c r="H30" s="1"/>
  <c r="F30"/>
  <c r="E30"/>
  <c r="D30" s="1"/>
  <c r="C30"/>
  <c r="B30"/>
  <c r="S29"/>
  <c r="Q29"/>
  <c r="O29"/>
  <c r="M29"/>
  <c r="K29"/>
  <c r="I29"/>
  <c r="G29"/>
  <c r="F29"/>
  <c r="F28" s="1"/>
  <c r="E29"/>
  <c r="D29"/>
  <c r="C29"/>
  <c r="B29"/>
  <c r="B28" s="1"/>
  <c r="S28"/>
  <c r="T28" s="1"/>
  <c r="Q28"/>
  <c r="R28" s="1"/>
  <c r="O28"/>
  <c r="P28" s="1"/>
  <c r="M28"/>
  <c r="N28" s="1"/>
  <c r="K28"/>
  <c r="L28" s="1"/>
  <c r="I28"/>
  <c r="J28" s="1"/>
  <c r="G28"/>
  <c r="H28" s="1"/>
  <c r="E28"/>
  <c r="C28"/>
  <c r="S27"/>
  <c r="Q27"/>
  <c r="O27"/>
  <c r="M27"/>
  <c r="K27"/>
  <c r="I27"/>
  <c r="G27"/>
  <c r="F27"/>
  <c r="T27" s="1"/>
  <c r="E27"/>
  <c r="D27"/>
  <c r="C27"/>
  <c r="B27"/>
  <c r="S26"/>
  <c r="T26" s="1"/>
  <c r="Q26"/>
  <c r="R26" s="1"/>
  <c r="M26"/>
  <c r="K26"/>
  <c r="I26"/>
  <c r="G26"/>
  <c r="F26"/>
  <c r="P26" s="1"/>
  <c r="E26"/>
  <c r="D26"/>
  <c r="C26"/>
  <c r="B26"/>
  <c r="S25"/>
  <c r="T25" s="1"/>
  <c r="Q25"/>
  <c r="R25" s="1"/>
  <c r="O25"/>
  <c r="P25" s="1"/>
  <c r="M25"/>
  <c r="N25" s="1"/>
  <c r="K25"/>
  <c r="L25" s="1"/>
  <c r="I25"/>
  <c r="J25" s="1"/>
  <c r="G25"/>
  <c r="H25" s="1"/>
  <c r="F25"/>
  <c r="E25"/>
  <c r="D25" s="1"/>
  <c r="C25"/>
  <c r="B25"/>
  <c r="S24"/>
  <c r="Q24"/>
  <c r="O24"/>
  <c r="M24"/>
  <c r="K24"/>
  <c r="I24"/>
  <c r="G24"/>
  <c r="F24"/>
  <c r="T24" s="1"/>
  <c r="E24"/>
  <c r="D24"/>
  <c r="C24"/>
  <c r="B24"/>
  <c r="S23"/>
  <c r="T23" s="1"/>
  <c r="Q23"/>
  <c r="R23" s="1"/>
  <c r="O23"/>
  <c r="P23" s="1"/>
  <c r="M23"/>
  <c r="N23" s="1"/>
  <c r="K23"/>
  <c r="L23" s="1"/>
  <c r="I23"/>
  <c r="J23" s="1"/>
  <c r="F23"/>
  <c r="H23" s="1"/>
  <c r="E23"/>
  <c r="D23"/>
  <c r="C23"/>
  <c r="B23"/>
  <c r="S22"/>
  <c r="T22" s="1"/>
  <c r="Q22"/>
  <c r="R22" s="1"/>
  <c r="O22"/>
  <c r="P22" s="1"/>
  <c r="M22"/>
  <c r="N22" s="1"/>
  <c r="K22"/>
  <c r="L22" s="1"/>
  <c r="I22"/>
  <c r="J22" s="1"/>
  <c r="G22"/>
  <c r="H22" s="1"/>
  <c r="F22"/>
  <c r="E22"/>
  <c r="D22" s="1"/>
  <c r="C22"/>
  <c r="B22"/>
  <c r="S21"/>
  <c r="Q21"/>
  <c r="O21"/>
  <c r="M21"/>
  <c r="K21"/>
  <c r="I21"/>
  <c r="G21"/>
  <c r="F21"/>
  <c r="T21" s="1"/>
  <c r="E21"/>
  <c r="D21"/>
  <c r="C21"/>
  <c r="B21"/>
  <c r="S20"/>
  <c r="T20" s="1"/>
  <c r="Q20"/>
  <c r="R20" s="1"/>
  <c r="O20"/>
  <c r="P20" s="1"/>
  <c r="M20"/>
  <c r="N20" s="1"/>
  <c r="K20"/>
  <c r="L20" s="1"/>
  <c r="I20"/>
  <c r="J20" s="1"/>
  <c r="G20"/>
  <c r="H20" s="1"/>
  <c r="F20"/>
  <c r="E20"/>
  <c r="D20" s="1"/>
  <c r="C20"/>
  <c r="B20"/>
  <c r="S19"/>
  <c r="Q19"/>
  <c r="O19"/>
  <c r="M19"/>
  <c r="K19"/>
  <c r="I19"/>
  <c r="G19"/>
  <c r="F19"/>
  <c r="T19" s="1"/>
  <c r="E19"/>
  <c r="C19"/>
  <c r="B19"/>
  <c r="S18"/>
  <c r="T18" s="1"/>
  <c r="Q18"/>
  <c r="R18" s="1"/>
  <c r="M18"/>
  <c r="K18"/>
  <c r="I18"/>
  <c r="G18"/>
  <c r="F18"/>
  <c r="P18" s="1"/>
  <c r="E18"/>
  <c r="D18"/>
  <c r="C18"/>
  <c r="B18"/>
  <c r="S17"/>
  <c r="T17" s="1"/>
  <c r="Q17"/>
  <c r="R17" s="1"/>
  <c r="O17"/>
  <c r="P17" s="1"/>
  <c r="M17"/>
  <c r="N17" s="1"/>
  <c r="K17"/>
  <c r="L17" s="1"/>
  <c r="I17"/>
  <c r="J17" s="1"/>
  <c r="G17"/>
  <c r="H17" s="1"/>
  <c r="F17"/>
  <c r="E17"/>
  <c r="D17" s="1"/>
  <c r="C17"/>
  <c r="B17"/>
  <c r="T16"/>
  <c r="Q16"/>
  <c r="R16" s="1"/>
  <c r="O16"/>
  <c r="P16" s="1"/>
  <c r="M16"/>
  <c r="N16" s="1"/>
  <c r="K16"/>
  <c r="L16" s="1"/>
  <c r="I16"/>
  <c r="J16" s="1"/>
  <c r="G16"/>
  <c r="H16" s="1"/>
  <c r="F16"/>
  <c r="E16"/>
  <c r="D16" s="1"/>
  <c r="C16"/>
  <c r="B16"/>
  <c r="S15"/>
  <c r="Q15"/>
  <c r="O15"/>
  <c r="M15"/>
  <c r="K15"/>
  <c r="I15"/>
  <c r="G15"/>
  <c r="F15"/>
  <c r="R15" s="1"/>
  <c r="E15"/>
  <c r="D15"/>
  <c r="C15"/>
  <c r="B15"/>
  <c r="S14"/>
  <c r="T14" s="1"/>
  <c r="Q14"/>
  <c r="R14" s="1"/>
  <c r="O14"/>
  <c r="P14" s="1"/>
  <c r="M14"/>
  <c r="N14" s="1"/>
  <c r="K14"/>
  <c r="L14" s="1"/>
  <c r="I14"/>
  <c r="J14" s="1"/>
  <c r="G14"/>
  <c r="H14" s="1"/>
  <c r="F14"/>
  <c r="E14"/>
  <c r="D14" s="1"/>
  <c r="C14"/>
  <c r="B14"/>
  <c r="S13"/>
  <c r="Q13"/>
  <c r="O13"/>
  <c r="M13"/>
  <c r="K13"/>
  <c r="I13"/>
  <c r="H13"/>
  <c r="G13"/>
  <c r="F13"/>
  <c r="R13" s="1"/>
  <c r="E13"/>
  <c r="D13"/>
  <c r="C13"/>
  <c r="B13"/>
  <c r="S12"/>
  <c r="T12" s="1"/>
  <c r="Q12"/>
  <c r="R12" s="1"/>
  <c r="O12"/>
  <c r="P12" s="1"/>
  <c r="M12"/>
  <c r="N12" s="1"/>
  <c r="K12"/>
  <c r="L12" s="1"/>
  <c r="I12"/>
  <c r="J12" s="1"/>
  <c r="G12"/>
  <c r="H12" s="1"/>
  <c r="F12"/>
  <c r="E12"/>
  <c r="D12" s="1"/>
  <c r="C12"/>
  <c r="C10" s="1"/>
  <c r="C9" s="1"/>
  <c r="B12"/>
  <c r="S11"/>
  <c r="Q11"/>
  <c r="O11"/>
  <c r="M11"/>
  <c r="K11"/>
  <c r="I11"/>
  <c r="G11"/>
  <c r="F11"/>
  <c r="T11" s="1"/>
  <c r="E11"/>
  <c r="D11"/>
  <c r="C11"/>
  <c r="B11"/>
  <c r="F10"/>
  <c r="F9" s="1"/>
  <c r="B10"/>
  <c r="B9" s="1"/>
  <c r="Q32" i="4"/>
  <c r="P32"/>
  <c r="Q28"/>
  <c r="P28"/>
  <c r="Q24"/>
  <c r="P24"/>
  <c r="Q20"/>
  <c r="P20"/>
  <c r="R20" s="1"/>
  <c r="Q16"/>
  <c r="P16"/>
  <c r="R16" s="1"/>
  <c r="Q12"/>
  <c r="P12"/>
  <c r="R12" s="1"/>
  <c r="K127" i="1"/>
  <c r="L127"/>
  <c r="K128"/>
  <c r="J149"/>
  <c r="I149"/>
  <c r="H149"/>
  <c r="G149"/>
  <c r="F149"/>
  <c r="E149"/>
  <c r="D149" s="1"/>
  <c r="C149"/>
  <c r="B149"/>
  <c r="J148"/>
  <c r="I148"/>
  <c r="H148"/>
  <c r="F148"/>
  <c r="E148"/>
  <c r="D148"/>
  <c r="C148"/>
  <c r="B148"/>
  <c r="J147"/>
  <c r="I147"/>
  <c r="H147"/>
  <c r="G147"/>
  <c r="F147"/>
  <c r="E147"/>
  <c r="D147" s="1"/>
  <c r="C147"/>
  <c r="B147"/>
  <c r="J146"/>
  <c r="I146"/>
  <c r="H146"/>
  <c r="F146"/>
  <c r="E146"/>
  <c r="D146"/>
  <c r="C146"/>
  <c r="B146"/>
  <c r="J145"/>
  <c r="I145"/>
  <c r="H145"/>
  <c r="G145"/>
  <c r="F145"/>
  <c r="E145"/>
  <c r="D145" s="1"/>
  <c r="C145"/>
  <c r="B145"/>
  <c r="J144"/>
  <c r="I144"/>
  <c r="H144"/>
  <c r="F144"/>
  <c r="E144"/>
  <c r="D144"/>
  <c r="C144"/>
  <c r="B144"/>
  <c r="J143"/>
  <c r="I143"/>
  <c r="H143"/>
  <c r="G143"/>
  <c r="F143"/>
  <c r="E143"/>
  <c r="D143" s="1"/>
  <c r="C143"/>
  <c r="B143"/>
  <c r="J142"/>
  <c r="I142"/>
  <c r="H142"/>
  <c r="F142"/>
  <c r="E142"/>
  <c r="D142"/>
  <c r="C142"/>
  <c r="B142"/>
  <c r="J141"/>
  <c r="I141"/>
  <c r="H141"/>
  <c r="G141"/>
  <c r="F141"/>
  <c r="E141"/>
  <c r="D141" s="1"/>
  <c r="C141"/>
  <c r="B141"/>
  <c r="J140"/>
  <c r="I140"/>
  <c r="H140"/>
  <c r="F140"/>
  <c r="E140"/>
  <c r="D140"/>
  <c r="C140"/>
  <c r="B140"/>
  <c r="J139"/>
  <c r="I139"/>
  <c r="H139"/>
  <c r="G139"/>
  <c r="F139"/>
  <c r="E139"/>
  <c r="D139" s="1"/>
  <c r="C139"/>
  <c r="B139"/>
  <c r="J138"/>
  <c r="I138"/>
  <c r="H138"/>
  <c r="F138"/>
  <c r="E138"/>
  <c r="D138"/>
  <c r="C138"/>
  <c r="B138"/>
  <c r="J137"/>
  <c r="I137"/>
  <c r="H137"/>
  <c r="G137"/>
  <c r="F137"/>
  <c r="E137"/>
  <c r="D137" s="1"/>
  <c r="C137"/>
  <c r="B137"/>
  <c r="J136"/>
  <c r="I136"/>
  <c r="H136"/>
  <c r="F136"/>
  <c r="E136"/>
  <c r="D136"/>
  <c r="C136"/>
  <c r="B136"/>
  <c r="J135"/>
  <c r="I135"/>
  <c r="H135"/>
  <c r="G135"/>
  <c r="F135"/>
  <c r="E135"/>
  <c r="D135" s="1"/>
  <c r="C135"/>
  <c r="B135"/>
  <c r="J134"/>
  <c r="I134"/>
  <c r="H134"/>
  <c r="F134"/>
  <c r="E134"/>
  <c r="D134"/>
  <c r="C134"/>
  <c r="B134"/>
  <c r="J133"/>
  <c r="I133"/>
  <c r="H133"/>
  <c r="G133"/>
  <c r="F133"/>
  <c r="E133"/>
  <c r="D133" s="1"/>
  <c r="C133"/>
  <c r="B133"/>
  <c r="J132"/>
  <c r="I132"/>
  <c r="H132"/>
  <c r="F132"/>
  <c r="E132"/>
  <c r="D132"/>
  <c r="C132"/>
  <c r="B132"/>
  <c r="J131"/>
  <c r="I131"/>
  <c r="I129" s="1"/>
  <c r="H131"/>
  <c r="G131"/>
  <c r="F131"/>
  <c r="E131"/>
  <c r="D131" s="1"/>
  <c r="C131"/>
  <c r="B131"/>
  <c r="L129"/>
  <c r="J130"/>
  <c r="I130"/>
  <c r="H130"/>
  <c r="G130" s="1"/>
  <c r="F130"/>
  <c r="E130"/>
  <c r="D130" s="1"/>
  <c r="C130"/>
  <c r="C129" s="1"/>
  <c r="B130"/>
  <c r="K129"/>
  <c r="E129"/>
  <c r="J128"/>
  <c r="I128"/>
  <c r="H128"/>
  <c r="G128" s="1"/>
  <c r="F128"/>
  <c r="E128"/>
  <c r="D128" s="1"/>
  <c r="C128"/>
  <c r="B128"/>
  <c r="J127"/>
  <c r="I127"/>
  <c r="H127"/>
  <c r="G127" s="1"/>
  <c r="F127"/>
  <c r="E127"/>
  <c r="C127"/>
  <c r="B127"/>
  <c r="J126"/>
  <c r="I126"/>
  <c r="H126"/>
  <c r="G126" s="1"/>
  <c r="F126"/>
  <c r="E126"/>
  <c r="D126" s="1"/>
  <c r="C126"/>
  <c r="B126"/>
  <c r="J125"/>
  <c r="I125"/>
  <c r="H125"/>
  <c r="G125" s="1"/>
  <c r="F125"/>
  <c r="E125"/>
  <c r="C125"/>
  <c r="B125"/>
  <c r="J124"/>
  <c r="I124"/>
  <c r="H124"/>
  <c r="G124" s="1"/>
  <c r="F124"/>
  <c r="E124"/>
  <c r="D124" s="1"/>
  <c r="C124"/>
  <c r="B124"/>
  <c r="J123"/>
  <c r="I123"/>
  <c r="H123"/>
  <c r="G123" s="1"/>
  <c r="F123"/>
  <c r="E123"/>
  <c r="C123"/>
  <c r="B123"/>
  <c r="J122"/>
  <c r="I122"/>
  <c r="H122"/>
  <c r="G122" s="1"/>
  <c r="F122"/>
  <c r="E122"/>
  <c r="D122" s="1"/>
  <c r="C122"/>
  <c r="B122"/>
  <c r="J121"/>
  <c r="I121"/>
  <c r="H121"/>
  <c r="G121" s="1"/>
  <c r="F121"/>
  <c r="E121"/>
  <c r="C121"/>
  <c r="B121"/>
  <c r="J120"/>
  <c r="I120"/>
  <c r="H120"/>
  <c r="G120" s="1"/>
  <c r="F120"/>
  <c r="E120"/>
  <c r="D120" s="1"/>
  <c r="C120"/>
  <c r="B120"/>
  <c r="J119"/>
  <c r="I119"/>
  <c r="H119"/>
  <c r="G119" s="1"/>
  <c r="F119"/>
  <c r="E119"/>
  <c r="C119"/>
  <c r="B119"/>
  <c r="J118"/>
  <c r="I118"/>
  <c r="H118"/>
  <c r="G118" s="1"/>
  <c r="F118"/>
  <c r="E118"/>
  <c r="D118" s="1"/>
  <c r="C118"/>
  <c r="B118"/>
  <c r="J117"/>
  <c r="I117"/>
  <c r="H117"/>
  <c r="G117" s="1"/>
  <c r="F117"/>
  <c r="E117"/>
  <c r="C117"/>
  <c r="B117"/>
  <c r="J116"/>
  <c r="I116"/>
  <c r="H116"/>
  <c r="G116" s="1"/>
  <c r="F116"/>
  <c r="E116"/>
  <c r="D116" s="1"/>
  <c r="C116"/>
  <c r="B116"/>
  <c r="L115"/>
  <c r="L111" s="1"/>
  <c r="L110" s="1"/>
  <c r="K115"/>
  <c r="I115"/>
  <c r="H115"/>
  <c r="G115"/>
  <c r="F115"/>
  <c r="E115"/>
  <c r="D115" s="1"/>
  <c r="C115"/>
  <c r="B115"/>
  <c r="J114"/>
  <c r="I114"/>
  <c r="H114"/>
  <c r="F114"/>
  <c r="E114"/>
  <c r="D114"/>
  <c r="C114"/>
  <c r="B114"/>
  <c r="J113"/>
  <c r="I113"/>
  <c r="I111" s="1"/>
  <c r="I110" s="1"/>
  <c r="H113"/>
  <c r="G113"/>
  <c r="F113"/>
  <c r="E113"/>
  <c r="D113" s="1"/>
  <c r="C113"/>
  <c r="B113"/>
  <c r="J112"/>
  <c r="I112"/>
  <c r="H112"/>
  <c r="G112" s="1"/>
  <c r="F112"/>
  <c r="E112"/>
  <c r="D112" s="1"/>
  <c r="C112"/>
  <c r="C111" s="1"/>
  <c r="C110" s="1"/>
  <c r="B112"/>
  <c r="K111"/>
  <c r="K110" s="1"/>
  <c r="E111"/>
  <c r="E110" s="1"/>
  <c r="J97"/>
  <c r="I97"/>
  <c r="H97"/>
  <c r="G97" s="1"/>
  <c r="F97"/>
  <c r="E97"/>
  <c r="C97"/>
  <c r="B97"/>
  <c r="J96"/>
  <c r="I96"/>
  <c r="H96"/>
  <c r="G96" s="1"/>
  <c r="F96"/>
  <c r="E96"/>
  <c r="D96" s="1"/>
  <c r="C96"/>
  <c r="B96"/>
  <c r="J95"/>
  <c r="I95"/>
  <c r="H95"/>
  <c r="G95" s="1"/>
  <c r="F95"/>
  <c r="E95"/>
  <c r="C95"/>
  <c r="B95"/>
  <c r="J94"/>
  <c r="I94"/>
  <c r="H94"/>
  <c r="G94" s="1"/>
  <c r="F94"/>
  <c r="E94"/>
  <c r="D94" s="1"/>
  <c r="C94"/>
  <c r="B94"/>
  <c r="J93"/>
  <c r="I93"/>
  <c r="H93"/>
  <c r="G93" s="1"/>
  <c r="F93"/>
  <c r="E93"/>
  <c r="C93"/>
  <c r="B93"/>
  <c r="J92"/>
  <c r="I92"/>
  <c r="H92"/>
  <c r="G92" s="1"/>
  <c r="F92"/>
  <c r="E92"/>
  <c r="D92" s="1"/>
  <c r="C92"/>
  <c r="B92"/>
  <c r="J91"/>
  <c r="I91"/>
  <c r="H91"/>
  <c r="G91" s="1"/>
  <c r="F91"/>
  <c r="E91"/>
  <c r="C91"/>
  <c r="B91"/>
  <c r="J90"/>
  <c r="I90"/>
  <c r="H90"/>
  <c r="G90" s="1"/>
  <c r="F90"/>
  <c r="E90"/>
  <c r="D90" s="1"/>
  <c r="C90"/>
  <c r="B90"/>
  <c r="J89"/>
  <c r="I89"/>
  <c r="H89"/>
  <c r="G89" s="1"/>
  <c r="F89"/>
  <c r="E89"/>
  <c r="C89"/>
  <c r="B89"/>
  <c r="J88"/>
  <c r="I88"/>
  <c r="H88"/>
  <c r="G88" s="1"/>
  <c r="F88"/>
  <c r="E88"/>
  <c r="D88" s="1"/>
  <c r="C88"/>
  <c r="B88"/>
  <c r="J87"/>
  <c r="I87"/>
  <c r="H87"/>
  <c r="G87" s="1"/>
  <c r="F87"/>
  <c r="E87"/>
  <c r="C87"/>
  <c r="B87"/>
  <c r="J86"/>
  <c r="I86"/>
  <c r="H86"/>
  <c r="G86" s="1"/>
  <c r="F86"/>
  <c r="E86"/>
  <c r="D86" s="1"/>
  <c r="C86"/>
  <c r="B86"/>
  <c r="J85"/>
  <c r="I85"/>
  <c r="H85"/>
  <c r="G85" s="1"/>
  <c r="F85"/>
  <c r="E85"/>
  <c r="C85"/>
  <c r="B85"/>
  <c r="J84"/>
  <c r="I84"/>
  <c r="H84"/>
  <c r="G84" s="1"/>
  <c r="F84"/>
  <c r="E84"/>
  <c r="D84" s="1"/>
  <c r="C84"/>
  <c r="B84"/>
  <c r="J83"/>
  <c r="I83"/>
  <c r="H83"/>
  <c r="G83" s="1"/>
  <c r="F83"/>
  <c r="E83"/>
  <c r="C83"/>
  <c r="B83"/>
  <c r="J82"/>
  <c r="I82"/>
  <c r="H82"/>
  <c r="G82" s="1"/>
  <c r="F82"/>
  <c r="E82"/>
  <c r="D82" s="1"/>
  <c r="C82"/>
  <c r="B82"/>
  <c r="J81"/>
  <c r="I81"/>
  <c r="H81"/>
  <c r="G81" s="1"/>
  <c r="F81"/>
  <c r="E81"/>
  <c r="C81"/>
  <c r="B81"/>
  <c r="J80"/>
  <c r="I80"/>
  <c r="H80"/>
  <c r="G80" s="1"/>
  <c r="F80"/>
  <c r="E80"/>
  <c r="D80" s="1"/>
  <c r="C80"/>
  <c r="B80"/>
  <c r="J79"/>
  <c r="I79"/>
  <c r="H79"/>
  <c r="G79" s="1"/>
  <c r="F79"/>
  <c r="E79"/>
  <c r="C79"/>
  <c r="C77" s="1"/>
  <c r="B79"/>
  <c r="L77"/>
  <c r="J78"/>
  <c r="I78"/>
  <c r="H78"/>
  <c r="F78"/>
  <c r="F77" s="1"/>
  <c r="E78"/>
  <c r="D78"/>
  <c r="C78"/>
  <c r="B78"/>
  <c r="B77" s="1"/>
  <c r="K77"/>
  <c r="I77"/>
  <c r="J76"/>
  <c r="I76"/>
  <c r="H76"/>
  <c r="G76" s="1"/>
  <c r="F76"/>
  <c r="E76"/>
  <c r="D76" s="1"/>
  <c r="C76"/>
  <c r="B76"/>
  <c r="L75"/>
  <c r="K75"/>
  <c r="I75"/>
  <c r="H75"/>
  <c r="G75"/>
  <c r="F75"/>
  <c r="E75"/>
  <c r="D75" s="1"/>
  <c r="C75"/>
  <c r="B75"/>
  <c r="J74"/>
  <c r="I74"/>
  <c r="H74"/>
  <c r="F74"/>
  <c r="E74"/>
  <c r="D74"/>
  <c r="C74"/>
  <c r="B74"/>
  <c r="J73"/>
  <c r="I73"/>
  <c r="H73"/>
  <c r="G73"/>
  <c r="F73"/>
  <c r="E73"/>
  <c r="D73" s="1"/>
  <c r="C73"/>
  <c r="B73"/>
  <c r="J72"/>
  <c r="I72"/>
  <c r="H72"/>
  <c r="F72"/>
  <c r="E72"/>
  <c r="D72"/>
  <c r="C72"/>
  <c r="B72"/>
  <c r="J71"/>
  <c r="I71"/>
  <c r="H71"/>
  <c r="G71"/>
  <c r="F71"/>
  <c r="E71"/>
  <c r="D71" s="1"/>
  <c r="C71"/>
  <c r="B71"/>
  <c r="J70"/>
  <c r="I70"/>
  <c r="H70"/>
  <c r="F70"/>
  <c r="E70"/>
  <c r="D70"/>
  <c r="C70"/>
  <c r="B70"/>
  <c r="J69"/>
  <c r="I69"/>
  <c r="H69"/>
  <c r="G69"/>
  <c r="F69"/>
  <c r="E69"/>
  <c r="D69" s="1"/>
  <c r="C69"/>
  <c r="B69"/>
  <c r="J68"/>
  <c r="I68"/>
  <c r="H68"/>
  <c r="F68"/>
  <c r="E68"/>
  <c r="D68"/>
  <c r="C68"/>
  <c r="B68"/>
  <c r="J67"/>
  <c r="I67"/>
  <c r="H67"/>
  <c r="G67"/>
  <c r="F67"/>
  <c r="E67"/>
  <c r="D67" s="1"/>
  <c r="C67"/>
  <c r="B67"/>
  <c r="J66"/>
  <c r="I66"/>
  <c r="H66"/>
  <c r="F66"/>
  <c r="E66"/>
  <c r="D66"/>
  <c r="C66"/>
  <c r="B66"/>
  <c r="K65"/>
  <c r="J65" s="1"/>
  <c r="I65"/>
  <c r="H65"/>
  <c r="G65"/>
  <c r="F65"/>
  <c r="E65"/>
  <c r="D65" s="1"/>
  <c r="C65"/>
  <c r="B65"/>
  <c r="J64"/>
  <c r="I64"/>
  <c r="H64"/>
  <c r="F64"/>
  <c r="E64"/>
  <c r="D64"/>
  <c r="C64"/>
  <c r="B64"/>
  <c r="L63"/>
  <c r="K63"/>
  <c r="J63" s="1"/>
  <c r="I63"/>
  <c r="H63"/>
  <c r="G63" s="1"/>
  <c r="F63"/>
  <c r="E63"/>
  <c r="C63"/>
  <c r="B63"/>
  <c r="J62"/>
  <c r="I62"/>
  <c r="H62"/>
  <c r="G62" s="1"/>
  <c r="F62"/>
  <c r="E62"/>
  <c r="D62" s="1"/>
  <c r="C62"/>
  <c r="B62"/>
  <c r="J61"/>
  <c r="I61"/>
  <c r="H61"/>
  <c r="G61" s="1"/>
  <c r="F61"/>
  <c r="E61"/>
  <c r="C61"/>
  <c r="B61"/>
  <c r="L59"/>
  <c r="L58" s="1"/>
  <c r="J60"/>
  <c r="I60"/>
  <c r="H60"/>
  <c r="F60"/>
  <c r="F59" s="1"/>
  <c r="F58" s="1"/>
  <c r="E60"/>
  <c r="D60"/>
  <c r="C60"/>
  <c r="B60"/>
  <c r="B59" s="1"/>
  <c r="B58" s="1"/>
  <c r="I59"/>
  <c r="I58" s="1"/>
  <c r="C59"/>
  <c r="J47"/>
  <c r="I47"/>
  <c r="H47"/>
  <c r="G47"/>
  <c r="F47"/>
  <c r="E47"/>
  <c r="D47" s="1"/>
  <c r="C47"/>
  <c r="B47"/>
  <c r="J46"/>
  <c r="I46"/>
  <c r="H46"/>
  <c r="F46"/>
  <c r="E46"/>
  <c r="D46"/>
  <c r="C46"/>
  <c r="B46"/>
  <c r="J45"/>
  <c r="I45"/>
  <c r="H45"/>
  <c r="G45"/>
  <c r="F45"/>
  <c r="E45"/>
  <c r="D45" s="1"/>
  <c r="C45"/>
  <c r="B45"/>
  <c r="J44"/>
  <c r="I44"/>
  <c r="H44"/>
  <c r="F44"/>
  <c r="E44"/>
  <c r="D44"/>
  <c r="C44"/>
  <c r="B44"/>
  <c r="J43"/>
  <c r="I43"/>
  <c r="H43"/>
  <c r="G43"/>
  <c r="F43"/>
  <c r="E43"/>
  <c r="D43" s="1"/>
  <c r="C43"/>
  <c r="B43"/>
  <c r="J42"/>
  <c r="I42"/>
  <c r="H42"/>
  <c r="F42"/>
  <c r="E42"/>
  <c r="D42"/>
  <c r="C42"/>
  <c r="B42"/>
  <c r="J41"/>
  <c r="I41"/>
  <c r="H41"/>
  <c r="G41"/>
  <c r="F41"/>
  <c r="E41"/>
  <c r="D41" s="1"/>
  <c r="C41"/>
  <c r="B41"/>
  <c r="J40"/>
  <c r="I40"/>
  <c r="H40"/>
  <c r="F40"/>
  <c r="E40"/>
  <c r="D40"/>
  <c r="C40"/>
  <c r="B40"/>
  <c r="J39"/>
  <c r="I39"/>
  <c r="H39"/>
  <c r="G39"/>
  <c r="F39"/>
  <c r="E39"/>
  <c r="D39" s="1"/>
  <c r="C39"/>
  <c r="B39"/>
  <c r="J38"/>
  <c r="I38"/>
  <c r="H38"/>
  <c r="F38"/>
  <c r="E38"/>
  <c r="D38"/>
  <c r="C38"/>
  <c r="B38"/>
  <c r="J37"/>
  <c r="I37"/>
  <c r="H37"/>
  <c r="G37"/>
  <c r="F37"/>
  <c r="E37"/>
  <c r="D37" s="1"/>
  <c r="C37"/>
  <c r="B37"/>
  <c r="L36"/>
  <c r="L27" s="1"/>
  <c r="K36"/>
  <c r="J36" s="1"/>
  <c r="I36"/>
  <c r="H36"/>
  <c r="F36"/>
  <c r="E36"/>
  <c r="D36"/>
  <c r="C36"/>
  <c r="B36"/>
  <c r="J35"/>
  <c r="I35"/>
  <c r="H35"/>
  <c r="G35"/>
  <c r="F35"/>
  <c r="E35"/>
  <c r="D35" s="1"/>
  <c r="C35"/>
  <c r="B35"/>
  <c r="J34"/>
  <c r="I34"/>
  <c r="H34"/>
  <c r="F34"/>
  <c r="E34"/>
  <c r="D34"/>
  <c r="C34"/>
  <c r="B34"/>
  <c r="J33"/>
  <c r="I33"/>
  <c r="H33"/>
  <c r="G33"/>
  <c r="F33"/>
  <c r="E33"/>
  <c r="D33" s="1"/>
  <c r="C33"/>
  <c r="B33"/>
  <c r="J32"/>
  <c r="I32"/>
  <c r="H32"/>
  <c r="F32"/>
  <c r="E32"/>
  <c r="D32"/>
  <c r="C32"/>
  <c r="B32"/>
  <c r="J31"/>
  <c r="I31"/>
  <c r="H31"/>
  <c r="G31"/>
  <c r="F31"/>
  <c r="E31"/>
  <c r="D31" s="1"/>
  <c r="C31"/>
  <c r="B31"/>
  <c r="J30"/>
  <c r="I30"/>
  <c r="H30"/>
  <c r="F30"/>
  <c r="E30"/>
  <c r="D30"/>
  <c r="C30"/>
  <c r="B30"/>
  <c r="J29"/>
  <c r="I29"/>
  <c r="H29"/>
  <c r="G29"/>
  <c r="F29"/>
  <c r="E29"/>
  <c r="D29" s="1"/>
  <c r="C29"/>
  <c r="B29"/>
  <c r="J28"/>
  <c r="I28"/>
  <c r="H28"/>
  <c r="F28"/>
  <c r="F27" s="1"/>
  <c r="E28"/>
  <c r="C28"/>
  <c r="B28"/>
  <c r="B27" s="1"/>
  <c r="I27"/>
  <c r="C27"/>
  <c r="J26"/>
  <c r="I26"/>
  <c r="H26"/>
  <c r="G26" s="1"/>
  <c r="F26"/>
  <c r="E26"/>
  <c r="D26" s="1"/>
  <c r="C26"/>
  <c r="B26"/>
  <c r="L25"/>
  <c r="K25"/>
  <c r="I25"/>
  <c r="G25" s="1"/>
  <c r="H25"/>
  <c r="F25"/>
  <c r="E25"/>
  <c r="D25" s="1"/>
  <c r="C25"/>
  <c r="B25"/>
  <c r="J24"/>
  <c r="I24"/>
  <c r="H24"/>
  <c r="F24"/>
  <c r="E24"/>
  <c r="D24"/>
  <c r="C24"/>
  <c r="B24"/>
  <c r="J23"/>
  <c r="I23"/>
  <c r="H23"/>
  <c r="G23"/>
  <c r="F23"/>
  <c r="E23"/>
  <c r="D23" s="1"/>
  <c r="C23"/>
  <c r="B23"/>
  <c r="J22"/>
  <c r="I22"/>
  <c r="H22"/>
  <c r="F22"/>
  <c r="E22"/>
  <c r="D22"/>
  <c r="C22"/>
  <c r="B22"/>
  <c r="J21"/>
  <c r="I21"/>
  <c r="G21" s="1"/>
  <c r="H21"/>
  <c r="F21"/>
  <c r="E21"/>
  <c r="D21" s="1"/>
  <c r="C21"/>
  <c r="B21"/>
  <c r="J20"/>
  <c r="I20"/>
  <c r="H20"/>
  <c r="F20"/>
  <c r="D20" s="1"/>
  <c r="E20"/>
  <c r="C20"/>
  <c r="B20"/>
  <c r="J19"/>
  <c r="I19"/>
  <c r="G19" s="1"/>
  <c r="H19"/>
  <c r="F19"/>
  <c r="E19"/>
  <c r="D19" s="1"/>
  <c r="C19"/>
  <c r="B19"/>
  <c r="J18"/>
  <c r="I18"/>
  <c r="H18"/>
  <c r="F18"/>
  <c r="E18"/>
  <c r="D18"/>
  <c r="C18"/>
  <c r="B18"/>
  <c r="J17"/>
  <c r="I17"/>
  <c r="H17"/>
  <c r="G17"/>
  <c r="F17"/>
  <c r="E17"/>
  <c r="D17" s="1"/>
  <c r="C17"/>
  <c r="B17"/>
  <c r="J16"/>
  <c r="I16"/>
  <c r="H16"/>
  <c r="F16"/>
  <c r="D16" s="1"/>
  <c r="E16"/>
  <c r="C16"/>
  <c r="B16"/>
  <c r="L15"/>
  <c r="K15"/>
  <c r="J15" s="1"/>
  <c r="I15"/>
  <c r="H15"/>
  <c r="G15" s="1"/>
  <c r="F15"/>
  <c r="E15"/>
  <c r="C15"/>
  <c r="B15"/>
  <c r="J14"/>
  <c r="I14"/>
  <c r="H14"/>
  <c r="G14" s="1"/>
  <c r="F14"/>
  <c r="E14"/>
  <c r="D14" s="1"/>
  <c r="C14"/>
  <c r="B14"/>
  <c r="L13"/>
  <c r="L9" s="1"/>
  <c r="L8" s="1"/>
  <c r="K13"/>
  <c r="I13"/>
  <c r="H13"/>
  <c r="G13"/>
  <c r="F13"/>
  <c r="E13"/>
  <c r="D13" s="1"/>
  <c r="C13"/>
  <c r="B13"/>
  <c r="J12"/>
  <c r="I12"/>
  <c r="H12"/>
  <c r="F12"/>
  <c r="D12" s="1"/>
  <c r="E12"/>
  <c r="C12"/>
  <c r="B12"/>
  <c r="J11"/>
  <c r="I11"/>
  <c r="H11"/>
  <c r="G11"/>
  <c r="F11"/>
  <c r="E11"/>
  <c r="D11" s="1"/>
  <c r="C11"/>
  <c r="B11"/>
  <c r="J10"/>
  <c r="I10"/>
  <c r="H10"/>
  <c r="F10"/>
  <c r="F9" s="1"/>
  <c r="E10"/>
  <c r="C10"/>
  <c r="B10"/>
  <c r="I9"/>
  <c r="I8" s="1"/>
  <c r="C9"/>
  <c r="C8" s="1"/>
  <c r="E23" i="6"/>
  <c r="F23"/>
  <c r="D10" i="1" l="1"/>
  <c r="D28"/>
  <c r="D27" s="1"/>
  <c r="E9"/>
  <c r="K9"/>
  <c r="G10"/>
  <c r="G12"/>
  <c r="J13"/>
  <c r="J9" s="1"/>
  <c r="J8" s="1"/>
  <c r="D15"/>
  <c r="G16"/>
  <c r="G18"/>
  <c r="G20"/>
  <c r="G22"/>
  <c r="G24"/>
  <c r="J25"/>
  <c r="E27"/>
  <c r="K27"/>
  <c r="G28"/>
  <c r="J27"/>
  <c r="G30"/>
  <c r="G32"/>
  <c r="G34"/>
  <c r="G36"/>
  <c r="G38"/>
  <c r="G40"/>
  <c r="G42"/>
  <c r="G44"/>
  <c r="G46"/>
  <c r="E59"/>
  <c r="K59"/>
  <c r="K58" s="1"/>
  <c r="G60"/>
  <c r="D61"/>
  <c r="D63"/>
  <c r="G64"/>
  <c r="G66"/>
  <c r="G68"/>
  <c r="G70"/>
  <c r="G72"/>
  <c r="G74"/>
  <c r="J75"/>
  <c r="G78"/>
  <c r="G77" s="1"/>
  <c r="D79"/>
  <c r="D81"/>
  <c r="D83"/>
  <c r="D85"/>
  <c r="D87"/>
  <c r="D89"/>
  <c r="D91"/>
  <c r="D93"/>
  <c r="E77"/>
  <c r="D97"/>
  <c r="B111"/>
  <c r="F111"/>
  <c r="G114"/>
  <c r="J115"/>
  <c r="D117"/>
  <c r="D119"/>
  <c r="D121"/>
  <c r="D123"/>
  <c r="D125"/>
  <c r="D127"/>
  <c r="B129"/>
  <c r="F129"/>
  <c r="G132"/>
  <c r="G134"/>
  <c r="G136"/>
  <c r="G138"/>
  <c r="G140"/>
  <c r="G142"/>
  <c r="G144"/>
  <c r="G146"/>
  <c r="G148"/>
  <c r="C58"/>
  <c r="D59"/>
  <c r="G111"/>
  <c r="G129"/>
  <c r="P11" i="3"/>
  <c r="P10"/>
  <c r="P9"/>
  <c r="P8"/>
  <c r="P7"/>
  <c r="P6"/>
  <c r="P5"/>
  <c r="P31"/>
  <c r="P30"/>
  <c r="P29"/>
  <c r="P28"/>
  <c r="P27"/>
  <c r="P26"/>
  <c r="P25"/>
  <c r="O22"/>
  <c r="O34" s="1"/>
  <c r="D28" i="2"/>
  <c r="N11"/>
  <c r="N13"/>
  <c r="T13"/>
  <c r="L15"/>
  <c r="T15"/>
  <c r="N18"/>
  <c r="L19"/>
  <c r="R19"/>
  <c r="J21"/>
  <c r="R21"/>
  <c r="H24"/>
  <c r="J24"/>
  <c r="L24"/>
  <c r="N24"/>
  <c r="P24"/>
  <c r="R24"/>
  <c r="H26"/>
  <c r="J26"/>
  <c r="L26"/>
  <c r="N26"/>
  <c r="H27"/>
  <c r="J27"/>
  <c r="L27"/>
  <c r="N27"/>
  <c r="P27"/>
  <c r="R27"/>
  <c r="H29"/>
  <c r="J29"/>
  <c r="L29"/>
  <c r="N29"/>
  <c r="P29"/>
  <c r="R29"/>
  <c r="T29"/>
  <c r="H31"/>
  <c r="J31"/>
  <c r="L31"/>
  <c r="N31"/>
  <c r="P31"/>
  <c r="R31"/>
  <c r="H33"/>
  <c r="J33"/>
  <c r="L33"/>
  <c r="N33"/>
  <c r="P33"/>
  <c r="R33"/>
  <c r="H35"/>
  <c r="J35"/>
  <c r="L35"/>
  <c r="N35"/>
  <c r="P35"/>
  <c r="R35"/>
  <c r="H36"/>
  <c r="J36"/>
  <c r="L36"/>
  <c r="N36"/>
  <c r="P36"/>
  <c r="R36"/>
  <c r="H39"/>
  <c r="J39"/>
  <c r="L39"/>
  <c r="N39"/>
  <c r="P39"/>
  <c r="R39"/>
  <c r="H41"/>
  <c r="J41"/>
  <c r="L41"/>
  <c r="N41"/>
  <c r="P41"/>
  <c r="R41"/>
  <c r="H43"/>
  <c r="J43"/>
  <c r="L43"/>
  <c r="N43"/>
  <c r="P43"/>
  <c r="R43"/>
  <c r="H46"/>
  <c r="J46"/>
  <c r="L46"/>
  <c r="N46"/>
  <c r="P46"/>
  <c r="R46"/>
  <c r="H48"/>
  <c r="J48"/>
  <c r="L48"/>
  <c r="N48"/>
  <c r="P48"/>
  <c r="H11"/>
  <c r="J11"/>
  <c r="L11"/>
  <c r="P11"/>
  <c r="R11"/>
  <c r="J13"/>
  <c r="L13"/>
  <c r="P13"/>
  <c r="H15"/>
  <c r="J15"/>
  <c r="N15"/>
  <c r="P15"/>
  <c r="H18"/>
  <c r="J18"/>
  <c r="L18"/>
  <c r="D19"/>
  <c r="D10" s="1"/>
  <c r="D9" s="1"/>
  <c r="H19"/>
  <c r="J19"/>
  <c r="N19"/>
  <c r="P19"/>
  <c r="H21"/>
  <c r="L21"/>
  <c r="N21"/>
  <c r="P21"/>
  <c r="E10"/>
  <c r="E9" s="1"/>
  <c r="G10"/>
  <c r="I10"/>
  <c r="K10"/>
  <c r="M10"/>
  <c r="O10"/>
  <c r="Q10"/>
  <c r="S10"/>
  <c r="J129" i="1"/>
  <c r="J111"/>
  <c r="J77"/>
  <c r="J59"/>
  <c r="D9"/>
  <c r="D8" s="1"/>
  <c r="F8"/>
  <c r="G59"/>
  <c r="G58" s="1"/>
  <c r="D111"/>
  <c r="D129"/>
  <c r="H9"/>
  <c r="H8" s="1"/>
  <c r="H27"/>
  <c r="H59"/>
  <c r="H58" s="1"/>
  <c r="H77"/>
  <c r="D95"/>
  <c r="D77" s="1"/>
  <c r="D58" s="1"/>
  <c r="H111"/>
  <c r="H129"/>
  <c r="D110" l="1"/>
  <c r="G110"/>
  <c r="F110"/>
  <c r="E58"/>
  <c r="G9"/>
  <c r="E8"/>
  <c r="J58"/>
  <c r="B110"/>
  <c r="G27"/>
  <c r="K8"/>
  <c r="P21" i="3"/>
  <c r="P17"/>
  <c r="P20"/>
  <c r="P16"/>
  <c r="P19"/>
  <c r="P15"/>
  <c r="P18"/>
  <c r="R10" i="2"/>
  <c r="Q9"/>
  <c r="R9" s="1"/>
  <c r="N10"/>
  <c r="M9"/>
  <c r="N9" s="1"/>
  <c r="J10"/>
  <c r="I9"/>
  <c r="J9" s="1"/>
  <c r="T10"/>
  <c r="V10" s="1"/>
  <c r="S9"/>
  <c r="T9" s="1"/>
  <c r="P10"/>
  <c r="O9"/>
  <c r="P9" s="1"/>
  <c r="L10"/>
  <c r="K9"/>
  <c r="L9" s="1"/>
  <c r="H10"/>
  <c r="G9"/>
  <c r="H9" s="1"/>
  <c r="J110" i="1"/>
  <c r="H110"/>
  <c r="G8" l="1"/>
  <c r="B44" i="5"/>
  <c r="B43"/>
  <c r="B42"/>
  <c r="B41"/>
  <c r="B40"/>
  <c r="B39"/>
  <c r="B38"/>
  <c r="B37"/>
  <c r="B36"/>
  <c r="B35"/>
  <c r="B34"/>
  <c r="B33"/>
  <c r="B32"/>
  <c r="B31"/>
  <c r="B30"/>
  <c r="B29"/>
  <c r="B28"/>
  <c r="B27"/>
  <c r="B26"/>
  <c r="Z25"/>
  <c r="Y25"/>
  <c r="X25"/>
  <c r="W25"/>
  <c r="V25"/>
  <c r="U25"/>
  <c r="T25"/>
  <c r="S25"/>
  <c r="Q25"/>
  <c r="P25"/>
  <c r="O25"/>
  <c r="N25"/>
  <c r="M25"/>
  <c r="J25"/>
  <c r="I25"/>
  <c r="H25"/>
  <c r="G25"/>
  <c r="F25"/>
  <c r="E25"/>
  <c r="D25"/>
  <c r="C25"/>
  <c r="B25"/>
  <c r="B24"/>
  <c r="B23"/>
  <c r="B22"/>
  <c r="B21"/>
  <c r="B20"/>
  <c r="B19"/>
  <c r="B18"/>
  <c r="B17"/>
  <c r="B16"/>
  <c r="B15"/>
  <c r="B14"/>
  <c r="B13"/>
  <c r="B12"/>
  <c r="B11"/>
  <c r="B10"/>
  <c r="B9"/>
  <c r="B7" s="1"/>
  <c r="B6" s="1"/>
  <c r="B8"/>
  <c r="Y7"/>
  <c r="W7"/>
  <c r="U7"/>
  <c r="S7"/>
  <c r="Q7"/>
  <c r="O7"/>
  <c r="M7"/>
  <c r="I7"/>
  <c r="G7"/>
  <c r="E7"/>
  <c r="E6" s="1"/>
  <c r="C7"/>
  <c r="Y6"/>
  <c r="W6"/>
  <c r="U6"/>
  <c r="S6"/>
  <c r="Q6"/>
  <c r="O6"/>
  <c r="M6"/>
  <c r="I6"/>
  <c r="G6"/>
  <c r="C6"/>
  <c r="B41" i="6" l="1"/>
  <c r="B40"/>
  <c r="B39"/>
  <c r="B38"/>
  <c r="B37"/>
  <c r="B36"/>
  <c r="B35"/>
  <c r="B34"/>
  <c r="B33"/>
  <c r="B32"/>
  <c r="B31"/>
  <c r="B30"/>
  <c r="B29"/>
  <c r="B28"/>
  <c r="B27"/>
  <c r="B26"/>
  <c r="B25"/>
  <c r="B24"/>
  <c r="B23" s="1"/>
  <c r="N23"/>
  <c r="N4" s="1"/>
  <c r="Q17" s="1"/>
  <c r="M23"/>
  <c r="L23"/>
  <c r="L4" s="1"/>
  <c r="Q15" s="1"/>
  <c r="K23"/>
  <c r="J23"/>
  <c r="J4" s="1"/>
  <c r="Q13" s="1"/>
  <c r="I23"/>
  <c r="H23"/>
  <c r="H4" s="1"/>
  <c r="Q11" s="1"/>
  <c r="G23"/>
  <c r="D23"/>
  <c r="O24" s="1"/>
  <c r="C23"/>
  <c r="B22"/>
  <c r="B21"/>
  <c r="B20"/>
  <c r="B19"/>
  <c r="B18"/>
  <c r="B17"/>
  <c r="B16"/>
  <c r="B15"/>
  <c r="B14"/>
  <c r="B13"/>
  <c r="B12"/>
  <c r="B11"/>
  <c r="B10"/>
  <c r="B9"/>
  <c r="B8"/>
  <c r="B7"/>
  <c r="B6"/>
  <c r="AA25" i="5"/>
  <c r="N5" i="6"/>
  <c r="M5"/>
  <c r="L5"/>
  <c r="K5"/>
  <c r="J5"/>
  <c r="I5"/>
  <c r="H5"/>
  <c r="G5"/>
  <c r="F5"/>
  <c r="F4" s="1"/>
  <c r="Q9" s="1"/>
  <c r="E5"/>
  <c r="D5"/>
  <c r="C5"/>
  <c r="M4"/>
  <c r="Q16" s="1"/>
  <c r="K4"/>
  <c r="Q14" s="1"/>
  <c r="I4"/>
  <c r="Q12" s="1"/>
  <c r="G4"/>
  <c r="Q10" s="1"/>
  <c r="E4"/>
  <c r="Q8" s="1"/>
  <c r="C4"/>
  <c r="Q6" s="1"/>
  <c r="B5" l="1"/>
  <c r="B4" s="1"/>
  <c r="D4"/>
  <c r="Q7" s="1"/>
  <c r="AA6" i="5"/>
  <c r="Q18" i="6"/>
  <c r="O5"/>
  <c r="AA7" i="5"/>
  <c r="O4" i="6"/>
</calcChain>
</file>

<file path=xl/sharedStrings.xml><?xml version="1.0" encoding="utf-8"?>
<sst xmlns="http://schemas.openxmlformats.org/spreadsheetml/2006/main" count="594" uniqueCount="335">
  <si>
    <t>INFORME DIARIO DE LA POBLACIÓN CORRECCIONAL</t>
  </si>
  <si>
    <t>PROMEDIO DEL MES*</t>
  </si>
  <si>
    <t>INSTITUCION POR REGION</t>
  </si>
  <si>
    <t>CAP.</t>
  </si>
  <si>
    <t>ESP. NO HAB.</t>
  </si>
  <si>
    <t>POB.</t>
  </si>
  <si>
    <t>SUM.</t>
  </si>
  <si>
    <t>SENT.</t>
  </si>
  <si>
    <t>JOVENES</t>
  </si>
  <si>
    <t>MUJERES</t>
  </si>
  <si>
    <t>TOTAL</t>
  </si>
  <si>
    <t>GRAN TOTAL</t>
  </si>
  <si>
    <t xml:space="preserve">REGION ESTE                                              </t>
  </si>
  <si>
    <t xml:space="preserve">Campamento Zarzal                                 </t>
  </si>
  <si>
    <t xml:space="preserve">Institución Bayamón (501)                         </t>
  </si>
  <si>
    <t xml:space="preserve">Centro Det. Regional Guayama (945)                </t>
  </si>
  <si>
    <t xml:space="preserve">Anexo 296 Guayama                                 </t>
  </si>
  <si>
    <t xml:space="preserve">Anexo Guayama (500)                               </t>
  </si>
  <si>
    <t xml:space="preserve">REGION OESTE                                             </t>
  </si>
  <si>
    <t xml:space="preserve">Institución Correccional Ponce                    </t>
  </si>
  <si>
    <t xml:space="preserve">Centro de Ingresos del Sur (676)                  </t>
  </si>
  <si>
    <t xml:space="preserve">Centro Clasificación Fase III Ponce               </t>
  </si>
  <si>
    <t xml:space="preserve">Modular Detention Unit                            </t>
  </si>
  <si>
    <t xml:space="preserve">Vivienda Alterna Anexo 246 Ponce                  </t>
  </si>
  <si>
    <t xml:space="preserve">Centro con Libertad para Trabajar                 </t>
  </si>
  <si>
    <t xml:space="preserve">Campamento La Pica                                </t>
  </si>
  <si>
    <t xml:space="preserve">Campamento Limón                                  </t>
  </si>
  <si>
    <t xml:space="preserve">Campamento Sabana Hoyos                           </t>
  </si>
  <si>
    <t xml:space="preserve">Anexo Sabana Hoyos 384                            </t>
  </si>
  <si>
    <t>CAP= Capacidad; SUM= Sumariado; Sent= Sentenciado</t>
  </si>
  <si>
    <t>SIN CLASIFICAR</t>
  </si>
  <si>
    <t>Sin Sentencia</t>
  </si>
  <si>
    <t>Pendiente Liquidación</t>
  </si>
  <si>
    <t>Con Liquidación</t>
  </si>
  <si>
    <t>Pensión Alimentaria</t>
  </si>
  <si>
    <t>MIN</t>
  </si>
  <si>
    <t>%</t>
  </si>
  <si>
    <t>MED</t>
  </si>
  <si>
    <t>MAX</t>
  </si>
  <si>
    <t>Min = Mínima</t>
  </si>
  <si>
    <t>Med = Mediana</t>
  </si>
  <si>
    <t>Máx. = Máxima</t>
  </si>
  <si>
    <t>DEPARTAMENTO DE CORRECCIÓN Y REHABILITACIÓN</t>
  </si>
  <si>
    <t>POBLACIÓN CORRECCIONAL PROMEDIO SENTENCIADA</t>
  </si>
  <si>
    <t>POR NIVELES DE CUSTODIA</t>
  </si>
  <si>
    <t>REGION OESTE</t>
  </si>
  <si>
    <t>MUERTES Y RAZON DE LA MUERTE EN LAS INSTITUCIONES CORRECCIONALES</t>
  </si>
  <si>
    <t>..</t>
  </si>
  <si>
    <t>.</t>
  </si>
  <si>
    <t>INSTITUCIÓN POR REGIÓN</t>
  </si>
  <si>
    <t>JUL.</t>
  </si>
  <si>
    <t>AGO.</t>
  </si>
  <si>
    <t>SEP.</t>
  </si>
  <si>
    <t>OCT.</t>
  </si>
  <si>
    <t>NOV.</t>
  </si>
  <si>
    <t>DIC.</t>
  </si>
  <si>
    <t>ENE.</t>
  </si>
  <si>
    <t xml:space="preserve">FEB. </t>
  </si>
  <si>
    <t>MAR.</t>
  </si>
  <si>
    <t>ABR.</t>
  </si>
  <si>
    <t>MAY.</t>
  </si>
  <si>
    <t>JUN.</t>
  </si>
  <si>
    <t>CANT.</t>
  </si>
  <si>
    <t>RAZ.</t>
  </si>
  <si>
    <t>T O T A L</t>
  </si>
  <si>
    <t>REGION ESTE</t>
  </si>
  <si>
    <t>CAMPAMENTO  ZARZAL</t>
  </si>
  <si>
    <t>INST. CORRECCIONAL ZARZAL</t>
  </si>
  <si>
    <t>HOGAR ADAPTACIÓN SOCIAL FAJARDO</t>
  </si>
  <si>
    <t>HOGAR INTER PARA MUJERES SAN JUAN</t>
  </si>
  <si>
    <t>CENTRO DE TRAT. RES. HUMACAO</t>
  </si>
  <si>
    <t>HOSPITAL SIQUIATRICO CORRECCIONAL</t>
  </si>
  <si>
    <t>CENTRO DE INGRESO BAYAMÓN 705</t>
  </si>
  <si>
    <t xml:space="preserve">ANEXO 292 BAYAMÓN </t>
  </si>
  <si>
    <t>CENTRO DET. BAYAMÓN (1072)</t>
  </si>
  <si>
    <t>INST. BAYAMÓN 501</t>
  </si>
  <si>
    <t xml:space="preserve">CENTRO DET. REGIONAL GUAYAMA </t>
  </si>
  <si>
    <t>ANEXO 296 GUAYAMA</t>
  </si>
  <si>
    <t>INST. GUAYAMA 1000</t>
  </si>
  <si>
    <t>ANEXO GUAYAMA 500</t>
  </si>
  <si>
    <t>REGIÓN OESTE</t>
  </si>
  <si>
    <t>CENTRO DE INGRESO PONCE 676</t>
  </si>
  <si>
    <t>INSTITUCIÓN CORRECCIONAL PONCE</t>
  </si>
  <si>
    <t>CENTRO CLASIFICACIÓN FASE III PONCE</t>
  </si>
  <si>
    <t>MODULAR DETETION UNIT</t>
  </si>
  <si>
    <t>ANEXO CUSTODIA MIN. PONCE</t>
  </si>
  <si>
    <t>ANEXO  246 PONCE</t>
  </si>
  <si>
    <t>INST. MÁXIMA PONCE</t>
  </si>
  <si>
    <t>INST. ADULTO PONCE 1000</t>
  </si>
  <si>
    <t>CENTRO DE DET. DEL OESTE</t>
  </si>
  <si>
    <t>CENTRO DE TRAT. ARECIBO</t>
  </si>
  <si>
    <t>INST. CORRECCIONAL GUERRERO</t>
  </si>
  <si>
    <t>CAMPAMENTO LIMON</t>
  </si>
  <si>
    <t>CAMPAMENTO SABANA HOYOS</t>
  </si>
  <si>
    <t>SABANA HOYOS 384</t>
  </si>
  <si>
    <t>INST. CORRECCIONAL SABANA HOYOS</t>
  </si>
  <si>
    <t>CAMPAMENTO LA PICA</t>
  </si>
  <si>
    <t>CANT.=CANTIDAD</t>
  </si>
  <si>
    <t>RAZ.= RAZÓN</t>
  </si>
  <si>
    <t>A=SIDA O H.I.V</t>
  </si>
  <si>
    <t>AN=PARO RENAL</t>
  </si>
  <si>
    <t>AV= DESCARGA ELÉCTRICA</t>
  </si>
  <si>
    <t>AAG=SEPSIS</t>
  </si>
  <si>
    <t>AAP=SHOCKHIPOLEMICO HEMORRAGIA</t>
  </si>
  <si>
    <t>B=ENDOCARDITIS</t>
  </si>
  <si>
    <t>V= SÍNDROME NEUROLÉPTICO</t>
  </si>
  <si>
    <t>AE=EMBOLIA PULMONAR</t>
  </si>
  <si>
    <t>AO=HEPTIC ENCEPHALOPATHY</t>
  </si>
  <si>
    <t>AX=MUERTE NATURAL</t>
  </si>
  <si>
    <t>AAH= HERIDA DE BALA FUERA DE LA INSTITUCIÓN</t>
  </si>
  <si>
    <t>AAQ=HEMORRAGIA INTERNA</t>
  </si>
  <si>
    <t>C=PROGRAMA DE DESVIÓ</t>
  </si>
  <si>
    <t>L=SUICIDIO - AHORCADO</t>
  </si>
  <si>
    <t>W= DENGUE HEMORRÁGICO</t>
  </si>
  <si>
    <t>AF=CIROSIS HEPÁTICA</t>
  </si>
  <si>
    <t>AY=NO INFORMA, EN INVESTIGACIÓN</t>
  </si>
  <si>
    <t>AZ=ASMATICO CRÓNICO</t>
  </si>
  <si>
    <t>AAI=CARDIOPATIA, HIPERTENSA,IZQUEMICA</t>
  </si>
  <si>
    <t>AAR= BRONQUITIS</t>
  </si>
  <si>
    <t>D=TOXOPLASMOSIS</t>
  </si>
  <si>
    <t>M=DIABETES MELLITUS NOVO</t>
  </si>
  <si>
    <t>X=SEPTICEMIA</t>
  </si>
  <si>
    <t>AG= ANEMIA SINTOMATIC</t>
  </si>
  <si>
    <t>AP=COMPLICACIONES</t>
  </si>
  <si>
    <t>AAA = R/O T.B. BKP</t>
  </si>
  <si>
    <t>AAJ=TUMOR MEDIASTINO</t>
  </si>
  <si>
    <t>E= ASFIXIA POR SUSPENSION</t>
  </si>
  <si>
    <t>N=ENCEFALOPATIA GRADO IV</t>
  </si>
  <si>
    <t>Y=HEPILEPSIA POST TRAUMATICA</t>
  </si>
  <si>
    <t>AH= PULMONIA</t>
  </si>
  <si>
    <t>POSTERIOR A LA CIRUGIA</t>
  </si>
  <si>
    <t>AAB= HOMICIDIO FUERA DE LA INST.</t>
  </si>
  <si>
    <t>AAK=LEUCEMIA AGUDA</t>
  </si>
  <si>
    <t>AAT-ENVENENAMIENTO</t>
  </si>
  <si>
    <t>O=TROMBOCITOPENIA</t>
  </si>
  <si>
    <t>Z=HIPERTENCION</t>
  </si>
  <si>
    <t>AI=TRAUMA CRANEAL</t>
  </si>
  <si>
    <t>AQ=RETIRADA DE ALCOHOL</t>
  </si>
  <si>
    <t>AAC = MUERTE CEREBRAL, ATAQUE CEREBRAL</t>
  </si>
  <si>
    <t xml:space="preserve">AAL=NARCOTISMO </t>
  </si>
  <si>
    <t>AAV=LO QUEMARON EN LA INSTITUCION</t>
  </si>
  <si>
    <t>G= INFARTO</t>
  </si>
  <si>
    <t>P=HOMICIDIO</t>
  </si>
  <si>
    <t>AA=SE DESCONOCE</t>
  </si>
  <si>
    <t>AJ=CRONIC LIVER</t>
  </si>
  <si>
    <t>AS= ACIDOSIS DIABETICA</t>
  </si>
  <si>
    <t>AABB=FALLO HEPATICO</t>
  </si>
  <si>
    <t>AAM=EDEMA PULMONAR</t>
  </si>
  <si>
    <t>AAW = HERIDA OBJETO PUNZANTE</t>
  </si>
  <si>
    <t>H=SOSPECHA ABCESO CEREBRAL</t>
  </si>
  <si>
    <t>Q=RETIRADA DE DROGA</t>
  </si>
  <si>
    <t>AB=HEMORRAGIA INTERNA CEREBRAL</t>
  </si>
  <si>
    <t>AK=MENINGITIS</t>
  </si>
  <si>
    <t>AT= PANCREATIBIS</t>
  </si>
  <si>
    <t>AAD= DERAME CEREBRAL</t>
  </si>
  <si>
    <t>AAN-TUBERCULOSIS</t>
  </si>
  <si>
    <t>AAX= MUSCULAR DYSTROPH</t>
  </si>
  <si>
    <t xml:space="preserve"> I=FALLO CARDIACO</t>
  </si>
  <si>
    <t>T=CARDIOMIOPATIA</t>
  </si>
  <si>
    <t>AC=HEPATITIS A,B Y C</t>
  </si>
  <si>
    <t>AL=CVA</t>
  </si>
  <si>
    <t xml:space="preserve">AU- SANGRADO GASTRO- </t>
  </si>
  <si>
    <t>AAE=CONTUNSION DEL AREA PULMONAR</t>
  </si>
  <si>
    <t>AAY= CRISIS HIPERTENSA</t>
  </si>
  <si>
    <t>J=SOBRE DOSIS</t>
  </si>
  <si>
    <t>U= INFARTO DEMIOCARDIO MASIVO</t>
  </si>
  <si>
    <t>AD= BRONCHOPNEUMONIA</t>
  </si>
  <si>
    <t>AM=NEUMONIA</t>
  </si>
  <si>
    <t>INTESTINAL</t>
  </si>
  <si>
    <t>AAF=CANCER GARGANTA,COLON, ABDOMEN, TERMINAL</t>
  </si>
  <si>
    <t>AAZ=ACCIDENTE AUTO</t>
  </si>
  <si>
    <t>CAMPAMENTO CORREC. LA PICA</t>
  </si>
  <si>
    <t>REGION  ESTE</t>
  </si>
  <si>
    <t xml:space="preserve">    </t>
  </si>
  <si>
    <t>HOGAR ADAPTACION SOC. FAJARDO</t>
  </si>
  <si>
    <t>HOGAR INTER. PARA MUJERES SAN JUAN</t>
  </si>
  <si>
    <t>CENTRO DE INGRESO BAYAMON 705</t>
  </si>
  <si>
    <t>ANEXO 448 BAYAMON</t>
  </si>
  <si>
    <t>INSTITUCION CORRECCIONAL PONCE</t>
  </si>
  <si>
    <t>INST. MAXIMA PONCE</t>
  </si>
  <si>
    <t>HOGAR DE ADAPTACION SOCIAL MAYAGUEZ</t>
  </si>
  <si>
    <t>ESCUELA IND. MUJERES VEGA ALTA</t>
  </si>
  <si>
    <t>FUGAS OCURRIDAS EN LAS INSTITUCIONES CORRECCIONALES</t>
  </si>
  <si>
    <t>REGULAR</t>
  </si>
  <si>
    <t>CAMPAMENTO CORREC. ZARZAL</t>
  </si>
  <si>
    <t xml:space="preserve">INST.CORREC.ZARZAL </t>
  </si>
  <si>
    <t>OCT</t>
  </si>
  <si>
    <t>CENTRO DET.REG. BAYAMON 1072</t>
  </si>
  <si>
    <t>INST. BAYAMON  501</t>
  </si>
  <si>
    <t xml:space="preserve">CENTRO REGIONAL GUAYAMA </t>
  </si>
  <si>
    <t>INST.JOV. ADULTOS PONCE 304</t>
  </si>
  <si>
    <t xml:space="preserve"> ANEXO 246 PONCE</t>
  </si>
  <si>
    <t>CENTRO DE LIBERTAD PARA TRABAJAR PONCE</t>
  </si>
  <si>
    <t xml:space="preserve">INST. ADULTOS PONCE 1000 </t>
  </si>
  <si>
    <t>CAMPAMENTO CORRECCIONAL LIMON</t>
  </si>
  <si>
    <t>ESCUELA IND. PARA MUJERES VEGA ALTA</t>
  </si>
  <si>
    <t>CENTRO CLASIF. FASE III PONCE</t>
  </si>
  <si>
    <t xml:space="preserve">  </t>
  </si>
  <si>
    <t>FACILIDAD MEDICA INST. PONCE  500</t>
  </si>
  <si>
    <t>HOGAR DE ADAPTACIÓN SOCIAL MAYAGÜEZ</t>
  </si>
  <si>
    <t>F=CANCER EN EL ESOFAGO, PULMON O HIGADO, ESTOMACAL, ABDOMINAL</t>
  </si>
  <si>
    <t xml:space="preserve">Institución Correccional Zarzal                         </t>
  </si>
  <si>
    <t xml:space="preserve">Hogar Adaptación Social Fajardo                     </t>
  </si>
  <si>
    <t xml:space="preserve">Hogar Intermedio para Mujeres San Juan                  </t>
  </si>
  <si>
    <t xml:space="preserve">Centro Trat. Res. Usua. S.C. Humacao         </t>
  </si>
  <si>
    <t xml:space="preserve">Hospital Siquiátrico Correccional                        </t>
  </si>
  <si>
    <t xml:space="preserve">Centro Detención Bayamón (1072)                        </t>
  </si>
  <si>
    <t xml:space="preserve">Escuela Industrial para Mujeres Vega Alta                    </t>
  </si>
  <si>
    <t xml:space="preserve">Anexo Custodia Mínima Ponce                         </t>
  </si>
  <si>
    <t xml:space="preserve">Institución Máxima Ponce                                </t>
  </si>
  <si>
    <t xml:space="preserve">Institución Adultos Ponce (1000)                        </t>
  </si>
  <si>
    <t>Facilidad Médica Inst. Ponce 500</t>
  </si>
  <si>
    <t xml:space="preserve">Centro de Detención del Oeste                           </t>
  </si>
  <si>
    <t xml:space="preserve">Institución Correccional Guerrero                       </t>
  </si>
  <si>
    <t xml:space="preserve">Centro Trat. Res. Usua. S.C. Arecibo        </t>
  </si>
  <si>
    <t xml:space="preserve">Hogar Adaptación Social Mayagüez               </t>
  </si>
  <si>
    <t>*  Pueden haber errores de redondeo.</t>
  </si>
  <si>
    <t>Esp. no hab.= Espacios no habitables.</t>
  </si>
  <si>
    <t>K=ARRESTO CARDIORESPIRATORIO O RESPIRATORY ILLNESS</t>
  </si>
  <si>
    <t>AAO=RUPTURA ANEURISMACEREBRAL</t>
  </si>
  <si>
    <t xml:space="preserve">Centro Ingresos Metrop. de Bayamón (705)     </t>
  </si>
  <si>
    <t xml:space="preserve">Anexo Seguridad Máxima Bayamón (292)                      </t>
  </si>
  <si>
    <t xml:space="preserve">Institución Jóvenes Adultos Ponce (304)                 </t>
  </si>
  <si>
    <t xml:space="preserve">Institución Correccional Sabana Hoyos                   </t>
  </si>
  <si>
    <t>Esp. no hab.= Espacios no habitables</t>
  </si>
  <si>
    <t xml:space="preserve"> </t>
  </si>
  <si>
    <t xml:space="preserve">                                                                                                                                                                                                                                                                                                                                                                                                                                                                                                                                                                                                                                                                                                                                                                                                                                                                                                                                                                                                                                                                                                                                                                                                                               </t>
  </si>
  <si>
    <t>Esp. no hab.= Espacios no habitable</t>
  </si>
  <si>
    <t>AAS=TRAUMA O TRAUMA POR CAIDA</t>
  </si>
  <si>
    <t>SUM</t>
  </si>
  <si>
    <t>SENT</t>
  </si>
  <si>
    <t>REGION</t>
  </si>
  <si>
    <t>ESTE</t>
  </si>
  <si>
    <t>OESTE</t>
  </si>
  <si>
    <t>% OCUPADA</t>
  </si>
  <si>
    <t>OCUPADA</t>
  </si>
  <si>
    <t>NO OCUPADA</t>
  </si>
  <si>
    <t>ESPACIOS NO HABITABLES</t>
  </si>
  <si>
    <t>HABITABLES</t>
  </si>
  <si>
    <t>NO HABITABLES</t>
  </si>
  <si>
    <t>POBLACIÓN TOTAL</t>
  </si>
  <si>
    <t>PENDIENTE LIQUIDACIÓN</t>
  </si>
  <si>
    <t>CON LIQUIDACIÓN</t>
  </si>
  <si>
    <t>SIN SENTENCIA</t>
  </si>
  <si>
    <t>PENSIÓN ALIMENTARIA</t>
  </si>
  <si>
    <t>MAXIMA</t>
  </si>
  <si>
    <t>MINIMA</t>
  </si>
  <si>
    <t>MEDIANA</t>
  </si>
  <si>
    <t>total</t>
  </si>
  <si>
    <t>REGIÓN ESTE</t>
  </si>
  <si>
    <t>Total</t>
  </si>
  <si>
    <t>Nombre:</t>
  </si>
  <si>
    <t>Germán Palau</t>
  </si>
  <si>
    <t>Puesto:</t>
  </si>
  <si>
    <t>Oficial Ejecutivo (Director)</t>
  </si>
  <si>
    <t>Zulma González</t>
  </si>
  <si>
    <t>Estadístico</t>
  </si>
  <si>
    <t>Dirección postal:</t>
  </si>
  <si>
    <t>Apartado 71308, San Juan PR 00936</t>
  </si>
  <si>
    <t>Dirección física:</t>
  </si>
  <si>
    <t>Calle Calaf # 34, Hato Rey PR</t>
  </si>
  <si>
    <t>Teléfono (o tel. directo):</t>
  </si>
  <si>
    <t>(787) 277-0775</t>
  </si>
  <si>
    <t>Fax:</t>
  </si>
  <si>
    <t>Correo electrónico:</t>
  </si>
  <si>
    <t>gpalau@ac.gobierno.pr; zgonzalez@ac.gobierno.pr; motero@ac.gobierno.pr; mcotto@ac.gobierno.pr</t>
  </si>
  <si>
    <t xml:space="preserve">Fecha de publicación </t>
  </si>
  <si>
    <t>Fechas esperadas de publicación  mensual/anual</t>
  </si>
  <si>
    <t>(1) mensual</t>
  </si>
  <si>
    <t>(2) anual</t>
  </si>
  <si>
    <t xml:space="preserve">Para obtener una copia de este informe: </t>
  </si>
  <si>
    <t>Puede visitar el siguiente:</t>
  </si>
  <si>
    <t xml:space="preserve"> http://www.estadisticas.gobierno.pr/iepr/Inventario.aspx</t>
  </si>
  <si>
    <r>
      <t xml:space="preserve">o envíe su solicitud por correo electrónico a: </t>
    </r>
    <r>
      <rPr>
        <u/>
        <sz val="9"/>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</si>
  <si>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</si>
  <si>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</si>
  <si>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</si>
  <si>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9"/>
        <rFont val="Calibri"/>
        <family val="2"/>
      </rPr>
      <t>Oficina de Desarrollo Programático,</t>
    </r>
    <r>
      <rPr>
        <sz val="9"/>
        <rFont val="Calibri"/>
        <family val="2"/>
      </rPr>
      <t xml:space="preserve"> Administración de Corrección, Calle Calaf # 34, Hato Rey:  Lunes a Viernes de 8:00 am a 12:00 am y 1:00 pm a 4:30 pm</t>
    </r>
  </si>
  <si>
    <t>El informe está disponible impreso y en Excel</t>
  </si>
  <si>
    <t>Este inforrme es de distribucición gratuita</t>
  </si>
  <si>
    <t xml:space="preserve">Fuentes de información: </t>
  </si>
  <si>
    <t xml:space="preserve">Las estadísticas presentadas en este informe provienen del registro administrativo Informe de recuento diario realizado por la Oficina de Control de Población.   Cada institución penal  envia a la Oficina de Control de Población Penal  el nforme de recuento diario de las 12:00M (Noche) indicando el total de la población penal ese día.  Las variables principales de este informe son: promedio del mes, capacidad, espacios no habitables, población, sumariada, sentenciada, jóvenes, mujeres, población principio de mes y fin de mes, niveles de custodia, mínima, mediana, máxima, sin clasificar. Estas se encuentran definidas en la pestaña llamada "Definición".   Ademas, las fugas y muertes ocurridas en las instituciones.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</si>
  <si>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</si>
  <si>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</si>
  <si>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DEFINICIONES DE INFORME MENSUAL</t>
  </si>
  <si>
    <t>PROMEDIO DEL MES:</t>
  </si>
  <si>
    <t>COMPRENDE LA POBLACION PROMEDIO DIARIA POR INSTITUCION PARA EL MES BAJO ESTUDIO</t>
  </si>
  <si>
    <t>CAPACIDAD:</t>
  </si>
  <si>
    <r>
      <t xml:space="preserve">CORRESPONDE A LA CAPACIDAD DE DISEÑO DE CADA INSTITUCION MEDIDA A 55' </t>
    </r>
    <r>
      <rPr>
        <vertAlign val="superscript"/>
        <sz val="10"/>
        <rFont val="Calibri"/>
        <family val="2"/>
      </rPr>
      <t>2</t>
    </r>
  </si>
  <si>
    <t>ESPACIOS NO HABITABLES:</t>
  </si>
  <si>
    <t>SON AQUELLOS ESPACIOS QUE POR ALGUNA RAZON (EJ. REPARACIONES) NO PUEDEN SER UTILIZADO DE FORMA TEMPORERA PARA ALBERGAR CONFINADOS.</t>
  </si>
  <si>
    <t>POBLACION:</t>
  </si>
  <si>
    <t>AGRUPA LA POBLACION TOTAL EN EL SISTEMA DESGLOSADA EN  (SUMARIADOS Y SENTENCIADOS), INCLUYE MASCULINO ADULTO, JOVENES Y MUJERES.</t>
  </si>
  <si>
    <t>SUMARIADA:</t>
  </si>
  <si>
    <t>PERSONA QUE SE ENCUENTRA EN DETENCION PREVENTIVA PENDIENTE DE LA DETERMINACION DE SU CULPABILIDAD O INOCENCIA.</t>
  </si>
  <si>
    <t>SENTENCIADA:</t>
  </si>
  <si>
    <t>PERSONA CONVICTA DE UN DELITO, COMPETADO EL PROCESO DE LA LECTURA DE LA SENTENCIA DEL TRIBUNAL, Y SENTENCIADO A CUMPLIR UN TERMINO DE CONFINAMIENTO EN UNA INSTITUCION CORRRECCIONAL.</t>
  </si>
  <si>
    <t>JOVENES:</t>
  </si>
  <si>
    <t>POBLACION ENTRE 16 - 20 AÑOS A LAS CUALES EL TRIBUNAL TITULAR DE MENORES RENUNCIO A SU JURISDICCION, YA SEA POR LA GRAVEDAD DEL DELITO O POR SU HISTORIAL DELICTIVO.</t>
  </si>
  <si>
    <t>MUJERES:</t>
  </si>
  <si>
    <t>ES LA POBLACION FEMENINA BAJO LA JURISDICCION DE LA AGENCIA.</t>
  </si>
  <si>
    <t>POBLACION PRINCIPIO DE MES Y FIN DE MES ( 1 DE MARZO/11 - 31/MARZO/11)</t>
  </si>
  <si>
    <t>SE DEFINE COMO LA POBLACION REAL EN LAS INSTITUCIONES, SEGUN EL CONTEO REALIZADO A LAS 12:00 M DE LA NOCHE.</t>
  </si>
  <si>
    <t>NIVELES DE CUSTODIA:</t>
  </si>
  <si>
    <t>NIVEL DE SEGURIDAD O CANTIDAD DE PERSONAL NECESARIO PARA SUPERVISAR AL CONFINADO SEGUN LAS DETERMINACIONES DESDE CRITERIOS OBJETIVO.</t>
  </si>
  <si>
    <t xml:space="preserve">     MINIMA</t>
  </si>
  <si>
    <t xml:space="preserve">POBLACION ASIGNADA A LAS UNIDADES DE RESIDENCIA CON CONTROLES MENOS RESTRICTIVOS.  ESTOS PUEDEN TRABAJAR EN LOS PREDIOS DE LA INSTITUCION CON SUPERVISION MINIMA.  SON ELEGIBLES PARA LOS PROGRAMAS DE TRABAJO EN LA COMUNIDAD Y ACTIVIDADES CONSONAS CON LOS REQUISITOS NORMATIVOS.  </t>
  </si>
  <si>
    <t xml:space="preserve">     MEDIANA</t>
  </si>
  <si>
    <t>POBLACION UBICADA EN LAS UNIDADES DE RESIDENCIA REGULARES ELEGIBLES PARA SER ASIGNADOS A CUALQUIER LABOR O ACTIVIDAD QUE REQUIERE SUPERVISION DE RUTINA DENTRO DE LA VERJA DEL PERIMETRO DE LA INSTITUCION.  SE REQUIEREN DOS OFICIALES DE CUSTODIA PARA MOVER AL CONFINADO FUERA DE LA INSTITUCION A RECIBIR ALGUN SERVICIO. PUEDE TRABAJAR DENTRO DE LA INSTITUCION.</t>
  </si>
  <si>
    <t xml:space="preserve">     MAXIMA</t>
  </si>
  <si>
    <t>POBLACION QUE REQUIEREN UN ALTO GRADO DE CONTROL Y SUPERVISION.  LOS CONFINADOS ESTAN RESTRINGIDOS A ESTAR EN SU CELDA LA MAYOR PARTE DEL TIEMPO.  TIENEN DERECHO A UNA HR. RECREACION DIARIA.   SE REQUIERE POR LO MENOS DOS OFICIALES DE CUSTODIA  PARA VIAJES ESCOLTADOS DE RUTINA O DE EMERGENCIA FUERA DE LA INSTITUCION.</t>
  </si>
  <si>
    <t xml:space="preserve">     SIN CLASIFICAR</t>
  </si>
  <si>
    <t>POBLACION EN ESPERA DE SER CLASIFICADA</t>
  </si>
  <si>
    <t xml:space="preserve">Institución Reg. Met. Bayamón (308) /448                   </t>
  </si>
  <si>
    <t>Proyecto Especial de Musica Vega Alta</t>
  </si>
  <si>
    <t>INST.REG MET.BAYAMON 308/448</t>
  </si>
  <si>
    <t xml:space="preserve">Institución Correccional Máxima Guayama        </t>
  </si>
  <si>
    <t>Ademas hubo cambio de capacidad en diferentes instituciones.</t>
  </si>
  <si>
    <t>PROYECTO ESPECIAL DE MUSICA VEGA ALTA</t>
  </si>
  <si>
    <t>INST. REG MET. BAYAMON 308 (448)</t>
  </si>
  <si>
    <t xml:space="preserve">Institución Jóvenes Adultos Ponce (304)*                </t>
  </si>
  <si>
    <t>*Esta Institución alberga población Joven adulta y adulta</t>
  </si>
  <si>
    <t>JULIO 2011 A JUNIO DE 2012</t>
  </si>
  <si>
    <t>AÑO FISCAL 2011-2012</t>
  </si>
  <si>
    <t xml:space="preserve">                                                     </t>
  </si>
  <si>
    <t>INST. MAXIMA GUAYAMA 1000</t>
  </si>
  <si>
    <t>INST. JOVENES ADULTOS PONCE 304</t>
  </si>
  <si>
    <t>CENTRO DE TRAT. RES. ARECIBO</t>
  </si>
  <si>
    <t>NOVIEMBRE 2011</t>
  </si>
  <si>
    <t>Institución Correccional Ponce 500</t>
  </si>
  <si>
    <t>1 DE NOVIEMBRE 2011</t>
  </si>
  <si>
    <t>30 DE NOVIEMBRE 2011</t>
  </si>
  <si>
    <t>PROMEDIO MENSUAL  NOVIEMBRE 2011</t>
  </si>
  <si>
    <t>9 de diciembre de 2011</t>
  </si>
  <si>
    <t>enero 2012</t>
  </si>
</sst>
</file>

<file path=xl/styles.xml><?xml version="1.0" encoding="utf-8"?>
<styleSheet xmlns="http://schemas.openxmlformats.org/spreadsheetml/2006/main">
  <numFmts count="2">
    <numFmt numFmtId="41" formatCode="_(* #,##0_);_(* \(#,##0\);_(* &quot;-&quot;_);_(@_)"/>
    <numFmt numFmtId="164" formatCode="_-* #,##0\ _P_t_s_-;\-* #,##0\ _P_t_s_-;_-* &quot;-&quot;\ _P_t_s_-;_-@_-"/>
  </numFmts>
  <fonts count="45">
    <font>
      <sz val="11"/>
      <color theme="1"/>
      <name val="Calibri"/>
      <family val="2"/>
      <scheme val="minor"/>
    </font>
    <font>
      <b/>
      <sz val="11"/>
      <name val="Arial"/>
      <family val="2"/>
    </font>
    <font>
      <b/>
      <sz val="10"/>
      <name val="Arial"/>
      <family val="2"/>
    </font>
    <font>
      <b/>
      <sz val="12"/>
      <name val="Arial"/>
      <family val="2"/>
    </font>
    <font>
      <sz val="10"/>
      <name val="Arial"/>
      <family val="2"/>
    </font>
    <font>
      <sz val="10"/>
      <color indexed="8"/>
      <name val="Arial"/>
      <family val="2"/>
    </font>
    <font>
      <sz val="8"/>
      <name val="Arial"/>
      <family val="2"/>
    </font>
    <font>
      <b/>
      <sz val="8"/>
      <name val="Arial"/>
      <family val="2"/>
    </font>
    <font>
      <sz val="8"/>
      <name val="MS Sans Serif"/>
      <family val="2"/>
    </font>
    <font>
      <sz val="7"/>
      <name val="MS Sans Serif"/>
      <family val="2"/>
    </font>
    <font>
      <b/>
      <i/>
      <sz val="10"/>
      <name val="MS Sans Serif"/>
      <family val="2"/>
    </font>
    <font>
      <b/>
      <sz val="8"/>
      <name val="MS Sans Serif"/>
      <family val="2"/>
    </font>
    <font>
      <b/>
      <sz val="9"/>
      <name val="Times"/>
    </font>
    <font>
      <b/>
      <sz val="8"/>
      <name val="Times"/>
    </font>
    <font>
      <sz val="8"/>
      <name val="Times"/>
    </font>
    <font>
      <b/>
      <sz val="9"/>
      <name val="MS Sans Serif"/>
      <family val="2"/>
    </font>
    <font>
      <sz val="7"/>
      <name val="Times"/>
    </font>
    <font>
      <sz val="7"/>
      <name val="Times New Roman"/>
      <family val="1"/>
    </font>
    <font>
      <b/>
      <sz val="9.5"/>
      <name val="MS Sans Serif"/>
      <family val="2"/>
    </font>
    <font>
      <sz val="8"/>
      <name val="Times New Roman"/>
      <family val="1"/>
    </font>
    <font>
      <sz val="9"/>
      <name val="Times"/>
    </font>
    <font>
      <sz val="9"/>
      <name val="MS Sans Serif"/>
      <family val="2"/>
    </font>
    <font>
      <sz val="10"/>
      <name val="Times"/>
    </font>
    <font>
      <sz val="6"/>
      <name val="Times New Roman"/>
      <family val="1"/>
    </font>
    <font>
      <b/>
      <sz val="6"/>
      <name val="Times New Roman"/>
      <family val="1"/>
    </font>
    <font>
      <sz val="6"/>
      <name val="MS Sans Serif"/>
      <family val="2"/>
    </font>
    <font>
      <sz val="9"/>
      <name val="Times New Roman"/>
      <family val="1"/>
    </font>
    <font>
      <sz val="8.5"/>
      <name val="MS Sans Serif"/>
      <family val="2"/>
    </font>
    <font>
      <sz val="10"/>
      <name val="MS Sans Serif"/>
      <family val="2"/>
    </font>
    <font>
      <b/>
      <sz val="10"/>
      <name val="Times"/>
    </font>
    <font>
      <sz val="11"/>
      <color theme="1"/>
      <name val="Calibri"/>
      <family val="2"/>
      <scheme val="minor"/>
    </font>
    <font>
      <sz val="10"/>
      <name val="Times New Roman"/>
      <family val="1"/>
    </font>
    <font>
      <b/>
      <sz val="9"/>
      <name val="Calibri"/>
      <family val="2"/>
    </font>
    <font>
      <sz val="9"/>
      <name val="Calibri"/>
      <family val="2"/>
    </font>
    <font>
      <sz val="10"/>
      <name val="Calibri"/>
      <family val="2"/>
    </font>
    <font>
      <u/>
      <sz val="9"/>
      <name val="Calibri"/>
      <family val="2"/>
    </font>
    <font>
      <b/>
      <i/>
      <sz val="9"/>
      <name val="Calibri"/>
      <family val="2"/>
    </font>
    <font>
      <b/>
      <sz val="12"/>
      <color rgb="FF669900"/>
      <name val="Calibri"/>
      <family val="2"/>
      <scheme val="minor"/>
    </font>
    <font>
      <sz val="10"/>
      <name val="Calibri"/>
      <family val="2"/>
      <scheme val="minor"/>
    </font>
    <font>
      <b/>
      <sz val="10"/>
      <name val="Calibri"/>
      <family val="2"/>
      <scheme val="minor"/>
    </font>
    <font>
      <vertAlign val="superscript"/>
      <sz val="10"/>
      <name val="Calibri"/>
      <family val="2"/>
    </font>
    <font>
      <b/>
      <sz val="9"/>
      <name val="Arial"/>
      <family val="2"/>
    </font>
    <font>
      <sz val="9"/>
      <name val="Arial"/>
      <family val="2"/>
    </font>
    <font>
      <sz val="9"/>
      <color theme="1"/>
      <name val="Calibri"/>
      <family val="2"/>
      <scheme val="minor"/>
    </font>
    <font>
      <sz val="9"/>
      <color indexed="8"/>
      <name val="Arial"/>
      <family val="2"/>
    </font>
  </fonts>
  <fills count="9">
    <fill>
      <patternFill patternType="none"/>
    </fill>
    <fill>
      <patternFill patternType="gray125"/>
    </fill>
    <fill>
      <patternFill patternType="solid">
        <fgColor indexed="26"/>
      </patternFill>
    </fill>
    <fill>
      <patternFill patternType="solid">
        <fgColor indexed="41"/>
        <bgColor indexed="64"/>
      </patternFill>
    </fill>
    <fill>
      <patternFill patternType="solid">
        <fgColor indexed="9"/>
      </patternFill>
    </fill>
    <fill>
      <patternFill patternType="solid">
        <fgColor indexed="42"/>
        <bgColor indexed="64"/>
      </patternFill>
    </fill>
    <fill>
      <patternFill patternType="solid">
        <fgColor theme="0"/>
        <bgColor indexed="64"/>
      </patternFill>
    </fill>
    <fill>
      <patternFill patternType="solid">
        <fgColor indexed="43"/>
        <bgColor indexed="64"/>
      </patternFill>
    </fill>
    <fill>
      <patternFill patternType="solid">
        <fgColor rgb="FFFFFF99"/>
        <bgColor indexed="64"/>
      </patternFill>
    </fill>
  </fills>
  <borders count="115">
    <border>
      <left/>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right/>
      <top style="thin">
        <color indexed="64"/>
      </top>
      <bottom/>
      <diagonal/>
    </border>
    <border>
      <left style="thin">
        <color indexed="64"/>
      </left>
      <right/>
      <top/>
      <bottom/>
      <diagonal/>
    </border>
    <border>
      <left/>
      <right/>
      <top/>
      <bottom style="thin">
        <color indexed="64"/>
      </bottom>
      <diagonal/>
    </border>
    <border>
      <left style="thick">
        <color rgb="FFCCCC00"/>
      </left>
      <right style="double">
        <color rgb="FFCCCC00"/>
      </right>
      <top style="thick">
        <color rgb="FFCCCC00"/>
      </top>
      <bottom/>
      <diagonal/>
    </border>
    <border>
      <left/>
      <right style="thick">
        <color rgb="FFCCCC00"/>
      </right>
      <top style="thick">
        <color rgb="FFCCCC00"/>
      </top>
      <bottom/>
      <diagonal/>
    </border>
    <border>
      <left style="thick">
        <color rgb="FFCCCC00"/>
      </left>
      <right style="double">
        <color rgb="FFCCCC00"/>
      </right>
      <top/>
      <bottom/>
      <diagonal/>
    </border>
    <border>
      <left/>
      <right style="thick">
        <color rgb="FFCCCC00"/>
      </right>
      <top/>
      <bottom/>
      <diagonal/>
    </border>
    <border>
      <left style="thick">
        <color rgb="FFCCCC00"/>
      </left>
      <right style="double">
        <color rgb="FFCCCC00"/>
      </right>
      <top/>
      <bottom style="thick">
        <color rgb="FFCCCC00"/>
      </bottom>
      <diagonal/>
    </border>
    <border>
      <left/>
      <right style="thick">
        <color rgb="FFCCCC00"/>
      </right>
      <top/>
      <bottom style="thick">
        <color rgb="FFCCCC00"/>
      </bottom>
      <diagonal/>
    </border>
    <border>
      <left style="thin">
        <color indexed="8"/>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thin">
        <color indexed="8"/>
      </left>
      <right style="medium">
        <color indexed="8"/>
      </right>
      <top style="thin">
        <color indexed="8"/>
      </top>
      <bottom style="medium">
        <color indexed="64"/>
      </bottom>
      <diagonal/>
    </border>
  </borders>
  <cellStyleXfs count="2">
    <xf numFmtId="0" fontId="0" fillId="0" borderId="0"/>
    <xf numFmtId="41" fontId="30" fillId="0" borderId="0" applyFont="0" applyFill="0" applyBorder="0" applyAlignment="0" applyProtection="0"/>
  </cellStyleXfs>
  <cellXfs count="410">
    <xf numFmtId="0" fontId="0" fillId="0" borderId="0" xfId="0"/>
    <xf numFmtId="0" fontId="1" fillId="0" borderId="0" xfId="0" applyFont="1" applyFill="1" applyBorder="1" applyAlignment="1">
      <alignment horizontal="centerContinuous" vertical="top" wrapText="1"/>
    </xf>
    <xf numFmtId="0" fontId="1" fillId="0" borderId="0" xfId="0" applyFont="1" applyFill="1" applyAlignment="1">
      <alignment horizontal="centerContinuous" vertical="top" wrapText="1"/>
    </xf>
    <xf numFmtId="0" fontId="0" fillId="0" borderId="0" xfId="0" applyFill="1" applyAlignment="1">
      <alignment horizontal="centerContinuous" vertical="top" wrapText="1"/>
    </xf>
    <xf numFmtId="0" fontId="0" fillId="0" borderId="0" xfId="0" applyAlignment="1">
      <alignment wrapText="1"/>
    </xf>
    <xf numFmtId="0" fontId="0" fillId="0" borderId="0" xfId="0" applyFill="1" applyAlignment="1">
      <alignment vertical="top" wrapText="1"/>
    </xf>
    <xf numFmtId="0" fontId="0" fillId="0" borderId="0" xfId="0" applyAlignment="1"/>
    <xf numFmtId="0" fontId="2" fillId="0" borderId="0" xfId="0" applyFont="1"/>
    <xf numFmtId="0" fontId="6" fillId="0" borderId="0" xfId="0" applyFont="1" applyAlignment="1"/>
    <xf numFmtId="49" fontId="1" fillId="0" borderId="0" xfId="0" applyNumberFormat="1" applyFont="1" applyFill="1" applyBorder="1" applyAlignment="1">
      <alignment horizontal="centerContinuous" vertical="top" wrapText="1"/>
    </xf>
    <xf numFmtId="3" fontId="0" fillId="0" borderId="0" xfId="0" applyNumberFormat="1" applyFill="1" applyAlignment="1">
      <alignment horizontal="centerContinuous" vertical="top" wrapText="1"/>
    </xf>
    <xf numFmtId="0" fontId="6" fillId="4" borderId="0" xfId="0" applyFont="1" applyFill="1" applyBorder="1" applyAlignment="1">
      <alignment horizontal="left" vertical="top"/>
    </xf>
    <xf numFmtId="41" fontId="8" fillId="0" borderId="0" xfId="1" applyFont="1" applyBorder="1" applyAlignment="1"/>
    <xf numFmtId="0" fontId="9" fillId="0" borderId="0" xfId="0" applyFont="1" applyBorder="1" applyAlignment="1"/>
    <xf numFmtId="0" fontId="6" fillId="0" borderId="0" xfId="0" applyFont="1" applyFill="1" applyBorder="1" applyAlignment="1">
      <alignment vertical="center"/>
    </xf>
    <xf numFmtId="49" fontId="2" fillId="0" borderId="0" xfId="0" applyNumberFormat="1" applyFont="1" applyAlignment="1">
      <alignment horizontal="centerContinuous" wrapText="1"/>
    </xf>
    <xf numFmtId="0" fontId="2" fillId="0" borderId="0" xfId="0" applyFont="1" applyAlignment="1">
      <alignment horizontal="centerContinuous" wrapText="1"/>
    </xf>
    <xf numFmtId="3" fontId="0" fillId="0" borderId="0" xfId="0" applyNumberFormat="1"/>
    <xf numFmtId="2" fontId="0" fillId="0" borderId="0" xfId="0" applyNumberFormat="1"/>
    <xf numFmtId="0" fontId="1" fillId="0" borderId="0" xfId="0" applyFont="1" applyAlignment="1">
      <alignment horizontal="centerContinuous" wrapText="1"/>
    </xf>
    <xf numFmtId="0" fontId="10" fillId="0" borderId="0" xfId="0" applyFont="1" applyAlignment="1">
      <alignment horizontal="centerContinuous" wrapText="1"/>
    </xf>
    <xf numFmtId="0" fontId="10" fillId="0" borderId="0" xfId="0" applyFont="1" applyAlignment="1">
      <alignment horizontal="centerContinuous"/>
    </xf>
    <xf numFmtId="0" fontId="0" fillId="0" borderId="0" xfId="0" applyBorder="1"/>
    <xf numFmtId="0" fontId="0" fillId="0" borderId="0" xfId="0" applyAlignment="1">
      <alignment horizontal="centerContinuous" wrapText="1"/>
    </xf>
    <xf numFmtId="164" fontId="11" fillId="0" borderId="0" xfId="0" applyNumberFormat="1" applyFont="1" applyAlignment="1">
      <alignment horizontal="left" wrapText="1"/>
    </xf>
    <xf numFmtId="0" fontId="11" fillId="0" borderId="0" xfId="0" applyFont="1" applyAlignment="1">
      <alignment horizontal="centerContinuous" wrapText="1"/>
    </xf>
    <xf numFmtId="164" fontId="11" fillId="0" borderId="0" xfId="0" applyNumberFormat="1" applyFont="1" applyAlignment="1">
      <alignment horizontal="centerContinuous" wrapText="1"/>
    </xf>
    <xf numFmtId="164" fontId="12" fillId="0" borderId="7" xfId="1" applyNumberFormat="1" applyFont="1" applyBorder="1" applyAlignment="1" applyProtection="1">
      <alignment horizontal="center"/>
      <protection hidden="1"/>
    </xf>
    <xf numFmtId="164" fontId="13" fillId="0" borderId="8" xfId="1" applyNumberFormat="1" applyFont="1" applyBorder="1" applyAlignment="1" applyProtection="1">
      <alignment horizontal="centerContinuous" wrapText="1"/>
      <protection hidden="1"/>
    </xf>
    <xf numFmtId="164" fontId="14" fillId="0" borderId="8" xfId="1" applyNumberFormat="1" applyFont="1" applyBorder="1" applyAlignment="1" applyProtection="1">
      <alignment horizontal="centerContinuous" vertical="center" wrapText="1"/>
      <protection hidden="1"/>
    </xf>
    <xf numFmtId="164" fontId="14" fillId="0" borderId="9" xfId="1" applyNumberFormat="1" applyFont="1" applyBorder="1" applyAlignment="1" applyProtection="1">
      <alignment horizontal="centerContinuous" vertical="center" wrapText="1"/>
      <protection hidden="1"/>
    </xf>
    <xf numFmtId="164" fontId="15" fillId="0" borderId="10" xfId="1" applyNumberFormat="1" applyFont="1" applyBorder="1" applyAlignment="1" applyProtection="1">
      <alignment horizontal="center"/>
      <protection hidden="1"/>
    </xf>
    <xf numFmtId="164" fontId="13" fillId="0" borderId="11" xfId="1" applyNumberFormat="1" applyFont="1" applyBorder="1" applyAlignment="1" applyProtection="1">
      <alignment horizontal="centerContinuous" wrapText="1"/>
      <protection hidden="1"/>
    </xf>
    <xf numFmtId="164" fontId="16" fillId="0" borderId="11" xfId="1" applyNumberFormat="1" applyFont="1" applyBorder="1" applyAlignment="1" applyProtection="1">
      <alignment horizontal="center" vertical="center" wrapText="1"/>
      <protection hidden="1"/>
    </xf>
    <xf numFmtId="164" fontId="16" fillId="0" borderId="11" xfId="1" applyNumberFormat="1" applyFont="1" applyBorder="1" applyAlignment="1" applyProtection="1">
      <alignment horizontal="center" vertical="center"/>
      <protection hidden="1"/>
    </xf>
    <xf numFmtId="164" fontId="16" fillId="0" borderId="12" xfId="1" applyNumberFormat="1" applyFont="1" applyBorder="1" applyAlignment="1" applyProtection="1">
      <alignment horizontal="center" vertical="center"/>
      <protection hidden="1"/>
    </xf>
    <xf numFmtId="164" fontId="17" fillId="0" borderId="0" xfId="0" applyNumberFormat="1" applyFont="1"/>
    <xf numFmtId="164" fontId="18" fillId="0" borderId="13" xfId="1" applyNumberFormat="1" applyFont="1" applyBorder="1" applyAlignment="1" applyProtection="1">
      <alignment horizontal="center"/>
      <protection hidden="1"/>
    </xf>
    <xf numFmtId="164" fontId="12" fillId="0" borderId="8" xfId="1" applyNumberFormat="1" applyFont="1" applyBorder="1" applyAlignment="1" applyProtection="1">
      <protection hidden="1"/>
    </xf>
    <xf numFmtId="164" fontId="12" fillId="0" borderId="9" xfId="1" applyNumberFormat="1" applyFont="1" applyBorder="1" applyAlignment="1" applyProtection="1">
      <protection hidden="1"/>
    </xf>
    <xf numFmtId="38" fontId="19" fillId="0" borderId="0" xfId="0" applyNumberFormat="1" applyFont="1"/>
    <xf numFmtId="164" fontId="15" fillId="0" borderId="14" xfId="1" applyNumberFormat="1" applyFont="1" applyBorder="1" applyAlignment="1" applyProtection="1">
      <alignment horizontal="center"/>
      <protection hidden="1"/>
    </xf>
    <xf numFmtId="164" fontId="20" fillId="0" borderId="15" xfId="1" applyNumberFormat="1" applyFont="1" applyBorder="1" applyAlignment="1" applyProtection="1">
      <protection hidden="1"/>
    </xf>
    <xf numFmtId="164" fontId="20" fillId="0" borderId="16" xfId="1" applyNumberFormat="1" applyFont="1" applyBorder="1" applyAlignment="1" applyProtection="1">
      <protection hidden="1"/>
    </xf>
    <xf numFmtId="164" fontId="19" fillId="0" borderId="0" xfId="0" applyNumberFormat="1" applyFont="1"/>
    <xf numFmtId="164" fontId="8" fillId="0" borderId="17" xfId="1" applyNumberFormat="1" applyFont="1" applyBorder="1" applyAlignment="1" applyProtection="1">
      <alignment horizontal="justify" wrapText="1"/>
      <protection hidden="1"/>
    </xf>
    <xf numFmtId="164" fontId="14" fillId="0" borderId="18" xfId="1" applyNumberFormat="1" applyFont="1" applyBorder="1" applyAlignment="1" applyProtection="1">
      <protection hidden="1"/>
    </xf>
    <xf numFmtId="164" fontId="14" fillId="0" borderId="18" xfId="1" applyNumberFormat="1" applyFont="1" applyFill="1" applyBorder="1" applyAlignment="1" applyProtection="1">
      <protection hidden="1"/>
    </xf>
    <xf numFmtId="164" fontId="14" fillId="0" borderId="19" xfId="1" applyNumberFormat="1" applyFont="1" applyFill="1" applyBorder="1" applyAlignment="1" applyProtection="1">
      <protection hidden="1"/>
    </xf>
    <xf numFmtId="0" fontId="19" fillId="0" borderId="0" xfId="0" applyFont="1"/>
    <xf numFmtId="164" fontId="14" fillId="0" borderId="20" xfId="1" applyNumberFormat="1" applyFont="1" applyBorder="1" applyAlignment="1" applyProtection="1">
      <protection hidden="1"/>
    </xf>
    <xf numFmtId="164" fontId="14" fillId="0" borderId="20" xfId="1" applyNumberFormat="1" applyFont="1" applyFill="1" applyBorder="1" applyAlignment="1" applyProtection="1">
      <protection hidden="1"/>
    </xf>
    <xf numFmtId="164" fontId="14" fillId="0" borderId="21" xfId="1" applyNumberFormat="1" applyFont="1" applyFill="1" applyBorder="1" applyAlignment="1" applyProtection="1">
      <protection hidden="1"/>
    </xf>
    <xf numFmtId="164" fontId="14" fillId="0" borderId="22" xfId="1" applyNumberFormat="1" applyFont="1" applyFill="1" applyBorder="1" applyAlignment="1" applyProtection="1">
      <protection hidden="1"/>
    </xf>
    <xf numFmtId="164" fontId="14" fillId="0" borderId="24" xfId="1" applyNumberFormat="1" applyFont="1" applyBorder="1" applyAlignment="1" applyProtection="1">
      <protection hidden="1"/>
    </xf>
    <xf numFmtId="164" fontId="14" fillId="0" borderId="24" xfId="1" applyNumberFormat="1" applyFont="1" applyFill="1" applyBorder="1" applyAlignment="1" applyProtection="1">
      <protection hidden="1"/>
    </xf>
    <xf numFmtId="164" fontId="14" fillId="0" borderId="25" xfId="1" applyNumberFormat="1" applyFont="1" applyFill="1" applyBorder="1" applyAlignment="1" applyProtection="1">
      <protection hidden="1"/>
    </xf>
    <xf numFmtId="164" fontId="0" fillId="0" borderId="0" xfId="0" applyNumberFormat="1"/>
    <xf numFmtId="164" fontId="8" fillId="0" borderId="26" xfId="1" applyNumberFormat="1" applyFont="1" applyBorder="1" applyAlignment="1" applyProtection="1">
      <alignment horizontal="justify" wrapText="1"/>
      <protection hidden="1"/>
    </xf>
    <xf numFmtId="164" fontId="16" fillId="0" borderId="20" xfId="1" applyNumberFormat="1" applyFont="1" applyFill="1" applyBorder="1" applyAlignment="1" applyProtection="1">
      <protection hidden="1"/>
    </xf>
    <xf numFmtId="164" fontId="14" fillId="0" borderId="20" xfId="1" applyNumberFormat="1" applyFont="1" applyFill="1" applyBorder="1" applyAlignment="1" applyProtection="1">
      <alignment wrapText="1"/>
      <protection hidden="1"/>
    </xf>
    <xf numFmtId="164" fontId="14" fillId="0" borderId="18" xfId="1" quotePrefix="1" applyNumberFormat="1" applyFont="1" applyFill="1" applyBorder="1" applyAlignment="1" applyProtection="1">
      <protection hidden="1"/>
    </xf>
    <xf numFmtId="164" fontId="16" fillId="0" borderId="24" xfId="1" applyNumberFormat="1" applyFont="1" applyFill="1" applyBorder="1" applyAlignment="1" applyProtection="1">
      <alignment wrapText="1"/>
      <protection hidden="1"/>
    </xf>
    <xf numFmtId="0" fontId="19" fillId="0" borderId="18" xfId="0" applyFont="1" applyFill="1" applyBorder="1" applyAlignment="1"/>
    <xf numFmtId="0" fontId="19" fillId="0" borderId="19" xfId="0" applyFont="1" applyFill="1" applyBorder="1" applyAlignment="1"/>
    <xf numFmtId="164" fontId="14" fillId="0" borderId="27" xfId="1" applyNumberFormat="1" applyFont="1" applyFill="1" applyBorder="1" applyAlignment="1" applyProtection="1">
      <protection hidden="1"/>
    </xf>
    <xf numFmtId="0" fontId="14" fillId="0" borderId="18" xfId="0" applyFont="1" applyFill="1" applyBorder="1" applyAlignment="1"/>
    <xf numFmtId="0" fontId="14" fillId="0" borderId="27" xfId="0" applyFont="1" applyFill="1" applyBorder="1" applyAlignment="1"/>
    <xf numFmtId="164" fontId="14" fillId="0" borderId="15" xfId="1" applyNumberFormat="1" applyFont="1" applyFill="1" applyBorder="1" applyAlignment="1" applyProtection="1">
      <protection hidden="1"/>
    </xf>
    <xf numFmtId="164" fontId="14" fillId="0" borderId="28" xfId="1" applyNumberFormat="1" applyFont="1" applyFill="1" applyBorder="1" applyAlignment="1" applyProtection="1">
      <protection hidden="1"/>
    </xf>
    <xf numFmtId="164" fontId="14" fillId="0" borderId="29" xfId="1" applyNumberFormat="1" applyFont="1" applyFill="1" applyBorder="1" applyAlignment="1" applyProtection="1">
      <protection hidden="1"/>
    </xf>
    <xf numFmtId="0" fontId="14" fillId="0" borderId="24" xfId="0" applyFont="1" applyFill="1" applyBorder="1" applyAlignment="1"/>
    <xf numFmtId="0" fontId="14" fillId="0" borderId="25" xfId="0" applyFont="1" applyFill="1" applyBorder="1" applyAlignment="1"/>
    <xf numFmtId="0" fontId="19" fillId="0" borderId="27" xfId="0" applyFont="1" applyFill="1" applyBorder="1" applyAlignment="1"/>
    <xf numFmtId="0" fontId="0" fillId="0" borderId="18" xfId="0" applyFill="1" applyBorder="1" applyAlignment="1"/>
    <xf numFmtId="164" fontId="22" fillId="0" borderId="0" xfId="0" applyNumberFormat="1" applyFont="1"/>
    <xf numFmtId="164" fontId="20" fillId="0" borderId="18" xfId="1" applyNumberFormat="1" applyFont="1" applyBorder="1" applyAlignment="1" applyProtection="1">
      <protection hidden="1"/>
    </xf>
    <xf numFmtId="0" fontId="22" fillId="0" borderId="0" xfId="0" applyFont="1"/>
    <xf numFmtId="164" fontId="8" fillId="0" borderId="13" xfId="1" applyNumberFormat="1" applyFont="1" applyFill="1" applyBorder="1" applyAlignment="1" applyProtection="1">
      <alignment horizontal="justify" wrapText="1"/>
      <protection hidden="1"/>
    </xf>
    <xf numFmtId="164" fontId="20" fillId="0" borderId="30" xfId="1" applyNumberFormat="1" applyFont="1" applyBorder="1" applyAlignment="1" applyProtection="1">
      <protection hidden="1"/>
    </xf>
    <xf numFmtId="0" fontId="19" fillId="0" borderId="30" xfId="0" applyFont="1" applyFill="1" applyBorder="1" applyAlignment="1"/>
    <xf numFmtId="0" fontId="19" fillId="0" borderId="31" xfId="0" applyFont="1" applyFill="1" applyBorder="1" applyAlignment="1"/>
    <xf numFmtId="0" fontId="17" fillId="0" borderId="0" xfId="0" applyFont="1"/>
    <xf numFmtId="0" fontId="23" fillId="0" borderId="0" xfId="0" applyFont="1"/>
    <xf numFmtId="0" fontId="24" fillId="0" borderId="0" xfId="0" applyFont="1"/>
    <xf numFmtId="0" fontId="23" fillId="0" borderId="0" xfId="0" applyFont="1" applyAlignment="1"/>
    <xf numFmtId="0" fontId="23" fillId="0" borderId="0" xfId="0" applyFont="1" applyAlignment="1">
      <alignment vertical="center"/>
    </xf>
    <xf numFmtId="0" fontId="25" fillId="0" borderId="0" xfId="0" applyFont="1"/>
    <xf numFmtId="0" fontId="25" fillId="0" borderId="0" xfId="0" applyFont="1" applyAlignment="1"/>
    <xf numFmtId="0" fontId="23" fillId="0" borderId="0" xfId="0" applyFont="1" applyAlignment="1">
      <alignment horizontal="centerContinuous"/>
    </xf>
    <xf numFmtId="0" fontId="23" fillId="0" borderId="0" xfId="0" applyFont="1" applyAlignment="1">
      <alignment horizontal="centerContinuous" wrapText="1"/>
    </xf>
    <xf numFmtId="0" fontId="23" fillId="0" borderId="0" xfId="0" applyFont="1" applyAlignment="1">
      <alignment horizontal="left"/>
    </xf>
    <xf numFmtId="0" fontId="22" fillId="0" borderId="24" xfId="0" applyFont="1" applyBorder="1" applyAlignment="1">
      <alignment horizontal="center"/>
    </xf>
    <xf numFmtId="38" fontId="12" fillId="0" borderId="32" xfId="1" applyNumberFormat="1" applyFont="1" applyBorder="1" applyAlignment="1" applyProtection="1">
      <alignment horizontal="center"/>
      <protection hidden="1"/>
    </xf>
    <xf numFmtId="38" fontId="13" fillId="0" borderId="33" xfId="1" applyNumberFormat="1" applyFont="1" applyBorder="1" applyAlignment="1" applyProtection="1">
      <alignment horizontal="centerContinuous" wrapText="1"/>
      <protection hidden="1"/>
    </xf>
    <xf numFmtId="38" fontId="14" fillId="0" borderId="34" xfId="1" applyNumberFormat="1" applyFont="1" applyBorder="1" applyAlignment="1" applyProtection="1">
      <alignment horizontal="center" vertical="center" wrapText="1"/>
      <protection hidden="1"/>
    </xf>
    <xf numFmtId="38" fontId="14" fillId="0" borderId="34" xfId="1" applyNumberFormat="1" applyFont="1" applyBorder="1" applyAlignment="1" applyProtection="1">
      <alignment horizontal="center" vertical="center"/>
      <protection hidden="1"/>
    </xf>
    <xf numFmtId="38" fontId="14" fillId="0" borderId="35" xfId="1" applyNumberFormat="1" applyFont="1" applyBorder="1" applyAlignment="1" applyProtection="1">
      <alignment horizontal="center" vertical="center"/>
      <protection hidden="1"/>
    </xf>
    <xf numFmtId="38" fontId="15" fillId="0" borderId="36" xfId="1" applyNumberFormat="1" applyFont="1" applyBorder="1" applyAlignment="1" applyProtection="1">
      <alignment horizontal="center"/>
      <protection hidden="1"/>
    </xf>
    <xf numFmtId="38" fontId="29" fillId="0" borderId="37" xfId="1" applyNumberFormat="1" applyFont="1" applyBorder="1" applyAlignment="1" applyProtection="1">
      <alignment horizontal="center"/>
      <protection hidden="1"/>
    </xf>
    <xf numFmtId="38" fontId="29" fillId="0" borderId="38" xfId="1" applyNumberFormat="1" applyFont="1" applyBorder="1" applyAlignment="1" applyProtection="1">
      <alignment horizontal="center"/>
      <protection hidden="1"/>
    </xf>
    <xf numFmtId="38" fontId="29" fillId="0" borderId="39" xfId="1" applyNumberFormat="1" applyFont="1" applyBorder="1" applyAlignment="1" applyProtection="1">
      <alignment horizontal="center"/>
      <protection hidden="1"/>
    </xf>
    <xf numFmtId="38" fontId="29" fillId="0" borderId="40" xfId="1" applyNumberFormat="1" applyFont="1" applyBorder="1" applyAlignment="1" applyProtection="1">
      <alignment horizontal="center"/>
      <protection hidden="1"/>
    </xf>
    <xf numFmtId="38" fontId="0" fillId="0" borderId="0" xfId="0" applyNumberFormat="1"/>
    <xf numFmtId="38" fontId="15" fillId="0" borderId="41" xfId="1" applyNumberFormat="1" applyFont="1" applyBorder="1" applyAlignment="1" applyProtection="1">
      <alignment horizontal="center"/>
      <protection hidden="1"/>
    </xf>
    <xf numFmtId="38" fontId="20" fillId="0" borderId="42" xfId="1" applyNumberFormat="1" applyFont="1" applyBorder="1" applyAlignment="1" applyProtection="1">
      <alignment horizontal="center"/>
      <protection hidden="1"/>
    </xf>
    <xf numFmtId="38" fontId="20" fillId="0" borderId="43" xfId="1" applyNumberFormat="1" applyFont="1" applyBorder="1" applyAlignment="1" applyProtection="1">
      <alignment horizontal="center"/>
      <protection hidden="1"/>
    </xf>
    <xf numFmtId="38" fontId="20" fillId="0" borderId="44" xfId="1" applyNumberFormat="1" applyFont="1" applyBorder="1" applyAlignment="1" applyProtection="1">
      <alignment horizontal="center"/>
      <protection hidden="1"/>
    </xf>
    <xf numFmtId="0" fontId="27" fillId="0" borderId="0" xfId="0" applyFont="1"/>
    <xf numFmtId="38" fontId="16" fillId="0" borderId="0" xfId="1" applyNumberFormat="1" applyFont="1" applyBorder="1" applyAlignment="1" applyProtection="1">
      <alignment horizontal="justify" vertical="center" wrapText="1"/>
      <protection hidden="1"/>
    </xf>
    <xf numFmtId="38" fontId="27" fillId="0" borderId="17" xfId="1" applyNumberFormat="1" applyFont="1" applyBorder="1" applyAlignment="1" applyProtection="1">
      <alignment horizontal="justify" wrapText="1"/>
      <protection hidden="1"/>
    </xf>
    <xf numFmtId="38" fontId="22" fillId="0" borderId="45" xfId="1" applyNumberFormat="1" applyFont="1" applyBorder="1" applyAlignment="1" applyProtection="1">
      <alignment horizontal="center"/>
      <protection hidden="1"/>
    </xf>
    <xf numFmtId="38" fontId="22" fillId="0" borderId="46" xfId="1" applyNumberFormat="1" applyFont="1" applyFill="1" applyBorder="1" applyAlignment="1" applyProtection="1">
      <alignment horizontal="center"/>
      <protection hidden="1"/>
    </xf>
    <xf numFmtId="38" fontId="22" fillId="0" borderId="46" xfId="1" applyNumberFormat="1" applyFont="1" applyBorder="1" applyAlignment="1" applyProtection="1">
      <alignment horizontal="center"/>
      <protection hidden="1"/>
    </xf>
    <xf numFmtId="38" fontId="22" fillId="0" borderId="19" xfId="1" applyNumberFormat="1" applyFont="1" applyBorder="1" applyAlignment="1" applyProtection="1">
      <alignment horizontal="center"/>
      <protection hidden="1"/>
    </xf>
    <xf numFmtId="38" fontId="22" fillId="0" borderId="46" xfId="1" quotePrefix="1" applyNumberFormat="1" applyFont="1" applyFill="1" applyBorder="1" applyAlignment="1" applyProtection="1">
      <alignment horizontal="center"/>
      <protection hidden="1"/>
    </xf>
    <xf numFmtId="38" fontId="22" fillId="0" borderId="46" xfId="1" quotePrefix="1" applyNumberFormat="1" applyFont="1" applyBorder="1" applyAlignment="1" applyProtection="1">
      <alignment horizontal="center"/>
      <protection hidden="1"/>
    </xf>
    <xf numFmtId="38" fontId="22" fillId="0" borderId="19" xfId="1" quotePrefix="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wrapText="1"/>
      <protection hidden="1"/>
    </xf>
    <xf numFmtId="38" fontId="26" fillId="0" borderId="0" xfId="0" applyNumberFormat="1" applyFont="1"/>
    <xf numFmtId="38" fontId="22" fillId="0" borderId="18" xfId="1" applyNumberFormat="1" applyFont="1" applyFill="1" applyBorder="1" applyAlignment="1" applyProtection="1">
      <alignment horizontal="center"/>
      <protection hidden="1"/>
    </xf>
    <xf numFmtId="38" fontId="22" fillId="0" borderId="48" xfId="1" applyNumberFormat="1" applyFont="1" applyFill="1" applyBorder="1" applyAlignment="1" applyProtection="1">
      <alignment horizontal="center"/>
      <protection hidden="1"/>
    </xf>
    <xf numFmtId="38" fontId="22" fillId="0" borderId="48" xfId="1" applyNumberFormat="1" applyFont="1" applyBorder="1" applyAlignment="1" applyProtection="1">
      <alignment horizontal="center"/>
      <protection hidden="1"/>
    </xf>
    <xf numFmtId="38" fontId="22" fillId="0" borderId="22" xfId="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protection hidden="1"/>
    </xf>
    <xf numFmtId="38" fontId="22" fillId="0" borderId="0" xfId="1" applyNumberFormat="1" applyFont="1" applyBorder="1" applyAlignment="1" applyProtection="1">
      <alignment horizontal="right" vertical="center" wrapText="1"/>
      <protection hidden="1"/>
    </xf>
    <xf numFmtId="38" fontId="27" fillId="0" borderId="23" xfId="1" applyNumberFormat="1" applyFont="1" applyBorder="1" applyAlignment="1" applyProtection="1">
      <alignment horizontal="justify" wrapText="1"/>
      <protection hidden="1"/>
    </xf>
    <xf numFmtId="38" fontId="22" fillId="0" borderId="49" xfId="1" applyNumberFormat="1" applyFont="1" applyFill="1" applyBorder="1" applyAlignment="1" applyProtection="1">
      <alignment horizontal="center"/>
      <protection hidden="1"/>
    </xf>
    <xf numFmtId="38" fontId="22" fillId="0" borderId="49" xfId="1" applyNumberFormat="1" applyFont="1" applyBorder="1" applyAlignment="1" applyProtection="1">
      <alignment horizontal="center"/>
      <protection hidden="1"/>
    </xf>
    <xf numFmtId="38" fontId="22" fillId="0" borderId="25" xfId="1" applyNumberFormat="1" applyFont="1" applyBorder="1" applyAlignment="1" applyProtection="1">
      <alignment horizontal="center"/>
      <protection hidden="1"/>
    </xf>
    <xf numFmtId="38" fontId="14" fillId="0" borderId="8" xfId="1" applyNumberFormat="1" applyFont="1" applyBorder="1" applyAlignment="1" applyProtection="1">
      <alignment horizontal="center" vertical="center"/>
      <protection hidden="1"/>
    </xf>
    <xf numFmtId="38" fontId="27" fillId="0" borderId="23" xfId="1" applyNumberFormat="1" applyFont="1" applyBorder="1" applyAlignment="1" applyProtection="1">
      <alignment horizontal="left" wrapText="1"/>
      <protection hidden="1"/>
    </xf>
    <xf numFmtId="38" fontId="27" fillId="0" borderId="17" xfId="1" applyNumberFormat="1" applyFont="1" applyBorder="1" applyAlignment="1" applyProtection="1">
      <alignment horizontal="left" wrapText="1"/>
      <protection hidden="1"/>
    </xf>
    <xf numFmtId="38" fontId="14" fillId="0" borderId="21" xfId="1" applyNumberFormat="1" applyFont="1" applyFill="1" applyBorder="1" applyAlignment="1" applyProtection="1">
      <alignment horizontal="center" vertical="center"/>
      <protection hidden="1"/>
    </xf>
    <xf numFmtId="38" fontId="8" fillId="0" borderId="26" xfId="1" applyNumberFormat="1" applyFont="1" applyBorder="1" applyAlignment="1" applyProtection="1">
      <alignment horizontal="left"/>
      <protection hidden="1"/>
    </xf>
    <xf numFmtId="38" fontId="14" fillId="0" borderId="46" xfId="1" applyNumberFormat="1" applyFont="1" applyFill="1" applyBorder="1" applyAlignment="1" applyProtection="1">
      <alignment horizontal="left"/>
      <protection hidden="1"/>
    </xf>
    <xf numFmtId="38" fontId="14" fillId="0" borderId="18" xfId="1" applyNumberFormat="1" applyFont="1" applyFill="1" applyBorder="1" applyAlignment="1" applyProtection="1">
      <alignment horizontal="left"/>
      <protection hidden="1"/>
    </xf>
    <xf numFmtId="38" fontId="14" fillId="0" borderId="48" xfId="1" applyNumberFormat="1" applyFont="1" applyFill="1" applyBorder="1" applyAlignment="1" applyProtection="1">
      <alignment horizontal="left"/>
      <protection hidden="1"/>
    </xf>
    <xf numFmtId="38" fontId="14" fillId="0" borderId="48" xfId="1" applyNumberFormat="1" applyFont="1" applyBorder="1" applyAlignment="1" applyProtection="1">
      <alignment horizontal="left"/>
      <protection hidden="1"/>
    </xf>
    <xf numFmtId="38" fontId="14" fillId="0" borderId="48" xfId="1" applyNumberFormat="1" applyFont="1" applyBorder="1" applyAlignment="1" applyProtection="1">
      <alignment horizontal="center"/>
      <protection hidden="1"/>
    </xf>
    <xf numFmtId="38" fontId="14" fillId="0" borderId="22" xfId="1" applyNumberFormat="1" applyFont="1" applyBorder="1" applyAlignment="1" applyProtection="1">
      <alignment horizontal="left"/>
      <protection hidden="1"/>
    </xf>
    <xf numFmtId="38" fontId="14" fillId="0" borderId="50" xfId="1" applyNumberFormat="1" applyFont="1" applyBorder="1" applyAlignment="1" applyProtection="1">
      <alignment horizontal="center" vertical="center" wrapText="1"/>
      <protection hidden="1"/>
    </xf>
    <xf numFmtId="38" fontId="8" fillId="0" borderId="26" xfId="1" applyNumberFormat="1" applyFont="1" applyBorder="1" applyAlignment="1" applyProtection="1">
      <alignment horizontal="justify" wrapText="1"/>
      <protection hidden="1"/>
    </xf>
    <xf numFmtId="0" fontId="8" fillId="0" borderId="0" xfId="0" applyFont="1" applyAlignment="1">
      <alignment horizontal="left"/>
    </xf>
    <xf numFmtId="38" fontId="14" fillId="0" borderId="8" xfId="1" applyNumberFormat="1" applyFont="1" applyBorder="1" applyAlignment="1" applyProtection="1">
      <alignment horizontal="center" vertical="center" wrapText="1"/>
      <protection hidden="1"/>
    </xf>
    <xf numFmtId="38" fontId="8" fillId="0" borderId="17" xfId="1" applyNumberFormat="1" applyFont="1" applyBorder="1" applyAlignment="1" applyProtection="1">
      <alignment horizontal="justify" wrapText="1"/>
      <protection hidden="1"/>
    </xf>
    <xf numFmtId="38" fontId="22" fillId="0" borderId="51" xfId="1" applyNumberFormat="1" applyFont="1" applyFill="1" applyBorder="1" applyAlignment="1" applyProtection="1">
      <alignment horizontal="center"/>
      <protection hidden="1"/>
    </xf>
    <xf numFmtId="38" fontId="22" fillId="0" borderId="51" xfId="1" applyNumberFormat="1" applyFont="1" applyBorder="1" applyAlignment="1" applyProtection="1">
      <alignment horizontal="center"/>
      <protection hidden="1"/>
    </xf>
    <xf numFmtId="38" fontId="22" fillId="0" borderId="52" xfId="1" applyNumberFormat="1" applyFont="1" applyBorder="1" applyAlignment="1" applyProtection="1">
      <alignment horizontal="center"/>
      <protection hidden="1"/>
    </xf>
    <xf numFmtId="38" fontId="22" fillId="0" borderId="18" xfId="1" quotePrefix="1" applyNumberFormat="1" applyFont="1" applyFill="1" applyBorder="1" applyAlignment="1" applyProtection="1">
      <alignment horizontal="center"/>
      <protection hidden="1"/>
    </xf>
    <xf numFmtId="38" fontId="22" fillId="0" borderId="27" xfId="1" quotePrefix="1" applyNumberFormat="1" applyFont="1" applyBorder="1" applyAlignment="1" applyProtection="1">
      <alignment horizontal="center"/>
      <protection hidden="1"/>
    </xf>
    <xf numFmtId="38" fontId="27" fillId="0" borderId="17" xfId="1" applyNumberFormat="1" applyFont="1" applyBorder="1" applyProtection="1">
      <protection hidden="1"/>
    </xf>
    <xf numFmtId="0" fontId="0" fillId="0" borderId="46" xfId="0" applyFill="1" applyBorder="1" applyAlignment="1">
      <alignment horizontal="center"/>
    </xf>
    <xf numFmtId="0" fontId="0" fillId="0" borderId="18" xfId="0"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38" fontId="14" fillId="0" borderId="51" xfId="1" applyNumberFormat="1" applyFont="1" applyFill="1" applyBorder="1" applyAlignment="1" applyProtection="1">
      <alignment horizontal="center" vertical="center" wrapText="1"/>
      <protection hidden="1"/>
    </xf>
    <xf numFmtId="38" fontId="22" fillId="0" borderId="18" xfId="1" applyNumberFormat="1" applyFont="1" applyBorder="1" applyAlignment="1" applyProtection="1">
      <alignment horizontal="center"/>
      <protection hidden="1"/>
    </xf>
    <xf numFmtId="0" fontId="22" fillId="0" borderId="46" xfId="0" applyFont="1" applyFill="1" applyBorder="1" applyAlignment="1">
      <alignment horizontal="center"/>
    </xf>
    <xf numFmtId="0" fontId="22" fillId="0" borderId="18" xfId="0" applyFont="1" applyFill="1" applyBorder="1" applyAlignment="1">
      <alignment horizontal="center"/>
    </xf>
    <xf numFmtId="0" fontId="22" fillId="0" borderId="18" xfId="0" applyFont="1" applyBorder="1" applyAlignment="1">
      <alignment horizontal="center"/>
    </xf>
    <xf numFmtId="0" fontId="22" fillId="0" borderId="27" xfId="0" applyFont="1" applyBorder="1" applyAlignment="1">
      <alignment horizontal="center"/>
    </xf>
    <xf numFmtId="38" fontId="22" fillId="0" borderId="20" xfId="1" applyNumberFormat="1" applyFont="1" applyFill="1" applyBorder="1" applyAlignment="1" applyProtection="1">
      <alignment horizontal="center"/>
      <protection hidden="1"/>
    </xf>
    <xf numFmtId="38" fontId="22" fillId="0" borderId="20" xfId="1" applyNumberFormat="1" applyFont="1" applyBorder="1" applyAlignment="1" applyProtection="1">
      <alignment horizontal="center"/>
      <protection hidden="1"/>
    </xf>
    <xf numFmtId="38" fontId="22" fillId="0" borderId="53" xfId="1" applyNumberFormat="1" applyFont="1" applyBorder="1" applyAlignment="1" applyProtection="1">
      <alignment horizontal="center"/>
      <protection hidden="1"/>
    </xf>
    <xf numFmtId="38" fontId="15" fillId="0" borderId="54" xfId="1" applyNumberFormat="1" applyFont="1" applyBorder="1" applyAlignment="1" applyProtection="1">
      <alignment horizontal="center"/>
      <protection hidden="1"/>
    </xf>
    <xf numFmtId="38" fontId="22" fillId="0" borderId="42" xfId="1" applyNumberFormat="1" applyFont="1" applyBorder="1" applyAlignment="1" applyProtection="1">
      <alignment horizontal="center"/>
      <protection hidden="1"/>
    </xf>
    <xf numFmtId="38" fontId="22" fillId="0" borderId="55" xfId="1" applyNumberFormat="1" applyFont="1" applyFill="1" applyBorder="1" applyAlignment="1" applyProtection="1">
      <alignment horizontal="center"/>
      <protection hidden="1"/>
    </xf>
    <xf numFmtId="38" fontId="22" fillId="0" borderId="56" xfId="1" applyNumberFormat="1" applyFont="1" applyFill="1" applyBorder="1" applyAlignment="1" applyProtection="1">
      <alignment horizontal="center"/>
      <protection hidden="1"/>
    </xf>
    <xf numFmtId="38" fontId="22" fillId="0" borderId="56" xfId="1" applyNumberFormat="1" applyFont="1" applyBorder="1" applyAlignment="1" applyProtection="1">
      <alignment horizontal="center"/>
      <protection hidden="1"/>
    </xf>
    <xf numFmtId="38" fontId="22" fillId="0" borderId="16" xfId="1" applyNumberFormat="1" applyFont="1" applyBorder="1" applyAlignment="1" applyProtection="1">
      <alignment horizontal="center"/>
      <protection hidden="1"/>
    </xf>
    <xf numFmtId="0" fontId="28" fillId="0" borderId="0" xfId="0" applyFont="1"/>
    <xf numFmtId="38" fontId="22" fillId="0" borderId="57" xfId="1" applyNumberFormat="1" applyFont="1" applyFill="1" applyBorder="1" applyAlignment="1" applyProtection="1">
      <alignment horizontal="center"/>
      <protection hidden="1"/>
    </xf>
    <xf numFmtId="0" fontId="22" fillId="0" borderId="49" xfId="0" applyFont="1" applyFill="1" applyBorder="1" applyAlignment="1">
      <alignment horizontal="center"/>
    </xf>
    <xf numFmtId="0" fontId="22" fillId="0" borderId="24" xfId="0" applyFont="1" applyFill="1" applyBorder="1" applyAlignment="1">
      <alignment horizontal="center"/>
    </xf>
    <xf numFmtId="0" fontId="22" fillId="0" borderId="58" xfId="0" applyFont="1" applyBorder="1" applyAlignment="1">
      <alignment horizontal="center"/>
    </xf>
    <xf numFmtId="0" fontId="22" fillId="0" borderId="49" xfId="0" applyFont="1" applyBorder="1" applyAlignment="1">
      <alignment horizontal="center"/>
    </xf>
    <xf numFmtId="0" fontId="22" fillId="0" borderId="25" xfId="0" applyFont="1" applyBorder="1" applyAlignment="1">
      <alignment horizontal="center"/>
    </xf>
    <xf numFmtId="38" fontId="8" fillId="0" borderId="17" xfId="1" applyNumberFormat="1" applyFont="1" applyBorder="1" applyProtection="1">
      <protection hidden="1"/>
    </xf>
    <xf numFmtId="38" fontId="20" fillId="0" borderId="48" xfId="1" applyNumberFormat="1" applyFont="1" applyFill="1" applyBorder="1" applyAlignment="1" applyProtection="1">
      <alignment horizontal="center"/>
      <protection hidden="1"/>
    </xf>
    <xf numFmtId="38" fontId="20" fillId="0" borderId="20" xfId="1" applyNumberFormat="1" applyFont="1" applyFill="1" applyBorder="1" applyAlignment="1" applyProtection="1">
      <alignment horizontal="center"/>
      <protection hidden="1"/>
    </xf>
    <xf numFmtId="38" fontId="20" fillId="0" borderId="20" xfId="1" applyNumberFormat="1" applyFont="1" applyBorder="1" applyAlignment="1" applyProtection="1">
      <alignment horizontal="center"/>
      <protection hidden="1"/>
    </xf>
    <xf numFmtId="38" fontId="20" fillId="0" borderId="53" xfId="1" applyNumberFormat="1" applyFont="1" applyBorder="1" applyAlignment="1" applyProtection="1">
      <alignment horizontal="center"/>
      <protection hidden="1"/>
    </xf>
    <xf numFmtId="0" fontId="14" fillId="0" borderId="0" xfId="0" applyFont="1"/>
    <xf numFmtId="38" fontId="20" fillId="0" borderId="46" xfId="1" applyNumberFormat="1" applyFont="1" applyFill="1" applyBorder="1" applyAlignment="1" applyProtection="1">
      <alignment horizontal="center"/>
      <protection hidden="1"/>
    </xf>
    <xf numFmtId="38" fontId="20" fillId="0" borderId="18" xfId="1" applyNumberFormat="1" applyFont="1" applyFill="1" applyBorder="1" applyAlignment="1" applyProtection="1">
      <alignment horizontal="center"/>
      <protection hidden="1"/>
    </xf>
    <xf numFmtId="38" fontId="20" fillId="0" borderId="18" xfId="1" applyNumberFormat="1" applyFont="1" applyBorder="1" applyAlignment="1" applyProtection="1">
      <alignment horizontal="center"/>
      <protection hidden="1"/>
    </xf>
    <xf numFmtId="38" fontId="20" fillId="0" borderId="27" xfId="1" applyNumberFormat="1" applyFont="1" applyBorder="1" applyAlignment="1" applyProtection="1">
      <alignment horizontal="center"/>
      <protection hidden="1"/>
    </xf>
    <xf numFmtId="38" fontId="8" fillId="0" borderId="13" xfId="1" applyNumberFormat="1" applyFont="1" applyFill="1" applyBorder="1" applyAlignment="1" applyProtection="1">
      <alignment horizontal="justify" wrapText="1"/>
      <protection hidden="1"/>
    </xf>
    <xf numFmtId="38" fontId="8" fillId="0" borderId="59" xfId="1" applyNumberFormat="1" applyFont="1" applyBorder="1" applyAlignment="1" applyProtection="1">
      <alignment horizontal="justify" wrapText="1"/>
      <protection hidden="1"/>
    </xf>
    <xf numFmtId="38" fontId="22" fillId="0" borderId="60" xfId="1" applyNumberFormat="1" applyFont="1" applyBorder="1" applyAlignment="1" applyProtection="1">
      <alignment horizontal="center"/>
      <protection hidden="1"/>
    </xf>
    <xf numFmtId="0" fontId="0" fillId="0" borderId="61" xfId="0" applyFill="1" applyBorder="1" applyAlignment="1">
      <alignment horizontal="center"/>
    </xf>
    <xf numFmtId="0" fontId="0" fillId="0" borderId="30" xfId="0" applyFill="1" applyBorder="1" applyAlignment="1">
      <alignment horizontal="center"/>
    </xf>
    <xf numFmtId="0" fontId="0" fillId="0" borderId="30" xfId="0" applyBorder="1" applyAlignment="1">
      <alignment horizontal="center"/>
    </xf>
    <xf numFmtId="0" fontId="0" fillId="0" borderId="62" xfId="0" applyBorder="1" applyAlignment="1">
      <alignment horizontal="center"/>
    </xf>
    <xf numFmtId="38" fontId="8" fillId="0" borderId="0" xfId="1" applyNumberFormat="1" applyFont="1" applyFill="1" applyBorder="1" applyAlignment="1" applyProtection="1">
      <alignment horizontal="justify" wrapText="1"/>
      <protection hidden="1"/>
    </xf>
    <xf numFmtId="38" fontId="9" fillId="0" borderId="0" xfId="1" applyNumberFormat="1" applyFont="1" applyFill="1" applyBorder="1" applyProtection="1">
      <protection hidden="1"/>
    </xf>
    <xf numFmtId="38" fontId="9" fillId="0" borderId="0" xfId="1" applyNumberFormat="1" applyFont="1" applyFill="1" applyBorder="1" applyAlignment="1" applyProtection="1">
      <alignment vertical="top"/>
      <protection hidden="1"/>
    </xf>
    <xf numFmtId="164" fontId="8" fillId="0" borderId="23" xfId="1" applyNumberFormat="1" applyFont="1" applyBorder="1" applyAlignment="1" applyProtection="1">
      <alignment horizontal="left" wrapText="1"/>
      <protection hidden="1"/>
    </xf>
    <xf numFmtId="164" fontId="8" fillId="0" borderId="17" xfId="1" applyNumberFormat="1" applyFont="1" applyBorder="1" applyAlignment="1" applyProtection="1">
      <alignment horizontal="left" wrapText="1"/>
      <protection hidden="1"/>
    </xf>
    <xf numFmtId="164" fontId="21" fillId="0" borderId="63" xfId="1" applyNumberFormat="1" applyFont="1" applyBorder="1" applyAlignment="1" applyProtection="1">
      <alignment horizontal="left"/>
      <protection hidden="1"/>
    </xf>
    <xf numFmtId="164" fontId="21" fillId="0" borderId="17" xfId="1" applyNumberFormat="1" applyFont="1" applyBorder="1" applyProtection="1">
      <protection hidden="1"/>
    </xf>
    <xf numFmtId="164" fontId="15" fillId="0" borderId="54" xfId="1" applyNumberFormat="1" applyFont="1" applyBorder="1" applyAlignment="1" applyProtection="1">
      <alignment horizontal="center"/>
      <protection hidden="1"/>
    </xf>
    <xf numFmtId="164" fontId="21" fillId="0" borderId="64" xfId="1" applyNumberFormat="1" applyFont="1" applyBorder="1" applyAlignment="1" applyProtection="1">
      <alignment horizontal="left"/>
      <protection hidden="1"/>
    </xf>
    <xf numFmtId="164" fontId="8" fillId="0" borderId="59" xfId="1" applyNumberFormat="1" applyFont="1" applyBorder="1" applyAlignment="1" applyProtection="1">
      <alignment horizontal="left" wrapText="1"/>
      <protection hidden="1"/>
    </xf>
    <xf numFmtId="3" fontId="0" fillId="0" borderId="0" xfId="0" applyNumberFormat="1" applyFill="1" applyAlignment="1">
      <alignment vertical="top" wrapText="1"/>
    </xf>
    <xf numFmtId="0" fontId="19" fillId="0" borderId="20" xfId="0" applyFont="1" applyFill="1" applyBorder="1" applyAlignment="1"/>
    <xf numFmtId="164" fontId="21" fillId="0" borderId="26" xfId="1" applyNumberFormat="1" applyFont="1" applyBorder="1" applyProtection="1">
      <protection hidden="1"/>
    </xf>
    <xf numFmtId="0" fontId="19" fillId="0" borderId="22" xfId="0" applyFont="1" applyFill="1" applyBorder="1" applyAlignment="1"/>
    <xf numFmtId="0" fontId="0" fillId="4" borderId="65" xfId="0" applyFill="1" applyBorder="1" applyAlignment="1">
      <alignment wrapText="1"/>
    </xf>
    <xf numFmtId="0" fontId="4" fillId="4" borderId="66" xfId="0" applyFont="1" applyFill="1" applyBorder="1" applyAlignment="1">
      <alignment wrapText="1"/>
    </xf>
    <xf numFmtId="0" fontId="0" fillId="4" borderId="66" xfId="0" applyFill="1" applyBorder="1" applyAlignment="1">
      <alignment wrapText="1"/>
    </xf>
    <xf numFmtId="0" fontId="0" fillId="4" borderId="67" xfId="0" applyFill="1" applyBorder="1" applyAlignment="1">
      <alignment wrapText="1"/>
    </xf>
    <xf numFmtId="0" fontId="5" fillId="4" borderId="68" xfId="0" applyFont="1" applyFill="1" applyBorder="1" applyAlignment="1">
      <alignment wrapText="1"/>
    </xf>
    <xf numFmtId="3" fontId="0" fillId="0" borderId="77" xfId="0" applyNumberFormat="1" applyFill="1" applyBorder="1" applyAlignment="1">
      <alignment horizontal="center" wrapText="1"/>
    </xf>
    <xf numFmtId="4" fontId="0" fillId="0" borderId="77" xfId="0" applyNumberFormat="1" applyFill="1" applyBorder="1" applyAlignment="1">
      <alignment horizontal="center" wrapText="1"/>
    </xf>
    <xf numFmtId="4" fontId="0" fillId="0" borderId="78" xfId="0" applyNumberFormat="1" applyFill="1" applyBorder="1" applyAlignment="1">
      <alignment horizontal="center" wrapText="1"/>
    </xf>
    <xf numFmtId="3" fontId="0" fillId="0" borderId="3" xfId="0" applyNumberFormat="1" applyFill="1" applyBorder="1" applyAlignment="1">
      <alignment horizontal="center" wrapText="1"/>
    </xf>
    <xf numFmtId="4" fontId="0" fillId="0" borderId="3" xfId="0" applyNumberFormat="1" applyFill="1" applyBorder="1" applyAlignment="1">
      <alignment horizontal="center" wrapText="1"/>
    </xf>
    <xf numFmtId="4" fontId="0" fillId="0" borderId="4" xfId="0" applyNumberFormat="1" applyFill="1" applyBorder="1" applyAlignment="1">
      <alignment horizontal="center" wrapText="1"/>
    </xf>
    <xf numFmtId="0" fontId="0" fillId="0" borderId="18" xfId="0" applyBorder="1"/>
    <xf numFmtId="164" fontId="14" fillId="0" borderId="15" xfId="1" applyNumberFormat="1" applyFont="1" applyBorder="1" applyAlignment="1" applyProtection="1">
      <protection hidden="1"/>
    </xf>
    <xf numFmtId="164" fontId="14" fillId="0" borderId="16" xfId="1" applyNumberFormat="1" applyFont="1" applyBorder="1" applyAlignment="1" applyProtection="1">
      <protection hidden="1"/>
    </xf>
    <xf numFmtId="0" fontId="4" fillId="0" borderId="0" xfId="0" applyFont="1"/>
    <xf numFmtId="164" fontId="14" fillId="0" borderId="20" xfId="1" applyNumberFormat="1" applyFont="1" applyFill="1" applyBorder="1" applyAlignment="1" applyProtection="1">
      <alignment horizontal="center"/>
      <protection hidden="1"/>
    </xf>
    <xf numFmtId="164" fontId="14" fillId="0" borderId="18" xfId="1" applyNumberFormat="1" applyFont="1" applyFill="1" applyBorder="1" applyAlignment="1" applyProtection="1">
      <alignment horizontal="center"/>
      <protection hidden="1"/>
    </xf>
    <xf numFmtId="164" fontId="14" fillId="0" borderId="21" xfId="1" applyNumberFormat="1" applyFont="1" applyFill="1" applyBorder="1" applyAlignment="1" applyProtection="1">
      <alignment horizontal="center"/>
      <protection hidden="1"/>
    </xf>
    <xf numFmtId="164" fontId="14" fillId="0" borderId="18" xfId="1" quotePrefix="1" applyNumberFormat="1" applyFont="1" applyFill="1" applyBorder="1" applyAlignment="1" applyProtection="1">
      <alignment horizontal="center"/>
      <protection hidden="1"/>
    </xf>
    <xf numFmtId="0" fontId="19" fillId="0" borderId="18" xfId="0" applyFont="1" applyFill="1" applyBorder="1" applyAlignment="1">
      <alignment horizontal="center"/>
    </xf>
    <xf numFmtId="0" fontId="14" fillId="0" borderId="18" xfId="0" applyFont="1" applyFill="1" applyBorder="1" applyAlignment="1">
      <alignment horizontal="center"/>
    </xf>
    <xf numFmtId="3" fontId="2" fillId="0" borderId="0" xfId="0" applyNumberFormat="1" applyFont="1"/>
    <xf numFmtId="0" fontId="4" fillId="0" borderId="0" xfId="0" applyFont="1" applyFill="1" applyBorder="1" applyAlignment="1">
      <alignment vertical="center"/>
    </xf>
    <xf numFmtId="164" fontId="14" fillId="0" borderId="0" xfId="1" applyNumberFormat="1" applyFont="1" applyBorder="1" applyAlignment="1" applyProtection="1">
      <alignment horizontal="center" vertical="center" wrapText="1"/>
      <protection hidden="1"/>
    </xf>
    <xf numFmtId="164" fontId="14" fillId="0" borderId="0" xfId="1" applyNumberFormat="1" applyFont="1" applyBorder="1" applyAlignment="1" applyProtection="1">
      <alignment horizontal="center" vertical="center"/>
      <protection hidden="1"/>
    </xf>
    <xf numFmtId="164" fontId="16" fillId="0" borderId="0" xfId="1" applyNumberFormat="1" applyFont="1" applyBorder="1" applyAlignment="1" applyProtection="1">
      <alignment horizontal="center" vertical="center" wrapText="1"/>
      <protection hidden="1"/>
    </xf>
    <xf numFmtId="38" fontId="19" fillId="0" borderId="0" xfId="0" applyNumberFormat="1" applyFont="1" applyBorder="1"/>
    <xf numFmtId="38" fontId="0" fillId="0" borderId="0" xfId="0" applyNumberFormat="1" applyBorder="1"/>
    <xf numFmtId="0" fontId="19" fillId="0" borderId="0" xfId="0" applyFont="1" applyBorder="1"/>
    <xf numFmtId="0" fontId="22" fillId="0" borderId="0" xfId="0" applyFont="1" applyBorder="1"/>
    <xf numFmtId="0" fontId="14" fillId="0" borderId="0" xfId="0" applyFont="1" applyBorder="1"/>
    <xf numFmtId="0" fontId="17" fillId="0" borderId="0" xfId="0" applyFont="1" applyBorder="1"/>
    <xf numFmtId="0" fontId="23" fillId="0" borderId="0" xfId="0" applyFont="1" applyBorder="1"/>
    <xf numFmtId="0" fontId="32" fillId="0" borderId="0" xfId="0" applyFont="1" applyBorder="1" applyAlignment="1">
      <alignment horizontal="left" vertical="top" wrapText="1"/>
    </xf>
    <xf numFmtId="0" fontId="33" fillId="0" borderId="0" xfId="0" applyFont="1" applyBorder="1"/>
    <xf numFmtId="0" fontId="34" fillId="0" borderId="0" xfId="0" applyFont="1"/>
    <xf numFmtId="0" fontId="33" fillId="0" borderId="102" xfId="0" applyFont="1" applyBorder="1" applyAlignment="1">
      <alignment vertical="top" wrapText="1"/>
    </xf>
    <xf numFmtId="0" fontId="32" fillId="0" borderId="49" xfId="0" applyFont="1" applyBorder="1" applyAlignment="1">
      <alignment vertical="top" wrapText="1"/>
    </xf>
    <xf numFmtId="0" fontId="33" fillId="0" borderId="0" xfId="0" applyFont="1" applyBorder="1" applyAlignment="1">
      <alignment vertical="top" wrapText="1"/>
    </xf>
    <xf numFmtId="0" fontId="32" fillId="0" borderId="51" xfId="0" applyFont="1" applyBorder="1" applyAlignment="1">
      <alignment vertical="top" wrapText="1"/>
    </xf>
    <xf numFmtId="0" fontId="32" fillId="0" borderId="48" xfId="0" applyFont="1" applyBorder="1" applyAlignment="1">
      <alignment vertical="top" wrapText="1"/>
    </xf>
    <xf numFmtId="0" fontId="32" fillId="0" borderId="21" xfId="0" applyFont="1" applyBorder="1" applyAlignment="1">
      <alignment horizontal="left" vertical="top" wrapText="1"/>
    </xf>
    <xf numFmtId="0" fontId="32" fillId="0" borderId="18" xfId="0" applyFont="1" applyBorder="1" applyAlignment="1">
      <alignment vertical="top" wrapText="1"/>
    </xf>
    <xf numFmtId="0" fontId="33" fillId="0" borderId="51" xfId="0" applyFont="1" applyBorder="1"/>
    <xf numFmtId="0" fontId="33" fillId="0" borderId="51" xfId="0" applyFont="1" applyBorder="1" applyAlignment="1">
      <alignment vertical="top" wrapText="1"/>
    </xf>
    <xf numFmtId="0" fontId="33" fillId="0" borderId="0" xfId="0" applyFont="1" applyFill="1" applyBorder="1"/>
    <xf numFmtId="0" fontId="33" fillId="0" borderId="0" xfId="0" applyFont="1" applyBorder="1" applyAlignment="1">
      <alignment horizontal="left"/>
    </xf>
    <xf numFmtId="0" fontId="33" fillId="0" borderId="51" xfId="0" applyFont="1" applyBorder="1" applyAlignment="1">
      <alignment horizontal="left"/>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21" xfId="0" applyFont="1" applyBorder="1" applyAlignment="1">
      <alignment horizontal="left" vertical="top" wrapText="1"/>
    </xf>
    <xf numFmtId="0" fontId="33" fillId="0" borderId="20" xfId="0" applyFont="1" applyBorder="1" applyAlignment="1">
      <alignment horizontal="left" vertical="top" wrapText="1"/>
    </xf>
    <xf numFmtId="0" fontId="33" fillId="0" borderId="0" xfId="0" applyFont="1" applyAlignment="1">
      <alignment horizontal="left" vertical="top" wrapText="1"/>
    </xf>
    <xf numFmtId="0" fontId="33" fillId="0" borderId="0" xfId="0" applyFont="1" applyAlignment="1">
      <alignment vertical="top" wrapText="1"/>
    </xf>
    <xf numFmtId="0" fontId="33" fillId="0" borderId="0" xfId="0" applyFont="1"/>
    <xf numFmtId="0" fontId="37" fillId="0" borderId="0" xfId="0" applyFont="1" applyAlignment="1">
      <alignment horizontal="centerContinuous" wrapText="1"/>
    </xf>
    <xf numFmtId="0" fontId="38" fillId="0" borderId="0" xfId="0" applyFont="1" applyAlignment="1">
      <alignment horizontal="centerContinuous" wrapText="1"/>
    </xf>
    <xf numFmtId="0" fontId="38" fillId="0" borderId="0" xfId="0" applyFont="1"/>
    <xf numFmtId="0" fontId="38" fillId="0" borderId="0" xfId="0" applyFont="1" applyAlignment="1">
      <alignment horizontal="justify" wrapText="1"/>
    </xf>
    <xf numFmtId="0" fontId="39" fillId="0" borderId="105" xfId="0" applyFont="1" applyBorder="1" applyAlignment="1">
      <alignment horizontal="justify" vertical="center" wrapText="1"/>
    </xf>
    <xf numFmtId="0" fontId="38" fillId="0" borderId="106" xfId="0" applyFont="1" applyBorder="1" applyAlignment="1">
      <alignment horizontal="justify" wrapText="1"/>
    </xf>
    <xf numFmtId="0" fontId="39" fillId="0" borderId="107" xfId="0" applyFont="1" applyBorder="1" applyAlignment="1">
      <alignment horizontal="justify" vertical="center" wrapText="1"/>
    </xf>
    <xf numFmtId="0" fontId="38" fillId="0" borderId="108" xfId="0" applyFont="1" applyBorder="1" applyAlignment="1">
      <alignment horizontal="justify" wrapText="1"/>
    </xf>
    <xf numFmtId="0" fontId="39" fillId="0" borderId="107" xfId="0" applyFont="1" applyBorder="1" applyAlignment="1">
      <alignment horizontal="left" vertical="center" wrapText="1"/>
    </xf>
    <xf numFmtId="0" fontId="39" fillId="0" borderId="109" xfId="0" applyFont="1" applyBorder="1" applyAlignment="1">
      <alignment horizontal="justify" vertical="center" wrapText="1"/>
    </xf>
    <xf numFmtId="0" fontId="38" fillId="0" borderId="110" xfId="0" applyFont="1" applyBorder="1" applyAlignment="1">
      <alignment horizontal="justify" wrapText="1"/>
    </xf>
    <xf numFmtId="0" fontId="33" fillId="0" borderId="0" xfId="0" applyFont="1" applyBorder="1" applyAlignment="1">
      <alignment vertical="top" wrapText="1"/>
    </xf>
    <xf numFmtId="4" fontId="0" fillId="0" borderId="75" xfId="0" applyNumberFormat="1" applyFill="1" applyBorder="1" applyAlignment="1">
      <alignment horizontal="center" wrapText="1"/>
    </xf>
    <xf numFmtId="3" fontId="0" fillId="0" borderId="75" xfId="0" applyNumberFormat="1" applyFill="1" applyBorder="1" applyAlignment="1">
      <alignment horizontal="center" wrapText="1"/>
    </xf>
    <xf numFmtId="4" fontId="0" fillId="0" borderId="76" xfId="0" applyNumberFormat="1" applyFill="1" applyBorder="1" applyAlignment="1">
      <alignment horizontal="center" wrapText="1"/>
    </xf>
    <xf numFmtId="0" fontId="38" fillId="4" borderId="66" xfId="0" applyFont="1" applyFill="1" applyBorder="1" applyAlignment="1">
      <alignment wrapText="1"/>
    </xf>
    <xf numFmtId="0" fontId="4" fillId="4" borderId="89" xfId="0" applyFont="1" applyFill="1" applyBorder="1" applyAlignment="1">
      <alignment wrapText="1"/>
    </xf>
    <xf numFmtId="0" fontId="4" fillId="4" borderId="90" xfId="0" applyFont="1" applyFill="1" applyBorder="1" applyAlignment="1">
      <alignment wrapText="1"/>
    </xf>
    <xf numFmtId="0" fontId="4" fillId="4" borderId="69" xfId="0" applyFont="1" applyFill="1" applyBorder="1" applyAlignment="1">
      <alignment wrapText="1"/>
    </xf>
    <xf numFmtId="3" fontId="0" fillId="0" borderId="81" xfId="0" applyNumberFormat="1" applyFill="1" applyBorder="1" applyAlignment="1">
      <alignment horizontal="center" wrapText="1"/>
    </xf>
    <xf numFmtId="38" fontId="14" fillId="0" borderId="18" xfId="1" applyNumberFormat="1" applyFont="1" applyFill="1" applyBorder="1" applyAlignment="1" applyProtection="1">
      <alignment horizontal="center"/>
      <protection hidden="1"/>
    </xf>
    <xf numFmtId="4" fontId="0" fillId="0" borderId="81" xfId="0" applyNumberFormat="1" applyFill="1" applyBorder="1" applyAlignment="1">
      <alignment horizontal="center" wrapText="1"/>
    </xf>
    <xf numFmtId="4" fontId="0" fillId="0" borderId="82" xfId="0" applyNumberFormat="1" applyFill="1" applyBorder="1" applyAlignment="1">
      <alignment horizontal="center" wrapText="1"/>
    </xf>
    <xf numFmtId="164" fontId="8" fillId="0" borderId="26" xfId="1" applyNumberFormat="1" applyFont="1" applyBorder="1" applyAlignment="1" applyProtection="1">
      <alignment horizontal="left" wrapText="1"/>
      <protection hidden="1"/>
    </xf>
    <xf numFmtId="0" fontId="31" fillId="0" borderId="0" xfId="0" applyFont="1" applyAlignment="1">
      <alignment horizontal="center"/>
    </xf>
    <xf numFmtId="164" fontId="21" fillId="0" borderId="17" xfId="1" applyNumberFormat="1" applyFont="1" applyBorder="1" applyAlignment="1" applyProtection="1">
      <alignment horizontal="left"/>
      <protection hidden="1"/>
    </xf>
    <xf numFmtId="0" fontId="38" fillId="4" borderId="66" xfId="0" applyFont="1" applyFill="1" applyBorder="1" applyAlignment="1">
      <alignment horizontal="left" wrapText="1"/>
    </xf>
    <xf numFmtId="0" fontId="0" fillId="4" borderId="0" xfId="0" applyFill="1" applyBorder="1" applyAlignment="1">
      <alignment horizontal="left" vertical="top" wrapText="1"/>
    </xf>
    <xf numFmtId="0" fontId="41" fillId="3" borderId="83" xfId="0" applyFont="1" applyFill="1" applyBorder="1" applyAlignment="1">
      <alignment horizontal="center" vertical="center" wrapText="1"/>
    </xf>
    <xf numFmtId="0" fontId="41" fillId="3" borderId="84" xfId="0" applyFont="1" applyFill="1" applyBorder="1" applyAlignment="1">
      <alignment horizontal="center" vertical="center" wrapText="1"/>
    </xf>
    <xf numFmtId="0" fontId="41" fillId="3" borderId="85" xfId="0" applyFont="1" applyFill="1" applyBorder="1" applyAlignment="1">
      <alignment horizontal="center" vertical="center" wrapText="1"/>
    </xf>
    <xf numFmtId="0" fontId="41" fillId="5" borderId="86" xfId="0" applyFont="1" applyFill="1" applyBorder="1" applyAlignment="1">
      <alignment horizontal="center" vertical="center" wrapText="1"/>
    </xf>
    <xf numFmtId="3" fontId="41" fillId="5" borderId="72" xfId="0" applyNumberFormat="1" applyFont="1" applyFill="1" applyBorder="1" applyAlignment="1">
      <alignment horizontal="center" vertical="center" wrapText="1"/>
    </xf>
    <xf numFmtId="3" fontId="41" fillId="5" borderId="73" xfId="0" applyNumberFormat="1" applyFont="1" applyFill="1" applyBorder="1" applyAlignment="1">
      <alignment horizontal="center" vertical="center" wrapText="1"/>
    </xf>
    <xf numFmtId="0" fontId="41" fillId="2" borderId="79" xfId="0" applyFont="1" applyFill="1" applyBorder="1" applyAlignment="1">
      <alignment horizontal="center" wrapText="1"/>
    </xf>
    <xf numFmtId="3" fontId="41" fillId="2" borderId="87" xfId="0" applyNumberFormat="1" applyFont="1" applyFill="1" applyBorder="1" applyAlignment="1">
      <alignment horizontal="center" wrapText="1"/>
    </xf>
    <xf numFmtId="3" fontId="41" fillId="2" borderId="88" xfId="0" applyNumberFormat="1" applyFont="1" applyFill="1" applyBorder="1" applyAlignment="1">
      <alignment horizontal="center" wrapText="1"/>
    </xf>
    <xf numFmtId="0" fontId="6" fillId="4" borderId="0" xfId="0" applyFont="1" applyFill="1" applyBorder="1" applyAlignment="1">
      <alignment horizontal="left" vertical="top" wrapText="1"/>
    </xf>
    <xf numFmtId="0" fontId="2" fillId="2" borderId="79" xfId="0" applyFont="1" applyFill="1" applyBorder="1" applyAlignment="1">
      <alignment horizontal="center" wrapText="1"/>
    </xf>
    <xf numFmtId="0" fontId="42" fillId="0" borderId="0"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7" fillId="3" borderId="1" xfId="0" applyFont="1" applyFill="1" applyBorder="1" applyAlignment="1">
      <alignment horizontal="center" vertical="center" textRotation="90"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7" fillId="3" borderId="5" xfId="0" applyFont="1" applyFill="1" applyBorder="1" applyAlignment="1">
      <alignment horizontal="center" vertical="center" textRotation="90" wrapText="1"/>
    </xf>
    <xf numFmtId="0" fontId="2" fillId="3" borderId="6" xfId="0" applyFont="1" applyFill="1" applyBorder="1" applyAlignment="1">
      <alignment horizontal="center" vertical="center" wrapText="1"/>
    </xf>
    <xf numFmtId="0" fontId="2" fillId="5" borderId="70" xfId="0" applyFont="1" applyFill="1" applyBorder="1" applyAlignment="1">
      <alignment horizontal="center" vertical="center" wrapText="1"/>
    </xf>
    <xf numFmtId="3" fontId="2" fillId="5" borderId="71" xfId="0" applyNumberFormat="1" applyFont="1" applyFill="1" applyBorder="1" applyAlignment="1">
      <alignment horizontal="center"/>
    </xf>
    <xf numFmtId="4" fontId="2" fillId="5" borderId="72" xfId="0" applyNumberFormat="1" applyFont="1" applyFill="1" applyBorder="1" applyAlignment="1">
      <alignment horizontal="center"/>
    </xf>
    <xf numFmtId="3" fontId="2" fillId="5" borderId="72" xfId="0" applyNumberFormat="1" applyFont="1" applyFill="1" applyBorder="1" applyAlignment="1">
      <alignment horizontal="center"/>
    </xf>
    <xf numFmtId="4" fontId="2" fillId="5" borderId="73" xfId="0" applyNumberFormat="1" applyFont="1" applyFill="1" applyBorder="1" applyAlignment="1">
      <alignment horizontal="center"/>
    </xf>
    <xf numFmtId="0" fontId="2" fillId="7" borderId="74" xfId="0" applyFont="1" applyFill="1" applyBorder="1" applyAlignment="1">
      <alignment horizontal="center" wrapText="1"/>
    </xf>
    <xf numFmtId="3" fontId="2" fillId="7" borderId="75" xfId="0" applyNumberFormat="1" applyFont="1" applyFill="1" applyBorder="1" applyAlignment="1">
      <alignment horizontal="center"/>
    </xf>
    <xf numFmtId="4" fontId="2" fillId="8" borderId="75" xfId="0" applyNumberFormat="1" applyFont="1" applyFill="1" applyBorder="1" applyAlignment="1">
      <alignment horizontal="center"/>
    </xf>
    <xf numFmtId="4" fontId="2" fillId="8" borderId="76" xfId="0" applyNumberFormat="1" applyFont="1" applyFill="1" applyBorder="1" applyAlignment="1">
      <alignment horizontal="center"/>
    </xf>
    <xf numFmtId="3" fontId="2" fillId="8" borderId="80" xfId="0" applyNumberFormat="1" applyFont="1" applyFill="1" applyBorder="1" applyAlignment="1">
      <alignment horizontal="center" wrapText="1"/>
    </xf>
    <xf numFmtId="4" fontId="2" fillId="8" borderId="81" xfId="0" applyNumberFormat="1" applyFont="1" applyFill="1" applyBorder="1" applyAlignment="1">
      <alignment horizontal="center"/>
    </xf>
    <xf numFmtId="3" fontId="2" fillId="8" borderId="81" xfId="0" applyNumberFormat="1" applyFont="1" applyFill="1" applyBorder="1" applyAlignment="1">
      <alignment horizontal="center" wrapText="1"/>
    </xf>
    <xf numFmtId="4" fontId="2" fillId="8" borderId="82" xfId="0" applyNumberFormat="1" applyFont="1" applyFill="1" applyBorder="1" applyAlignment="1">
      <alignment horizontal="center"/>
    </xf>
    <xf numFmtId="0" fontId="41" fillId="0" borderId="0" xfId="0" applyFont="1" applyFill="1" applyBorder="1" applyAlignment="1">
      <alignment horizontal="centerContinuous" vertical="top" wrapText="1"/>
    </xf>
    <xf numFmtId="0" fontId="41" fillId="0" borderId="0" xfId="0" applyFont="1" applyFill="1" applyAlignment="1">
      <alignment horizontal="centerContinuous" vertical="top" wrapText="1"/>
    </xf>
    <xf numFmtId="0" fontId="43" fillId="0" borderId="0" xfId="0" applyFont="1"/>
    <xf numFmtId="49" fontId="41" fillId="0" borderId="0" xfId="0" applyNumberFormat="1" applyFont="1" applyFill="1" applyBorder="1" applyAlignment="1">
      <alignment horizontal="centerContinuous" vertical="top" wrapText="1"/>
    </xf>
    <xf numFmtId="0" fontId="43" fillId="0" borderId="0" xfId="0" applyFont="1" applyFill="1" applyAlignment="1">
      <alignment horizontal="centerContinuous" vertical="top" wrapText="1"/>
    </xf>
    <xf numFmtId="0" fontId="43" fillId="0" borderId="0" xfId="0" applyFont="1" applyAlignment="1">
      <alignment wrapText="1"/>
    </xf>
    <xf numFmtId="0" fontId="43" fillId="0" borderId="0" xfId="0" applyFont="1" applyFill="1" applyAlignment="1">
      <alignment vertical="top" wrapText="1"/>
    </xf>
    <xf numFmtId="0" fontId="42" fillId="0" borderId="0" xfId="0" applyFont="1"/>
    <xf numFmtId="0" fontId="42" fillId="6" borderId="0" xfId="0" applyFont="1" applyFill="1"/>
    <xf numFmtId="0" fontId="43" fillId="4" borderId="65" xfId="0" applyFont="1" applyFill="1" applyBorder="1" applyAlignment="1">
      <alignment wrapText="1"/>
    </xf>
    <xf numFmtId="3" fontId="43" fillId="0" borderId="77" xfId="0" applyNumberFormat="1" applyFont="1" applyFill="1" applyBorder="1" applyAlignment="1">
      <alignment horizontal="center" wrapText="1"/>
    </xf>
    <xf numFmtId="3" fontId="43" fillId="0" borderId="78" xfId="0" applyNumberFormat="1" applyFont="1" applyFill="1" applyBorder="1" applyAlignment="1">
      <alignment horizontal="center" wrapText="1"/>
    </xf>
    <xf numFmtId="0" fontId="42" fillId="4" borderId="66" xfId="0" applyFont="1" applyFill="1" applyBorder="1" applyAlignment="1">
      <alignment wrapText="1"/>
    </xf>
    <xf numFmtId="3" fontId="43" fillId="0" borderId="93" xfId="0" applyNumberFormat="1" applyFont="1" applyFill="1" applyBorder="1" applyAlignment="1">
      <alignment horizontal="center" wrapText="1"/>
    </xf>
    <xf numFmtId="3" fontId="43" fillId="0" borderId="95" xfId="0" applyNumberFormat="1" applyFont="1" applyFill="1" applyBorder="1" applyAlignment="1">
      <alignment horizontal="center" wrapText="1"/>
    </xf>
    <xf numFmtId="3" fontId="43" fillId="0" borderId="0" xfId="0" applyNumberFormat="1" applyFont="1"/>
    <xf numFmtId="0" fontId="43" fillId="4" borderId="66" xfId="0" applyFont="1" applyFill="1" applyBorder="1" applyAlignment="1">
      <alignment wrapText="1"/>
    </xf>
    <xf numFmtId="0" fontId="43" fillId="4" borderId="67" xfId="0" applyFont="1" applyFill="1" applyBorder="1" applyAlignment="1">
      <alignment wrapText="1"/>
    </xf>
    <xf numFmtId="0" fontId="42" fillId="4" borderId="89" xfId="0" applyFont="1" applyFill="1" applyBorder="1" applyAlignment="1">
      <alignment wrapText="1"/>
    </xf>
    <xf numFmtId="0" fontId="42" fillId="4" borderId="90" xfId="0" applyFont="1" applyFill="1" applyBorder="1" applyAlignment="1">
      <alignment wrapText="1"/>
    </xf>
    <xf numFmtId="0" fontId="44" fillId="4" borderId="68" xfId="0" applyFont="1" applyFill="1" applyBorder="1" applyAlignment="1">
      <alignment wrapText="1"/>
    </xf>
    <xf numFmtId="0" fontId="42" fillId="4" borderId="69" xfId="0" applyFont="1" applyFill="1" applyBorder="1" applyAlignment="1">
      <alignment wrapText="1"/>
    </xf>
    <xf numFmtId="3" fontId="43" fillId="0" borderId="91" xfId="0" applyNumberFormat="1" applyFont="1" applyFill="1" applyBorder="1" applyAlignment="1">
      <alignment horizontal="center" wrapText="1"/>
    </xf>
    <xf numFmtId="3" fontId="43" fillId="0" borderId="81" xfId="0" applyNumberFormat="1" applyFont="1" applyFill="1" applyBorder="1" applyAlignment="1">
      <alignment horizontal="center" wrapText="1"/>
    </xf>
    <xf numFmtId="3" fontId="43" fillId="0" borderId="92" xfId="0" applyNumberFormat="1" applyFont="1" applyFill="1" applyBorder="1" applyAlignment="1">
      <alignment horizontal="center" wrapText="1"/>
    </xf>
    <xf numFmtId="0" fontId="42" fillId="4" borderId="0" xfId="0" applyFont="1" applyFill="1" applyBorder="1" applyAlignment="1">
      <alignment horizontal="left" vertical="top" wrapText="1"/>
    </xf>
    <xf numFmtId="0" fontId="43" fillId="0" borderId="0" xfId="0" applyFont="1" applyAlignment="1"/>
    <xf numFmtId="0" fontId="42" fillId="0" borderId="0" xfId="0" applyFont="1" applyAlignment="1"/>
    <xf numFmtId="0" fontId="41" fillId="0" borderId="0" xfId="0" applyFont="1"/>
    <xf numFmtId="0" fontId="41" fillId="3" borderId="83" xfId="0" applyFont="1" applyFill="1" applyBorder="1" applyAlignment="1">
      <alignment horizontal="centerContinuous" vertical="center" wrapText="1"/>
    </xf>
    <xf numFmtId="0" fontId="41" fillId="3" borderId="84" xfId="0" applyFont="1" applyFill="1" applyBorder="1" applyAlignment="1">
      <alignment horizontal="centerContinuous" vertical="center" wrapText="1"/>
    </xf>
    <xf numFmtId="0" fontId="41" fillId="3" borderId="85" xfId="0" applyFont="1" applyFill="1" applyBorder="1" applyAlignment="1">
      <alignment horizontal="centerContinuous" vertical="center" wrapText="1"/>
    </xf>
    <xf numFmtId="3" fontId="43" fillId="0" borderId="73" xfId="0" applyNumberFormat="1" applyFont="1" applyFill="1" applyBorder="1" applyAlignment="1">
      <alignment horizontal="center" wrapText="1"/>
    </xf>
    <xf numFmtId="3" fontId="43" fillId="0" borderId="3" xfId="0" applyNumberFormat="1" applyFont="1" applyFill="1" applyBorder="1" applyAlignment="1">
      <alignment horizontal="center" wrapText="1"/>
    </xf>
    <xf numFmtId="0" fontId="42" fillId="4" borderId="0" xfId="0" applyFont="1" applyFill="1" applyBorder="1" applyAlignment="1">
      <alignment vertical="top"/>
    </xf>
    <xf numFmtId="3" fontId="44" fillId="0" borderId="93" xfId="0" applyNumberFormat="1" applyFont="1" applyFill="1" applyBorder="1" applyAlignment="1">
      <alignment horizontal="center" wrapText="1"/>
    </xf>
    <xf numFmtId="3" fontId="43" fillId="0" borderId="111" xfId="0" applyNumberFormat="1" applyFont="1" applyFill="1" applyBorder="1" applyAlignment="1">
      <alignment horizontal="center" wrapText="1"/>
    </xf>
    <xf numFmtId="3" fontId="43" fillId="0" borderId="112" xfId="0" applyNumberFormat="1" applyFont="1" applyFill="1" applyBorder="1" applyAlignment="1">
      <alignment horizontal="center" wrapText="1"/>
    </xf>
    <xf numFmtId="3" fontId="43" fillId="0" borderId="18" xfId="0" applyNumberFormat="1" applyFont="1" applyFill="1" applyBorder="1" applyAlignment="1">
      <alignment horizontal="center" wrapText="1"/>
    </xf>
    <xf numFmtId="3" fontId="43" fillId="0" borderId="113" xfId="0" applyNumberFormat="1" applyFont="1" applyFill="1" applyBorder="1" applyAlignment="1">
      <alignment horizontal="center" wrapText="1"/>
    </xf>
    <xf numFmtId="3" fontId="44" fillId="2" borderId="80" xfId="0" applyNumberFormat="1" applyFont="1" applyFill="1" applyBorder="1" applyAlignment="1">
      <alignment horizontal="center" wrapText="1"/>
    </xf>
    <xf numFmtId="3" fontId="44" fillId="2" borderId="94" xfId="0" applyNumberFormat="1" applyFont="1" applyFill="1" applyBorder="1" applyAlignment="1">
      <alignment horizontal="center" wrapText="1"/>
    </xf>
    <xf numFmtId="3" fontId="44" fillId="0" borderId="91" xfId="0" applyNumberFormat="1" applyFont="1" applyFill="1" applyBorder="1" applyAlignment="1">
      <alignment horizontal="center" wrapText="1"/>
    </xf>
    <xf numFmtId="3" fontId="43" fillId="0" borderId="114" xfId="0" applyNumberFormat="1" applyFont="1" applyFill="1" applyBorder="1" applyAlignment="1">
      <alignment horizontal="center" wrapText="1"/>
    </xf>
    <xf numFmtId="0" fontId="33" fillId="0" borderId="103" xfId="0" applyFont="1" applyFill="1" applyBorder="1" applyAlignment="1">
      <alignment horizontal="left" wrapText="1"/>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0" xfId="0" applyFont="1" applyBorder="1" applyAlignment="1">
      <alignment horizontal="left" vertical="top" wrapText="1"/>
    </xf>
    <xf numFmtId="0" fontId="33" fillId="0" borderId="51" xfId="0" applyFont="1" applyBorder="1" applyAlignment="1">
      <alignment horizontal="left" vertical="top" wrapText="1"/>
    </xf>
    <xf numFmtId="0" fontId="33" fillId="0" borderId="104" xfId="0" applyFont="1" applyBorder="1" applyAlignment="1">
      <alignment horizontal="left" vertical="top" wrapText="1"/>
    </xf>
    <xf numFmtId="0" fontId="33" fillId="0" borderId="48" xfId="0" applyFont="1" applyBorder="1" applyAlignment="1">
      <alignment horizontal="left" vertical="top" wrapText="1"/>
    </xf>
    <xf numFmtId="0" fontId="32" fillId="0" borderId="24" xfId="0" applyFont="1" applyBorder="1" applyAlignment="1">
      <alignment horizontal="left" vertical="top" wrapText="1"/>
    </xf>
    <xf numFmtId="0" fontId="32" fillId="0" borderId="21" xfId="0" applyFont="1" applyBorder="1" applyAlignment="1">
      <alignment horizontal="left" vertical="top" wrapText="1"/>
    </xf>
    <xf numFmtId="0" fontId="32" fillId="0" borderId="20" xfId="0" applyFont="1" applyBorder="1" applyAlignment="1">
      <alignment horizontal="left" vertical="top" wrapText="1"/>
    </xf>
    <xf numFmtId="0" fontId="33" fillId="0" borderId="0" xfId="0" applyFont="1" applyBorder="1" applyAlignment="1">
      <alignment vertical="top" wrapText="1"/>
    </xf>
    <xf numFmtId="0" fontId="33" fillId="0" borderId="51" xfId="0" applyFont="1" applyBorder="1" applyAlignment="1">
      <alignment vertical="top" wrapText="1"/>
    </xf>
    <xf numFmtId="0" fontId="33" fillId="0" borderId="103" xfId="0" applyFont="1" applyBorder="1" applyAlignment="1">
      <alignment horizontal="left" vertical="top" wrapText="1"/>
    </xf>
    <xf numFmtId="0" fontId="41" fillId="3" borderId="96" xfId="0" applyFont="1" applyFill="1" applyBorder="1" applyAlignment="1">
      <alignment horizontal="center" vertical="center" wrapText="1"/>
    </xf>
    <xf numFmtId="0" fontId="41" fillId="3" borderId="93" xfId="0" applyFont="1" applyFill="1" applyBorder="1" applyAlignment="1">
      <alignment horizontal="center" vertical="center" wrapText="1"/>
    </xf>
    <xf numFmtId="0" fontId="41" fillId="3" borderId="98" xfId="0" applyFont="1" applyFill="1" applyBorder="1" applyAlignment="1">
      <alignment horizontal="center" vertical="center" wrapText="1"/>
    </xf>
    <xf numFmtId="0" fontId="41" fillId="3" borderId="96" xfId="0" applyFont="1" applyFill="1" applyBorder="1" applyAlignment="1">
      <alignment horizontal="center" vertical="center"/>
    </xf>
    <xf numFmtId="0" fontId="41" fillId="3" borderId="97" xfId="0" applyFont="1" applyFill="1" applyBorder="1" applyAlignment="1">
      <alignment horizontal="center" vertical="center"/>
    </xf>
    <xf numFmtId="0" fontId="41" fillId="3" borderId="93" xfId="0" applyFont="1" applyFill="1" applyBorder="1" applyAlignment="1">
      <alignment horizontal="center" vertical="center"/>
    </xf>
    <xf numFmtId="0" fontId="41" fillId="3" borderId="98" xfId="0" applyFont="1" applyFill="1" applyBorder="1" applyAlignment="1">
      <alignment horizontal="center" vertical="center"/>
    </xf>
    <xf numFmtId="0" fontId="41" fillId="3" borderId="95" xfId="0" applyFont="1" applyFill="1" applyBorder="1" applyAlignment="1">
      <alignment horizontal="center" vertical="center"/>
    </xf>
    <xf numFmtId="0" fontId="41" fillId="3" borderId="99" xfId="0" applyFont="1" applyFill="1" applyBorder="1" applyAlignment="1">
      <alignment horizontal="center" vertical="center"/>
    </xf>
    <xf numFmtId="0" fontId="42" fillId="4" borderId="0" xfId="0" applyFont="1" applyFill="1" applyBorder="1" applyAlignment="1">
      <alignment horizontal="left" vertical="top" wrapText="1"/>
    </xf>
    <xf numFmtId="0" fontId="3" fillId="0" borderId="0" xfId="0" applyFont="1" applyAlignment="1">
      <alignment horizontal="center"/>
    </xf>
    <xf numFmtId="0" fontId="7" fillId="3" borderId="1" xfId="0" applyFont="1" applyFill="1" applyBorder="1" applyAlignment="1">
      <alignment horizontal="center" vertical="center" textRotation="90" wrapText="1"/>
    </xf>
    <xf numFmtId="0" fontId="7" fillId="3" borderId="3"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1" fillId="3" borderId="54" xfId="0" applyFont="1" applyFill="1" applyBorder="1" applyAlignment="1">
      <alignment horizontal="center" vertical="top" wrapText="1"/>
    </xf>
    <xf numFmtId="0" fontId="1" fillId="3" borderId="55" xfId="0" applyFont="1" applyFill="1" applyBorder="1" applyAlignment="1">
      <alignment horizontal="center" vertical="top" wrapText="1"/>
    </xf>
    <xf numFmtId="0" fontId="1" fillId="3" borderId="44" xfId="0" applyFont="1" applyFill="1" applyBorder="1" applyAlignment="1">
      <alignment horizontal="center" vertical="top" wrapText="1"/>
    </xf>
    <xf numFmtId="0" fontId="2" fillId="3" borderId="100"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 fillId="3" borderId="96" xfId="0" applyFont="1" applyFill="1" applyBorder="1" applyAlignment="1">
      <alignment horizontal="center" vertical="center" wrapText="1"/>
    </xf>
    <xf numFmtId="0" fontId="2" fillId="3" borderId="93" xfId="0" applyFont="1" applyFill="1" applyBorder="1" applyAlignment="1">
      <alignment horizontal="center" vertical="center" wrapText="1"/>
    </xf>
    <xf numFmtId="0" fontId="2" fillId="3" borderId="98" xfId="0" applyFont="1" applyFill="1" applyBorder="1" applyAlignment="1">
      <alignment horizontal="center" vertical="center" wrapText="1"/>
    </xf>
    <xf numFmtId="0" fontId="2" fillId="0" borderId="0" xfId="0" applyFont="1" applyAlignment="1">
      <alignment horizontal="center"/>
    </xf>
    <xf numFmtId="17" fontId="33" fillId="0" borderId="0" xfId="0" quotePrefix="1" applyNumberFormat="1" applyFont="1" applyBorder="1"/>
  </cellXfs>
  <cellStyles count="2">
    <cellStyle name="Comma [0]" xfId="1" builtinId="6"/>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TOTAL</a:t>
            </a:r>
          </a:p>
        </c:rich>
      </c:tx>
      <c:layout>
        <c:manualLayout>
          <c:xMode val="edge"/>
          <c:yMode val="edge"/>
          <c:x val="0.33227914548656101"/>
          <c:y val="3.6363636363636362E-2"/>
        </c:manualLayout>
      </c:layout>
      <c:spPr>
        <a:noFill/>
        <a:ln w="25400">
          <a:noFill/>
        </a:ln>
      </c:spPr>
    </c:title>
    <c:view3D>
      <c:perspective val="0"/>
    </c:view3D>
    <c:plotArea>
      <c:layout>
        <c:manualLayout>
          <c:layoutTarget val="inner"/>
          <c:xMode val="edge"/>
          <c:yMode val="edge"/>
          <c:x val="0.13291159777924424"/>
          <c:y val="0.35636363636363638"/>
          <c:w val="0.72152010223018392"/>
          <c:h val="0.33090909090909254"/>
        </c:manualLayout>
      </c:layout>
      <c:pie3DChart>
        <c:varyColors val="1"/>
        <c:ser>
          <c:idx val="0"/>
          <c:order val="0"/>
          <c:spPr>
            <a:solidFill>
              <a:srgbClr val="9999FF"/>
            </a:solidFill>
            <a:ln w="12700">
              <a:solidFill>
                <a:srgbClr val="000000"/>
              </a:solidFill>
              <a:prstDash val="solid"/>
            </a:ln>
          </c:spPr>
          <c:explosion val="25"/>
          <c:dPt>
            <c:idx val="0"/>
            <c:spPr>
              <a:solidFill>
                <a:srgbClr val="FF6600"/>
              </a:solidFill>
              <a:ln w="25400">
                <a:noFill/>
              </a:ln>
            </c:spPr>
          </c:dPt>
          <c:dPt>
            <c:idx val="1"/>
            <c:spPr>
              <a:solidFill>
                <a:srgbClr val="339966"/>
              </a:solidFill>
              <a:ln w="25400">
                <a:noFill/>
              </a:ln>
            </c:spPr>
          </c:dPt>
          <c:dLbls>
            <c:dLbl>
              <c:idx val="0"/>
              <c:layout>
                <c:manualLayout>
                  <c:x val="2.8006642407090252E-2"/>
                  <c:y val="-0.13729801956573662"/>
                </c:manualLayout>
              </c:layout>
              <c:dLblPos val="bestFit"/>
              <c:showCatName val="1"/>
              <c:showPercent val="1"/>
            </c:dLbl>
            <c:dLbl>
              <c:idx val="1"/>
              <c:layout>
                <c:manualLayout>
                  <c:x val="-7.374456399490141E-2"/>
                  <c:y val="8.218402146301272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'[2]GRAFICA 3'!$P$11:$Q$11</c:f>
              <c:strCache>
                <c:ptCount val="2"/>
                <c:pt idx="0">
                  <c:v>SUM</c:v>
                </c:pt>
                <c:pt idx="1">
                  <c:v>SENT</c:v>
                </c:pt>
              </c:strCache>
            </c:strRef>
          </c:cat>
          <c:val>
            <c:numRef>
              <c:f>'[2]GRAFICA 3'!$P$12:$Q$12</c:f>
              <c:numCache>
                <c:formatCode>General</c:formatCode>
                <c:ptCount val="2"/>
                <c:pt idx="0">
                  <c:v>1969.6666666666665</c:v>
                </c:pt>
                <c:pt idx="1">
                  <c:v>9780.0555555555547</c:v>
                </c:pt>
              </c:numCache>
            </c:numRef>
          </c:val>
        </c:ser>
        <c:dLbls>
          <c:showCatName val="1"/>
          <c:showPercent val="1"/>
        </c:dLbls>
      </c:pie3DChart>
      <c:spPr>
        <a:noFill/>
        <a:ln w="25400">
          <a:noFill/>
        </a:ln>
      </c:spPr>
    </c:plotArea>
    <c:plotVisOnly val="1"/>
    <c:dispBlanksAs val="zero"/>
  </c:chart>
  <c:spPr>
    <a:solidFill>
      <a:srgbClr val="FFCC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89" r="0.75000000000000189"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5581696"/>
        <c:axId val="75583488"/>
        <c:axId val="0"/>
      </c:bar3DChart>
      <c:catAx>
        <c:axId val="75581696"/>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5583488"/>
        <c:crosses val="autoZero"/>
        <c:auto val="1"/>
        <c:lblAlgn val="ctr"/>
        <c:lblOffset val="100"/>
        <c:tickLblSkip val="1"/>
        <c:tickMarkSkip val="1"/>
      </c:catAx>
      <c:valAx>
        <c:axId val="75583488"/>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558169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255" r="0.75000000000000255"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261"/>
        </c:manualLayout>
      </c:layout>
      <c:bar3DChart>
        <c:barDir val="col"/>
        <c:grouping val="clustered"/>
        <c:ser>
          <c:idx val="0"/>
          <c:order val="0"/>
          <c:tx>
            <c:strRef>
              <c:f>'[3]FUGAS 2011-12'!$Q$5</c:f>
              <c:strCache>
                <c:ptCount val="1"/>
                <c:pt idx="0">
                  <c:v>REGULAR</c:v>
                </c:pt>
              </c:strCache>
            </c:strRef>
          </c:tx>
          <c:spPr>
            <a:solidFill>
              <a:srgbClr val="FF8080"/>
            </a:solidFill>
            <a:ln w="25400">
              <a:noFill/>
            </a:ln>
          </c:spPr>
          <c:dLbls>
            <c:dLbl>
              <c:idx val="0"/>
              <c:layout>
                <c:manualLayout>
                  <c:x val="5.1051000823530909E-3"/>
                  <c:y val="-1.1739491751251959E-2"/>
                </c:manualLayout>
              </c:layout>
              <c:showVal val="1"/>
            </c:dLbl>
            <c:dLbl>
              <c:idx val="1"/>
              <c:layout>
                <c:manualLayout>
                  <c:x val="-1.9351889477729517E-3"/>
                  <c:y val="2.3203295806902675E-4"/>
                </c:manualLayout>
              </c:layout>
              <c:showVal val="1"/>
            </c:dLbl>
            <c:dLbl>
              <c:idx val="2"/>
              <c:layout>
                <c:manualLayout>
                  <c:x val="-1.2748151248574437E-3"/>
                  <c:y val="-3.5620063177741476E-3"/>
                </c:manualLayout>
              </c:layout>
              <c:showVal val="1"/>
            </c:dLbl>
            <c:dLbl>
              <c:idx val="3"/>
              <c:layout>
                <c:manualLayout>
                  <c:x val="1.5857810838167605E-3"/>
                  <c:y val="-3.5620063177741476E-3"/>
                </c:manualLayout>
              </c:layout>
              <c:showVal val="1"/>
            </c:dLbl>
            <c:dLbl>
              <c:idx val="4"/>
              <c:layout>
                <c:manualLayout>
                  <c:x val="4.6048018087544426E-5"/>
                  <c:y val="9.4250809425256538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'[3]FUGAS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'[3]FUGAS 2011-12'!$Q$6:$Q$17</c:f>
              <c:numCache>
                <c:formatCode>General</c:formatCode>
                <c:ptCount val="12"/>
                <c:pt idx="0">
                  <c:v>0</c:v>
                </c:pt>
                <c:pt idx="1">
                  <c:v>0</c:v>
                </c:pt>
                <c:pt idx="2">
                  <c:v>4</c:v>
                </c:pt>
                <c:pt idx="3">
                  <c:v>1</c:v>
                </c:pt>
                <c:pt idx="4">
                  <c:v>0</c:v>
                </c:pt>
                <c:pt idx="5">
                  <c:v>0</c:v>
                </c:pt>
                <c:pt idx="6">
                  <c:v>0</c:v>
                </c:pt>
                <c:pt idx="7">
                  <c:v>0</c:v>
                </c:pt>
                <c:pt idx="8">
                  <c:v>0</c:v>
                </c:pt>
                <c:pt idx="9">
                  <c:v>0</c:v>
                </c:pt>
                <c:pt idx="10">
                  <c:v>0</c:v>
                </c:pt>
                <c:pt idx="11">
                  <c:v>0</c:v>
                </c:pt>
              </c:numCache>
            </c:numRef>
          </c:val>
        </c:ser>
        <c:dLbls>
          <c:showVal val="1"/>
        </c:dLbls>
        <c:shape val="box"/>
        <c:axId val="75608064"/>
        <c:axId val="75609600"/>
        <c:axId val="0"/>
      </c:bar3DChart>
      <c:catAx>
        <c:axId val="75608064"/>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75609600"/>
        <c:crosses val="autoZero"/>
        <c:auto val="1"/>
        <c:lblAlgn val="ctr"/>
        <c:lblOffset val="100"/>
        <c:tickLblSkip val="1"/>
        <c:tickMarkSkip val="1"/>
      </c:catAx>
      <c:valAx>
        <c:axId val="75609600"/>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7560806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255" r="0.75000000000000255"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Arial"/>
                <a:ea typeface="Arial"/>
                <a:cs typeface="Arial"/>
              </a:defRPr>
            </a:pPr>
            <a:r>
              <a:rPr lang="es-PR"/>
              <a:t>POBLACIÓN TOTAL</a:t>
            </a:r>
          </a:p>
        </c:rich>
      </c:tx>
      <c:layout>
        <c:manualLayout>
          <c:xMode val="edge"/>
          <c:yMode val="edge"/>
          <c:x val="0.38748137108793046"/>
          <c:y val="7.8085642317380369E-2"/>
        </c:manualLayout>
      </c:layout>
      <c:spPr>
        <a:noFill/>
        <a:ln w="25400">
          <a:noFill/>
        </a:ln>
      </c:spPr>
    </c:title>
    <c:view3D>
      <c:perspective val="0"/>
    </c:view3D>
    <c:plotArea>
      <c:layout>
        <c:manualLayout>
          <c:layoutTarget val="inner"/>
          <c:xMode val="edge"/>
          <c:yMode val="edge"/>
          <c:x val="0.28315946348733234"/>
          <c:y val="0.40806095528592873"/>
          <c:w val="0.43517138599105948"/>
          <c:h val="0.29471068992872662"/>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spPr>
              <a:solidFill>
                <a:srgbClr val="FF00FF"/>
              </a:solidFill>
              <a:ln w="12700">
                <a:solidFill>
                  <a:srgbClr val="000000"/>
                </a:solidFill>
                <a:prstDash val="solid"/>
              </a:ln>
              <a:scene3d>
                <a:camera prst="orthographicFront"/>
                <a:lightRig rig="threePt" dir="t"/>
              </a:scene3d>
              <a:sp3d>
                <a:bevelT w="114300" prst="artDeco"/>
                <a:contourClr>
                  <a:srgbClr val="000000"/>
                </a:contourClr>
              </a:sp3d>
            </c:spPr>
          </c:dPt>
          <c:dPt>
            <c:idx val="1"/>
            <c:spPr>
              <a:solidFill>
                <a:srgbClr val="993366"/>
              </a:solidFill>
              <a:ln w="12700">
                <a:solidFill>
                  <a:srgbClr val="000000"/>
                </a:solidFill>
                <a:prstDash val="solid"/>
              </a:ln>
              <a:scene3d>
                <a:camera prst="orthographicFront"/>
                <a:lightRig rig="threePt" dir="t"/>
              </a:scene3d>
              <a:sp3d>
                <a:bevelT w="114300" prst="artDeco"/>
                <a:contourClr>
                  <a:srgbClr val="000000"/>
                </a:contourClr>
              </a:sp3d>
            </c:spPr>
          </c:dPt>
          <c:dPt>
            <c:idx val="2"/>
            <c:spPr>
              <a:solidFill>
                <a:srgbClr val="FFCC00"/>
              </a:solidFill>
              <a:ln w="12700">
                <a:solidFill>
                  <a:srgbClr val="000000"/>
                </a:solidFill>
                <a:prstDash val="solid"/>
              </a:ln>
              <a:scene3d>
                <a:camera prst="orthographicFront"/>
                <a:lightRig rig="threePt" dir="t"/>
              </a:scene3d>
              <a:sp3d>
                <a:bevelT w="114300" prst="artDeco"/>
                <a:contourClr>
                  <a:srgbClr val="000000"/>
                </a:contourClr>
              </a:sp3d>
            </c:spPr>
          </c:dPt>
          <c:dPt>
            <c:idx val="3"/>
            <c:spPr>
              <a:solidFill>
                <a:srgbClr val="FF6600"/>
              </a:solidFill>
              <a:ln w="12700">
                <a:solidFill>
                  <a:srgbClr val="000000"/>
                </a:solidFill>
                <a:prstDash val="solid"/>
              </a:ln>
              <a:scene3d>
                <a:camera prst="orthographicFront"/>
                <a:lightRig rig="threePt" dir="t"/>
              </a:scene3d>
              <a:sp3d>
                <a:bevelT w="114300" prst="artDeco"/>
                <a:contourClr>
                  <a:srgbClr val="000000"/>
                </a:contourClr>
              </a:sp3d>
            </c:spPr>
          </c:dPt>
          <c:dPt>
            <c:idx val="4"/>
            <c:spPr>
              <a:solidFill>
                <a:srgbClr val="00FF00"/>
              </a:solidFill>
              <a:ln w="12700">
                <a:solidFill>
                  <a:srgbClr val="000000"/>
                </a:solidFill>
                <a:prstDash val="solid"/>
              </a:ln>
              <a:scene3d>
                <a:camera prst="orthographicFront"/>
                <a:lightRig rig="threePt" dir="t"/>
              </a:scene3d>
              <a:sp3d>
                <a:bevelT w="114300" prst="artDeco"/>
                <a:contourClr>
                  <a:srgbClr val="000000"/>
                </a:contourClr>
              </a:sp3d>
            </c:spPr>
          </c:dPt>
          <c:dPt>
            <c:idx val="5"/>
            <c:spPr>
              <a:solidFill>
                <a:srgbClr val="FF8080"/>
              </a:solidFill>
              <a:ln w="12700">
                <a:solidFill>
                  <a:srgbClr val="000000"/>
                </a:solidFill>
                <a:prstDash val="solid"/>
              </a:ln>
              <a:scene3d>
                <a:camera prst="orthographicFront"/>
                <a:lightRig rig="threePt" dir="t"/>
              </a:scene3d>
              <a:sp3d>
                <a:bevelT w="114300" prst="artDeco"/>
                <a:contourClr>
                  <a:srgbClr val="000000"/>
                </a:contourClr>
              </a:sp3d>
            </c:spPr>
          </c:dPt>
          <c:dPt>
            <c:idx val="6"/>
            <c:spPr>
              <a:solidFill>
                <a:srgbClr val="0066CC"/>
              </a:solidFill>
              <a:ln w="12700">
                <a:solidFill>
                  <a:srgbClr val="000000"/>
                </a:solidFill>
                <a:prstDash val="solid"/>
              </a:ln>
              <a:scene3d>
                <a:camera prst="orthographicFront"/>
                <a:lightRig rig="threePt" dir="t"/>
              </a:scene3d>
              <a:sp3d>
                <a:bevelT w="114300" prst="artDeco"/>
                <a:contourClr>
                  <a:srgbClr val="000000"/>
                </a:contourClr>
              </a:sp3d>
            </c:spPr>
          </c:dPt>
          <c:dLbls>
            <c:dLbl>
              <c:idx val="0"/>
              <c:layout>
                <c:manualLayout>
                  <c:x val="-0.14852529424880009"/>
                  <c:y val="-5.2729063778866395E-2"/>
                </c:manualLayout>
              </c:layout>
              <c:dLblPos val="bestFit"/>
              <c:showCatName val="1"/>
              <c:showPercent val="1"/>
            </c:dLbl>
            <c:dLbl>
              <c:idx val="1"/>
              <c:layout>
                <c:manualLayout>
                  <c:x val="-8.6428920677016727E-2"/>
                  <c:y val="-7.2695875232220694E-2"/>
                </c:manualLayout>
              </c:layout>
              <c:dLblPos val="bestFit"/>
              <c:showCatName val="1"/>
              <c:showPercent val="1"/>
            </c:dLbl>
            <c:dLbl>
              <c:idx val="2"/>
              <c:layout>
                <c:manualLayout>
                  <c:x val="7.5841205393290145E-2"/>
                  <c:y val="-0.12559260067302672"/>
                </c:manualLayout>
              </c:layout>
              <c:dLblPos val="bestFit"/>
              <c:showCatName val="1"/>
              <c:showPercent val="1"/>
            </c:dLbl>
            <c:dLbl>
              <c:idx val="3"/>
              <c:layout>
                <c:manualLayout>
                  <c:x val="0.10389382400225312"/>
                  <c:y val="-2.0639044804537991E-2"/>
                </c:manualLayout>
              </c:layout>
              <c:dLblPos val="bestFit"/>
              <c:showCatName val="1"/>
              <c:showPercent val="1"/>
            </c:dLbl>
            <c:dLbl>
              <c:idx val="4"/>
              <c:layout>
                <c:manualLayout>
                  <c:x val="2.8871547539419121E-2"/>
                  <c:y val="-7.2046913531274752E-3"/>
                </c:manualLayout>
              </c:layout>
              <c:dLblPos val="bestFit"/>
              <c:showCatName val="1"/>
              <c:showPercent val="1"/>
            </c:dLbl>
            <c:dLbl>
              <c:idx val="5"/>
              <c:layout>
                <c:manualLayout>
                  <c:x val="0.10520545587539262"/>
                  <c:y val="1.8824120536570267E-2"/>
                </c:manualLayout>
              </c:layout>
              <c:dLblPos val="bestFit"/>
              <c:showCatName val="1"/>
              <c:showPercent val="1"/>
            </c:dLbl>
            <c:dLbl>
              <c:idx val="6"/>
              <c:layout>
                <c:manualLayout>
                  <c:x val="-2.2906853483851092E-2"/>
                  <c:y val="-5.25447417309612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'[2]GRAFICA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'[2]GRAFICA CUST'!$O$5:$O$11</c:f>
              <c:numCache>
                <c:formatCode>General</c:formatCode>
                <c:ptCount val="7"/>
                <c:pt idx="0">
                  <c:v>159.5</c:v>
                </c:pt>
                <c:pt idx="1">
                  <c:v>272.33333333333331</c:v>
                </c:pt>
                <c:pt idx="2">
                  <c:v>0</c:v>
                </c:pt>
                <c:pt idx="3">
                  <c:v>292.55555555555554</c:v>
                </c:pt>
                <c:pt idx="4">
                  <c:v>1968.6666666666665</c:v>
                </c:pt>
                <c:pt idx="5">
                  <c:v>3639.4999999999995</c:v>
                </c:pt>
                <c:pt idx="6">
                  <c:v>3445.1111111111113</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189" r="0.75000000000000189"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ESTE</a:t>
            </a:r>
          </a:p>
        </c:rich>
      </c:tx>
      <c:layout/>
    </c:title>
    <c:view3D>
      <c:rotX val="30"/>
      <c:perspective val="30"/>
    </c:view3D>
    <c:plotArea>
      <c:layout>
        <c:manualLayout>
          <c:layoutTarget val="inner"/>
          <c:xMode val="edge"/>
          <c:yMode val="edge"/>
          <c:x val="0.11194777886193623"/>
          <c:y val="0.41119921259842479"/>
          <c:w val="0.67500000000000226"/>
          <c:h val="0.53655985710119791"/>
        </c:manualLayout>
      </c:layout>
      <c:pie3DChart>
        <c:varyColors val="1"/>
        <c:ser>
          <c:idx val="0"/>
          <c:order val="0"/>
          <c:spPr>
            <a:scene3d>
              <a:camera prst="orthographicFront"/>
              <a:lightRig rig="threePt" dir="t"/>
            </a:scene3d>
            <a:sp3d>
              <a:bevelT w="114300" prst="artDeco"/>
            </a:sp3d>
          </c:spPr>
          <c:explosion val="25"/>
          <c:dLbls>
            <c:dLbl>
              <c:idx val="0"/>
              <c:layout>
                <c:manualLayout>
                  <c:x val="-0.23333431758530246"/>
                  <c:y val="2.8710994459025956E-2"/>
                </c:manualLayout>
              </c:layout>
              <c:dLblPos val="bestFit"/>
              <c:showCatName val="1"/>
              <c:showPercent val="1"/>
            </c:dLbl>
            <c:dLbl>
              <c:idx val="1"/>
              <c:layout>
                <c:manualLayout>
                  <c:x val="-0.17981835083114703"/>
                  <c:y val="-9.3974190726159701E-2"/>
                </c:manualLayout>
              </c:layout>
              <c:dLblPos val="bestFit"/>
              <c:showCatName val="1"/>
              <c:showPercent val="1"/>
            </c:dLbl>
            <c:dLbl>
              <c:idx val="3"/>
              <c:layout>
                <c:manualLayout>
                  <c:x val="0.10911585619520912"/>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0987E-2"/>
                  <c:y val="-6.574015748031496E-3"/>
                </c:manualLayout>
              </c:layout>
              <c:dLblPos val="bestFit"/>
              <c:showCatName val="1"/>
              <c:showPercent val="1"/>
            </c:dLbl>
            <c:dLbl>
              <c:idx val="6"/>
              <c:layout>
                <c:manualLayout>
                  <c:x val="-5.0677384076990378E-2"/>
                  <c:y val="3.4932195975503177E-2"/>
                </c:manualLayout>
              </c:layout>
              <c:dLblPos val="bestFit"/>
              <c:showCatName val="1"/>
              <c:showPercent val="1"/>
            </c:dLbl>
            <c:spPr>
              <a:scene3d>
                <a:camera prst="orthographicFront"/>
                <a:lightRig rig="threePt" dir="t"/>
              </a:scene3d>
              <a:sp3d>
                <a:bevelT w="114300" prst="artDeco"/>
              </a:sp3d>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'[2]GRAFICA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'[2]GRAFICA CUST'!$O$15:$O$21</c:f>
              <c:numCache>
                <c:formatCode>General</c:formatCode>
                <c:ptCount val="7"/>
                <c:pt idx="0">
                  <c:v>36.055555555555557</c:v>
                </c:pt>
                <c:pt idx="1">
                  <c:v>125.1111111111111</c:v>
                </c:pt>
                <c:pt idx="2">
                  <c:v>0</c:v>
                </c:pt>
                <c:pt idx="3">
                  <c:v>165.66666666666669</c:v>
                </c:pt>
                <c:pt idx="4">
                  <c:v>1158.3888888888889</c:v>
                </c:pt>
                <c:pt idx="5">
                  <c:v>2018.2222222222222</c:v>
                </c:pt>
                <c:pt idx="6">
                  <c:v>1478.8333333333335</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89" l="0.70000000000000062" r="0.70000000000000062" t="0.750000000000001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OESTE</a:t>
            </a:r>
          </a:p>
        </c:rich>
      </c:tx>
      <c:layout/>
    </c:title>
    <c:view3D>
      <c:rotX val="30"/>
      <c:perspective val="30"/>
    </c:view3D>
    <c:plotArea>
      <c:layout>
        <c:manualLayout>
          <c:layoutTarget val="inner"/>
          <c:xMode val="edge"/>
          <c:yMode val="edge"/>
          <c:x val="0.22638888888888889"/>
          <c:y val="0.38072178477690288"/>
          <c:w val="0.63055555555555565"/>
          <c:h val="0.53941309419655858"/>
        </c:manualLayout>
      </c:layout>
      <c:pie3DChart>
        <c:varyColors val="1"/>
        <c:ser>
          <c:idx val="0"/>
          <c:order val="0"/>
          <c:spPr>
            <a:ln>
              <a:solidFill>
                <a:schemeClr val="accent2">
                  <a:lumMod val="40000"/>
                  <a:lumOff val="60000"/>
                </a:schemeClr>
              </a:solidFill>
            </a:ln>
            <a:effectLst>
              <a:outerShdw blurRad="50800" dist="50800" dir="5400000" algn="ctr" rotWithShape="0">
                <a:schemeClr val="accent2">
                  <a:lumMod val="60000"/>
                  <a:lumOff val="40000"/>
                </a:schemeClr>
              </a:outerShdw>
            </a:effectLst>
          </c:spPr>
          <c:dPt>
            <c:idx val="4"/>
            <c:spPr>
              <a:gradFill>
                <a:gsLst>
                  <a:gs pos="0">
                    <a:srgbClr val="03D4A8"/>
                  </a:gs>
                  <a:gs pos="25000">
                    <a:srgbClr val="21D6E0"/>
                  </a:gs>
                  <a:gs pos="75000">
                    <a:srgbClr val="0087E6"/>
                  </a:gs>
                  <a:gs pos="100000">
                    <a:srgbClr val="005CBF"/>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Pt>
            <c:idx val="5"/>
            <c:explosion val="16"/>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contourClr>
                  <a:srgbClr val="000000"/>
                </a:contourClr>
              </a:sp3d>
            </c:spPr>
          </c:dPt>
          <c:dPt>
            <c:idx val="6"/>
            <c:spPr>
              <a:gradFill>
                <a:gsLst>
                  <a:gs pos="0">
                    <a:srgbClr val="DDEBCF"/>
                  </a:gs>
                  <a:gs pos="50000">
                    <a:srgbClr val="9CB86E"/>
                  </a:gs>
                  <a:gs pos="100000">
                    <a:srgbClr val="156B13"/>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Lbls>
            <c:dLbl>
              <c:idx val="0"/>
              <c:layout>
                <c:manualLayout>
                  <c:x val="-0.2682761584626483"/>
                  <c:y val="-4.1979041896570875E-3"/>
                </c:manualLayout>
              </c:layout>
              <c:dLblPos val="bestFit"/>
              <c:showCatName val="1"/>
              <c:showPercent val="1"/>
            </c:dLbl>
            <c:dLbl>
              <c:idx val="1"/>
              <c:layout>
                <c:manualLayout>
                  <c:x val="-0.14468235330232895"/>
                  <c:y val="-8.2335892552084844E-2"/>
                </c:manualLayout>
              </c:layout>
              <c:dLblPos val="bestFit"/>
              <c:showCatName val="1"/>
              <c:showPercent val="1"/>
            </c:dLbl>
            <c:dLbl>
              <c:idx val="2"/>
              <c:layout>
                <c:manualLayout>
                  <c:x val="-3.0883025586714141E-2"/>
                  <c:y val="-4.0085874552463985E-2"/>
                </c:manualLayout>
              </c:layout>
              <c:dLblPos val="bestFit"/>
              <c:showCatName val="1"/>
              <c:showPercent val="1"/>
            </c:dLbl>
            <c:dLbl>
              <c:idx val="3"/>
              <c:layout>
                <c:manualLayout>
                  <c:x val="0.10000414421881516"/>
                  <c:y val="-1.7659002101046574E-2"/>
                </c:manualLayout>
              </c:layout>
              <c:spPr>
                <a:noFill/>
              </c:spPr>
              <c:txPr>
                <a:bodyPr/>
                <a:lstStyle/>
                <a:p>
                  <a:pPr>
                    <a:defRPr sz="700" b="0" i="0" u="none" strike="noStrike" baseline="0">
                      <a:solidFill>
                        <a:srgbClr val="000000"/>
                      </a:solidFill>
                      <a:latin typeface="Calibri"/>
                      <a:ea typeface="Calibri"/>
                      <a:cs typeface="Calibri"/>
                    </a:defRPr>
                  </a:pPr>
                  <a:endParaRPr lang="es-ES"/>
                </a:p>
              </c:txPr>
              <c:dLblPos val="bestFit"/>
              <c:showCatName val="1"/>
              <c:showPercent val="1"/>
            </c:dLbl>
            <c:dLbl>
              <c:idx val="4"/>
              <c:layout>
                <c:manualLayout>
                  <c:x val="3.7897965879265298E-2"/>
                  <c:y val="-5.3783902012248704E-3"/>
                </c:manualLayout>
              </c:layout>
              <c:dLblPos val="bestFit"/>
              <c:showCatName val="1"/>
              <c:showPercent val="1"/>
            </c:dLbl>
            <c:dLbl>
              <c:idx val="5"/>
              <c:layout>
                <c:manualLayout>
                  <c:x val="-6.6117173949747504E-2"/>
                  <c:y val="3.0290677505710906E-2"/>
                </c:manualLayout>
              </c:layout>
              <c:spPr>
                <a:noFill/>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ES"/>
                </a:p>
              </c:txPr>
              <c:dLblPos val="bestFit"/>
              <c:showCatName val="1"/>
              <c:showPercent val="1"/>
            </c:dLbl>
            <c:dLbl>
              <c:idx val="6"/>
              <c:layout>
                <c:manualLayout>
                  <c:x val="-6.1293610228546305E-2"/>
                  <c:y val="5.6577715815454388E-4"/>
                </c:manualLayout>
              </c:layout>
              <c:dLblPos val="bestFit"/>
              <c:showCatName val="1"/>
              <c:showPercent val="1"/>
            </c:dLbl>
            <c:spPr>
              <a:noFill/>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'[2]GRAFICA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'[2]GRAFICA CUST'!$O$25:$O$31</c:f>
              <c:numCache>
                <c:formatCode>General</c:formatCode>
                <c:ptCount val="7"/>
                <c:pt idx="0">
                  <c:v>123.44444444444444</c:v>
                </c:pt>
                <c:pt idx="1">
                  <c:v>147.22222222222223</c:v>
                </c:pt>
                <c:pt idx="2">
                  <c:v>0</c:v>
                </c:pt>
                <c:pt idx="3">
                  <c:v>126.88888888888889</c:v>
                </c:pt>
                <c:pt idx="4">
                  <c:v>810.27777777777771</c:v>
                </c:pt>
                <c:pt idx="5">
                  <c:v>1621.2777777777774</c:v>
                </c:pt>
                <c:pt idx="6">
                  <c:v>1966.2777777777781</c:v>
                </c:pt>
              </c:numCache>
            </c:numRef>
          </c:val>
        </c:ser>
        <c:dLbls>
          <c:showCatName val="1"/>
          <c:showPercent val="1"/>
        </c:dLbls>
      </c:pie3DChart>
      <c:spPr>
        <a:noFill/>
        <a:ln w="25400">
          <a:noFill/>
        </a:ln>
        <a:scene3d>
          <a:camera prst="orthographicFront"/>
          <a:lightRig rig="threePt" dir="t"/>
        </a:scene3d>
        <a:sp3d>
          <a:bevelT prst="angle"/>
        </a:sp3d>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89" l="0.70000000000000062" r="0.70000000000000062" t="0.750000000000001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MUJERES</a:t>
            </a:r>
          </a:p>
        </c:rich>
      </c:tx>
      <c:layout>
        <c:manualLayout>
          <c:xMode val="edge"/>
          <c:yMode val="edge"/>
          <c:x val="0.31562500000000032"/>
          <c:y val="3.6231884057971092E-2"/>
        </c:manualLayout>
      </c:layout>
      <c:spPr>
        <a:noFill/>
        <a:ln w="25400">
          <a:noFill/>
        </a:ln>
      </c:spPr>
    </c:title>
    <c:plotArea>
      <c:layout>
        <c:manualLayout>
          <c:layoutTarget val="inner"/>
          <c:xMode val="edge"/>
          <c:yMode val="edge"/>
          <c:x val="0.22500000000000001"/>
          <c:y val="0.25362408579627282"/>
          <c:w val="0.47812500000000002"/>
          <c:h val="0.55434978752613961"/>
        </c:manualLayout>
      </c:layout>
      <c:pieChart>
        <c:varyColors val="1"/>
        <c:ser>
          <c:idx val="0"/>
          <c:order val="0"/>
          <c:spPr>
            <a:solidFill>
              <a:srgbClr val="9999FF"/>
            </a:solidFill>
            <a:ln w="12700">
              <a:solidFill>
                <a:srgbClr val="000000"/>
              </a:solidFill>
              <a:prstDash val="solid"/>
            </a:ln>
          </c:spPr>
          <c:explosion val="11"/>
          <c:dPt>
            <c:idx val="0"/>
            <c:spPr>
              <a:solidFill>
                <a:srgbClr val="9999FF"/>
              </a:solidFill>
              <a:ln w="25400">
                <a:noFill/>
              </a:ln>
            </c:spPr>
          </c:dPt>
          <c:dPt>
            <c:idx val="1"/>
            <c:spPr>
              <a:solidFill>
                <a:srgbClr val="FF0000"/>
              </a:solidFill>
              <a:ln w="25400">
                <a:noFill/>
              </a:ln>
            </c:spPr>
          </c:dPt>
          <c:dLbls>
            <c:dLbl>
              <c:idx val="0"/>
              <c:layout>
                <c:manualLayout>
                  <c:x val="-1.4385963984521312E-2"/>
                  <c:y val="-3.6411572148987006E-2"/>
                </c:manualLayout>
              </c:layout>
              <c:dLblPos val="bestFit"/>
              <c:showCatName val="1"/>
              <c:showPercent val="1"/>
            </c:dLbl>
            <c:dLbl>
              <c:idx val="1"/>
              <c:layout>
                <c:manualLayout>
                  <c:x val="-4.8584605703089777E-2"/>
                  <c:y val="-8.957857795865406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'[2]GRAFICA 3'!$P$15:$Q$15</c:f>
              <c:strCache>
                <c:ptCount val="2"/>
                <c:pt idx="0">
                  <c:v>SUM</c:v>
                </c:pt>
                <c:pt idx="1">
                  <c:v>SENT</c:v>
                </c:pt>
              </c:strCache>
            </c:strRef>
          </c:cat>
          <c:val>
            <c:numRef>
              <c:f>'[2]GRAFICA 3'!$P$16:$Q$16</c:f>
              <c:numCache>
                <c:formatCode>General</c:formatCode>
                <c:ptCount val="2"/>
                <c:pt idx="0">
                  <c:v>93.888888888888886</c:v>
                </c:pt>
                <c:pt idx="1">
                  <c:v>290.38888888888886</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FFFF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89" r="0.750000000000001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JÓVENES</a:t>
            </a:r>
          </a:p>
        </c:rich>
      </c:tx>
      <c:layout>
        <c:manualLayout>
          <c:xMode val="edge"/>
          <c:yMode val="edge"/>
          <c:x val="0.30719057176676545"/>
          <c:y val="3.5971223021582746E-2"/>
        </c:manualLayout>
      </c:layout>
      <c:spPr>
        <a:noFill/>
        <a:ln w="25400">
          <a:noFill/>
        </a:ln>
      </c:spPr>
    </c:title>
    <c:plotArea>
      <c:layout>
        <c:manualLayout>
          <c:layoutTarget val="inner"/>
          <c:xMode val="edge"/>
          <c:yMode val="edge"/>
          <c:x val="0.17973913570751598"/>
          <c:y val="0.20143884892086344"/>
          <c:w val="0.64052491997587513"/>
          <c:h val="0.70503597122302164"/>
        </c:manualLayout>
      </c:layout>
      <c:pieChart>
        <c:varyColors val="1"/>
        <c:ser>
          <c:idx val="0"/>
          <c:order val="0"/>
          <c:spPr>
            <a:solidFill>
              <a:srgbClr val="9999FF"/>
            </a:solidFill>
            <a:ln w="12700">
              <a:solidFill>
                <a:srgbClr val="000000"/>
              </a:solidFill>
              <a:prstDash val="solid"/>
            </a:ln>
          </c:spPr>
          <c:explosion val="25"/>
          <c:dPt>
            <c:idx val="0"/>
            <c:spPr>
              <a:solidFill>
                <a:srgbClr val="808000"/>
              </a:solidFill>
              <a:ln w="25400">
                <a:noFill/>
              </a:ln>
            </c:spPr>
          </c:dPt>
          <c:dPt>
            <c:idx val="1"/>
            <c:spPr>
              <a:solidFill>
                <a:srgbClr val="CC99FF"/>
              </a:solidFill>
              <a:ln w="25400">
                <a:noFill/>
              </a:ln>
            </c:spPr>
          </c:dPt>
          <c:dLbls>
            <c:dLbl>
              <c:idx val="0"/>
              <c:layout>
                <c:manualLayout>
                  <c:x val="-3.3555181876335346E-3"/>
                  <c:y val="-0.12546478158631727"/>
                </c:manualLayout>
              </c:layout>
              <c:dLblPos val="bestFit"/>
              <c:showCatName val="1"/>
              <c:showPercent val="1"/>
            </c:dLbl>
            <c:dLbl>
              <c:idx val="1"/>
              <c:layout>
                <c:manualLayout>
                  <c:x val="-7.7714520035744611E-2"/>
                  <c:y val="-8.397099643120152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'[2]GRAFICA 3'!$P$19:$Q$19</c:f>
              <c:strCache>
                <c:ptCount val="2"/>
                <c:pt idx="0">
                  <c:v>SUM</c:v>
                </c:pt>
                <c:pt idx="1">
                  <c:v>SENT</c:v>
                </c:pt>
              </c:strCache>
            </c:strRef>
          </c:cat>
          <c:val>
            <c:numRef>
              <c:f>'[2]GRAFICA 3'!$P$20:$Q$20</c:f>
              <c:numCache>
                <c:formatCode>General</c:formatCode>
                <c:ptCount val="2"/>
                <c:pt idx="0">
                  <c:v>207.44444444444443</c:v>
                </c:pt>
                <c:pt idx="1">
                  <c:v>231.33333333333337</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CCFFCC"/>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89" r="0.75000000000000189"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POR REGIÓN</a:t>
            </a:r>
          </a:p>
        </c:rich>
      </c:tx>
      <c:layout>
        <c:manualLayout>
          <c:xMode val="edge"/>
          <c:yMode val="edge"/>
          <c:x val="0.28754027152356781"/>
          <c:y val="3.6303630363036306E-2"/>
        </c:manualLayout>
      </c:layout>
      <c:spPr>
        <a:noFill/>
        <a:ln w="25400">
          <a:noFill/>
        </a:ln>
      </c:spPr>
    </c:title>
    <c:view3D>
      <c:perspective val="0"/>
    </c:view3D>
    <c:plotArea>
      <c:layout>
        <c:manualLayout>
          <c:layoutTarget val="inner"/>
          <c:xMode val="edge"/>
          <c:yMode val="edge"/>
          <c:x val="0.10543147437767462"/>
          <c:y val="0.33003406699304966"/>
          <c:w val="0.79233350441403816"/>
          <c:h val="0.32343338565318708"/>
        </c:manualLayout>
      </c:layout>
      <c:pie3DChart>
        <c:varyColors val="1"/>
        <c:ser>
          <c:idx val="0"/>
          <c:order val="0"/>
          <c:spPr>
            <a:solidFill>
              <a:srgbClr val="9999FF"/>
            </a:solidFill>
            <a:ln w="12700">
              <a:solidFill>
                <a:srgbClr val="000000"/>
              </a:solidFill>
              <a:prstDash val="solid"/>
            </a:ln>
          </c:spPr>
          <c:dPt>
            <c:idx val="0"/>
            <c:explosion val="2"/>
            <c:spPr>
              <a:solidFill>
                <a:srgbClr val="92D050"/>
              </a:solidFill>
              <a:ln w="25400">
                <a:noFill/>
              </a:ln>
            </c:spPr>
          </c:dPt>
          <c:dPt>
            <c:idx val="1"/>
            <c:spPr>
              <a:solidFill>
                <a:srgbClr val="FF6161"/>
              </a:solidFill>
              <a:ln w="25400">
                <a:noFill/>
              </a:ln>
            </c:spPr>
          </c:dPt>
          <c:dLbls>
            <c:dLbl>
              <c:idx val="0"/>
              <c:layout>
                <c:manualLayout>
                  <c:x val="-0.12428308602697744"/>
                  <c:y val="0.18151302515757023"/>
                </c:manualLayout>
              </c:layout>
              <c:dLblPos val="bestFit"/>
              <c:showCatName val="1"/>
              <c:showPercent val="1"/>
            </c:dLbl>
            <c:dLbl>
              <c:idx val="1"/>
              <c:layout>
                <c:manualLayout>
                  <c:x val="3.2192120121644241E-2"/>
                  <c:y val="-9.5449854482475407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'[2]GRAFICA 3'!$P$23:$Q$23</c:f>
              <c:strCache>
                <c:ptCount val="2"/>
                <c:pt idx="0">
                  <c:v>ESTE</c:v>
                </c:pt>
                <c:pt idx="1">
                  <c:v>OESTE</c:v>
                </c:pt>
              </c:strCache>
            </c:strRef>
          </c:cat>
          <c:val>
            <c:numRef>
              <c:f>'[2]GRAFICA 3'!$P$24:$Q$24</c:f>
              <c:numCache>
                <c:formatCode>General</c:formatCode>
                <c:ptCount val="2"/>
                <c:pt idx="0">
                  <c:v>5788.3333333333339</c:v>
                </c:pt>
                <c:pt idx="1">
                  <c:v>5961.3888888888887</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solidFill>
      <a:srgbClr val="99CC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89" r="0.7500000000000018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DE OCUPADA EXCLUYE LOS</a:t>
            </a:r>
          </a:p>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ESPACIOS NO HABITABLES</a:t>
            </a:r>
          </a:p>
        </c:rich>
      </c:tx>
      <c:layout>
        <c:manualLayout>
          <c:xMode val="edge"/>
          <c:yMode val="edge"/>
          <c:x val="0.46985904539710338"/>
          <c:y val="3.6184210526315951E-2"/>
        </c:manualLayout>
      </c:layout>
      <c:spPr>
        <a:noFill/>
        <a:ln w="25400">
          <a:noFill/>
        </a:ln>
      </c:spPr>
    </c:title>
    <c:plotArea>
      <c:layout>
        <c:manualLayout>
          <c:layoutTarget val="inner"/>
          <c:xMode val="edge"/>
          <c:yMode val="edge"/>
          <c:x val="0.26851932785773491"/>
          <c:y val="0.23026352774132641"/>
          <c:w val="0.58333509155301033"/>
          <c:h val="0.62171152490158244"/>
        </c:manualLayout>
      </c:layout>
      <c:pieChart>
        <c:varyColors val="1"/>
        <c:ser>
          <c:idx val="0"/>
          <c:order val="0"/>
          <c:spPr>
            <a:solidFill>
              <a:srgbClr val="9999FF"/>
            </a:solidFill>
            <a:ln w="12700">
              <a:solidFill>
                <a:srgbClr val="000000"/>
              </a:solidFill>
              <a:prstDash val="solid"/>
            </a:ln>
          </c:spPr>
          <c:explosion val="9"/>
          <c:dPt>
            <c:idx val="0"/>
            <c:spPr>
              <a:solidFill>
                <a:srgbClr val="33CCCC"/>
              </a:solidFill>
              <a:ln w="25400">
                <a:noFill/>
              </a:ln>
            </c:spPr>
          </c:dPt>
          <c:dPt>
            <c:idx val="1"/>
            <c:spPr>
              <a:solidFill>
                <a:srgbClr val="FF00FF"/>
              </a:solidFill>
              <a:ln w="25400">
                <a:noFill/>
              </a:ln>
            </c:spPr>
          </c:dPt>
          <c:dLbls>
            <c:dLbl>
              <c:idx val="0"/>
              <c:layout>
                <c:manualLayout>
                  <c:x val="-2.297655635952495E-2"/>
                  <c:y val="5.2568174740869333E-3"/>
                </c:manualLayout>
              </c:layout>
              <c:dLblPos val="bestFit"/>
              <c:showCatName val="1"/>
              <c:showPercent val="1"/>
            </c:dLbl>
            <c:dLbl>
              <c:idx val="1"/>
              <c:layout>
                <c:manualLayout>
                  <c:x val="-5.8503019889753802E-2"/>
                  <c:y val="2.8221895991814602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'[2]GRAFICA 3'!$P$27:$Q$27</c:f>
              <c:strCache>
                <c:ptCount val="2"/>
                <c:pt idx="0">
                  <c:v>OCUPADA</c:v>
                </c:pt>
                <c:pt idx="1">
                  <c:v>NO OCUPADA</c:v>
                </c:pt>
              </c:strCache>
            </c:strRef>
          </c:cat>
          <c:val>
            <c:numRef>
              <c:f>'[2]GRAFICA 3'!$P$28:$Q$28</c:f>
              <c:numCache>
                <c:formatCode>General</c:formatCode>
                <c:ptCount val="2"/>
                <c:pt idx="0">
                  <c:v>11749.722222222223</c:v>
                </c:pt>
                <c:pt idx="1">
                  <c:v>1236.2777777777774</c:v>
                </c:pt>
              </c:numCache>
            </c:numRef>
          </c:val>
        </c:ser>
        <c:dLbls>
          <c:showCatName val="1"/>
          <c:showPercent val="1"/>
        </c:dLbls>
        <c:firstSliceAng val="0"/>
      </c:pieChart>
      <c:spPr>
        <a:noFill/>
        <a:ln w="25400">
          <a:noFill/>
        </a:ln>
        <a:scene3d>
          <a:camera prst="orthographicFront"/>
          <a:lightRig rig="threePt" dir="t"/>
        </a:scene3d>
        <a:sp3d>
          <a:bevelT prst="angle"/>
        </a:sp3d>
      </c:spPr>
    </c:plotArea>
    <c:plotVisOnly val="1"/>
    <c:dispBlanksAs val="zero"/>
  </c:chart>
  <c:spPr>
    <a:solidFill>
      <a:srgbClr val="FFCC00"/>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89" r="0.75000000000000189"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ESPACIOS HABITABLES VS</a:t>
            </a:r>
          </a:p>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 NO HABITABLES</a:t>
            </a:r>
          </a:p>
        </c:rich>
      </c:tx>
      <c:layout>
        <c:manualLayout>
          <c:xMode val="edge"/>
          <c:yMode val="edge"/>
          <c:x val="0.4903395461643244"/>
          <c:y val="2.3239052355297687E-2"/>
        </c:manualLayout>
      </c:layout>
    </c:title>
    <c:view3D>
      <c:rotX val="30"/>
      <c:perspective val="30"/>
    </c:view3D>
    <c:plotArea>
      <c:layout>
        <c:manualLayout>
          <c:layoutTarget val="inner"/>
          <c:xMode val="edge"/>
          <c:yMode val="edge"/>
          <c:x val="8.0316632395473236E-2"/>
          <c:y val="0.16817833972709573"/>
          <c:w val="0.84536436130197057"/>
          <c:h val="0.6686825863513457"/>
        </c:manualLayout>
      </c:layout>
      <c:pie3DChart>
        <c:varyColors val="1"/>
        <c:ser>
          <c:idx val="0"/>
          <c:order val="0"/>
          <c:spPr>
            <a:solidFill>
              <a:srgbClr val="FFC000"/>
            </a:solidFill>
          </c:spPr>
          <c:explosion val="27"/>
          <c:dPt>
            <c:idx val="0"/>
            <c:explosion val="1"/>
            <c:spPr>
              <a:solidFill>
                <a:schemeClr val="accent6">
                  <a:lumMod val="75000"/>
                </a:schemeClr>
              </a:solidFill>
            </c:spPr>
          </c:dPt>
          <c:dPt>
            <c:idx val="1"/>
            <c:spPr>
              <a:solidFill>
                <a:schemeClr val="accent4">
                  <a:lumMod val="60000"/>
                  <a:lumOff val="40000"/>
                </a:schemeClr>
              </a:solidFill>
            </c:spPr>
          </c:dPt>
          <c:dLbls>
            <c:dLbl>
              <c:idx val="0"/>
              <c:layout>
                <c:manualLayout>
                  <c:x val="0.11460420950565928"/>
                  <c:y val="-3.7971762189042149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'[2]GRAFICA 3'!$P$31:$Q$31</c:f>
              <c:strCache>
                <c:ptCount val="2"/>
                <c:pt idx="0">
                  <c:v>HABITABLES</c:v>
                </c:pt>
                <c:pt idx="1">
                  <c:v>NO HABITABLES</c:v>
                </c:pt>
              </c:strCache>
            </c:strRef>
          </c:cat>
          <c:val>
            <c:numRef>
              <c:f>'[2]GRAFICA 3'!$P$32:$Q$32</c:f>
              <c:numCache>
                <c:formatCode>General</c:formatCode>
                <c:ptCount val="2"/>
                <c:pt idx="0">
                  <c:v>12986</c:v>
                </c:pt>
                <c:pt idx="1">
                  <c:v>722</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blipFill>
      <a:blip xmlns:r="http://schemas.openxmlformats.org/officeDocument/2006/relationships" r:embed="rId1"/>
      <a:tile tx="0" ty="0" sx="100000" sy="100000" flip="none" algn="tl"/>
    </a:blip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89" l="0.70000000000000062" r="0.70000000000000062" t="0.750000000000001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401088"/>
        <c:axId val="75402624"/>
        <c:axId val="0"/>
      </c:bar3DChart>
      <c:catAx>
        <c:axId val="75401088"/>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402624"/>
        <c:crosses val="autoZero"/>
        <c:auto val="1"/>
        <c:lblAlgn val="ctr"/>
        <c:lblOffset val="100"/>
        <c:tickLblSkip val="1"/>
        <c:tickMarkSkip val="1"/>
      </c:catAx>
      <c:valAx>
        <c:axId val="75402624"/>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40108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255" r="0.7500000000000025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414528"/>
        <c:axId val="75514624"/>
        <c:axId val="0"/>
      </c:bar3DChart>
      <c:catAx>
        <c:axId val="75414528"/>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514624"/>
        <c:crosses val="autoZero"/>
        <c:auto val="1"/>
        <c:lblAlgn val="ctr"/>
        <c:lblOffset val="100"/>
        <c:tickLblSkip val="1"/>
        <c:tickMarkSkip val="1"/>
      </c:catAx>
      <c:valAx>
        <c:axId val="75514624"/>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41452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255" r="0.7500000000000025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5531008"/>
        <c:axId val="75532544"/>
        <c:axId val="0"/>
      </c:bar3DChart>
      <c:catAx>
        <c:axId val="75531008"/>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532544"/>
        <c:crosses val="autoZero"/>
        <c:auto val="1"/>
        <c:lblAlgn val="ctr"/>
        <c:lblOffset val="100"/>
        <c:tickLblSkip val="1"/>
        <c:tickMarkSkip val="1"/>
      </c:catAx>
      <c:valAx>
        <c:axId val="75532544"/>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53100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255" r="0.7500000000000025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oneCellAnchor>
    <xdr:from>
      <xdr:col>7</xdr:col>
      <xdr:colOff>469526</xdr:colOff>
      <xdr:row>0</xdr:row>
      <xdr:rowOff>0</xdr:rowOff>
    </xdr:from>
    <xdr:ext cx="184731" cy="284157"/>
    <xdr:sp macro="" textlink="">
      <xdr:nvSpPr>
        <xdr:cNvPr id="8" name="TextBox 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4" name="TextBox 1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6" name="TextBox 1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8" name="TextBox 1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0" name="TextBox 1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2" name="TextBox 2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4" name="TextBox 2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5" name="TextBox 2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7" name="TextBox 2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8" name="TextBox 2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0" name="TextBox 2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1" name="TextBox 3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3" name="TextBox 3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4" name="TextBox 3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6" name="TextBox 3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7" name="TextBox 3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4" name="TextBox 4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6" name="TextBox 4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5" name="TextBox 4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9" name="TextBox 48"/>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8" name="TextBox 4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7" name="TextBox 5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1" name="TextBox 4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3" name="TextBox 5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2" name="TextBox 4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4" name="TextBox 5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8" name="TextBox 57"/>
        <xdr:cNvSpPr txBox="1"/>
      </xdr:nvSpPr>
      <xdr:spPr>
        <a:xfrm>
          <a:off x="4736726" y="764857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6" name="TextBox 65"/>
        <xdr:cNvSpPr txBox="1"/>
      </xdr:nvSpPr>
      <xdr:spPr>
        <a:xfrm>
          <a:off x="4736726" y="732528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0</xdr:col>
      <xdr:colOff>38100</xdr:colOff>
      <xdr:row>6</xdr:row>
      <xdr:rowOff>114300</xdr:rowOff>
    </xdr:from>
    <xdr:to>
      <xdr:col>5</xdr:col>
      <xdr:colOff>0</xdr:colOff>
      <xdr:row>22</xdr:row>
      <xdr:rowOff>142875</xdr:rowOff>
    </xdr:to>
    <xdr:graphicFrame macro="">
      <xdr:nvGraphicFramePr>
        <xdr:cNvPr id="3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6</xdr:row>
      <xdr:rowOff>123825</xdr:rowOff>
    </xdr:from>
    <xdr:to>
      <xdr:col>10</xdr:col>
      <xdr:colOff>47625</xdr:colOff>
      <xdr:row>23</xdr:row>
      <xdr:rowOff>0</xdr:rowOff>
    </xdr:to>
    <xdr:graphicFrame macro="">
      <xdr:nvGraphicFramePr>
        <xdr:cNvPr id="3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6</xdr:row>
      <xdr:rowOff>104775</xdr:rowOff>
    </xdr:from>
    <xdr:to>
      <xdr:col>14</xdr:col>
      <xdr:colOff>581025</xdr:colOff>
      <xdr:row>23</xdr:row>
      <xdr:rowOff>0</xdr:rowOff>
    </xdr:to>
    <xdr:graphicFrame macro="">
      <xdr:nvGraphicFramePr>
        <xdr:cNvPr id="4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24</xdr:row>
      <xdr:rowOff>11206</xdr:rowOff>
    </xdr:from>
    <xdr:to>
      <xdr:col>4</xdr:col>
      <xdr:colOff>542925</xdr:colOff>
      <xdr:row>41</xdr:row>
      <xdr:rowOff>144556</xdr:rowOff>
    </xdr:to>
    <xdr:graphicFrame macro="">
      <xdr:nvGraphicFramePr>
        <xdr:cNvPr id="4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579344</xdr:colOff>
      <xdr:row>24</xdr:row>
      <xdr:rowOff>11205</xdr:rowOff>
    </xdr:from>
    <xdr:to>
      <xdr:col>10</xdr:col>
      <xdr:colOff>12327</xdr:colOff>
      <xdr:row>41</xdr:row>
      <xdr:rowOff>154080</xdr:rowOff>
    </xdr:to>
    <xdr:graphicFrame macro="">
      <xdr:nvGraphicFramePr>
        <xdr:cNvPr id="4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7</xdr:col>
      <xdr:colOff>469526</xdr:colOff>
      <xdr:row>44</xdr:row>
      <xdr:rowOff>124385</xdr:rowOff>
    </xdr:from>
    <xdr:ext cx="184731" cy="284157"/>
    <xdr:sp macro="" textlink="">
      <xdr:nvSpPr>
        <xdr:cNvPr id="50" name="TextBox 4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10</xdr:col>
      <xdr:colOff>35860</xdr:colOff>
      <xdr:row>23</xdr:row>
      <xdr:rowOff>145677</xdr:rowOff>
    </xdr:from>
    <xdr:to>
      <xdr:col>14</xdr:col>
      <xdr:colOff>582707</xdr:colOff>
      <xdr:row>41</xdr:row>
      <xdr:rowOff>131669</xdr:rowOff>
    </xdr:to>
    <xdr:graphicFrame macro="">
      <xdr:nvGraphicFramePr>
        <xdr:cNvPr id="5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57</xdr:row>
      <xdr:rowOff>0</xdr:rowOff>
    </xdr:from>
    <xdr:to>
      <xdr:col>14</xdr:col>
      <xdr:colOff>0</xdr:colOff>
      <xdr:row>57</xdr:row>
      <xdr:rowOff>0</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42</xdr:row>
      <xdr:rowOff>123825</xdr:rowOff>
    </xdr:from>
    <xdr:to>
      <xdr:col>13</xdr:col>
      <xdr:colOff>428625</xdr:colOff>
      <xdr:row>56</xdr:row>
      <xdr:rowOff>219075</xdr:rowOff>
    </xdr:to>
    <xdr:graphicFrame macro="">
      <xdr:nvGraphicFramePr>
        <xdr:cNvPr id="1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5</xdr:row>
      <xdr:rowOff>95250</xdr:rowOff>
    </xdr:from>
    <xdr:to>
      <xdr:col>10</xdr:col>
      <xdr:colOff>428625</xdr:colOff>
      <xdr:row>23</xdr:row>
      <xdr:rowOff>152400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19050</xdr:rowOff>
    </xdr:from>
    <xdr:to>
      <xdr:col>5</xdr:col>
      <xdr:colOff>257175</xdr:colOff>
      <xdr:row>43</xdr:row>
      <xdr:rowOff>114300</xdr:rowOff>
    </xdr:to>
    <xdr:graphicFrame macro="">
      <xdr:nvGraphicFramePr>
        <xdr:cNvPr id="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28</xdr:row>
      <xdr:rowOff>9525</xdr:rowOff>
    </xdr:from>
    <xdr:to>
      <xdr:col>10</xdr:col>
      <xdr:colOff>533400</xdr:colOff>
      <xdr:row>43</xdr:row>
      <xdr:rowOff>114300</xdr:rowOff>
    </xdr:to>
    <xdr:graphicFrame macro="">
      <xdr:nvGraphicFramePr>
        <xdr:cNvPr id="1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Palau/Documents/A-INFORMES/INFORMES%20ZULMA/PROMEDIO%20DIARIO%20NOVIEMBRE%20%20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1-12/PROMEDIO%20DIARIO%20NOVIEMBRE%20%20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zgonzalez/Documents/LO%20DE%20MI%20MAQUINA/ESTADISTICAS%20CONSEJO%20SEGURIDAD%202011-12/FUGAS%20EN%20LAS%20INST.%20CORREC.%2011-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efreshError="1">
        <row r="10">
          <cell r="C10">
            <v>500</v>
          </cell>
          <cell r="D10">
            <v>0</v>
          </cell>
          <cell r="F10">
            <v>0</v>
          </cell>
          <cell r="I10">
            <v>474</v>
          </cell>
          <cell r="AC10">
            <v>0</v>
          </cell>
          <cell r="AD10">
            <v>0</v>
          </cell>
        </row>
        <row r="11">
          <cell r="C11">
            <v>450</v>
          </cell>
          <cell r="D11">
            <v>0</v>
          </cell>
          <cell r="F11">
            <v>0</v>
          </cell>
          <cell r="I11">
            <v>375</v>
          </cell>
          <cell r="AC11">
            <v>0</v>
          </cell>
          <cell r="AD11">
            <v>0</v>
          </cell>
        </row>
        <row r="12">
          <cell r="C12">
            <v>36</v>
          </cell>
          <cell r="D12">
            <v>0</v>
          </cell>
          <cell r="F12">
            <v>0</v>
          </cell>
          <cell r="I12">
            <v>35</v>
          </cell>
          <cell r="AC12">
            <v>0</v>
          </cell>
          <cell r="AD12">
            <v>0</v>
          </cell>
        </row>
        <row r="13">
          <cell r="C13">
            <v>40</v>
          </cell>
          <cell r="D13">
            <v>0</v>
          </cell>
          <cell r="F13">
            <v>0</v>
          </cell>
          <cell r="I13">
            <v>29</v>
          </cell>
          <cell r="AC13">
            <v>0</v>
          </cell>
          <cell r="AD13">
            <v>0</v>
          </cell>
          <cell r="AM13">
            <v>0</v>
          </cell>
          <cell r="AN13">
            <v>29</v>
          </cell>
        </row>
        <row r="14">
          <cell r="C14">
            <v>68</v>
          </cell>
          <cell r="D14">
            <v>0</v>
          </cell>
          <cell r="F14">
            <v>0</v>
          </cell>
          <cell r="I14">
            <v>47</v>
          </cell>
          <cell r="AC14">
            <v>0</v>
          </cell>
          <cell r="AD14">
            <v>0</v>
          </cell>
        </row>
        <row r="15">
          <cell r="C15">
            <v>108</v>
          </cell>
          <cell r="D15">
            <v>0</v>
          </cell>
          <cell r="F15">
            <v>28</v>
          </cell>
          <cell r="I15">
            <v>15</v>
          </cell>
          <cell r="AC15">
            <v>0</v>
          </cell>
          <cell r="AD15">
            <v>0</v>
          </cell>
          <cell r="AM15">
            <v>4</v>
          </cell>
        </row>
        <row r="16">
          <cell r="C16">
            <v>705</v>
          </cell>
          <cell r="D16">
            <v>6</v>
          </cell>
          <cell r="F16">
            <v>412</v>
          </cell>
          <cell r="I16">
            <v>268</v>
          </cell>
          <cell r="AC16">
            <v>91</v>
          </cell>
          <cell r="AD16">
            <v>6</v>
          </cell>
        </row>
        <row r="17">
          <cell r="C17">
            <v>404</v>
          </cell>
          <cell r="D17">
            <v>2</v>
          </cell>
          <cell r="F17">
            <v>8</v>
          </cell>
          <cell r="I17">
            <v>310</v>
          </cell>
          <cell r="AC17">
            <v>0</v>
          </cell>
          <cell r="AD17">
            <v>0</v>
          </cell>
        </row>
        <row r="18">
          <cell r="C18">
            <v>292</v>
          </cell>
          <cell r="D18">
            <v>4</v>
          </cell>
          <cell r="F18">
            <v>0</v>
          </cell>
          <cell r="I18">
            <v>288</v>
          </cell>
          <cell r="AC18">
            <v>0</v>
          </cell>
          <cell r="AD18">
            <v>0</v>
          </cell>
        </row>
        <row r="19">
          <cell r="C19">
            <v>1414</v>
          </cell>
          <cell r="D19">
            <v>38</v>
          </cell>
          <cell r="F19">
            <v>268</v>
          </cell>
          <cell r="I19">
            <v>1013</v>
          </cell>
          <cell r="AC19">
            <v>0</v>
          </cell>
          <cell r="AD19">
            <v>31</v>
          </cell>
        </row>
        <row r="20">
          <cell r="C20">
            <v>516</v>
          </cell>
          <cell r="D20">
            <v>47</v>
          </cell>
          <cell r="F20">
            <v>0</v>
          </cell>
          <cell r="I20">
            <v>456</v>
          </cell>
          <cell r="AC20">
            <v>0</v>
          </cell>
          <cell r="AD20">
            <v>0</v>
          </cell>
        </row>
        <row r="21">
          <cell r="C21">
            <v>320</v>
          </cell>
          <cell r="D21">
            <v>108</v>
          </cell>
          <cell r="F21">
            <v>0</v>
          </cell>
          <cell r="I21">
            <v>162</v>
          </cell>
          <cell r="AC21">
            <v>0</v>
          </cell>
          <cell r="AD21">
            <v>0</v>
          </cell>
        </row>
        <row r="22">
          <cell r="C22">
            <v>296</v>
          </cell>
          <cell r="D22">
            <v>9</v>
          </cell>
          <cell r="F22">
            <v>0</v>
          </cell>
          <cell r="I22">
            <v>279</v>
          </cell>
          <cell r="AC22">
            <v>0</v>
          </cell>
          <cell r="AD22">
            <v>0</v>
          </cell>
        </row>
        <row r="23">
          <cell r="C23">
            <v>516</v>
          </cell>
          <cell r="D23">
            <v>1</v>
          </cell>
          <cell r="F23">
            <v>0</v>
          </cell>
          <cell r="I23">
            <v>496</v>
          </cell>
          <cell r="AC23">
            <v>0</v>
          </cell>
          <cell r="AD23">
            <v>0</v>
          </cell>
        </row>
        <row r="24">
          <cell r="C24">
            <v>529</v>
          </cell>
          <cell r="D24">
            <v>26</v>
          </cell>
          <cell r="F24">
            <v>0</v>
          </cell>
          <cell r="I24">
            <v>464</v>
          </cell>
          <cell r="AC24">
            <v>0</v>
          </cell>
          <cell r="AD24">
            <v>0</v>
          </cell>
        </row>
        <row r="25">
          <cell r="C25">
            <v>476</v>
          </cell>
          <cell r="D25">
            <v>48</v>
          </cell>
          <cell r="F25">
            <v>101</v>
          </cell>
          <cell r="I25">
            <v>261</v>
          </cell>
          <cell r="AC25">
            <v>12</v>
          </cell>
          <cell r="AD25">
            <v>6</v>
          </cell>
          <cell r="AM25">
            <v>101</v>
          </cell>
          <cell r="AN25">
            <v>261</v>
          </cell>
        </row>
        <row r="26">
          <cell r="C26">
            <v>26</v>
          </cell>
          <cell r="D26">
            <v>0</v>
          </cell>
          <cell r="F26">
            <v>0</v>
          </cell>
          <cell r="I26">
            <v>10</v>
          </cell>
          <cell r="AC26">
            <v>0</v>
          </cell>
          <cell r="AD26">
            <v>0</v>
          </cell>
        </row>
        <row r="28">
          <cell r="C28">
            <v>534</v>
          </cell>
          <cell r="D28">
            <v>24</v>
          </cell>
          <cell r="F28">
            <v>0</v>
          </cell>
          <cell r="I28">
            <v>466</v>
          </cell>
          <cell r="AC28">
            <v>0</v>
          </cell>
          <cell r="AD28">
            <v>0</v>
          </cell>
        </row>
        <row r="29">
          <cell r="C29">
            <v>676</v>
          </cell>
          <cell r="D29">
            <v>4</v>
          </cell>
          <cell r="F29">
            <v>331</v>
          </cell>
          <cell r="I29">
            <v>254</v>
          </cell>
          <cell r="AC29">
            <v>15</v>
          </cell>
          <cell r="AD29">
            <v>1</v>
          </cell>
        </row>
        <row r="30">
          <cell r="C30">
            <v>280</v>
          </cell>
          <cell r="D30">
            <v>0</v>
          </cell>
          <cell r="F30">
            <v>0</v>
          </cell>
          <cell r="I30">
            <v>274</v>
          </cell>
          <cell r="AC30">
            <v>0</v>
          </cell>
          <cell r="AD30">
            <v>0</v>
          </cell>
        </row>
        <row r="31">
          <cell r="C31">
            <v>224</v>
          </cell>
          <cell r="D31">
            <v>2</v>
          </cell>
          <cell r="F31">
            <v>0</v>
          </cell>
          <cell r="I31">
            <v>219</v>
          </cell>
          <cell r="AC31">
            <v>0</v>
          </cell>
          <cell r="AD31">
            <v>0</v>
          </cell>
        </row>
        <row r="32">
          <cell r="C32">
            <v>192</v>
          </cell>
          <cell r="D32">
            <v>0</v>
          </cell>
          <cell r="F32">
            <v>0</v>
          </cell>
          <cell r="I32">
            <v>192</v>
          </cell>
          <cell r="AC32">
            <v>0</v>
          </cell>
          <cell r="AD32">
            <v>0</v>
          </cell>
        </row>
        <row r="33">
          <cell r="C33">
            <v>528</v>
          </cell>
          <cell r="D33">
            <v>19</v>
          </cell>
          <cell r="F33">
            <v>85</v>
          </cell>
          <cell r="I33">
            <v>323</v>
          </cell>
          <cell r="AC33">
            <v>85</v>
          </cell>
          <cell r="AD33">
            <v>188</v>
          </cell>
        </row>
        <row r="34">
          <cell r="C34">
            <v>246</v>
          </cell>
          <cell r="D34">
            <v>2</v>
          </cell>
          <cell r="F34">
            <v>205</v>
          </cell>
          <cell r="I34">
            <v>26</v>
          </cell>
          <cell r="AC34">
            <v>0</v>
          </cell>
          <cell r="AD34">
            <v>0</v>
          </cell>
        </row>
        <row r="35">
          <cell r="C35">
            <v>56</v>
          </cell>
          <cell r="D35">
            <v>0</v>
          </cell>
          <cell r="F35">
            <v>0</v>
          </cell>
          <cell r="I35">
            <v>48</v>
          </cell>
          <cell r="AC35">
            <v>0</v>
          </cell>
          <cell r="AD35">
            <v>0</v>
          </cell>
        </row>
        <row r="36">
          <cell r="C36">
            <v>420</v>
          </cell>
          <cell r="D36">
            <v>5</v>
          </cell>
          <cell r="F36">
            <v>2</v>
          </cell>
          <cell r="I36">
            <v>373</v>
          </cell>
          <cell r="AC36">
            <v>0</v>
          </cell>
          <cell r="AD36">
            <v>0</v>
          </cell>
        </row>
        <row r="37">
          <cell r="C37">
            <v>831</v>
          </cell>
          <cell r="D37">
            <v>146</v>
          </cell>
          <cell r="F37">
            <v>0</v>
          </cell>
          <cell r="I37">
            <v>647</v>
          </cell>
          <cell r="AC37">
            <v>0</v>
          </cell>
          <cell r="AD37">
            <v>0</v>
          </cell>
        </row>
        <row r="38">
          <cell r="C38">
            <v>486</v>
          </cell>
          <cell r="D38">
            <v>18</v>
          </cell>
          <cell r="F38">
            <v>90</v>
          </cell>
          <cell r="I38">
            <v>273</v>
          </cell>
          <cell r="AC38">
            <v>3</v>
          </cell>
          <cell r="AD38">
            <v>1</v>
          </cell>
        </row>
        <row r="39">
          <cell r="C39">
            <v>50</v>
          </cell>
          <cell r="D39">
            <v>0</v>
          </cell>
          <cell r="F39">
            <v>0</v>
          </cell>
          <cell r="I39">
            <v>35</v>
          </cell>
          <cell r="AC39">
            <v>0</v>
          </cell>
          <cell r="AD39">
            <v>0</v>
          </cell>
        </row>
        <row r="40">
          <cell r="C40">
            <v>546</v>
          </cell>
          <cell r="D40">
            <v>1</v>
          </cell>
          <cell r="F40">
            <v>0</v>
          </cell>
          <cell r="I40">
            <v>531</v>
          </cell>
          <cell r="AC40">
            <v>0</v>
          </cell>
          <cell r="AD40">
            <v>0</v>
          </cell>
        </row>
        <row r="41">
          <cell r="C41">
            <v>152</v>
          </cell>
          <cell r="D41">
            <v>0</v>
          </cell>
          <cell r="F41">
            <v>0</v>
          </cell>
          <cell r="I41">
            <v>138</v>
          </cell>
          <cell r="AC41">
            <v>0</v>
          </cell>
          <cell r="AD41">
            <v>0</v>
          </cell>
        </row>
        <row r="42">
          <cell r="C42">
            <v>908</v>
          </cell>
          <cell r="D42">
            <v>0</v>
          </cell>
          <cell r="F42">
            <v>223</v>
          </cell>
          <cell r="I42">
            <v>570</v>
          </cell>
          <cell r="AC42">
            <v>10</v>
          </cell>
          <cell r="AD42">
            <v>2</v>
          </cell>
        </row>
        <row r="43">
          <cell r="C43">
            <v>75</v>
          </cell>
          <cell r="D43">
            <v>0</v>
          </cell>
          <cell r="F43">
            <v>0</v>
          </cell>
          <cell r="I43">
            <v>45</v>
          </cell>
          <cell r="AC43">
            <v>0</v>
          </cell>
          <cell r="AD43">
            <v>0</v>
          </cell>
        </row>
        <row r="44">
          <cell r="C44">
            <v>0</v>
          </cell>
          <cell r="D44">
            <v>0</v>
          </cell>
          <cell r="F44">
            <v>0</v>
          </cell>
          <cell r="I44">
            <v>0</v>
          </cell>
          <cell r="AC44">
            <v>0</v>
          </cell>
          <cell r="AD44">
            <v>0</v>
          </cell>
        </row>
        <row r="45">
          <cell r="C45">
            <v>400</v>
          </cell>
          <cell r="D45">
            <v>50</v>
          </cell>
          <cell r="F45">
            <v>0</v>
          </cell>
          <cell r="I45">
            <v>334</v>
          </cell>
          <cell r="AC45">
            <v>0</v>
          </cell>
          <cell r="AD45">
            <v>0</v>
          </cell>
        </row>
        <row r="46">
          <cell r="C46">
            <v>384</v>
          </cell>
          <cell r="D46">
            <v>0</v>
          </cell>
          <cell r="F46">
            <v>273</v>
          </cell>
          <cell r="I46">
            <v>65</v>
          </cell>
          <cell r="AC46">
            <v>0</v>
          </cell>
          <cell r="AD46">
            <v>0</v>
          </cell>
        </row>
        <row r="47">
          <cell r="C47">
            <v>24</v>
          </cell>
          <cell r="D47">
            <v>0</v>
          </cell>
          <cell r="F47">
            <v>0</v>
          </cell>
          <cell r="I47">
            <v>20</v>
          </cell>
          <cell r="AC47">
            <v>0</v>
          </cell>
          <cell r="AD47">
            <v>0</v>
          </cell>
        </row>
        <row r="1518">
          <cell r="C1518">
            <v>500</v>
          </cell>
          <cell r="D1518">
            <v>0</v>
          </cell>
          <cell r="F1518">
            <v>0</v>
          </cell>
          <cell r="I1518">
            <v>477</v>
          </cell>
          <cell r="AC1518">
            <v>0</v>
          </cell>
          <cell r="AD1518">
            <v>0</v>
          </cell>
        </row>
        <row r="1519">
          <cell r="C1519">
            <v>450</v>
          </cell>
          <cell r="D1519">
            <v>0</v>
          </cell>
          <cell r="F1519">
            <v>0</v>
          </cell>
          <cell r="I1519">
            <v>429</v>
          </cell>
          <cell r="AC1519">
            <v>0</v>
          </cell>
          <cell r="AD1519">
            <v>0</v>
          </cell>
        </row>
        <row r="1520">
          <cell r="C1520">
            <v>36</v>
          </cell>
          <cell r="D1520">
            <v>0</v>
          </cell>
          <cell r="F1520">
            <v>0</v>
          </cell>
          <cell r="I1520">
            <v>36</v>
          </cell>
          <cell r="AC1520">
            <v>0</v>
          </cell>
          <cell r="AD1520">
            <v>0</v>
          </cell>
        </row>
        <row r="1521">
          <cell r="C1521">
            <v>40</v>
          </cell>
          <cell r="D1521">
            <v>0</v>
          </cell>
          <cell r="F1521">
            <v>0</v>
          </cell>
          <cell r="I1521">
            <v>29</v>
          </cell>
          <cell r="AC1521">
            <v>0</v>
          </cell>
          <cell r="AD1521">
            <v>0</v>
          </cell>
          <cell r="AM1521">
            <v>0</v>
          </cell>
          <cell r="AN1521">
            <v>29</v>
          </cell>
        </row>
        <row r="1522">
          <cell r="C1522">
            <v>68</v>
          </cell>
          <cell r="D1522">
            <v>0</v>
          </cell>
          <cell r="F1522">
            <v>0</v>
          </cell>
          <cell r="I1522">
            <v>44</v>
          </cell>
          <cell r="AC1522">
            <v>0</v>
          </cell>
          <cell r="AD1522">
            <v>0</v>
          </cell>
        </row>
        <row r="1523">
          <cell r="C1523">
            <v>108</v>
          </cell>
          <cell r="D1523">
            <v>0</v>
          </cell>
          <cell r="F1523">
            <v>33</v>
          </cell>
          <cell r="I1523">
            <v>12</v>
          </cell>
          <cell r="AC1523">
            <v>0</v>
          </cell>
          <cell r="AD1523">
            <v>0</v>
          </cell>
        </row>
        <row r="1524">
          <cell r="C1524">
            <v>705</v>
          </cell>
          <cell r="D1524">
            <v>15</v>
          </cell>
          <cell r="F1524">
            <v>433</v>
          </cell>
          <cell r="I1524">
            <v>227</v>
          </cell>
          <cell r="AC1524">
            <v>78</v>
          </cell>
          <cell r="AD1524">
            <v>5</v>
          </cell>
        </row>
        <row r="1525">
          <cell r="C1525">
            <v>404</v>
          </cell>
          <cell r="D1525">
            <v>2</v>
          </cell>
          <cell r="F1525">
            <v>6</v>
          </cell>
          <cell r="I1525">
            <v>307</v>
          </cell>
          <cell r="AC1525">
            <v>0</v>
          </cell>
          <cell r="AD1525">
            <v>0</v>
          </cell>
        </row>
        <row r="1526">
          <cell r="C1526">
            <v>292</v>
          </cell>
          <cell r="D1526">
            <v>5</v>
          </cell>
          <cell r="F1526">
            <v>0</v>
          </cell>
          <cell r="I1526">
            <v>281</v>
          </cell>
          <cell r="AC1526">
            <v>0</v>
          </cell>
          <cell r="AD1526">
            <v>0</v>
          </cell>
        </row>
        <row r="1527">
          <cell r="C1527">
            <v>1414</v>
          </cell>
          <cell r="D1527">
            <v>38</v>
          </cell>
          <cell r="F1527">
            <v>268</v>
          </cell>
          <cell r="I1527">
            <v>989</v>
          </cell>
          <cell r="AC1527">
            <v>0</v>
          </cell>
          <cell r="AD1527">
            <v>29</v>
          </cell>
        </row>
        <row r="1528">
          <cell r="C1528">
            <v>516</v>
          </cell>
          <cell r="D1528">
            <v>48</v>
          </cell>
          <cell r="F1528">
            <v>0</v>
          </cell>
          <cell r="I1528">
            <v>455</v>
          </cell>
          <cell r="AC1528">
            <v>0</v>
          </cell>
          <cell r="AD1528">
            <v>0</v>
          </cell>
        </row>
        <row r="1529">
          <cell r="C1529">
            <v>320</v>
          </cell>
          <cell r="D1529">
            <v>108</v>
          </cell>
          <cell r="F1529">
            <v>0</v>
          </cell>
          <cell r="I1529">
            <v>166</v>
          </cell>
          <cell r="AC1529">
            <v>0</v>
          </cell>
          <cell r="AD1529">
            <v>0</v>
          </cell>
        </row>
        <row r="1530">
          <cell r="C1530">
            <v>296</v>
          </cell>
          <cell r="D1530">
            <v>9</v>
          </cell>
          <cell r="F1530">
            <v>0</v>
          </cell>
          <cell r="I1530">
            <v>281</v>
          </cell>
          <cell r="AC1530">
            <v>0</v>
          </cell>
          <cell r="AD1530">
            <v>0</v>
          </cell>
        </row>
        <row r="1531">
          <cell r="C1531">
            <v>516</v>
          </cell>
          <cell r="D1531">
            <v>3</v>
          </cell>
          <cell r="F1531">
            <v>0</v>
          </cell>
          <cell r="I1531">
            <v>499</v>
          </cell>
          <cell r="AC1531">
            <v>0</v>
          </cell>
          <cell r="AD1531">
            <v>0</v>
          </cell>
        </row>
        <row r="1532">
          <cell r="C1532">
            <v>529</v>
          </cell>
          <cell r="D1532">
            <v>27</v>
          </cell>
          <cell r="F1532">
            <v>0</v>
          </cell>
          <cell r="I1532">
            <v>483</v>
          </cell>
          <cell r="AC1532">
            <v>0</v>
          </cell>
          <cell r="AD1532">
            <v>0</v>
          </cell>
        </row>
        <row r="1533">
          <cell r="C1533">
            <v>476</v>
          </cell>
          <cell r="D1533">
            <v>44</v>
          </cell>
          <cell r="F1533">
            <v>84</v>
          </cell>
          <cell r="I1533">
            <v>265</v>
          </cell>
          <cell r="AC1533">
            <v>10</v>
          </cell>
          <cell r="AD1533">
            <v>6</v>
          </cell>
          <cell r="AM1533">
            <v>84</v>
          </cell>
          <cell r="AN1533">
            <v>265</v>
          </cell>
        </row>
        <row r="1534">
          <cell r="C1534">
            <v>26</v>
          </cell>
          <cell r="D1534">
            <v>0</v>
          </cell>
          <cell r="F1534">
            <v>0</v>
          </cell>
          <cell r="I1534">
            <v>10</v>
          </cell>
          <cell r="AC1534">
            <v>0</v>
          </cell>
          <cell r="AD1534">
            <v>0</v>
          </cell>
          <cell r="AM1534">
            <v>0</v>
          </cell>
        </row>
        <row r="1536">
          <cell r="C1536">
            <v>534</v>
          </cell>
          <cell r="D1536">
            <v>18</v>
          </cell>
          <cell r="F1536">
            <v>0</v>
          </cell>
          <cell r="I1536">
            <v>469</v>
          </cell>
          <cell r="AC1536">
            <v>0</v>
          </cell>
          <cell r="AD1536">
            <v>0</v>
          </cell>
        </row>
        <row r="1537">
          <cell r="C1537">
            <v>676</v>
          </cell>
          <cell r="D1537">
            <v>4</v>
          </cell>
          <cell r="F1537">
            <v>365</v>
          </cell>
          <cell r="I1537">
            <v>178</v>
          </cell>
          <cell r="AC1537">
            <v>31</v>
          </cell>
          <cell r="AD1537">
            <v>1</v>
          </cell>
        </row>
        <row r="1538">
          <cell r="C1538">
            <v>280</v>
          </cell>
          <cell r="D1538">
            <v>0</v>
          </cell>
          <cell r="F1538">
            <v>0</v>
          </cell>
          <cell r="I1538">
            <v>264</v>
          </cell>
          <cell r="AC1538">
            <v>0</v>
          </cell>
          <cell r="AD1538">
            <v>0</v>
          </cell>
        </row>
        <row r="1539">
          <cell r="C1539">
            <v>224</v>
          </cell>
          <cell r="D1539">
            <v>2</v>
          </cell>
          <cell r="F1539">
            <v>0</v>
          </cell>
          <cell r="I1539">
            <v>216</v>
          </cell>
          <cell r="AC1539">
            <v>0</v>
          </cell>
          <cell r="AD1539">
            <v>0</v>
          </cell>
        </row>
        <row r="1540">
          <cell r="C1540">
            <v>192</v>
          </cell>
          <cell r="D1540">
            <v>0</v>
          </cell>
          <cell r="F1540">
            <v>0</v>
          </cell>
          <cell r="I1540">
            <v>190</v>
          </cell>
          <cell r="AC1540">
            <v>0</v>
          </cell>
          <cell r="AD1540">
            <v>0</v>
          </cell>
        </row>
        <row r="1541">
          <cell r="C1541">
            <v>528</v>
          </cell>
          <cell r="D1541">
            <v>15</v>
          </cell>
          <cell r="F1541">
            <v>81</v>
          </cell>
          <cell r="I1541">
            <v>402</v>
          </cell>
          <cell r="AC1541">
            <v>81</v>
          </cell>
          <cell r="AD1541">
            <v>180</v>
          </cell>
        </row>
        <row r="1542">
          <cell r="C1542">
            <v>246</v>
          </cell>
          <cell r="D1542">
            <v>0</v>
          </cell>
          <cell r="F1542">
            <v>204</v>
          </cell>
          <cell r="I1542">
            <v>29</v>
          </cell>
          <cell r="AC1542">
            <v>0</v>
          </cell>
          <cell r="AD1542">
            <v>0</v>
          </cell>
        </row>
        <row r="1543">
          <cell r="C1543">
            <v>56</v>
          </cell>
          <cell r="D1543">
            <v>0</v>
          </cell>
          <cell r="F1543">
            <v>0</v>
          </cell>
          <cell r="I1543">
            <v>50</v>
          </cell>
          <cell r="AC1543">
            <v>0</v>
          </cell>
          <cell r="AD1543">
            <v>0</v>
          </cell>
        </row>
        <row r="1544">
          <cell r="C1544">
            <v>420</v>
          </cell>
          <cell r="D1544">
            <v>5</v>
          </cell>
          <cell r="F1544">
            <v>1</v>
          </cell>
          <cell r="I1544">
            <v>377</v>
          </cell>
          <cell r="AC1544">
            <v>0</v>
          </cell>
          <cell r="AD1544">
            <v>0</v>
          </cell>
        </row>
        <row r="1545">
          <cell r="C1545">
            <v>831</v>
          </cell>
          <cell r="D1545">
            <v>254</v>
          </cell>
          <cell r="F1545">
            <v>0</v>
          </cell>
          <cell r="I1545">
            <v>547</v>
          </cell>
          <cell r="AC1545">
            <v>0</v>
          </cell>
          <cell r="AD1545">
            <v>0</v>
          </cell>
        </row>
        <row r="1546">
          <cell r="C1546">
            <v>486</v>
          </cell>
          <cell r="D1546">
            <v>17</v>
          </cell>
          <cell r="F1546">
            <v>11</v>
          </cell>
          <cell r="I1546">
            <v>340</v>
          </cell>
          <cell r="AC1546">
            <v>2</v>
          </cell>
          <cell r="AD1546">
            <v>0</v>
          </cell>
        </row>
        <row r="1547">
          <cell r="C1547">
            <v>50</v>
          </cell>
          <cell r="D1547">
            <v>0</v>
          </cell>
          <cell r="F1547">
            <v>0</v>
          </cell>
          <cell r="I1547">
            <v>34</v>
          </cell>
          <cell r="AC1547">
            <v>0</v>
          </cell>
          <cell r="AD1547">
            <v>0</v>
          </cell>
        </row>
        <row r="1548">
          <cell r="C1548">
            <v>546</v>
          </cell>
          <cell r="D1548">
            <v>0</v>
          </cell>
          <cell r="F1548">
            <v>0</v>
          </cell>
          <cell r="I1548">
            <v>536</v>
          </cell>
          <cell r="AC1548">
            <v>0</v>
          </cell>
          <cell r="AD1548">
            <v>0</v>
          </cell>
        </row>
        <row r="1549">
          <cell r="C1549">
            <v>152</v>
          </cell>
          <cell r="D1549">
            <v>0</v>
          </cell>
          <cell r="F1549">
            <v>0</v>
          </cell>
          <cell r="I1549">
            <v>146</v>
          </cell>
          <cell r="AC1549">
            <v>0</v>
          </cell>
          <cell r="AD1549">
            <v>0</v>
          </cell>
        </row>
        <row r="1550">
          <cell r="C1550">
            <v>908</v>
          </cell>
          <cell r="D1550">
            <v>10</v>
          </cell>
          <cell r="F1550">
            <v>246</v>
          </cell>
          <cell r="I1550">
            <v>528</v>
          </cell>
          <cell r="AC1550">
            <v>12</v>
          </cell>
          <cell r="AD1550">
            <v>4</v>
          </cell>
        </row>
        <row r="1551">
          <cell r="C1551">
            <v>75</v>
          </cell>
          <cell r="D1551">
            <v>0</v>
          </cell>
          <cell r="F1551">
            <v>0</v>
          </cell>
          <cell r="I1551">
            <v>48</v>
          </cell>
          <cell r="AC1551">
            <v>0</v>
          </cell>
          <cell r="AD1551">
            <v>0</v>
          </cell>
        </row>
        <row r="1552">
          <cell r="C1552">
            <v>0</v>
          </cell>
          <cell r="D1552">
            <v>0</v>
          </cell>
          <cell r="F1552">
            <v>0</v>
          </cell>
          <cell r="I1552">
            <v>0</v>
          </cell>
          <cell r="AC1552">
            <v>0</v>
          </cell>
          <cell r="AD1552">
            <v>0</v>
          </cell>
        </row>
        <row r="1553">
          <cell r="C1553">
            <v>400</v>
          </cell>
          <cell r="D1553">
            <v>50</v>
          </cell>
          <cell r="F1553">
            <v>0</v>
          </cell>
          <cell r="I1553">
            <v>316</v>
          </cell>
          <cell r="AC1553">
            <v>0</v>
          </cell>
          <cell r="AD1553">
            <v>0</v>
          </cell>
        </row>
        <row r="1554">
          <cell r="C1554">
            <v>384</v>
          </cell>
          <cell r="D1554">
            <v>48</v>
          </cell>
          <cell r="F1554">
            <v>215</v>
          </cell>
          <cell r="I1554">
            <v>79</v>
          </cell>
          <cell r="AC1554">
            <v>0</v>
          </cell>
          <cell r="AD1554">
            <v>0</v>
          </cell>
        </row>
        <row r="1555">
          <cell r="C1555">
            <v>24</v>
          </cell>
          <cell r="D1555">
            <v>0</v>
          </cell>
          <cell r="F1555">
            <v>0</v>
          </cell>
          <cell r="I1555">
            <v>24</v>
          </cell>
          <cell r="AC1555">
            <v>0</v>
          </cell>
          <cell r="AD1555">
            <v>0</v>
          </cell>
        </row>
      </sheetData>
      <sheetData sheetId="1" refreshError="1">
        <row r="10">
          <cell r="F10">
            <v>0</v>
          </cell>
          <cell r="I10">
            <v>8456</v>
          </cell>
          <cell r="AC10">
            <v>0</v>
          </cell>
          <cell r="AD10">
            <v>0</v>
          </cell>
        </row>
        <row r="11">
          <cell r="F11">
            <v>0</v>
          </cell>
          <cell r="I11">
            <v>7231</v>
          </cell>
          <cell r="AC11">
            <v>0</v>
          </cell>
          <cell r="AD11">
            <v>0</v>
          </cell>
        </row>
        <row r="12">
          <cell r="F12">
            <v>0</v>
          </cell>
          <cell r="I12">
            <v>611</v>
          </cell>
          <cell r="AC12">
            <v>0</v>
          </cell>
          <cell r="AD12">
            <v>0</v>
          </cell>
        </row>
        <row r="13">
          <cell r="F13">
            <v>0</v>
          </cell>
          <cell r="I13">
            <v>521</v>
          </cell>
          <cell r="AC13">
            <v>0</v>
          </cell>
          <cell r="AD13">
            <v>0</v>
          </cell>
          <cell r="AM13">
            <v>0</v>
          </cell>
          <cell r="AN13">
            <v>521</v>
          </cell>
        </row>
        <row r="14">
          <cell r="F14">
            <v>0</v>
          </cell>
          <cell r="I14">
            <v>822</v>
          </cell>
          <cell r="AC14">
            <v>0</v>
          </cell>
          <cell r="AD14">
            <v>0</v>
          </cell>
        </row>
        <row r="15">
          <cell r="F15">
            <v>548</v>
          </cell>
          <cell r="I15">
            <v>239</v>
          </cell>
          <cell r="AC15">
            <v>15</v>
          </cell>
          <cell r="AD15">
            <v>7</v>
          </cell>
          <cell r="AM15">
            <v>97</v>
          </cell>
          <cell r="AN15">
            <v>16</v>
          </cell>
        </row>
        <row r="16">
          <cell r="F16">
            <v>7564</v>
          </cell>
          <cell r="I16">
            <v>4522</v>
          </cell>
          <cell r="AC16">
            <v>1497</v>
          </cell>
          <cell r="AD16">
            <v>108</v>
          </cell>
        </row>
        <row r="17">
          <cell r="F17">
            <v>143</v>
          </cell>
          <cell r="I17">
            <v>5550</v>
          </cell>
          <cell r="AC17">
            <v>0</v>
          </cell>
          <cell r="AD17">
            <v>0</v>
          </cell>
        </row>
        <row r="18">
          <cell r="F18">
            <v>0</v>
          </cell>
          <cell r="I18">
            <v>5136</v>
          </cell>
          <cell r="AC18">
            <v>0</v>
          </cell>
          <cell r="AD18">
            <v>0</v>
          </cell>
        </row>
        <row r="19">
          <cell r="F19">
            <v>4637</v>
          </cell>
          <cell r="I19">
            <v>18078</v>
          </cell>
          <cell r="AC19">
            <v>0</v>
          </cell>
          <cell r="AD19">
            <v>505</v>
          </cell>
        </row>
        <row r="20">
          <cell r="F20">
            <v>0</v>
          </cell>
          <cell r="I20">
            <v>8164</v>
          </cell>
          <cell r="AC20">
            <v>0</v>
          </cell>
          <cell r="AD20">
            <v>0</v>
          </cell>
        </row>
        <row r="21">
          <cell r="F21">
            <v>0</v>
          </cell>
          <cell r="I21">
            <v>2982</v>
          </cell>
          <cell r="AC21">
            <v>0</v>
          </cell>
          <cell r="AD21">
            <v>0</v>
          </cell>
        </row>
        <row r="22">
          <cell r="F22">
            <v>0</v>
          </cell>
          <cell r="I22">
            <v>5070</v>
          </cell>
          <cell r="AC22">
            <v>0</v>
          </cell>
          <cell r="AD22">
            <v>0</v>
          </cell>
        </row>
        <row r="23">
          <cell r="F23">
            <v>0</v>
          </cell>
          <cell r="I23">
            <v>8864</v>
          </cell>
          <cell r="AC23">
            <v>0</v>
          </cell>
          <cell r="AD23">
            <v>0</v>
          </cell>
        </row>
        <row r="24">
          <cell r="F24">
            <v>0</v>
          </cell>
          <cell r="I24">
            <v>8589</v>
          </cell>
          <cell r="AC24">
            <v>0</v>
          </cell>
          <cell r="AD24">
            <v>0</v>
          </cell>
        </row>
        <row r="25">
          <cell r="F25">
            <v>1593</v>
          </cell>
          <cell r="I25">
            <v>4690</v>
          </cell>
          <cell r="AC25">
            <v>186</v>
          </cell>
          <cell r="AD25">
            <v>101</v>
          </cell>
          <cell r="AM25">
            <v>1593</v>
          </cell>
          <cell r="AN25">
            <v>4690</v>
          </cell>
        </row>
        <row r="26">
          <cell r="F26">
            <v>0</v>
          </cell>
          <cell r="I26">
            <v>180</v>
          </cell>
          <cell r="AC26">
            <v>0</v>
          </cell>
          <cell r="AD26">
            <v>0</v>
          </cell>
        </row>
        <row r="28">
          <cell r="F28">
            <v>0</v>
          </cell>
          <cell r="I28">
            <v>8336</v>
          </cell>
          <cell r="AC28">
            <v>0</v>
          </cell>
          <cell r="AD28">
            <v>0</v>
          </cell>
        </row>
        <row r="29">
          <cell r="F29">
            <v>6483</v>
          </cell>
          <cell r="I29">
            <v>3640</v>
          </cell>
          <cell r="AC29">
            <v>379</v>
          </cell>
          <cell r="AD29">
            <v>15</v>
          </cell>
        </row>
        <row r="30">
          <cell r="F30">
            <v>0</v>
          </cell>
          <cell r="I30">
            <v>4829</v>
          </cell>
          <cell r="AC30">
            <v>0</v>
          </cell>
          <cell r="AD30">
            <v>0</v>
          </cell>
        </row>
        <row r="31">
          <cell r="F31">
            <v>0</v>
          </cell>
          <cell r="I31">
            <v>3918</v>
          </cell>
          <cell r="AC31">
            <v>0</v>
          </cell>
          <cell r="AD31">
            <v>0</v>
          </cell>
        </row>
        <row r="32">
          <cell r="F32">
            <v>0</v>
          </cell>
          <cell r="I32">
            <v>3425</v>
          </cell>
          <cell r="AC32">
            <v>0</v>
          </cell>
          <cell r="AD32">
            <v>0</v>
          </cell>
        </row>
        <row r="33">
          <cell r="F33">
            <v>1446</v>
          </cell>
          <cell r="I33">
            <v>7119</v>
          </cell>
          <cell r="AC33">
            <v>1446</v>
          </cell>
          <cell r="AD33">
            <v>3344</v>
          </cell>
        </row>
        <row r="34">
          <cell r="F34">
            <v>3591</v>
          </cell>
          <cell r="I34">
            <v>512</v>
          </cell>
          <cell r="AC34">
            <v>0</v>
          </cell>
          <cell r="AD34">
            <v>0</v>
          </cell>
        </row>
        <row r="35">
          <cell r="F35">
            <v>0</v>
          </cell>
          <cell r="I35">
            <v>867</v>
          </cell>
          <cell r="AC35">
            <v>0</v>
          </cell>
          <cell r="AD35">
            <v>0</v>
          </cell>
        </row>
        <row r="36">
          <cell r="F36">
            <v>35</v>
          </cell>
          <cell r="I36">
            <v>6713</v>
          </cell>
          <cell r="AC36">
            <v>0</v>
          </cell>
          <cell r="AD36">
            <v>0</v>
          </cell>
          <cell r="AM36">
            <v>0</v>
          </cell>
          <cell r="AN36">
            <v>0</v>
          </cell>
        </row>
        <row r="37">
          <cell r="F37">
            <v>0</v>
          </cell>
          <cell r="I37">
            <v>10672</v>
          </cell>
          <cell r="AC37">
            <v>0</v>
          </cell>
          <cell r="AD37">
            <v>0</v>
          </cell>
        </row>
        <row r="38">
          <cell r="F38">
            <v>633</v>
          </cell>
          <cell r="I38">
            <v>5383</v>
          </cell>
          <cell r="AC38">
            <v>42</v>
          </cell>
          <cell r="AD38">
            <v>17</v>
          </cell>
        </row>
        <row r="39">
          <cell r="F39">
            <v>0</v>
          </cell>
          <cell r="I39">
            <v>621</v>
          </cell>
          <cell r="AC39">
            <v>0</v>
          </cell>
          <cell r="AD39">
            <v>0</v>
          </cell>
        </row>
        <row r="40">
          <cell r="F40">
            <v>0</v>
          </cell>
          <cell r="I40">
            <v>9591</v>
          </cell>
          <cell r="AC40">
            <v>0</v>
          </cell>
          <cell r="AD40">
            <v>0</v>
          </cell>
        </row>
        <row r="41">
          <cell r="F41">
            <v>0</v>
          </cell>
          <cell r="I41">
            <v>2581</v>
          </cell>
          <cell r="AC41">
            <v>0</v>
          </cell>
          <cell r="AD41">
            <v>0</v>
          </cell>
        </row>
        <row r="42">
          <cell r="F42">
            <v>4250</v>
          </cell>
          <cell r="I42">
            <v>9903</v>
          </cell>
          <cell r="AC42">
            <v>169</v>
          </cell>
          <cell r="AD42">
            <v>67</v>
          </cell>
        </row>
        <row r="43">
          <cell r="F43">
            <v>0</v>
          </cell>
          <cell r="I43">
            <v>879</v>
          </cell>
          <cell r="AC43">
            <v>0</v>
          </cell>
          <cell r="AD43">
            <v>0</v>
          </cell>
        </row>
        <row r="44">
          <cell r="F44">
            <v>0</v>
          </cell>
          <cell r="I44">
            <v>0</v>
          </cell>
          <cell r="AC44">
            <v>0</v>
          </cell>
          <cell r="AD44">
            <v>0</v>
          </cell>
        </row>
        <row r="45">
          <cell r="F45">
            <v>0</v>
          </cell>
          <cell r="I45">
            <v>5768</v>
          </cell>
          <cell r="AC45">
            <v>0</v>
          </cell>
          <cell r="AD45">
            <v>0</v>
          </cell>
        </row>
        <row r="46">
          <cell r="F46">
            <v>4531</v>
          </cell>
          <cell r="I46">
            <v>1161</v>
          </cell>
          <cell r="AC46">
            <v>0</v>
          </cell>
          <cell r="AD46">
            <v>0</v>
          </cell>
        </row>
        <row r="47">
          <cell r="F47">
            <v>0</v>
          </cell>
          <cell r="I47">
            <v>418</v>
          </cell>
          <cell r="AC47">
            <v>0</v>
          </cell>
          <cell r="AD47">
            <v>0</v>
          </cell>
        </row>
        <row r="48">
          <cell r="AO48">
            <v>18</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sheetData sheetId="1">
        <row r="10">
          <cell r="F10">
            <v>0</v>
          </cell>
          <cell r="I10">
            <v>8456</v>
          </cell>
          <cell r="J10">
            <v>8456</v>
          </cell>
          <cell r="L10">
            <v>0</v>
          </cell>
          <cell r="M10">
            <v>0</v>
          </cell>
          <cell r="O10">
            <v>0</v>
          </cell>
          <cell r="P10">
            <v>0</v>
          </cell>
          <cell r="S10">
            <v>0</v>
          </cell>
          <cell r="T10">
            <v>0</v>
          </cell>
        </row>
        <row r="11">
          <cell r="F11">
            <v>0</v>
          </cell>
          <cell r="I11">
            <v>7231</v>
          </cell>
          <cell r="J11">
            <v>2182</v>
          </cell>
          <cell r="L11">
            <v>5036</v>
          </cell>
          <cell r="M11">
            <v>0</v>
          </cell>
          <cell r="O11">
            <v>0</v>
          </cell>
          <cell r="P11">
            <v>0</v>
          </cell>
          <cell r="S11">
            <v>0</v>
          </cell>
          <cell r="T11">
            <v>13</v>
          </cell>
        </row>
        <row r="12">
          <cell r="F12">
            <v>0</v>
          </cell>
          <cell r="I12">
            <v>611</v>
          </cell>
          <cell r="J12">
            <v>0</v>
          </cell>
          <cell r="L12">
            <v>0</v>
          </cell>
          <cell r="M12">
            <v>0</v>
          </cell>
          <cell r="O12">
            <v>0</v>
          </cell>
          <cell r="P12">
            <v>0</v>
          </cell>
          <cell r="S12">
            <v>0</v>
          </cell>
          <cell r="T12">
            <v>611</v>
          </cell>
        </row>
        <row r="13">
          <cell r="F13">
            <v>0</v>
          </cell>
          <cell r="I13">
            <v>521</v>
          </cell>
          <cell r="J13">
            <v>521</v>
          </cell>
          <cell r="L13">
            <v>0</v>
          </cell>
          <cell r="M13">
            <v>0</v>
          </cell>
          <cell r="O13">
            <v>0</v>
          </cell>
          <cell r="P13">
            <v>0</v>
          </cell>
          <cell r="S13">
            <v>0</v>
          </cell>
          <cell r="T13">
            <v>0</v>
          </cell>
        </row>
        <row r="14">
          <cell r="F14">
            <v>0</v>
          </cell>
          <cell r="I14">
            <v>822</v>
          </cell>
          <cell r="J14">
            <v>822</v>
          </cell>
          <cell r="L14">
            <v>0</v>
          </cell>
          <cell r="M14">
            <v>0</v>
          </cell>
          <cell r="O14">
            <v>0</v>
          </cell>
          <cell r="P14">
            <v>0</v>
          </cell>
          <cell r="S14">
            <v>0</v>
          </cell>
          <cell r="T14">
            <v>0</v>
          </cell>
        </row>
        <row r="15">
          <cell r="F15">
            <v>548</v>
          </cell>
          <cell r="I15">
            <v>239</v>
          </cell>
          <cell r="J15">
            <v>62</v>
          </cell>
          <cell r="L15">
            <v>62</v>
          </cell>
          <cell r="M15">
            <v>46</v>
          </cell>
          <cell r="O15">
            <v>0</v>
          </cell>
          <cell r="P15">
            <v>2</v>
          </cell>
          <cell r="S15">
            <v>51</v>
          </cell>
        </row>
        <row r="16">
          <cell r="F16">
            <v>7564</v>
          </cell>
          <cell r="I16">
            <v>4522</v>
          </cell>
          <cell r="J16">
            <v>765</v>
          </cell>
          <cell r="L16">
            <v>247</v>
          </cell>
          <cell r="M16">
            <v>329</v>
          </cell>
          <cell r="O16">
            <v>0</v>
          </cell>
          <cell r="P16">
            <v>647</v>
          </cell>
          <cell r="S16">
            <v>1656</v>
          </cell>
          <cell r="T16">
            <v>878</v>
          </cell>
        </row>
        <row r="17">
          <cell r="F17">
            <v>143</v>
          </cell>
          <cell r="I17">
            <v>5550</v>
          </cell>
          <cell r="J17">
            <v>3625</v>
          </cell>
          <cell r="L17">
            <v>1729</v>
          </cell>
          <cell r="M17">
            <v>132</v>
          </cell>
          <cell r="O17">
            <v>0</v>
          </cell>
          <cell r="S17">
            <v>53</v>
          </cell>
          <cell r="T17">
            <v>9</v>
          </cell>
        </row>
        <row r="18">
          <cell r="F18">
            <v>0</v>
          </cell>
          <cell r="I18">
            <v>5136</v>
          </cell>
          <cell r="J18">
            <v>1</v>
          </cell>
          <cell r="L18">
            <v>27</v>
          </cell>
          <cell r="M18">
            <v>5108</v>
          </cell>
          <cell r="O18">
            <v>0</v>
          </cell>
          <cell r="P18">
            <v>0</v>
          </cell>
          <cell r="S18">
            <v>0</v>
          </cell>
          <cell r="T18">
            <v>0</v>
          </cell>
        </row>
        <row r="19">
          <cell r="F19">
            <v>4637</v>
          </cell>
          <cell r="I19">
            <v>18078</v>
          </cell>
          <cell r="J19">
            <v>8089</v>
          </cell>
          <cell r="L19">
            <v>8290</v>
          </cell>
          <cell r="M19">
            <v>54</v>
          </cell>
          <cell r="O19">
            <v>0</v>
          </cell>
          <cell r="P19">
            <v>0</v>
          </cell>
          <cell r="S19">
            <v>205</v>
          </cell>
          <cell r="T19">
            <v>1440</v>
          </cell>
        </row>
        <row r="20">
          <cell r="F20">
            <v>0</v>
          </cell>
          <cell r="I20">
            <v>8164</v>
          </cell>
          <cell r="J20">
            <v>3719</v>
          </cell>
          <cell r="L20">
            <v>3881</v>
          </cell>
          <cell r="M20">
            <v>564</v>
          </cell>
          <cell r="O20">
            <v>0</v>
          </cell>
          <cell r="P20">
            <v>0</v>
          </cell>
          <cell r="S20">
            <v>0</v>
          </cell>
          <cell r="T20">
            <v>0</v>
          </cell>
        </row>
        <row r="21">
          <cell r="F21">
            <v>0</v>
          </cell>
          <cell r="I21">
            <v>2982</v>
          </cell>
          <cell r="J21">
            <v>1722</v>
          </cell>
          <cell r="L21">
            <v>1258</v>
          </cell>
          <cell r="M21">
            <v>2</v>
          </cell>
          <cell r="O21">
            <v>0</v>
          </cell>
          <cell r="P21">
            <v>0</v>
          </cell>
          <cell r="S21">
            <v>0</v>
          </cell>
          <cell r="T21">
            <v>0</v>
          </cell>
        </row>
        <row r="22">
          <cell r="F22">
            <v>0</v>
          </cell>
          <cell r="I22">
            <v>5070</v>
          </cell>
          <cell r="L22">
            <v>23</v>
          </cell>
          <cell r="M22">
            <v>5047</v>
          </cell>
          <cell r="O22">
            <v>0</v>
          </cell>
          <cell r="P22">
            <v>0</v>
          </cell>
          <cell r="S22">
            <v>0</v>
          </cell>
          <cell r="T22">
            <v>0</v>
          </cell>
        </row>
        <row r="23">
          <cell r="F23">
            <v>0</v>
          </cell>
          <cell r="I23">
            <v>8864</v>
          </cell>
          <cell r="J23">
            <v>4375</v>
          </cell>
          <cell r="L23">
            <v>4458</v>
          </cell>
          <cell r="M23">
            <v>30</v>
          </cell>
          <cell r="O23">
            <v>0</v>
          </cell>
          <cell r="P23">
            <v>0</v>
          </cell>
          <cell r="S23">
            <v>1</v>
          </cell>
          <cell r="T23">
            <v>0</v>
          </cell>
        </row>
        <row r="24">
          <cell r="F24">
            <v>0</v>
          </cell>
          <cell r="I24">
            <v>8589</v>
          </cell>
          <cell r="J24">
            <v>49</v>
          </cell>
          <cell r="L24">
            <v>193</v>
          </cell>
          <cell r="M24">
            <v>8347</v>
          </cell>
          <cell r="O24">
            <v>0</v>
          </cell>
          <cell r="P24">
            <v>0</v>
          </cell>
          <cell r="S24">
            <v>0</v>
          </cell>
          <cell r="T24">
            <v>0</v>
          </cell>
        </row>
        <row r="25">
          <cell r="F25">
            <v>1593</v>
          </cell>
          <cell r="I25">
            <v>4690</v>
          </cell>
          <cell r="J25">
            <v>1760</v>
          </cell>
          <cell r="L25">
            <v>1415</v>
          </cell>
          <cell r="M25">
            <v>1192</v>
          </cell>
          <cell r="O25">
            <v>0</v>
          </cell>
          <cell r="S25">
            <v>286</v>
          </cell>
          <cell r="T25">
            <v>31</v>
          </cell>
        </row>
        <row r="26">
          <cell r="F26">
            <v>0</v>
          </cell>
          <cell r="I26">
            <v>180</v>
          </cell>
          <cell r="J26">
            <v>180</v>
          </cell>
          <cell r="L26">
            <v>0</v>
          </cell>
          <cell r="M26">
            <v>0</v>
          </cell>
          <cell r="O26">
            <v>0</v>
          </cell>
          <cell r="P26">
            <v>0</v>
          </cell>
          <cell r="S26">
            <v>0</v>
          </cell>
          <cell r="T26">
            <v>0</v>
          </cell>
        </row>
        <row r="28">
          <cell r="F28">
            <v>0</v>
          </cell>
          <cell r="I28">
            <v>8336</v>
          </cell>
          <cell r="J28">
            <v>1318</v>
          </cell>
          <cell r="L28">
            <v>6971</v>
          </cell>
          <cell r="M28">
            <v>47</v>
          </cell>
          <cell r="O28">
            <v>0</v>
          </cell>
          <cell r="P28">
            <v>0</v>
          </cell>
          <cell r="S28">
            <v>0</v>
          </cell>
          <cell r="T28">
            <v>0</v>
          </cell>
        </row>
        <row r="29">
          <cell r="F29">
            <v>6483</v>
          </cell>
          <cell r="I29">
            <v>3640</v>
          </cell>
          <cell r="J29">
            <v>720</v>
          </cell>
          <cell r="L29">
            <v>288</v>
          </cell>
          <cell r="M29">
            <v>755</v>
          </cell>
          <cell r="O29">
            <v>0</v>
          </cell>
          <cell r="P29">
            <v>321</v>
          </cell>
          <cell r="S29">
            <v>1021</v>
          </cell>
          <cell r="T29">
            <v>535</v>
          </cell>
        </row>
        <row r="30">
          <cell r="F30">
            <v>0</v>
          </cell>
          <cell r="I30">
            <v>4829</v>
          </cell>
          <cell r="J30">
            <v>3093</v>
          </cell>
          <cell r="L30">
            <v>1734</v>
          </cell>
          <cell r="M30">
            <v>2</v>
          </cell>
          <cell r="O30">
            <v>0</v>
          </cell>
          <cell r="P30">
            <v>0</v>
          </cell>
          <cell r="S30">
            <v>0</v>
          </cell>
          <cell r="T30">
            <v>0</v>
          </cell>
        </row>
        <row r="31">
          <cell r="F31">
            <v>0</v>
          </cell>
          <cell r="I31">
            <v>3918</v>
          </cell>
          <cell r="J31">
            <v>3917</v>
          </cell>
          <cell r="L31">
            <v>1</v>
          </cell>
          <cell r="M31">
            <v>0</v>
          </cell>
          <cell r="O31">
            <v>0</v>
          </cell>
          <cell r="P31">
            <v>0</v>
          </cell>
          <cell r="S31">
            <v>0</v>
          </cell>
          <cell r="T31">
            <v>0</v>
          </cell>
        </row>
        <row r="32">
          <cell r="F32">
            <v>0</v>
          </cell>
          <cell r="I32">
            <v>3425</v>
          </cell>
          <cell r="J32">
            <v>3425</v>
          </cell>
          <cell r="L32">
            <v>0</v>
          </cell>
          <cell r="M32">
            <v>0</v>
          </cell>
          <cell r="O32">
            <v>0</v>
          </cell>
          <cell r="P32">
            <v>0</v>
          </cell>
          <cell r="S32">
            <v>0</v>
          </cell>
          <cell r="T32">
            <v>0</v>
          </cell>
        </row>
        <row r="33">
          <cell r="F33">
            <v>1446</v>
          </cell>
          <cell r="I33">
            <v>7119</v>
          </cell>
          <cell r="J33">
            <v>1622</v>
          </cell>
          <cell r="L33">
            <v>3915</v>
          </cell>
          <cell r="M33">
            <v>1445</v>
          </cell>
          <cell r="O33">
            <v>0</v>
          </cell>
          <cell r="P33">
            <v>0</v>
          </cell>
          <cell r="S33">
            <v>137</v>
          </cell>
          <cell r="T33">
            <v>0</v>
          </cell>
        </row>
        <row r="34">
          <cell r="F34">
            <v>3591</v>
          </cell>
          <cell r="I34">
            <v>512</v>
          </cell>
          <cell r="J34">
            <v>68</v>
          </cell>
          <cell r="L34">
            <v>151</v>
          </cell>
          <cell r="M34">
            <v>6</v>
          </cell>
          <cell r="O34">
            <v>0</v>
          </cell>
          <cell r="P34">
            <v>106</v>
          </cell>
          <cell r="S34">
            <v>181</v>
          </cell>
        </row>
        <row r="35">
          <cell r="F35">
            <v>0</v>
          </cell>
          <cell r="I35">
            <v>867</v>
          </cell>
          <cell r="J35">
            <v>182</v>
          </cell>
          <cell r="L35">
            <v>0</v>
          </cell>
          <cell r="M35">
            <v>0</v>
          </cell>
          <cell r="O35">
            <v>0</v>
          </cell>
          <cell r="P35">
            <v>0</v>
          </cell>
          <cell r="S35">
            <v>0</v>
          </cell>
          <cell r="T35">
            <v>685</v>
          </cell>
        </row>
        <row r="36">
          <cell r="F36">
            <v>35</v>
          </cell>
          <cell r="I36">
            <v>6713</v>
          </cell>
          <cell r="J36">
            <v>0</v>
          </cell>
          <cell r="L36">
            <v>39</v>
          </cell>
          <cell r="M36">
            <v>6655</v>
          </cell>
          <cell r="O36">
            <v>0</v>
          </cell>
          <cell r="P36">
            <v>0</v>
          </cell>
          <cell r="T36">
            <v>0</v>
          </cell>
        </row>
        <row r="37">
          <cell r="F37">
            <v>0</v>
          </cell>
          <cell r="I37">
            <v>10672</v>
          </cell>
          <cell r="J37">
            <v>15</v>
          </cell>
          <cell r="L37">
            <v>7030</v>
          </cell>
          <cell r="M37">
            <v>3627</v>
          </cell>
          <cell r="O37">
            <v>0</v>
          </cell>
          <cell r="P37">
            <v>0</v>
          </cell>
          <cell r="S37">
            <v>0</v>
          </cell>
          <cell r="T37">
            <v>0</v>
          </cell>
        </row>
        <row r="38">
          <cell r="F38">
            <v>633</v>
          </cell>
          <cell r="I38">
            <v>5383</v>
          </cell>
          <cell r="J38">
            <v>1045</v>
          </cell>
          <cell r="L38">
            <v>3925</v>
          </cell>
          <cell r="M38">
            <v>184</v>
          </cell>
          <cell r="O38">
            <v>0</v>
          </cell>
          <cell r="P38">
            <v>0</v>
          </cell>
          <cell r="S38">
            <v>225</v>
          </cell>
          <cell r="T38">
            <v>4</v>
          </cell>
        </row>
        <row r="39">
          <cell r="F39">
            <v>0</v>
          </cell>
          <cell r="I39">
            <v>621</v>
          </cell>
          <cell r="J39">
            <v>621</v>
          </cell>
          <cell r="L39">
            <v>0</v>
          </cell>
          <cell r="M39">
            <v>0</v>
          </cell>
          <cell r="O39">
            <v>0</v>
          </cell>
          <cell r="P39">
            <v>0</v>
          </cell>
          <cell r="S39">
            <v>0</v>
          </cell>
          <cell r="T39">
            <v>0</v>
          </cell>
        </row>
        <row r="40">
          <cell r="F40">
            <v>0</v>
          </cell>
          <cell r="I40">
            <v>9591</v>
          </cell>
          <cell r="J40">
            <v>90</v>
          </cell>
          <cell r="L40">
            <v>8539</v>
          </cell>
          <cell r="M40">
            <v>962</v>
          </cell>
          <cell r="O40">
            <v>0</v>
          </cell>
          <cell r="P40">
            <v>0</v>
          </cell>
          <cell r="S40">
            <v>0</v>
          </cell>
          <cell r="T40">
            <v>0</v>
          </cell>
        </row>
        <row r="41">
          <cell r="F41">
            <v>0</v>
          </cell>
          <cell r="I41">
            <v>2581</v>
          </cell>
          <cell r="J41">
            <v>2581</v>
          </cell>
          <cell r="L41">
            <v>0</v>
          </cell>
          <cell r="M41">
            <v>0</v>
          </cell>
          <cell r="O41">
            <v>0</v>
          </cell>
          <cell r="P41">
            <v>0</v>
          </cell>
          <cell r="S41">
            <v>0</v>
          </cell>
          <cell r="T41">
            <v>0</v>
          </cell>
        </row>
        <row r="42">
          <cell r="F42">
            <v>4250</v>
          </cell>
          <cell r="I42">
            <v>9903</v>
          </cell>
          <cell r="J42">
            <v>3786</v>
          </cell>
          <cell r="L42">
            <v>2757</v>
          </cell>
          <cell r="M42">
            <v>901</v>
          </cell>
          <cell r="O42">
            <v>0</v>
          </cell>
          <cell r="P42">
            <v>1120</v>
          </cell>
          <cell r="S42">
            <v>697</v>
          </cell>
          <cell r="T42">
            <v>642</v>
          </cell>
        </row>
        <row r="43">
          <cell r="F43">
            <v>0</v>
          </cell>
          <cell r="I43">
            <v>879</v>
          </cell>
          <cell r="J43">
            <v>879</v>
          </cell>
          <cell r="L43">
            <v>0</v>
          </cell>
          <cell r="M43">
            <v>0</v>
          </cell>
          <cell r="O43">
            <v>0</v>
          </cell>
          <cell r="P43">
            <v>0</v>
          </cell>
          <cell r="S43">
            <v>0</v>
          </cell>
          <cell r="T43">
            <v>0</v>
          </cell>
        </row>
        <row r="44">
          <cell r="F44">
            <v>0</v>
          </cell>
          <cell r="I44">
            <v>0</v>
          </cell>
          <cell r="J44">
            <v>0</v>
          </cell>
          <cell r="L44">
            <v>0</v>
          </cell>
          <cell r="M44">
            <v>0</v>
          </cell>
          <cell r="O44">
            <v>0</v>
          </cell>
          <cell r="P44">
            <v>0</v>
          </cell>
          <cell r="S44">
            <v>0</v>
          </cell>
          <cell r="T44">
            <v>0</v>
          </cell>
        </row>
        <row r="45">
          <cell r="F45">
            <v>0</v>
          </cell>
          <cell r="I45">
            <v>5768</v>
          </cell>
          <cell r="J45">
            <v>5768</v>
          </cell>
          <cell r="L45">
            <v>0</v>
          </cell>
          <cell r="M45">
            <v>0</v>
          </cell>
          <cell r="O45">
            <v>0</v>
          </cell>
          <cell r="P45">
            <v>0</v>
          </cell>
          <cell r="S45">
            <v>0</v>
          </cell>
          <cell r="T45">
            <v>0</v>
          </cell>
        </row>
        <row r="46">
          <cell r="F46">
            <v>4531</v>
          </cell>
          <cell r="I46">
            <v>1161</v>
          </cell>
          <cell r="J46">
            <v>53</v>
          </cell>
          <cell r="L46">
            <v>43</v>
          </cell>
          <cell r="M46">
            <v>1</v>
          </cell>
          <cell r="O46">
            <v>0</v>
          </cell>
          <cell r="P46">
            <v>675</v>
          </cell>
          <cell r="S46">
            <v>389</v>
          </cell>
          <cell r="T46">
            <v>0</v>
          </cell>
        </row>
        <row r="47">
          <cell r="F47">
            <v>0</v>
          </cell>
          <cell r="I47">
            <v>418</v>
          </cell>
          <cell r="J47">
            <v>0</v>
          </cell>
          <cell r="L47">
            <v>0</v>
          </cell>
          <cell r="M47">
            <v>0</v>
          </cell>
          <cell r="O47">
            <v>0</v>
          </cell>
          <cell r="P47">
            <v>0</v>
          </cell>
          <cell r="S47">
            <v>0</v>
          </cell>
          <cell r="T47">
            <v>418</v>
          </cell>
        </row>
        <row r="48">
          <cell r="AO48">
            <v>18</v>
          </cell>
        </row>
      </sheetData>
      <sheetData sheetId="2">
        <row r="9">
          <cell r="B9">
            <v>13708</v>
          </cell>
          <cell r="C9">
            <v>722</v>
          </cell>
          <cell r="D9">
            <v>11749.722222222223</v>
          </cell>
          <cell r="E9">
            <v>1969.6666666666665</v>
          </cell>
          <cell r="F9">
            <v>9780.0555555555547</v>
          </cell>
          <cell r="H9">
            <v>207.44444444444443</v>
          </cell>
          <cell r="I9">
            <v>231.33333333333337</v>
          </cell>
          <cell r="K9">
            <v>93.888888888888886</v>
          </cell>
          <cell r="L9">
            <v>290.38888888888886</v>
          </cell>
        </row>
        <row r="10">
          <cell r="D10">
            <v>5788.3333333333339</v>
          </cell>
        </row>
        <row r="11">
          <cell r="B11">
            <v>500</v>
          </cell>
          <cell r="C11">
            <v>0</v>
          </cell>
        </row>
        <row r="12">
          <cell r="B12">
            <v>450</v>
          </cell>
          <cell r="C12">
            <v>0</v>
          </cell>
        </row>
        <row r="13">
          <cell r="B13">
            <v>36</v>
          </cell>
          <cell r="C13">
            <v>0</v>
          </cell>
        </row>
        <row r="14">
          <cell r="B14">
            <v>40</v>
          </cell>
          <cell r="C14">
            <v>0</v>
          </cell>
        </row>
        <row r="15">
          <cell r="B15">
            <v>68</v>
          </cell>
          <cell r="C15">
            <v>0</v>
          </cell>
        </row>
        <row r="16">
          <cell r="B16">
            <v>108</v>
          </cell>
          <cell r="C16">
            <v>0</v>
          </cell>
        </row>
        <row r="17">
          <cell r="B17">
            <v>705</v>
          </cell>
          <cell r="C17">
            <v>15</v>
          </cell>
        </row>
        <row r="18">
          <cell r="B18">
            <v>404</v>
          </cell>
          <cell r="C18">
            <v>2</v>
          </cell>
        </row>
        <row r="19">
          <cell r="B19">
            <v>292</v>
          </cell>
          <cell r="C19">
            <v>5</v>
          </cell>
        </row>
        <row r="20">
          <cell r="B20">
            <v>1414</v>
          </cell>
          <cell r="C20">
            <v>38</v>
          </cell>
        </row>
        <row r="21">
          <cell r="B21">
            <v>516</v>
          </cell>
          <cell r="C21">
            <v>48</v>
          </cell>
        </row>
        <row r="22">
          <cell r="B22">
            <v>320</v>
          </cell>
          <cell r="C22">
            <v>108</v>
          </cell>
        </row>
        <row r="23">
          <cell r="B23">
            <v>296</v>
          </cell>
          <cell r="C23">
            <v>9</v>
          </cell>
        </row>
        <row r="24">
          <cell r="B24">
            <v>516</v>
          </cell>
          <cell r="C24">
            <v>3</v>
          </cell>
        </row>
        <row r="25">
          <cell r="B25">
            <v>529</v>
          </cell>
          <cell r="C25">
            <v>27</v>
          </cell>
        </row>
        <row r="26">
          <cell r="B26">
            <v>476</v>
          </cell>
          <cell r="C26">
            <v>44</v>
          </cell>
        </row>
        <row r="27">
          <cell r="B27">
            <v>26</v>
          </cell>
          <cell r="C27">
            <v>0</v>
          </cell>
        </row>
        <row r="28">
          <cell r="D28">
            <v>5961.3888888888887</v>
          </cell>
        </row>
        <row r="29">
          <cell r="B29">
            <v>534</v>
          </cell>
          <cell r="C29">
            <v>18</v>
          </cell>
        </row>
        <row r="30">
          <cell r="B30">
            <v>676</v>
          </cell>
          <cell r="C30">
            <v>4</v>
          </cell>
        </row>
        <row r="31">
          <cell r="B31">
            <v>280</v>
          </cell>
          <cell r="C31">
            <v>0</v>
          </cell>
        </row>
        <row r="32">
          <cell r="B32">
            <v>224</v>
          </cell>
          <cell r="C32">
            <v>2</v>
          </cell>
        </row>
        <row r="33">
          <cell r="B33">
            <v>192</v>
          </cell>
          <cell r="C33">
            <v>0</v>
          </cell>
        </row>
        <row r="34">
          <cell r="B34">
            <v>528</v>
          </cell>
          <cell r="C34">
            <v>15</v>
          </cell>
        </row>
        <row r="35">
          <cell r="B35">
            <v>246</v>
          </cell>
          <cell r="C35">
            <v>0</v>
          </cell>
        </row>
        <row r="36">
          <cell r="B36">
            <v>56</v>
          </cell>
          <cell r="C36">
            <v>0</v>
          </cell>
        </row>
        <row r="37">
          <cell r="B37">
            <v>420</v>
          </cell>
          <cell r="C37">
            <v>5</v>
          </cell>
        </row>
        <row r="38">
          <cell r="B38">
            <v>831</v>
          </cell>
          <cell r="C38">
            <v>254</v>
          </cell>
        </row>
        <row r="39">
          <cell r="B39">
            <v>486</v>
          </cell>
          <cell r="C39">
            <v>17</v>
          </cell>
        </row>
        <row r="40">
          <cell r="B40">
            <v>50</v>
          </cell>
          <cell r="C40">
            <v>0</v>
          </cell>
        </row>
        <row r="41">
          <cell r="B41">
            <v>546</v>
          </cell>
          <cell r="C41">
            <v>0</v>
          </cell>
        </row>
        <row r="42">
          <cell r="B42">
            <v>152</v>
          </cell>
          <cell r="C42">
            <v>0</v>
          </cell>
        </row>
        <row r="43">
          <cell r="B43">
            <v>908</v>
          </cell>
          <cell r="C43">
            <v>10</v>
          </cell>
        </row>
        <row r="44">
          <cell r="B44">
            <v>75</v>
          </cell>
          <cell r="C44">
            <v>0</v>
          </cell>
        </row>
        <row r="45">
          <cell r="B45">
            <v>0</v>
          </cell>
          <cell r="C45">
            <v>0</v>
          </cell>
        </row>
        <row r="46">
          <cell r="B46">
            <v>400</v>
          </cell>
          <cell r="C46">
            <v>50</v>
          </cell>
        </row>
        <row r="47">
          <cell r="B47">
            <v>384</v>
          </cell>
          <cell r="C47">
            <v>48</v>
          </cell>
        </row>
        <row r="48">
          <cell r="B48">
            <v>24</v>
          </cell>
          <cell r="C48">
            <v>0</v>
          </cell>
        </row>
      </sheetData>
      <sheetData sheetId="3"/>
      <sheetData sheetId="4"/>
      <sheetData sheetId="5">
        <row r="11">
          <cell r="P11" t="str">
            <v>SUM</v>
          </cell>
          <cell r="Q11" t="str">
            <v>SENT</v>
          </cell>
        </row>
        <row r="12">
          <cell r="P12">
            <v>1969.6666666666665</v>
          </cell>
          <cell r="Q12">
            <v>9780.0555555555547</v>
          </cell>
        </row>
        <row r="15">
          <cell r="P15" t="str">
            <v>SUM</v>
          </cell>
          <cell r="Q15" t="str">
            <v>SENT</v>
          </cell>
        </row>
        <row r="16">
          <cell r="P16">
            <v>93.888888888888886</v>
          </cell>
          <cell r="Q16">
            <v>290.38888888888886</v>
          </cell>
        </row>
        <row r="19">
          <cell r="P19" t="str">
            <v>SUM</v>
          </cell>
          <cell r="Q19" t="str">
            <v>SENT</v>
          </cell>
        </row>
        <row r="20">
          <cell r="P20">
            <v>207.44444444444443</v>
          </cell>
          <cell r="Q20">
            <v>231.33333333333337</v>
          </cell>
        </row>
        <row r="23">
          <cell r="P23" t="str">
            <v>ESTE</v>
          </cell>
          <cell r="Q23" t="str">
            <v>OESTE</v>
          </cell>
        </row>
        <row r="24">
          <cell r="P24">
            <v>5788.3333333333339</v>
          </cell>
          <cell r="Q24">
            <v>5961.3888888888887</v>
          </cell>
        </row>
        <row r="27">
          <cell r="P27" t="str">
            <v>OCUPADA</v>
          </cell>
          <cell r="Q27" t="str">
            <v>NO OCUPADA</v>
          </cell>
        </row>
        <row r="28">
          <cell r="P28">
            <v>11749.722222222223</v>
          </cell>
          <cell r="Q28">
            <v>1236.2777777777774</v>
          </cell>
        </row>
        <row r="31">
          <cell r="P31" t="str">
            <v>HABITABLES</v>
          </cell>
          <cell r="Q31" t="str">
            <v>NO HABITABLES</v>
          </cell>
        </row>
        <row r="32">
          <cell r="P32">
            <v>12986</v>
          </cell>
          <cell r="Q32">
            <v>722</v>
          </cell>
        </row>
      </sheetData>
      <sheetData sheetId="6">
        <row r="9">
          <cell r="G9">
            <v>3639.4999999999995</v>
          </cell>
          <cell r="I9">
            <v>3445.1111111111113</v>
          </cell>
          <cell r="K9">
            <v>1968.6666666666665</v>
          </cell>
          <cell r="M9">
            <v>0</v>
          </cell>
          <cell r="O9">
            <v>159.5</v>
          </cell>
          <cell r="Q9">
            <v>272.33333333333331</v>
          </cell>
          <cell r="S9">
            <v>292.55555555555554</v>
          </cell>
        </row>
        <row r="10">
          <cell r="G10">
            <v>2018.2222222222222</v>
          </cell>
          <cell r="I10">
            <v>1478.8333333333335</v>
          </cell>
          <cell r="K10">
            <v>1158.3888888888889</v>
          </cell>
          <cell r="M10">
            <v>0</v>
          </cell>
          <cell r="O10">
            <v>36.055555555555557</v>
          </cell>
          <cell r="Q10">
            <v>125.1111111111111</v>
          </cell>
          <cell r="S10">
            <v>165.66666666666669</v>
          </cell>
        </row>
        <row r="28">
          <cell r="G28">
            <v>1621.2777777777774</v>
          </cell>
          <cell r="I28">
            <v>1966.2777777777781</v>
          </cell>
          <cell r="K28">
            <v>810.27777777777771</v>
          </cell>
          <cell r="M28">
            <v>0</v>
          </cell>
          <cell r="O28">
            <v>123.44444444444444</v>
          </cell>
          <cell r="Q28">
            <v>147.22222222222223</v>
          </cell>
          <cell r="S28">
            <v>126.88888888888889</v>
          </cell>
        </row>
      </sheetData>
      <sheetData sheetId="7">
        <row r="5">
          <cell r="N5" t="str">
            <v>PENDIENTE LIQUIDACIÓN</v>
          </cell>
          <cell r="O5">
            <v>159.5</v>
          </cell>
        </row>
        <row r="6">
          <cell r="N6" t="str">
            <v>CON LIQUIDACIÓN</v>
          </cell>
          <cell r="O6">
            <v>272.33333333333331</v>
          </cell>
        </row>
        <row r="7">
          <cell r="N7" t="str">
            <v>SIN SENTENCIA</v>
          </cell>
          <cell r="O7">
            <v>0</v>
          </cell>
        </row>
        <row r="8">
          <cell r="N8" t="str">
            <v>PENSIÓN ALIMENTARIA</v>
          </cell>
          <cell r="O8">
            <v>292.55555555555554</v>
          </cell>
        </row>
        <row r="9">
          <cell r="N9" t="str">
            <v>MAXIMA</v>
          </cell>
          <cell r="O9">
            <v>1968.6666666666665</v>
          </cell>
        </row>
        <row r="10">
          <cell r="N10" t="str">
            <v>MINIMA</v>
          </cell>
          <cell r="O10">
            <v>3639.4999999999995</v>
          </cell>
        </row>
        <row r="11">
          <cell r="N11" t="str">
            <v>MEDIANA</v>
          </cell>
          <cell r="O11">
            <v>3445.1111111111113</v>
          </cell>
        </row>
        <row r="15">
          <cell r="N15" t="str">
            <v>PENDIENTE LIQUIDACIÓN</v>
          </cell>
          <cell r="O15">
            <v>36.055555555555557</v>
          </cell>
        </row>
        <row r="16">
          <cell r="N16" t="str">
            <v>CON LIQUIDACIÓN</v>
          </cell>
          <cell r="O16">
            <v>125.1111111111111</v>
          </cell>
        </row>
        <row r="17">
          <cell r="N17" t="str">
            <v>SIN SENTENCIA</v>
          </cell>
          <cell r="O17">
            <v>0</v>
          </cell>
        </row>
        <row r="18">
          <cell r="N18" t="str">
            <v>PENSIÓN ALIMENTARIA</v>
          </cell>
          <cell r="O18">
            <v>165.66666666666669</v>
          </cell>
        </row>
        <row r="19">
          <cell r="N19" t="str">
            <v>MAXIMA</v>
          </cell>
          <cell r="O19">
            <v>1158.3888888888889</v>
          </cell>
        </row>
        <row r="20">
          <cell r="N20" t="str">
            <v>MINIMA</v>
          </cell>
          <cell r="O20">
            <v>2018.2222222222222</v>
          </cell>
        </row>
        <row r="21">
          <cell r="N21" t="str">
            <v>MEDIANA</v>
          </cell>
          <cell r="O21">
            <v>1478.8333333333335</v>
          </cell>
        </row>
        <row r="25">
          <cell r="N25" t="str">
            <v>PENDIENTE LIQUIDACIÓN</v>
          </cell>
          <cell r="O25">
            <v>123.44444444444444</v>
          </cell>
        </row>
        <row r="26">
          <cell r="N26" t="str">
            <v>CON LIQUIDACIÓN</v>
          </cell>
          <cell r="O26">
            <v>147.22222222222223</v>
          </cell>
        </row>
        <row r="27">
          <cell r="N27" t="str">
            <v>SIN SENTENCIA</v>
          </cell>
          <cell r="O27">
            <v>0</v>
          </cell>
        </row>
        <row r="28">
          <cell r="N28" t="str">
            <v>PENSIÓN ALIMENTARIA</v>
          </cell>
          <cell r="O28">
            <v>126.88888888888889</v>
          </cell>
        </row>
        <row r="29">
          <cell r="N29" t="str">
            <v>MAXIMA</v>
          </cell>
          <cell r="O29">
            <v>810.27777777777771</v>
          </cell>
        </row>
        <row r="30">
          <cell r="N30" t="str">
            <v>MINIMA</v>
          </cell>
          <cell r="O30">
            <v>1621.2777777777774</v>
          </cell>
        </row>
        <row r="31">
          <cell r="N31" t="str">
            <v>MEDIANA</v>
          </cell>
          <cell r="O31">
            <v>1966.2777777777781</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0000"/>
      <sheetName val="PARA COMPLEJO PONCE"/>
      <sheetName val="FUGAS 2005-06 (2)"/>
      <sheetName val="POR TIPO DE INST."/>
      <sheetName val="AÑO NATURAL 2010"/>
      <sheetName val="AÑO NATURAL 2009"/>
      <sheetName val="AÑO NATURAL 2008"/>
      <sheetName val="AÑO NATURAL 2007)"/>
      <sheetName val="AÑO NATURAL 2006"/>
      <sheetName val="AÑO NATURAL 2005"/>
      <sheetName val="BAY 308"/>
      <sheetName val="FUGAS POR TIPO DE INST0203."/>
      <sheetName val="FUGAS MUJERES02-+07"/>
      <sheetName val="FUGAS TODOS LOS AÑOS"/>
      <sheetName val="FUGAS EN LOS HAS"/>
      <sheetName val="Algunas instituciones2004-09"/>
      <sheetName val="Algunas instituciones09"/>
      <sheetName val="FUGAS DESVIO 2011-12"/>
      <sheetName val="FUGAS 2011-12"/>
      <sheetName val="FUGAS DESVIO 2010-11"/>
      <sheetName val="FUGAS 2010-11 "/>
      <sheetName val="FUGAS DE ENERO10 A SEPT.10"/>
      <sheetName val="FUGAS DESVIO 2009-10"/>
      <sheetName val="FUGAS 2009-10"/>
      <sheetName val="FUGAS DESVIO 2008-09"/>
      <sheetName val="FUGAS 2008-09"/>
      <sheetName val="FUGAS 2007-08"/>
      <sheetName val="FUGAS DESVIO 2007-08 "/>
      <sheetName val="FUGAS 2006-07"/>
      <sheetName val="FUGAS DESVIO 2006-07"/>
      <sheetName val="FUGAS DESVIO 2005-06"/>
      <sheetName val="FUGAS 2005-06"/>
      <sheetName val="FUGAS 2004-05 "/>
      <sheetName val="FUGAS 2003-04"/>
      <sheetName val="2002-03"/>
      <sheetName val="2001-02"/>
      <sheetName val="2000-01"/>
      <sheetName val="1999-00"/>
      <sheetName val="1998-99"/>
      <sheetName val="1997-98"/>
      <sheetName val="1996-97"/>
      <sheetName val="1995-96"/>
      <sheetName val="1994-95"/>
      <sheetName val="INTENTOS DE FUGA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Q5" t="str">
            <v>REGULAR</v>
          </cell>
        </row>
        <row r="6">
          <cell r="P6" t="str">
            <v>JUL.</v>
          </cell>
          <cell r="Q6">
            <v>0</v>
          </cell>
        </row>
        <row r="7">
          <cell r="P7" t="str">
            <v>AGO.</v>
          </cell>
          <cell r="Q7">
            <v>0</v>
          </cell>
        </row>
        <row r="8">
          <cell r="P8" t="str">
            <v>SEP.</v>
          </cell>
          <cell r="Q8">
            <v>4</v>
          </cell>
        </row>
        <row r="9">
          <cell r="P9" t="str">
            <v>OCT</v>
          </cell>
          <cell r="Q9">
            <v>1</v>
          </cell>
        </row>
        <row r="10">
          <cell r="P10" t="str">
            <v>NOV.</v>
          </cell>
          <cell r="Q10">
            <v>0</v>
          </cell>
        </row>
        <row r="11">
          <cell r="P11" t="str">
            <v>DIC.</v>
          </cell>
          <cell r="Q11">
            <v>0</v>
          </cell>
        </row>
        <row r="12">
          <cell r="P12" t="str">
            <v>ENE.</v>
          </cell>
          <cell r="Q12">
            <v>0</v>
          </cell>
        </row>
        <row r="13">
          <cell r="P13" t="str">
            <v xml:space="preserve">FEB. </v>
          </cell>
          <cell r="Q13">
            <v>0</v>
          </cell>
        </row>
        <row r="14">
          <cell r="P14" t="str">
            <v>MAR.</v>
          </cell>
          <cell r="Q14">
            <v>0</v>
          </cell>
        </row>
        <row r="15">
          <cell r="P15" t="str">
            <v>ABR.</v>
          </cell>
          <cell r="Q15">
            <v>0</v>
          </cell>
        </row>
        <row r="16">
          <cell r="P16" t="str">
            <v>MAY.</v>
          </cell>
          <cell r="Q16">
            <v>0</v>
          </cell>
        </row>
        <row r="17">
          <cell r="P17" t="str">
            <v>JUN.</v>
          </cell>
          <cell r="Q17">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30"/>
  <sheetViews>
    <sheetView workbookViewId="0">
      <selection sqref="A1:XFD1048576"/>
    </sheetView>
  </sheetViews>
  <sheetFormatPr defaultRowHeight="12.75"/>
  <cols>
    <col min="1" max="1" width="36.42578125" style="267" customWidth="1"/>
    <col min="2" max="2" width="47.7109375" style="267" customWidth="1"/>
    <col min="3" max="16384" width="9.140625" style="266"/>
  </cols>
  <sheetData>
    <row r="1" spans="1:2" ht="16.5" customHeight="1">
      <c r="A1" s="264" t="s">
        <v>284</v>
      </c>
      <c r="B1" s="265"/>
    </row>
    <row r="2" spans="1:2" ht="13.5" thickBot="1"/>
    <row r="3" spans="1:2" ht="26.25" thickTop="1">
      <c r="A3" s="268" t="s">
        <v>285</v>
      </c>
      <c r="B3" s="269" t="s">
        <v>286</v>
      </c>
    </row>
    <row r="4" spans="1:2">
      <c r="A4" s="270"/>
      <c r="B4" s="271"/>
    </row>
    <row r="5" spans="1:2" ht="27.75">
      <c r="A5" s="270" t="s">
        <v>287</v>
      </c>
      <c r="B5" s="271" t="s">
        <v>288</v>
      </c>
    </row>
    <row r="6" spans="1:2">
      <c r="A6" s="270"/>
      <c r="B6" s="271"/>
    </row>
    <row r="7" spans="1:2" ht="38.25">
      <c r="A7" s="270" t="s">
        <v>289</v>
      </c>
      <c r="B7" s="271" t="s">
        <v>290</v>
      </c>
    </row>
    <row r="8" spans="1:2">
      <c r="A8" s="270"/>
      <c r="B8" s="271"/>
    </row>
    <row r="9" spans="1:2" ht="38.25">
      <c r="A9" s="270" t="s">
        <v>291</v>
      </c>
      <c r="B9" s="271" t="s">
        <v>292</v>
      </c>
    </row>
    <row r="10" spans="1:2">
      <c r="A10" s="270"/>
      <c r="B10" s="271"/>
    </row>
    <row r="11" spans="1:2" ht="38.25">
      <c r="A11" s="270" t="s">
        <v>293</v>
      </c>
      <c r="B11" s="271" t="s">
        <v>294</v>
      </c>
    </row>
    <row r="12" spans="1:2">
      <c r="A12" s="270"/>
      <c r="B12" s="271"/>
    </row>
    <row r="13" spans="1:2" ht="51">
      <c r="A13" s="270" t="s">
        <v>295</v>
      </c>
      <c r="B13" s="271" t="s">
        <v>296</v>
      </c>
    </row>
    <row r="14" spans="1:2">
      <c r="A14" s="270"/>
      <c r="B14" s="271"/>
    </row>
    <row r="15" spans="1:2" ht="51">
      <c r="A15" s="270" t="s">
        <v>297</v>
      </c>
      <c r="B15" s="271" t="s">
        <v>298</v>
      </c>
    </row>
    <row r="16" spans="1:2">
      <c r="A16" s="270"/>
      <c r="B16" s="271"/>
    </row>
    <row r="17" spans="1:2" ht="25.5">
      <c r="A17" s="270" t="s">
        <v>299</v>
      </c>
      <c r="B17" s="271" t="s">
        <v>300</v>
      </c>
    </row>
    <row r="18" spans="1:2">
      <c r="A18" s="270"/>
      <c r="B18" s="271"/>
    </row>
    <row r="19" spans="1:2" ht="38.25">
      <c r="A19" s="272" t="s">
        <v>301</v>
      </c>
      <c r="B19" s="271" t="s">
        <v>302</v>
      </c>
    </row>
    <row r="20" spans="1:2">
      <c r="A20" s="270"/>
      <c r="B20" s="271"/>
    </row>
    <row r="21" spans="1:2" ht="38.25">
      <c r="A21" s="270" t="s">
        <v>303</v>
      </c>
      <c r="B21" s="271" t="s">
        <v>304</v>
      </c>
    </row>
    <row r="22" spans="1:2">
      <c r="A22" s="270"/>
      <c r="B22" s="271"/>
    </row>
    <row r="23" spans="1:2" ht="78" customHeight="1">
      <c r="A23" s="270" t="s">
        <v>305</v>
      </c>
      <c r="B23" s="271" t="s">
        <v>306</v>
      </c>
    </row>
    <row r="24" spans="1:2">
      <c r="A24" s="270"/>
      <c r="B24" s="271"/>
    </row>
    <row r="25" spans="1:2" ht="102">
      <c r="A25" s="270" t="s">
        <v>307</v>
      </c>
      <c r="B25" s="271" t="s">
        <v>308</v>
      </c>
    </row>
    <row r="26" spans="1:2" ht="20.25" customHeight="1">
      <c r="A26" s="270"/>
      <c r="B26" s="271"/>
    </row>
    <row r="27" spans="1:2" ht="89.25">
      <c r="A27" s="270" t="s">
        <v>309</v>
      </c>
      <c r="B27" s="271" t="s">
        <v>310</v>
      </c>
    </row>
    <row r="28" spans="1:2" ht="20.25" customHeight="1">
      <c r="A28" s="270"/>
      <c r="B28" s="271"/>
    </row>
    <row r="29" spans="1:2" ht="20.25" customHeight="1" thickBot="1">
      <c r="A29" s="273" t="s">
        <v>311</v>
      </c>
      <c r="B29" s="274" t="s">
        <v>312</v>
      </c>
    </row>
    <row r="30" spans="1:2" ht="13.5" thickTop="1"/>
  </sheetData>
  <pageMargins left="0.21" right="0.2"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D30"/>
  <sheetViews>
    <sheetView workbookViewId="0"/>
  </sheetViews>
  <sheetFormatPr defaultRowHeight="12.75"/>
  <cols>
    <col min="1" max="1" width="29" style="261" customWidth="1"/>
    <col min="2" max="2" width="21.28515625" style="263" customWidth="1"/>
    <col min="3" max="3" width="7.28515625" style="263" customWidth="1"/>
    <col min="4" max="4" width="41.85546875" style="263" customWidth="1"/>
    <col min="5" max="16384" width="9.140625" style="244"/>
  </cols>
  <sheetData>
    <row r="1" spans="1:4">
      <c r="A1" s="242"/>
      <c r="B1" s="243"/>
      <c r="C1" s="243"/>
      <c r="D1" s="243"/>
    </row>
    <row r="2" spans="1:4">
      <c r="A2" s="379" t="s">
        <v>251</v>
      </c>
      <c r="B2" s="245" t="s">
        <v>252</v>
      </c>
      <c r="C2" s="379" t="s">
        <v>253</v>
      </c>
      <c r="D2" s="246" t="s">
        <v>254</v>
      </c>
    </row>
    <row r="3" spans="1:4">
      <c r="A3" s="380"/>
      <c r="B3" s="247" t="s">
        <v>255</v>
      </c>
      <c r="C3" s="380"/>
      <c r="D3" s="248" t="s">
        <v>256</v>
      </c>
    </row>
    <row r="4" spans="1:4">
      <c r="A4" s="380"/>
      <c r="B4" s="275"/>
      <c r="C4" s="381"/>
      <c r="D4" s="249"/>
    </row>
    <row r="5" spans="1:4">
      <c r="A5" s="250" t="s">
        <v>257</v>
      </c>
      <c r="B5" s="382" t="s">
        <v>258</v>
      </c>
      <c r="C5" s="382"/>
      <c r="D5" s="383"/>
    </row>
    <row r="6" spans="1:4">
      <c r="A6" s="250" t="s">
        <v>259</v>
      </c>
      <c r="B6" s="382" t="s">
        <v>260</v>
      </c>
      <c r="C6" s="382"/>
      <c r="D6" s="383"/>
    </row>
    <row r="7" spans="1:4">
      <c r="A7" s="250" t="s">
        <v>261</v>
      </c>
      <c r="B7" s="247" t="s">
        <v>262</v>
      </c>
      <c r="C7" s="251" t="s">
        <v>263</v>
      </c>
      <c r="D7" s="251" t="s">
        <v>262</v>
      </c>
    </row>
    <row r="8" spans="1:4">
      <c r="A8" s="250" t="s">
        <v>264</v>
      </c>
      <c r="B8" s="382" t="s">
        <v>265</v>
      </c>
      <c r="C8" s="382"/>
      <c r="D8" s="383"/>
    </row>
    <row r="9" spans="1:4">
      <c r="A9" s="250"/>
      <c r="B9" s="243"/>
      <c r="C9" s="243"/>
      <c r="D9" s="252"/>
    </row>
    <row r="10" spans="1:4">
      <c r="A10" s="250" t="s">
        <v>266</v>
      </c>
      <c r="B10" s="243" t="s">
        <v>333</v>
      </c>
      <c r="C10" s="243"/>
      <c r="D10" s="252"/>
    </row>
    <row r="11" spans="1:4" ht="24">
      <c r="A11" s="250" t="s">
        <v>267</v>
      </c>
      <c r="B11" s="409" t="s">
        <v>334</v>
      </c>
      <c r="C11" s="247"/>
      <c r="D11" s="253"/>
    </row>
    <row r="12" spans="1:4">
      <c r="A12" s="250" t="s">
        <v>268</v>
      </c>
      <c r="B12" s="384"/>
      <c r="C12" s="375"/>
      <c r="D12" s="376"/>
    </row>
    <row r="13" spans="1:4">
      <c r="A13" s="250" t="s">
        <v>269</v>
      </c>
      <c r="B13" s="243"/>
      <c r="C13" s="243"/>
      <c r="D13" s="252"/>
    </row>
    <row r="14" spans="1:4">
      <c r="A14" s="250"/>
      <c r="B14" s="243"/>
      <c r="C14" s="243"/>
      <c r="D14" s="252"/>
    </row>
    <row r="15" spans="1:4" ht="24">
      <c r="A15" s="250" t="s">
        <v>270</v>
      </c>
      <c r="B15" s="243" t="s">
        <v>271</v>
      </c>
      <c r="C15" s="252" t="s">
        <v>272</v>
      </c>
      <c r="D15" s="252"/>
    </row>
    <row r="16" spans="1:4">
      <c r="A16" s="250"/>
      <c r="B16" s="243" t="s">
        <v>273</v>
      </c>
      <c r="C16" s="243"/>
      <c r="D16" s="252"/>
    </row>
    <row r="17" spans="1:4">
      <c r="A17" s="250"/>
      <c r="B17" s="254" t="s">
        <v>274</v>
      </c>
      <c r="C17" s="243"/>
      <c r="D17" s="252"/>
    </row>
    <row r="18" spans="1:4">
      <c r="A18" s="250"/>
      <c r="B18" s="243" t="s">
        <v>275</v>
      </c>
      <c r="C18" s="255"/>
      <c r="D18" s="256"/>
    </row>
    <row r="19" spans="1:4">
      <c r="A19" s="250"/>
      <c r="B19" s="254" t="s">
        <v>276</v>
      </c>
      <c r="C19" s="243"/>
      <c r="D19" s="252"/>
    </row>
    <row r="20" spans="1:4">
      <c r="A20" s="250"/>
      <c r="B20" s="372" t="s">
        <v>277</v>
      </c>
      <c r="C20" s="373"/>
      <c r="D20" s="374"/>
    </row>
    <row r="21" spans="1:4">
      <c r="A21" s="250"/>
      <c r="B21" s="372"/>
      <c r="C21" s="373"/>
      <c r="D21" s="374"/>
    </row>
    <row r="22" spans="1:4">
      <c r="A22" s="250"/>
      <c r="B22" s="257"/>
      <c r="C22" s="257"/>
      <c r="D22" s="258"/>
    </row>
    <row r="23" spans="1:4">
      <c r="A23" s="259"/>
      <c r="B23" s="243" t="s">
        <v>278</v>
      </c>
      <c r="C23" s="243"/>
      <c r="D23" s="252"/>
    </row>
    <row r="24" spans="1:4">
      <c r="A24" s="259"/>
      <c r="B24" s="243" t="s">
        <v>279</v>
      </c>
      <c r="C24" s="243"/>
      <c r="D24" s="252"/>
    </row>
    <row r="25" spans="1:4">
      <c r="A25" s="250"/>
      <c r="B25" s="243"/>
      <c r="C25" s="243"/>
      <c r="D25" s="252"/>
    </row>
    <row r="26" spans="1:4">
      <c r="A26" s="250" t="s">
        <v>280</v>
      </c>
      <c r="B26" s="375" t="s">
        <v>281</v>
      </c>
      <c r="C26" s="375"/>
      <c r="D26" s="376"/>
    </row>
    <row r="27" spans="1:4" ht="99" customHeight="1">
      <c r="A27" s="259"/>
      <c r="B27" s="375"/>
      <c r="C27" s="375"/>
      <c r="D27" s="376"/>
    </row>
    <row r="28" spans="1:4">
      <c r="A28" s="250" t="s">
        <v>282</v>
      </c>
      <c r="B28" s="375" t="s">
        <v>283</v>
      </c>
      <c r="C28" s="375"/>
      <c r="D28" s="376"/>
    </row>
    <row r="29" spans="1:4" ht="117.75" customHeight="1">
      <c r="A29" s="260"/>
      <c r="B29" s="377"/>
      <c r="C29" s="377"/>
      <c r="D29" s="378"/>
    </row>
    <row r="30" spans="1:4">
      <c r="B30" s="262"/>
      <c r="C30" s="262"/>
      <c r="D30" s="262"/>
    </row>
  </sheetData>
  <mergeCells count="9">
    <mergeCell ref="B20:D21"/>
    <mergeCell ref="B26:D27"/>
    <mergeCell ref="B28:D29"/>
    <mergeCell ref="A2:A4"/>
    <mergeCell ref="C2:C4"/>
    <mergeCell ref="B5:D5"/>
    <mergeCell ref="B6:D6"/>
    <mergeCell ref="B8:D8"/>
    <mergeCell ref="B12:D12"/>
  </mergeCells>
  <pageMargins left="0.21" right="0.2"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N152"/>
  <sheetViews>
    <sheetView tabSelected="1" zoomScale="110" zoomScaleNormal="110" workbookViewId="0"/>
  </sheetViews>
  <sheetFormatPr defaultColWidth="7.7109375" defaultRowHeight="12"/>
  <cols>
    <col min="1" max="1" width="33.5703125" style="330" customWidth="1"/>
    <col min="2" max="3" width="7.7109375" style="330"/>
    <col min="4" max="4" width="7.140625" style="330" customWidth="1"/>
    <col min="5" max="6" width="6.7109375" style="330" customWidth="1"/>
    <col min="7" max="9" width="7.140625" style="330" customWidth="1"/>
    <col min="10" max="12" width="6.42578125" style="330" customWidth="1"/>
    <col min="13" max="16384" width="7.7109375" style="330"/>
  </cols>
  <sheetData>
    <row r="1" spans="1:14">
      <c r="A1" s="328" t="s">
        <v>0</v>
      </c>
      <c r="B1" s="328"/>
      <c r="C1" s="328"/>
      <c r="D1" s="328"/>
      <c r="E1" s="328"/>
      <c r="F1" s="329"/>
      <c r="G1" s="329"/>
      <c r="H1" s="329"/>
      <c r="I1" s="329"/>
      <c r="J1" s="329"/>
      <c r="K1" s="329"/>
      <c r="L1" s="329"/>
    </row>
    <row r="2" spans="1:14">
      <c r="A2" s="328" t="s">
        <v>1</v>
      </c>
      <c r="B2" s="329"/>
      <c r="C2" s="329"/>
      <c r="D2" s="329"/>
      <c r="E2" s="329"/>
      <c r="F2" s="329"/>
      <c r="G2" s="329"/>
      <c r="H2" s="329"/>
      <c r="I2" s="329"/>
      <c r="J2" s="329"/>
      <c r="K2" s="329"/>
      <c r="L2" s="329"/>
    </row>
    <row r="3" spans="1:14" ht="18" customHeight="1">
      <c r="A3" s="331" t="s">
        <v>328</v>
      </c>
      <c r="B3" s="332"/>
      <c r="C3" s="332"/>
      <c r="D3" s="332"/>
      <c r="E3" s="332"/>
      <c r="F3" s="332"/>
      <c r="G3" s="332"/>
      <c r="H3" s="332"/>
      <c r="I3" s="332"/>
      <c r="J3" s="332"/>
      <c r="K3" s="332"/>
      <c r="L3" s="332"/>
    </row>
    <row r="4" spans="1:14" ht="7.5" customHeight="1" thickBot="1">
      <c r="A4" s="333" t="s">
        <v>226</v>
      </c>
      <c r="B4" s="334"/>
      <c r="C4" s="334"/>
      <c r="D4" s="334"/>
      <c r="E4" s="334"/>
      <c r="F4" s="334"/>
      <c r="G4" s="334"/>
      <c r="H4" s="334"/>
      <c r="I4" s="334"/>
      <c r="J4" s="334"/>
      <c r="K4" s="334"/>
      <c r="L4" s="334"/>
    </row>
    <row r="5" spans="1:14" ht="15" customHeight="1">
      <c r="A5" s="292" t="s">
        <v>2</v>
      </c>
      <c r="B5" s="385" t="s">
        <v>3</v>
      </c>
      <c r="C5" s="385" t="s">
        <v>4</v>
      </c>
      <c r="D5" s="385" t="s">
        <v>5</v>
      </c>
      <c r="E5" s="385" t="s">
        <v>6</v>
      </c>
      <c r="F5" s="385" t="s">
        <v>7</v>
      </c>
      <c r="G5" s="388" t="s">
        <v>8</v>
      </c>
      <c r="H5" s="388"/>
      <c r="I5" s="388"/>
      <c r="J5" s="388" t="s">
        <v>9</v>
      </c>
      <c r="K5" s="388"/>
      <c r="L5" s="389"/>
    </row>
    <row r="6" spans="1:14" ht="13.5" customHeight="1">
      <c r="A6" s="293"/>
      <c r="B6" s="386"/>
      <c r="C6" s="386"/>
      <c r="D6" s="386"/>
      <c r="E6" s="386"/>
      <c r="F6" s="386"/>
      <c r="G6" s="390" t="s">
        <v>10</v>
      </c>
      <c r="H6" s="390" t="s">
        <v>6</v>
      </c>
      <c r="I6" s="390" t="s">
        <v>7</v>
      </c>
      <c r="J6" s="390" t="s">
        <v>10</v>
      </c>
      <c r="K6" s="390" t="s">
        <v>6</v>
      </c>
      <c r="L6" s="392" t="s">
        <v>7</v>
      </c>
    </row>
    <row r="7" spans="1:14" ht="11.25" customHeight="1" thickBot="1">
      <c r="A7" s="294"/>
      <c r="B7" s="387"/>
      <c r="C7" s="387"/>
      <c r="D7" s="387"/>
      <c r="E7" s="387"/>
      <c r="F7" s="387"/>
      <c r="G7" s="391"/>
      <c r="H7" s="391"/>
      <c r="I7" s="391"/>
      <c r="J7" s="391"/>
      <c r="K7" s="391"/>
      <c r="L7" s="393"/>
      <c r="N7" s="335" t="s">
        <v>324</v>
      </c>
    </row>
    <row r="8" spans="1:14" ht="21" customHeight="1" thickBot="1">
      <c r="A8" s="295" t="s">
        <v>11</v>
      </c>
      <c r="B8" s="296">
        <f>SUM(B9,B27)</f>
        <v>13708</v>
      </c>
      <c r="C8" s="296">
        <f>SUM(C9,C27)</f>
        <v>722</v>
      </c>
      <c r="D8" s="296">
        <f>SUM(D9,D27)</f>
        <v>11749.722222222223</v>
      </c>
      <c r="E8" s="296">
        <f t="shared" ref="E8:K8" si="0">SUM(E9,E27)</f>
        <v>1969.6666666666665</v>
      </c>
      <c r="F8" s="296">
        <f t="shared" si="0"/>
        <v>9780.0555555555547</v>
      </c>
      <c r="G8" s="296">
        <f t="shared" si="0"/>
        <v>438.77777777777777</v>
      </c>
      <c r="H8" s="296">
        <f t="shared" si="0"/>
        <v>207.44444444444443</v>
      </c>
      <c r="I8" s="296">
        <f t="shared" si="0"/>
        <v>231.33333333333337</v>
      </c>
      <c r="J8" s="296">
        <f t="shared" si="0"/>
        <v>384.27777777777777</v>
      </c>
      <c r="K8" s="296">
        <f t="shared" si="0"/>
        <v>93.888888888888886</v>
      </c>
      <c r="L8" s="297">
        <f>SUM(L9,L27)</f>
        <v>290.38888888888886</v>
      </c>
      <c r="N8" s="336"/>
    </row>
    <row r="9" spans="1:14" ht="18.75" customHeight="1" thickBot="1">
      <c r="A9" s="298" t="s">
        <v>12</v>
      </c>
      <c r="B9" s="299">
        <f>SUM(B10:B26)</f>
        <v>6696</v>
      </c>
      <c r="C9" s="299">
        <f>SUM(C10:C26)</f>
        <v>299</v>
      </c>
      <c r="D9" s="299">
        <f>SUM(D10:D26)</f>
        <v>5788.3333333333339</v>
      </c>
      <c r="E9" s="299">
        <f>SUM(E10:E26)</f>
        <v>804.72222222222217</v>
      </c>
      <c r="F9" s="299">
        <f t="shared" ref="F9:K9" si="1">SUM(F10:F26)</f>
        <v>4983.6111111111113</v>
      </c>
      <c r="G9" s="299">
        <f t="shared" si="1"/>
        <v>134.38888888888891</v>
      </c>
      <c r="H9" s="299">
        <f t="shared" si="1"/>
        <v>94.333333333333329</v>
      </c>
      <c r="I9" s="299">
        <f t="shared" si="1"/>
        <v>40.055555555555557</v>
      </c>
      <c r="J9" s="299">
        <f>SUM(J10:J26)</f>
        <v>384.27777777777777</v>
      </c>
      <c r="K9" s="299">
        <f t="shared" si="1"/>
        <v>93.888888888888886</v>
      </c>
      <c r="L9" s="300">
        <f>SUM(L10:L26)</f>
        <v>290.38888888888886</v>
      </c>
    </row>
    <row r="10" spans="1:14" ht="15.75" customHeight="1">
      <c r="A10" s="337" t="s">
        <v>13</v>
      </c>
      <c r="B10" s="338">
        <f>SUM('[1]INFORME POR DIA'!C1518)</f>
        <v>500</v>
      </c>
      <c r="C10" s="338">
        <f>SUM('[1]INFORME POR DIA'!D1518)</f>
        <v>0</v>
      </c>
      <c r="D10" s="338">
        <f>SUM(E10:F10)</f>
        <v>469.77777777777777</v>
      </c>
      <c r="E10" s="338">
        <f>[1]RESUMEN!F10/[1]RESUMEN!$AO$48</f>
        <v>0</v>
      </c>
      <c r="F10" s="338">
        <f>[1]RESUMEN!I10/[1]RESUMEN!$AO$48</f>
        <v>469.77777777777777</v>
      </c>
      <c r="G10" s="338">
        <f>SUM(H10:I10)</f>
        <v>0</v>
      </c>
      <c r="H10" s="338">
        <f>[1]RESUMEN!AC10/[1]RESUMEN!$AO$48</f>
        <v>0</v>
      </c>
      <c r="I10" s="338">
        <f>[1]RESUMEN!AD10/[1]RESUMEN!$AO$48</f>
        <v>0</v>
      </c>
      <c r="J10" s="338">
        <f>SUM(K10:L10)</f>
        <v>0</v>
      </c>
      <c r="K10" s="338">
        <v>0</v>
      </c>
      <c r="L10" s="339">
        <v>0</v>
      </c>
    </row>
    <row r="11" spans="1:14" ht="15.75" customHeight="1">
      <c r="A11" s="340" t="s">
        <v>201</v>
      </c>
      <c r="B11" s="338">
        <f>SUM('[1]INFORME POR DIA'!C1519)</f>
        <v>450</v>
      </c>
      <c r="C11" s="338">
        <f>SUM('[1]INFORME POR DIA'!D1519)</f>
        <v>0</v>
      </c>
      <c r="D11" s="338">
        <f t="shared" ref="D11:D26" si="2">SUM(E11:F11)</f>
        <v>401.72222222222223</v>
      </c>
      <c r="E11" s="338">
        <f>[1]RESUMEN!F11/[1]RESUMEN!$AO$48</f>
        <v>0</v>
      </c>
      <c r="F11" s="338">
        <f>[1]RESUMEN!I11/[1]RESUMEN!$AO$48</f>
        <v>401.72222222222223</v>
      </c>
      <c r="G11" s="338">
        <f t="shared" ref="G11:G28" si="3">SUM(H11:I11)</f>
        <v>0</v>
      </c>
      <c r="H11" s="338">
        <f>[1]RESUMEN!AC11/[1]RESUMEN!$AO$48</f>
        <v>0</v>
      </c>
      <c r="I11" s="338">
        <f>[1]RESUMEN!AD11/[1]RESUMEN!$AO$48</f>
        <v>0</v>
      </c>
      <c r="J11" s="338">
        <f t="shared" ref="J11:J28" si="4">SUM(K11:L11)</f>
        <v>0</v>
      </c>
      <c r="K11" s="338">
        <v>0</v>
      </c>
      <c r="L11" s="339">
        <v>0</v>
      </c>
    </row>
    <row r="12" spans="1:14" ht="15.75" customHeight="1">
      <c r="A12" s="340" t="s">
        <v>202</v>
      </c>
      <c r="B12" s="338">
        <f>SUM('[1]INFORME POR DIA'!C1520)</f>
        <v>36</v>
      </c>
      <c r="C12" s="338">
        <f>SUM('[1]INFORME POR DIA'!D1520)</f>
        <v>0</v>
      </c>
      <c r="D12" s="338">
        <f t="shared" si="2"/>
        <v>33.944444444444443</v>
      </c>
      <c r="E12" s="338">
        <f>[1]RESUMEN!F12/[1]RESUMEN!$AO$48</f>
        <v>0</v>
      </c>
      <c r="F12" s="338">
        <f>[1]RESUMEN!I12/[1]RESUMEN!$AO$48</f>
        <v>33.944444444444443</v>
      </c>
      <c r="G12" s="338">
        <f t="shared" si="3"/>
        <v>0</v>
      </c>
      <c r="H12" s="338">
        <f>[1]RESUMEN!AC12/[1]RESUMEN!$AO$48</f>
        <v>0</v>
      </c>
      <c r="I12" s="338">
        <f>[1]RESUMEN!AD12/[1]RESUMEN!$AO$48</f>
        <v>0</v>
      </c>
      <c r="J12" s="338">
        <f t="shared" si="4"/>
        <v>0</v>
      </c>
      <c r="K12" s="338">
        <v>0</v>
      </c>
      <c r="L12" s="339">
        <v>0</v>
      </c>
    </row>
    <row r="13" spans="1:14" ht="15" customHeight="1">
      <c r="A13" s="340" t="s">
        <v>203</v>
      </c>
      <c r="B13" s="338">
        <f>SUM('[1]INFORME POR DIA'!C1521)</f>
        <v>40</v>
      </c>
      <c r="C13" s="338">
        <f>SUM('[1]INFORME POR DIA'!D1521)</f>
        <v>0</v>
      </c>
      <c r="D13" s="338">
        <f t="shared" si="2"/>
        <v>28.944444444444443</v>
      </c>
      <c r="E13" s="338">
        <f>[1]RESUMEN!F13/[1]RESUMEN!$AO$48</f>
        <v>0</v>
      </c>
      <c r="F13" s="338">
        <f>[1]RESUMEN!I13/[1]RESUMEN!$AO$48</f>
        <v>28.944444444444443</v>
      </c>
      <c r="G13" s="338">
        <f t="shared" si="3"/>
        <v>0</v>
      </c>
      <c r="H13" s="338">
        <f>[1]RESUMEN!AC13/[1]RESUMEN!$AO$48</f>
        <v>0</v>
      </c>
      <c r="I13" s="338">
        <f>[1]RESUMEN!AD13/[1]RESUMEN!$AO$48</f>
        <v>0</v>
      </c>
      <c r="J13" s="338">
        <f t="shared" si="4"/>
        <v>28.944444444444443</v>
      </c>
      <c r="K13" s="341">
        <f>[1]RESUMEN!AM13/[1]RESUMEN!$AO$48</f>
        <v>0</v>
      </c>
      <c r="L13" s="342">
        <f>[1]RESUMEN!AN13/[1]RESUMEN!$AO$48</f>
        <v>28.944444444444443</v>
      </c>
      <c r="N13" s="343"/>
    </row>
    <row r="14" spans="1:14" ht="15" customHeight="1">
      <c r="A14" s="340" t="s">
        <v>204</v>
      </c>
      <c r="B14" s="338">
        <f>SUM('[1]INFORME POR DIA'!C1522)</f>
        <v>68</v>
      </c>
      <c r="C14" s="338">
        <f>SUM('[1]INFORME POR DIA'!D1522)</f>
        <v>0</v>
      </c>
      <c r="D14" s="338">
        <f t="shared" si="2"/>
        <v>45.666666666666664</v>
      </c>
      <c r="E14" s="338">
        <f>[1]RESUMEN!F14/[1]RESUMEN!$AO$48</f>
        <v>0</v>
      </c>
      <c r="F14" s="338">
        <f>[1]RESUMEN!I14/[1]RESUMEN!$AO$48</f>
        <v>45.666666666666664</v>
      </c>
      <c r="G14" s="338">
        <f t="shared" si="3"/>
        <v>0</v>
      </c>
      <c r="H14" s="338">
        <f>[1]RESUMEN!AC14/[1]RESUMEN!$AO$48</f>
        <v>0</v>
      </c>
      <c r="I14" s="338">
        <f>[1]RESUMEN!AD14/[1]RESUMEN!$AO$48</f>
        <v>0</v>
      </c>
      <c r="J14" s="338">
        <f t="shared" si="4"/>
        <v>0</v>
      </c>
      <c r="K14" s="338">
        <v>0</v>
      </c>
      <c r="L14" s="339">
        <v>0</v>
      </c>
    </row>
    <row r="15" spans="1:14" ht="15" customHeight="1">
      <c r="A15" s="340" t="s">
        <v>205</v>
      </c>
      <c r="B15" s="338">
        <f>SUM('[1]INFORME POR DIA'!C1523)</f>
        <v>108</v>
      </c>
      <c r="C15" s="338">
        <f>SUM('[1]INFORME POR DIA'!D1523)</f>
        <v>0</v>
      </c>
      <c r="D15" s="338">
        <f t="shared" si="2"/>
        <v>43.722222222222221</v>
      </c>
      <c r="E15" s="338">
        <f>[1]RESUMEN!F15/[1]RESUMEN!$AO$48</f>
        <v>30.444444444444443</v>
      </c>
      <c r="F15" s="338">
        <f>[1]RESUMEN!I15/[1]RESUMEN!$AO$48</f>
        <v>13.277777777777779</v>
      </c>
      <c r="G15" s="338">
        <f t="shared" si="3"/>
        <v>1.2222222222222223</v>
      </c>
      <c r="H15" s="338">
        <f>[1]RESUMEN!AC15/[1]RESUMEN!$AO$48</f>
        <v>0.83333333333333337</v>
      </c>
      <c r="I15" s="338">
        <f>[1]RESUMEN!AD15/[1]RESUMEN!$AO$48</f>
        <v>0.3888888888888889</v>
      </c>
      <c r="J15" s="338">
        <f t="shared" si="4"/>
        <v>6.2777777777777786</v>
      </c>
      <c r="K15" s="341">
        <f>[1]RESUMEN!AM15/[1]RESUMEN!$AO$48</f>
        <v>5.3888888888888893</v>
      </c>
      <c r="L15" s="342">
        <f>[1]RESUMEN!AN15/[1]RESUMEN!$AO$48</f>
        <v>0.88888888888888884</v>
      </c>
    </row>
    <row r="16" spans="1:14" ht="15" customHeight="1">
      <c r="A16" s="340" t="s">
        <v>220</v>
      </c>
      <c r="B16" s="338">
        <f>SUM('[1]INFORME POR DIA'!C1524)</f>
        <v>705</v>
      </c>
      <c r="C16" s="338">
        <f>SUM('[1]INFORME POR DIA'!D1524)</f>
        <v>15</v>
      </c>
      <c r="D16" s="338">
        <f t="shared" si="2"/>
        <v>671.44444444444446</v>
      </c>
      <c r="E16" s="338">
        <f>[1]RESUMEN!F16/[1]RESUMEN!$AO$48</f>
        <v>420.22222222222223</v>
      </c>
      <c r="F16" s="338">
        <f>[1]RESUMEN!I16/[1]RESUMEN!$AO$48</f>
        <v>251.22222222222223</v>
      </c>
      <c r="G16" s="338">
        <f t="shared" si="3"/>
        <v>89.166666666666671</v>
      </c>
      <c r="H16" s="338">
        <f>[1]RESUMEN!AC16/[1]RESUMEN!$AO$48</f>
        <v>83.166666666666671</v>
      </c>
      <c r="I16" s="338">
        <f>[1]RESUMEN!AD16/[1]RESUMEN!$AO$48</f>
        <v>6</v>
      </c>
      <c r="J16" s="338">
        <f t="shared" si="4"/>
        <v>0</v>
      </c>
      <c r="K16" s="338">
        <v>0</v>
      </c>
      <c r="L16" s="339">
        <v>0</v>
      </c>
    </row>
    <row r="17" spans="1:12" ht="15" customHeight="1">
      <c r="A17" s="340" t="s">
        <v>313</v>
      </c>
      <c r="B17" s="338">
        <f>SUM('[1]INFORME POR DIA'!C1525)</f>
        <v>404</v>
      </c>
      <c r="C17" s="338">
        <f>SUM('[1]INFORME POR DIA'!D1525)</f>
        <v>2</v>
      </c>
      <c r="D17" s="338">
        <f t="shared" si="2"/>
        <v>316.27777777777777</v>
      </c>
      <c r="E17" s="338">
        <f>[1]RESUMEN!F17/[1]RESUMEN!$AO$48</f>
        <v>7.9444444444444446</v>
      </c>
      <c r="F17" s="338">
        <f>[1]RESUMEN!I17/[1]RESUMEN!$AO$48</f>
        <v>308.33333333333331</v>
      </c>
      <c r="G17" s="338">
        <f t="shared" si="3"/>
        <v>0</v>
      </c>
      <c r="H17" s="338">
        <f>[1]RESUMEN!AC17/[1]RESUMEN!$AO$48</f>
        <v>0</v>
      </c>
      <c r="I17" s="338">
        <f>[1]RESUMEN!AD17/[1]RESUMEN!$AO$48</f>
        <v>0</v>
      </c>
      <c r="J17" s="338">
        <f t="shared" si="4"/>
        <v>0</v>
      </c>
      <c r="K17" s="338">
        <v>0</v>
      </c>
      <c r="L17" s="339">
        <v>0</v>
      </c>
    </row>
    <row r="18" spans="1:12" ht="15" customHeight="1">
      <c r="A18" s="340" t="s">
        <v>221</v>
      </c>
      <c r="B18" s="338">
        <f>SUM('[1]INFORME POR DIA'!C1526)</f>
        <v>292</v>
      </c>
      <c r="C18" s="338">
        <f>SUM('[1]INFORME POR DIA'!D1526)</f>
        <v>5</v>
      </c>
      <c r="D18" s="338">
        <f t="shared" si="2"/>
        <v>285.33333333333331</v>
      </c>
      <c r="E18" s="338">
        <f>[1]RESUMEN!F18/[1]RESUMEN!$AO$48</f>
        <v>0</v>
      </c>
      <c r="F18" s="338">
        <f>[1]RESUMEN!I18/[1]RESUMEN!$AO$48</f>
        <v>285.33333333333331</v>
      </c>
      <c r="G18" s="338">
        <f t="shared" si="3"/>
        <v>0</v>
      </c>
      <c r="H18" s="338">
        <f>[1]RESUMEN!AC18/[1]RESUMEN!$AO$48</f>
        <v>0</v>
      </c>
      <c r="I18" s="338">
        <f>[1]RESUMEN!AD18/[1]RESUMEN!$AO$48</f>
        <v>0</v>
      </c>
      <c r="J18" s="338">
        <f t="shared" si="4"/>
        <v>0</v>
      </c>
      <c r="K18" s="338">
        <v>0</v>
      </c>
      <c r="L18" s="339">
        <v>0</v>
      </c>
    </row>
    <row r="19" spans="1:12" ht="15" customHeight="1">
      <c r="A19" s="340" t="s">
        <v>206</v>
      </c>
      <c r="B19" s="338">
        <f>SUM('[1]INFORME POR DIA'!C1527)</f>
        <v>1414</v>
      </c>
      <c r="C19" s="338">
        <f>SUM('[1]INFORME POR DIA'!D1527)</f>
        <v>38</v>
      </c>
      <c r="D19" s="338">
        <f t="shared" si="2"/>
        <v>1261.9444444444443</v>
      </c>
      <c r="E19" s="338">
        <f>[1]RESUMEN!F19/[1]RESUMEN!$AO$48</f>
        <v>257.61111111111109</v>
      </c>
      <c r="F19" s="338">
        <f>[1]RESUMEN!I19/[1]RESUMEN!$AO$48</f>
        <v>1004.3333333333334</v>
      </c>
      <c r="G19" s="338">
        <f t="shared" si="3"/>
        <v>28.055555555555557</v>
      </c>
      <c r="H19" s="338">
        <f>[1]RESUMEN!AC19/[1]RESUMEN!$AO$48</f>
        <v>0</v>
      </c>
      <c r="I19" s="338">
        <f>[1]RESUMEN!AD19/[1]RESUMEN!$AO$48</f>
        <v>28.055555555555557</v>
      </c>
      <c r="J19" s="338">
        <f t="shared" si="4"/>
        <v>0</v>
      </c>
      <c r="K19" s="338">
        <v>0</v>
      </c>
      <c r="L19" s="339">
        <v>0</v>
      </c>
    </row>
    <row r="20" spans="1:12" ht="15" customHeight="1">
      <c r="A20" s="344" t="s">
        <v>14</v>
      </c>
      <c r="B20" s="338">
        <f>SUM('[1]INFORME POR DIA'!C1528)</f>
        <v>516</v>
      </c>
      <c r="C20" s="338">
        <f>SUM('[1]INFORME POR DIA'!D1528)</f>
        <v>48</v>
      </c>
      <c r="D20" s="338">
        <f t="shared" si="2"/>
        <v>453.55555555555554</v>
      </c>
      <c r="E20" s="338">
        <f>[1]RESUMEN!F20/[1]RESUMEN!$AO$48</f>
        <v>0</v>
      </c>
      <c r="F20" s="338">
        <f>[1]RESUMEN!I20/[1]RESUMEN!$AO$48</f>
        <v>453.55555555555554</v>
      </c>
      <c r="G20" s="338">
        <f t="shared" si="3"/>
        <v>0</v>
      </c>
      <c r="H20" s="338">
        <f>[1]RESUMEN!AC20/[1]RESUMEN!$AO$48</f>
        <v>0</v>
      </c>
      <c r="I20" s="338">
        <f>[1]RESUMEN!AD20/[1]RESUMEN!$AO$48</f>
        <v>0</v>
      </c>
      <c r="J20" s="338">
        <f t="shared" si="4"/>
        <v>0</v>
      </c>
      <c r="K20" s="338">
        <v>0</v>
      </c>
      <c r="L20" s="339">
        <v>0</v>
      </c>
    </row>
    <row r="21" spans="1:12" ht="15" customHeight="1">
      <c r="A21" s="344" t="s">
        <v>15</v>
      </c>
      <c r="B21" s="338">
        <f>SUM('[1]INFORME POR DIA'!C1529)</f>
        <v>320</v>
      </c>
      <c r="C21" s="338">
        <f>SUM('[1]INFORME POR DIA'!D1529)</f>
        <v>108</v>
      </c>
      <c r="D21" s="338">
        <f t="shared" si="2"/>
        <v>165.66666666666666</v>
      </c>
      <c r="E21" s="338">
        <f>[1]RESUMEN!F21/[1]RESUMEN!$AO$48</f>
        <v>0</v>
      </c>
      <c r="F21" s="338">
        <f>[1]RESUMEN!I21/[1]RESUMEN!$AO$48</f>
        <v>165.66666666666666</v>
      </c>
      <c r="G21" s="338">
        <f t="shared" si="3"/>
        <v>0</v>
      </c>
      <c r="H21" s="338">
        <f>[1]RESUMEN!AC21/[1]RESUMEN!$AO$48</f>
        <v>0</v>
      </c>
      <c r="I21" s="338">
        <f>[1]RESUMEN!AD21/[1]RESUMEN!$AO$48</f>
        <v>0</v>
      </c>
      <c r="J21" s="338">
        <f t="shared" si="4"/>
        <v>0</v>
      </c>
      <c r="K21" s="338">
        <v>0</v>
      </c>
      <c r="L21" s="339">
        <v>0</v>
      </c>
    </row>
    <row r="22" spans="1:12" ht="15" customHeight="1">
      <c r="A22" s="344" t="s">
        <v>16</v>
      </c>
      <c r="B22" s="338">
        <f>SUM('[1]INFORME POR DIA'!C1530)</f>
        <v>296</v>
      </c>
      <c r="C22" s="338">
        <f>SUM('[1]INFORME POR DIA'!D1530)</f>
        <v>9</v>
      </c>
      <c r="D22" s="338">
        <f t="shared" si="2"/>
        <v>281.66666666666669</v>
      </c>
      <c r="E22" s="338">
        <f>[1]RESUMEN!F22/[1]RESUMEN!$AO$48</f>
        <v>0</v>
      </c>
      <c r="F22" s="338">
        <f>[1]RESUMEN!I22/[1]RESUMEN!$AO$48</f>
        <v>281.66666666666669</v>
      </c>
      <c r="G22" s="338">
        <f t="shared" si="3"/>
        <v>0</v>
      </c>
      <c r="H22" s="338">
        <f>[1]RESUMEN!AC22/[1]RESUMEN!$AO$48</f>
        <v>0</v>
      </c>
      <c r="I22" s="338">
        <f>[1]RESUMEN!AD22/[1]RESUMEN!$AO$48</f>
        <v>0</v>
      </c>
      <c r="J22" s="338">
        <f t="shared" si="4"/>
        <v>0</v>
      </c>
      <c r="K22" s="338">
        <v>0</v>
      </c>
      <c r="L22" s="339">
        <v>0</v>
      </c>
    </row>
    <row r="23" spans="1:12" ht="15" customHeight="1">
      <c r="A23" s="345" t="s">
        <v>17</v>
      </c>
      <c r="B23" s="338">
        <f>SUM('[1]INFORME POR DIA'!C1531)</f>
        <v>516</v>
      </c>
      <c r="C23" s="338">
        <f>SUM('[1]INFORME POR DIA'!D1531)</f>
        <v>3</v>
      </c>
      <c r="D23" s="338">
        <f t="shared" si="2"/>
        <v>492.44444444444446</v>
      </c>
      <c r="E23" s="338">
        <f>[1]RESUMEN!F23/[1]RESUMEN!$AO$48</f>
        <v>0</v>
      </c>
      <c r="F23" s="338">
        <f>[1]RESUMEN!I23/[1]RESUMEN!$AO$48</f>
        <v>492.44444444444446</v>
      </c>
      <c r="G23" s="338">
        <f t="shared" si="3"/>
        <v>0</v>
      </c>
      <c r="H23" s="338">
        <f>[1]RESUMEN!AC23/[1]RESUMEN!$AO$48</f>
        <v>0</v>
      </c>
      <c r="I23" s="338">
        <f>[1]RESUMEN!AD23/[1]RESUMEN!$AO$48</f>
        <v>0</v>
      </c>
      <c r="J23" s="338">
        <f t="shared" si="4"/>
        <v>0</v>
      </c>
      <c r="K23" s="338">
        <v>0</v>
      </c>
      <c r="L23" s="339">
        <v>0</v>
      </c>
    </row>
    <row r="24" spans="1:12" ht="15" customHeight="1">
      <c r="A24" s="346" t="s">
        <v>316</v>
      </c>
      <c r="B24" s="338">
        <f>SUM('[1]INFORME POR DIA'!C1532)</f>
        <v>529</v>
      </c>
      <c r="C24" s="338">
        <f>SUM('[1]INFORME POR DIA'!D1532)</f>
        <v>27</v>
      </c>
      <c r="D24" s="338">
        <f t="shared" si="2"/>
        <v>477.16666666666669</v>
      </c>
      <c r="E24" s="338">
        <f>[1]RESUMEN!F24/[1]RESUMEN!$AO$48</f>
        <v>0</v>
      </c>
      <c r="F24" s="338">
        <f>[1]RESUMEN!I24/[1]RESUMEN!$AO$48</f>
        <v>477.16666666666669</v>
      </c>
      <c r="G24" s="338">
        <f t="shared" si="3"/>
        <v>0</v>
      </c>
      <c r="H24" s="338">
        <f>[1]RESUMEN!AC24/[1]RESUMEN!$AO$48</f>
        <v>0</v>
      </c>
      <c r="I24" s="338">
        <f>[1]RESUMEN!AD24/[1]RESUMEN!$AO$48</f>
        <v>0</v>
      </c>
      <c r="J24" s="338">
        <f t="shared" si="4"/>
        <v>0</v>
      </c>
      <c r="K24" s="338">
        <v>0</v>
      </c>
      <c r="L24" s="339">
        <v>0</v>
      </c>
    </row>
    <row r="25" spans="1:12" ht="15" customHeight="1">
      <c r="A25" s="347" t="s">
        <v>207</v>
      </c>
      <c r="B25" s="338">
        <f>SUM('[1]INFORME POR DIA'!C1533)</f>
        <v>476</v>
      </c>
      <c r="C25" s="338">
        <f>SUM('[1]INFORME POR DIA'!D1533)</f>
        <v>44</v>
      </c>
      <c r="D25" s="338">
        <f t="shared" si="2"/>
        <v>349.05555555555554</v>
      </c>
      <c r="E25" s="338">
        <f>[1]RESUMEN!F25/[1]RESUMEN!$AO$48</f>
        <v>88.5</v>
      </c>
      <c r="F25" s="338">
        <f>[1]RESUMEN!I25/[1]RESUMEN!$AO$48</f>
        <v>260.55555555555554</v>
      </c>
      <c r="G25" s="338">
        <f>SUM(H25:I25)</f>
        <v>15.944444444444445</v>
      </c>
      <c r="H25" s="338">
        <f>[1]RESUMEN!AC25/[1]RESUMEN!$AO$48</f>
        <v>10.333333333333334</v>
      </c>
      <c r="I25" s="338">
        <f>[1]RESUMEN!AD25/[1]RESUMEN!$AO$48</f>
        <v>5.6111111111111107</v>
      </c>
      <c r="J25" s="338">
        <f>SUM(K25:L25)</f>
        <v>349.05555555555554</v>
      </c>
      <c r="K25" s="341">
        <f>[1]RESUMEN!AM25/[1]RESUMEN!$AO$48</f>
        <v>88.5</v>
      </c>
      <c r="L25" s="342">
        <f>[1]RESUMEN!AN25/[1]RESUMEN!$AO$48</f>
        <v>260.55555555555554</v>
      </c>
    </row>
    <row r="26" spans="1:12" ht="15" customHeight="1" thickBot="1">
      <c r="A26" s="340" t="s">
        <v>314</v>
      </c>
      <c r="B26" s="338">
        <f>SUM('[1]INFORME POR DIA'!C1534)</f>
        <v>26</v>
      </c>
      <c r="C26" s="338">
        <f>SUM('[1]INFORME POR DIA'!D1534)</f>
        <v>0</v>
      </c>
      <c r="D26" s="338">
        <f t="shared" si="2"/>
        <v>10</v>
      </c>
      <c r="E26" s="338">
        <f>[1]RESUMEN!F26/[1]RESUMEN!$AO$48</f>
        <v>0</v>
      </c>
      <c r="F26" s="338">
        <f>[1]RESUMEN!I26/[1]RESUMEN!$AO$48</f>
        <v>10</v>
      </c>
      <c r="G26" s="338">
        <f>SUM(H26:I26)</f>
        <v>0</v>
      </c>
      <c r="H26" s="338">
        <f>[1]RESUMEN!AC26/[1]RESUMEN!$AO$48</f>
        <v>0</v>
      </c>
      <c r="I26" s="338">
        <f>[1]RESUMEN!AD26/[1]RESUMEN!$AO$48</f>
        <v>0</v>
      </c>
      <c r="J26" s="338">
        <f>SUM(K26:L26)</f>
        <v>0</v>
      </c>
      <c r="K26" s="341">
        <v>0</v>
      </c>
      <c r="L26" s="342">
        <v>0</v>
      </c>
    </row>
    <row r="27" spans="1:12" ht="17.25" customHeight="1" thickBot="1">
      <c r="A27" s="298" t="s">
        <v>18</v>
      </c>
      <c r="B27" s="299">
        <f>SUM(B28:B47)</f>
        <v>7012</v>
      </c>
      <c r="C27" s="299">
        <f t="shared" ref="C27:L27" si="5">SUM(C28:C47)</f>
        <v>423</v>
      </c>
      <c r="D27" s="299">
        <f>SUM(D28:D47)</f>
        <v>5961.3888888888887</v>
      </c>
      <c r="E27" s="299">
        <f>SUM(E28:E47)</f>
        <v>1164.9444444444443</v>
      </c>
      <c r="F27" s="299">
        <f t="shared" si="5"/>
        <v>4796.4444444444443</v>
      </c>
      <c r="G27" s="299">
        <f t="shared" si="5"/>
        <v>304.38888888888886</v>
      </c>
      <c r="H27" s="299">
        <f t="shared" si="5"/>
        <v>113.1111111111111</v>
      </c>
      <c r="I27" s="299">
        <f t="shared" si="5"/>
        <v>191.2777777777778</v>
      </c>
      <c r="J27" s="299">
        <f>SUM(J28:J47)</f>
        <v>0</v>
      </c>
      <c r="K27" s="299">
        <f t="shared" si="5"/>
        <v>0</v>
      </c>
      <c r="L27" s="300">
        <f t="shared" si="5"/>
        <v>0</v>
      </c>
    </row>
    <row r="28" spans="1:12" ht="17.25" customHeight="1">
      <c r="A28" s="344" t="s">
        <v>19</v>
      </c>
      <c r="B28" s="338">
        <f>SUM('[1]INFORME POR DIA'!C1536)</f>
        <v>534</v>
      </c>
      <c r="C28" s="338">
        <f>SUM('[1]INFORME POR DIA'!D1536)</f>
        <v>18</v>
      </c>
      <c r="D28" s="338">
        <f>SUM(E28:F28)</f>
        <v>463.11111111111109</v>
      </c>
      <c r="E28" s="338">
        <f>[1]RESUMEN!F28/[1]RESUMEN!$AO$48</f>
        <v>0</v>
      </c>
      <c r="F28" s="338">
        <f>[1]RESUMEN!I28/[1]RESUMEN!$AO$48</f>
        <v>463.11111111111109</v>
      </c>
      <c r="G28" s="338">
        <f t="shared" si="3"/>
        <v>0</v>
      </c>
      <c r="H28" s="338">
        <f>[1]RESUMEN!AC28/[1]RESUMEN!$AO$48</f>
        <v>0</v>
      </c>
      <c r="I28" s="338">
        <f>[1]RESUMEN!AD28/[1]RESUMEN!$AO$48</f>
        <v>0</v>
      </c>
      <c r="J28" s="338">
        <f t="shared" si="4"/>
        <v>0</v>
      </c>
      <c r="K28" s="338">
        <v>0</v>
      </c>
      <c r="L28" s="339">
        <v>0</v>
      </c>
    </row>
    <row r="29" spans="1:12" ht="17.25" customHeight="1">
      <c r="A29" s="344" t="s">
        <v>20</v>
      </c>
      <c r="B29" s="338">
        <f>SUM('[1]INFORME POR DIA'!C1537)</f>
        <v>676</v>
      </c>
      <c r="C29" s="338">
        <f>SUM('[1]INFORME POR DIA'!D1537)</f>
        <v>4</v>
      </c>
      <c r="D29" s="338">
        <f t="shared" ref="D29:D47" si="6">SUM(E29:F29)</f>
        <v>562.38888888888891</v>
      </c>
      <c r="E29" s="338">
        <f>[1]RESUMEN!F29/[1]RESUMEN!$AO$48</f>
        <v>360.16666666666669</v>
      </c>
      <c r="F29" s="338">
        <f>[1]RESUMEN!I29/[1]RESUMEN!$AO$48</f>
        <v>202.22222222222223</v>
      </c>
      <c r="G29" s="338">
        <f>SUM(H29:I29)</f>
        <v>21.888888888888889</v>
      </c>
      <c r="H29" s="338">
        <f>[1]RESUMEN!AC29/[1]RESUMEN!$AO$48</f>
        <v>21.055555555555557</v>
      </c>
      <c r="I29" s="338">
        <f>[1]RESUMEN!AD29/[1]RESUMEN!$AO$48</f>
        <v>0.83333333333333337</v>
      </c>
      <c r="J29" s="338">
        <f>SUM(K29:L29)</f>
        <v>0</v>
      </c>
      <c r="K29" s="338">
        <v>0</v>
      </c>
      <c r="L29" s="339">
        <v>0</v>
      </c>
    </row>
    <row r="30" spans="1:12" ht="17.25" customHeight="1">
      <c r="A30" s="344" t="s">
        <v>21</v>
      </c>
      <c r="B30" s="338">
        <f>SUM('[1]INFORME POR DIA'!C1538)</f>
        <v>280</v>
      </c>
      <c r="C30" s="338">
        <f>SUM('[1]INFORME POR DIA'!D1538)</f>
        <v>0</v>
      </c>
      <c r="D30" s="338">
        <f t="shared" si="6"/>
        <v>268.27777777777777</v>
      </c>
      <c r="E30" s="338">
        <f>[1]RESUMEN!F30/[1]RESUMEN!$AO$48</f>
        <v>0</v>
      </c>
      <c r="F30" s="338">
        <f>[1]RESUMEN!I30/[1]RESUMEN!$AO$48</f>
        <v>268.27777777777777</v>
      </c>
      <c r="G30" s="338">
        <f t="shared" ref="G30:G47" si="7">SUM(H30:I30)</f>
        <v>0</v>
      </c>
      <c r="H30" s="338">
        <f>[1]RESUMEN!AC30/[1]RESUMEN!$AO$48</f>
        <v>0</v>
      </c>
      <c r="I30" s="338">
        <f>[1]RESUMEN!AD30/[1]RESUMEN!$AO$48</f>
        <v>0</v>
      </c>
      <c r="J30" s="338">
        <f t="shared" ref="J30:J47" si="8">SUM(K30:L30)</f>
        <v>0</v>
      </c>
      <c r="K30" s="338">
        <v>0</v>
      </c>
      <c r="L30" s="339">
        <v>0</v>
      </c>
    </row>
    <row r="31" spans="1:12" ht="17.25" customHeight="1">
      <c r="A31" s="344" t="s">
        <v>22</v>
      </c>
      <c r="B31" s="338">
        <f>SUM('[1]INFORME POR DIA'!C1539)</f>
        <v>224</v>
      </c>
      <c r="C31" s="338">
        <f>SUM('[1]INFORME POR DIA'!D1539)</f>
        <v>2</v>
      </c>
      <c r="D31" s="338">
        <f t="shared" si="6"/>
        <v>217.66666666666666</v>
      </c>
      <c r="E31" s="338">
        <f>[1]RESUMEN!F31/[1]RESUMEN!$AO$48</f>
        <v>0</v>
      </c>
      <c r="F31" s="338">
        <f>[1]RESUMEN!I31/[1]RESUMEN!$AO$48</f>
        <v>217.66666666666666</v>
      </c>
      <c r="G31" s="338">
        <f t="shared" si="7"/>
        <v>0</v>
      </c>
      <c r="H31" s="338">
        <f>[1]RESUMEN!AC31/[1]RESUMEN!$AO$48</f>
        <v>0</v>
      </c>
      <c r="I31" s="338">
        <f>[1]RESUMEN!AD31/[1]RESUMEN!$AO$48</f>
        <v>0</v>
      </c>
      <c r="J31" s="338">
        <f t="shared" si="8"/>
        <v>0</v>
      </c>
      <c r="K31" s="338">
        <v>0</v>
      </c>
      <c r="L31" s="339">
        <v>0</v>
      </c>
    </row>
    <row r="32" spans="1:12" ht="17.25" customHeight="1">
      <c r="A32" s="340" t="s">
        <v>208</v>
      </c>
      <c r="B32" s="338">
        <f>SUM('[1]INFORME POR DIA'!C1540)</f>
        <v>192</v>
      </c>
      <c r="C32" s="338">
        <f>SUM('[1]INFORME POR DIA'!D1540)</f>
        <v>0</v>
      </c>
      <c r="D32" s="338">
        <f t="shared" si="6"/>
        <v>190.27777777777777</v>
      </c>
      <c r="E32" s="338">
        <f>[1]RESUMEN!F32/[1]RESUMEN!$AO$48</f>
        <v>0</v>
      </c>
      <c r="F32" s="338">
        <f>[1]RESUMEN!I32/[1]RESUMEN!$AO$48</f>
        <v>190.27777777777777</v>
      </c>
      <c r="G32" s="338">
        <f t="shared" si="7"/>
        <v>0</v>
      </c>
      <c r="H32" s="338">
        <f>[1]RESUMEN!AC32/[1]RESUMEN!$AO$48</f>
        <v>0</v>
      </c>
      <c r="I32" s="338">
        <f>[1]RESUMEN!AD32/[1]RESUMEN!$AO$48</f>
        <v>0</v>
      </c>
      <c r="J32" s="338">
        <f t="shared" si="8"/>
        <v>0</v>
      </c>
      <c r="K32" s="338">
        <v>0</v>
      </c>
      <c r="L32" s="339">
        <v>0</v>
      </c>
    </row>
    <row r="33" spans="1:12" ht="17.25" customHeight="1">
      <c r="A33" s="340" t="s">
        <v>320</v>
      </c>
      <c r="B33" s="338">
        <f>SUM('[1]INFORME POR DIA'!C1541)</f>
        <v>528</v>
      </c>
      <c r="C33" s="338">
        <f>SUM('[1]INFORME POR DIA'!D1541)</f>
        <v>15</v>
      </c>
      <c r="D33" s="338">
        <f t="shared" si="6"/>
        <v>475.83333333333331</v>
      </c>
      <c r="E33" s="338">
        <f>[1]RESUMEN!F33/[1]RESUMEN!$AO$48</f>
        <v>80.333333333333329</v>
      </c>
      <c r="F33" s="338">
        <f>[1]RESUMEN!I33/[1]RESUMEN!$AO$48</f>
        <v>395.5</v>
      </c>
      <c r="G33" s="338">
        <f t="shared" si="7"/>
        <v>266.11111111111109</v>
      </c>
      <c r="H33" s="338">
        <f>[1]RESUMEN!AC33/[1]RESUMEN!$AO$48</f>
        <v>80.333333333333329</v>
      </c>
      <c r="I33" s="338">
        <f>[1]RESUMEN!AD33/[1]RESUMEN!$AO$48</f>
        <v>185.77777777777777</v>
      </c>
      <c r="J33" s="338">
        <f t="shared" si="8"/>
        <v>0</v>
      </c>
      <c r="K33" s="338">
        <v>0</v>
      </c>
      <c r="L33" s="339">
        <v>0</v>
      </c>
    </row>
    <row r="34" spans="1:12" ht="17.25" customHeight="1">
      <c r="A34" s="344" t="s">
        <v>23</v>
      </c>
      <c r="B34" s="338">
        <f>SUM('[1]INFORME POR DIA'!C1542)</f>
        <v>246</v>
      </c>
      <c r="C34" s="338">
        <f>SUM('[1]INFORME POR DIA'!D1542)</f>
        <v>0</v>
      </c>
      <c r="D34" s="338">
        <f t="shared" si="6"/>
        <v>227.94444444444446</v>
      </c>
      <c r="E34" s="338">
        <f>[1]RESUMEN!F34/[1]RESUMEN!$AO$48</f>
        <v>199.5</v>
      </c>
      <c r="F34" s="338">
        <f>[1]RESUMEN!I34/[1]RESUMEN!$AO$48</f>
        <v>28.444444444444443</v>
      </c>
      <c r="G34" s="338">
        <f t="shared" si="7"/>
        <v>0</v>
      </c>
      <c r="H34" s="338">
        <f>[1]RESUMEN!AC34/[1]RESUMEN!$AO$48</f>
        <v>0</v>
      </c>
      <c r="I34" s="338">
        <f>[1]RESUMEN!AD34/[1]RESUMEN!$AO$48</f>
        <v>0</v>
      </c>
      <c r="J34" s="338">
        <f t="shared" si="8"/>
        <v>0</v>
      </c>
      <c r="K34" s="338">
        <v>0</v>
      </c>
      <c r="L34" s="339">
        <v>0</v>
      </c>
    </row>
    <row r="35" spans="1:12" ht="17.25" customHeight="1">
      <c r="A35" s="348" t="s">
        <v>24</v>
      </c>
      <c r="B35" s="338">
        <f>SUM('[1]INFORME POR DIA'!C1543)</f>
        <v>56</v>
      </c>
      <c r="C35" s="338">
        <f>SUM('[1]INFORME POR DIA'!D1543)</f>
        <v>0</v>
      </c>
      <c r="D35" s="338">
        <f t="shared" si="6"/>
        <v>48.166666666666664</v>
      </c>
      <c r="E35" s="338">
        <f>[1]RESUMEN!F35/[1]RESUMEN!$AO$48</f>
        <v>0</v>
      </c>
      <c r="F35" s="338">
        <f>[1]RESUMEN!I35/[1]RESUMEN!$AO$48</f>
        <v>48.166666666666664</v>
      </c>
      <c r="G35" s="338">
        <f t="shared" si="7"/>
        <v>0</v>
      </c>
      <c r="H35" s="338">
        <f>[1]RESUMEN!AC35/[1]RESUMEN!$AO$48</f>
        <v>0</v>
      </c>
      <c r="I35" s="338">
        <f>[1]RESUMEN!AD35/[1]RESUMEN!$AO$48</f>
        <v>0</v>
      </c>
      <c r="J35" s="338">
        <f t="shared" si="8"/>
        <v>0</v>
      </c>
      <c r="K35" s="338">
        <v>0</v>
      </c>
      <c r="L35" s="339">
        <v>0</v>
      </c>
    </row>
    <row r="36" spans="1:12" ht="17.25" customHeight="1">
      <c r="A36" s="340" t="s">
        <v>209</v>
      </c>
      <c r="B36" s="338">
        <f>SUM('[1]INFORME POR DIA'!C1544)</f>
        <v>420</v>
      </c>
      <c r="C36" s="338">
        <f>SUM('[1]INFORME POR DIA'!D1544)</f>
        <v>5</v>
      </c>
      <c r="D36" s="338">
        <f t="shared" si="6"/>
        <v>374.88888888888891</v>
      </c>
      <c r="E36" s="338">
        <f>[1]RESUMEN!F36/[1]RESUMEN!$AO$48</f>
        <v>1.9444444444444444</v>
      </c>
      <c r="F36" s="338">
        <f>[1]RESUMEN!I36/[1]RESUMEN!$AO$48</f>
        <v>372.94444444444446</v>
      </c>
      <c r="G36" s="338">
        <f t="shared" si="7"/>
        <v>0</v>
      </c>
      <c r="H36" s="338">
        <f>[1]RESUMEN!AC36/[1]RESUMEN!$AO$48</f>
        <v>0</v>
      </c>
      <c r="I36" s="338">
        <f>[1]RESUMEN!AD36/[1]RESUMEN!$AO$48</f>
        <v>0</v>
      </c>
      <c r="J36" s="338">
        <f t="shared" si="8"/>
        <v>0</v>
      </c>
      <c r="K36" s="341">
        <f>[1]RESUMEN!AM36/[1]RESUMEN!$AO$48</f>
        <v>0</v>
      </c>
      <c r="L36" s="342">
        <f>[1]RESUMEN!AN36/[1]RESUMEN!$AO$48</f>
        <v>0</v>
      </c>
    </row>
    <row r="37" spans="1:12" ht="17.25" customHeight="1">
      <c r="A37" s="340" t="s">
        <v>210</v>
      </c>
      <c r="B37" s="338">
        <f>SUM('[1]INFORME POR DIA'!C1545)</f>
        <v>831</v>
      </c>
      <c r="C37" s="338">
        <f>SUM('[1]INFORME POR DIA'!D1545)</f>
        <v>254</v>
      </c>
      <c r="D37" s="338">
        <f t="shared" si="6"/>
        <v>592.88888888888891</v>
      </c>
      <c r="E37" s="338">
        <f>[1]RESUMEN!F37/[1]RESUMEN!$AO$48</f>
        <v>0</v>
      </c>
      <c r="F37" s="338">
        <f>[1]RESUMEN!I37/[1]RESUMEN!$AO$48</f>
        <v>592.88888888888891</v>
      </c>
      <c r="G37" s="338">
        <f t="shared" si="7"/>
        <v>0</v>
      </c>
      <c r="H37" s="338">
        <f>[1]RESUMEN!AC37/[1]RESUMEN!$AO$48</f>
        <v>0</v>
      </c>
      <c r="I37" s="338">
        <f>[1]RESUMEN!AD37/[1]RESUMEN!$AO$48</f>
        <v>0</v>
      </c>
      <c r="J37" s="338">
        <f t="shared" si="8"/>
        <v>0</v>
      </c>
      <c r="K37" s="338">
        <v>0</v>
      </c>
      <c r="L37" s="339">
        <v>0</v>
      </c>
    </row>
    <row r="38" spans="1:12" ht="17.25" customHeight="1">
      <c r="A38" s="340" t="s">
        <v>329</v>
      </c>
      <c r="B38" s="338">
        <f>SUM('[1]INFORME POR DIA'!C1546)</f>
        <v>486</v>
      </c>
      <c r="C38" s="338">
        <f>SUM('[1]INFORME POR DIA'!D1546)</f>
        <v>17</v>
      </c>
      <c r="D38" s="338">
        <f t="shared" si="6"/>
        <v>334.22222222222223</v>
      </c>
      <c r="E38" s="338">
        <f>[1]RESUMEN!F38/[1]RESUMEN!$AO$48</f>
        <v>35.166666666666664</v>
      </c>
      <c r="F38" s="338">
        <f>[1]RESUMEN!I38/[1]RESUMEN!$AO$48</f>
        <v>299.05555555555554</v>
      </c>
      <c r="G38" s="338">
        <f t="shared" si="7"/>
        <v>3.2777777777777777</v>
      </c>
      <c r="H38" s="338">
        <f>[1]RESUMEN!AC38/[1]RESUMEN!$AO$48</f>
        <v>2.3333333333333335</v>
      </c>
      <c r="I38" s="338">
        <f>[1]RESUMEN!AD38/[1]RESUMEN!$AO$48</f>
        <v>0.94444444444444442</v>
      </c>
      <c r="J38" s="338">
        <f t="shared" si="8"/>
        <v>0</v>
      </c>
      <c r="K38" s="338">
        <v>0</v>
      </c>
      <c r="L38" s="339">
        <v>0</v>
      </c>
    </row>
    <row r="39" spans="1:12" ht="17.25" customHeight="1">
      <c r="A39" s="344" t="s">
        <v>25</v>
      </c>
      <c r="B39" s="338">
        <f>SUM('[1]INFORME POR DIA'!C1547)</f>
        <v>50</v>
      </c>
      <c r="C39" s="338">
        <f>SUM('[1]INFORME POR DIA'!D1547)</f>
        <v>0</v>
      </c>
      <c r="D39" s="338">
        <f t="shared" si="6"/>
        <v>34.5</v>
      </c>
      <c r="E39" s="338">
        <f>[1]RESUMEN!F39/[1]RESUMEN!$AO$48</f>
        <v>0</v>
      </c>
      <c r="F39" s="338">
        <f>[1]RESUMEN!I39/[1]RESUMEN!$AO$48</f>
        <v>34.5</v>
      </c>
      <c r="G39" s="338">
        <f t="shared" si="7"/>
        <v>0</v>
      </c>
      <c r="H39" s="338">
        <f>[1]RESUMEN!AC39/[1]RESUMEN!$AO$48</f>
        <v>0</v>
      </c>
      <c r="I39" s="338">
        <f>[1]RESUMEN!AD39/[1]RESUMEN!$AO$48</f>
        <v>0</v>
      </c>
      <c r="J39" s="338">
        <f t="shared" si="8"/>
        <v>0</v>
      </c>
      <c r="K39" s="338">
        <v>0</v>
      </c>
      <c r="L39" s="339">
        <v>0</v>
      </c>
    </row>
    <row r="40" spans="1:12" ht="17.25" customHeight="1">
      <c r="A40" s="340" t="s">
        <v>212</v>
      </c>
      <c r="B40" s="338">
        <f>SUM('[1]INFORME POR DIA'!C1548)</f>
        <v>546</v>
      </c>
      <c r="C40" s="338">
        <f>SUM('[1]INFORME POR DIA'!D1548)</f>
        <v>0</v>
      </c>
      <c r="D40" s="338">
        <f t="shared" si="6"/>
        <v>532.83333333333337</v>
      </c>
      <c r="E40" s="338">
        <f>[1]RESUMEN!F40/[1]RESUMEN!$AO$48</f>
        <v>0</v>
      </c>
      <c r="F40" s="338">
        <f>[1]RESUMEN!I40/[1]RESUMEN!$AO$48</f>
        <v>532.83333333333337</v>
      </c>
      <c r="G40" s="338">
        <f t="shared" si="7"/>
        <v>0</v>
      </c>
      <c r="H40" s="338">
        <f>[1]RESUMEN!AC40/[1]RESUMEN!$AO$48</f>
        <v>0</v>
      </c>
      <c r="I40" s="338">
        <f>[1]RESUMEN!AD40/[1]RESUMEN!$AO$48</f>
        <v>0</v>
      </c>
      <c r="J40" s="338">
        <f t="shared" si="8"/>
        <v>0</v>
      </c>
      <c r="K40" s="338">
        <v>0</v>
      </c>
      <c r="L40" s="339">
        <v>0</v>
      </c>
    </row>
    <row r="41" spans="1:12" ht="17.25" customHeight="1">
      <c r="A41" s="344" t="s">
        <v>26</v>
      </c>
      <c r="B41" s="338">
        <f>SUM('[1]INFORME POR DIA'!C1549)</f>
        <v>152</v>
      </c>
      <c r="C41" s="338">
        <f>SUM('[1]INFORME POR DIA'!D1549)</f>
        <v>0</v>
      </c>
      <c r="D41" s="338">
        <f t="shared" si="6"/>
        <v>143.38888888888889</v>
      </c>
      <c r="E41" s="338">
        <f>[1]RESUMEN!F41/[1]RESUMEN!$AO$48</f>
        <v>0</v>
      </c>
      <c r="F41" s="338">
        <f>[1]RESUMEN!I41/[1]RESUMEN!$AO$48</f>
        <v>143.38888888888889</v>
      </c>
      <c r="G41" s="338">
        <f t="shared" si="7"/>
        <v>0</v>
      </c>
      <c r="H41" s="338">
        <f>[1]RESUMEN!AC41/[1]RESUMEN!$AO$48</f>
        <v>0</v>
      </c>
      <c r="I41" s="338">
        <f>[1]RESUMEN!AD41/[1]RESUMEN!$AO$48</f>
        <v>0</v>
      </c>
      <c r="J41" s="338">
        <f t="shared" si="8"/>
        <v>0</v>
      </c>
      <c r="K41" s="338">
        <v>0</v>
      </c>
      <c r="L41" s="339">
        <v>0</v>
      </c>
    </row>
    <row r="42" spans="1:12" ht="17.25" customHeight="1">
      <c r="A42" s="340" t="s">
        <v>213</v>
      </c>
      <c r="B42" s="338">
        <f>SUM('[1]INFORME POR DIA'!C1550)</f>
        <v>908</v>
      </c>
      <c r="C42" s="338">
        <f>SUM('[1]INFORME POR DIA'!D1550)</f>
        <v>10</v>
      </c>
      <c r="D42" s="338">
        <f t="shared" si="6"/>
        <v>786.27777777777771</v>
      </c>
      <c r="E42" s="338">
        <f>[1]RESUMEN!F42/[1]RESUMEN!$AO$48</f>
        <v>236.11111111111111</v>
      </c>
      <c r="F42" s="338">
        <f>[1]RESUMEN!I42/[1]RESUMEN!$AO$48</f>
        <v>550.16666666666663</v>
      </c>
      <c r="G42" s="338">
        <f t="shared" si="7"/>
        <v>13.111111111111111</v>
      </c>
      <c r="H42" s="338">
        <f>[1]RESUMEN!AC42/[1]RESUMEN!$AO$48</f>
        <v>9.3888888888888893</v>
      </c>
      <c r="I42" s="338">
        <f>[1]RESUMEN!AD42/[1]RESUMEN!$AO$48</f>
        <v>3.7222222222222223</v>
      </c>
      <c r="J42" s="338">
        <f t="shared" si="8"/>
        <v>0</v>
      </c>
      <c r="K42" s="338">
        <v>0</v>
      </c>
      <c r="L42" s="339">
        <v>0</v>
      </c>
    </row>
    <row r="43" spans="1:12" ht="17.25" customHeight="1">
      <c r="A43" s="340" t="s">
        <v>214</v>
      </c>
      <c r="B43" s="338">
        <f>SUM('[1]INFORME POR DIA'!C1551)</f>
        <v>75</v>
      </c>
      <c r="C43" s="338">
        <f>SUM('[1]INFORME POR DIA'!D1551)</f>
        <v>0</v>
      </c>
      <c r="D43" s="338">
        <f t="shared" si="6"/>
        <v>48.833333333333336</v>
      </c>
      <c r="E43" s="338">
        <f>[1]RESUMEN!F43/[1]RESUMEN!$AO$48</f>
        <v>0</v>
      </c>
      <c r="F43" s="338">
        <f>[1]RESUMEN!I43/[1]RESUMEN!$AO$48</f>
        <v>48.833333333333336</v>
      </c>
      <c r="G43" s="338">
        <f t="shared" si="7"/>
        <v>0</v>
      </c>
      <c r="H43" s="338">
        <f>[1]RESUMEN!AC43/[1]RESUMEN!$AO$48</f>
        <v>0</v>
      </c>
      <c r="I43" s="338">
        <f>[1]RESUMEN!AD43/[1]RESUMEN!$AO$48</f>
        <v>0</v>
      </c>
      <c r="J43" s="338">
        <f t="shared" si="8"/>
        <v>0</v>
      </c>
      <c r="K43" s="338">
        <v>0</v>
      </c>
      <c r="L43" s="339">
        <v>0</v>
      </c>
    </row>
    <row r="44" spans="1:12" ht="17.25" customHeight="1">
      <c r="A44" s="340" t="s">
        <v>223</v>
      </c>
      <c r="B44" s="338">
        <f>SUM('[1]INFORME POR DIA'!C1552)</f>
        <v>0</v>
      </c>
      <c r="C44" s="338">
        <f>SUM('[1]INFORME POR DIA'!D1552)</f>
        <v>0</v>
      </c>
      <c r="D44" s="338">
        <f t="shared" si="6"/>
        <v>0</v>
      </c>
      <c r="E44" s="338">
        <f>[1]RESUMEN!F44/[1]RESUMEN!$AO$48</f>
        <v>0</v>
      </c>
      <c r="F44" s="338">
        <f>[1]RESUMEN!I44/[1]RESUMEN!$AO$48</f>
        <v>0</v>
      </c>
      <c r="G44" s="338">
        <f t="shared" si="7"/>
        <v>0</v>
      </c>
      <c r="H44" s="338">
        <f>[1]RESUMEN!AC44/[1]RESUMEN!$AO$48</f>
        <v>0</v>
      </c>
      <c r="I44" s="338">
        <f>[1]RESUMEN!AD44/[1]RESUMEN!$AO$48</f>
        <v>0</v>
      </c>
      <c r="J44" s="338">
        <f t="shared" si="8"/>
        <v>0</v>
      </c>
      <c r="K44" s="338">
        <v>0</v>
      </c>
      <c r="L44" s="339">
        <v>0</v>
      </c>
    </row>
    <row r="45" spans="1:12" ht="17.25" customHeight="1">
      <c r="A45" s="344" t="s">
        <v>27</v>
      </c>
      <c r="B45" s="338">
        <f>SUM('[1]INFORME POR DIA'!C1553)</f>
        <v>400</v>
      </c>
      <c r="C45" s="338">
        <f>SUM('[1]INFORME POR DIA'!D1553)</f>
        <v>50</v>
      </c>
      <c r="D45" s="338">
        <f t="shared" si="6"/>
        <v>320.44444444444446</v>
      </c>
      <c r="E45" s="338">
        <f>[1]RESUMEN!F45/[1]RESUMEN!$AO$48</f>
        <v>0</v>
      </c>
      <c r="F45" s="338">
        <f>[1]RESUMEN!I45/[1]RESUMEN!$AO$48</f>
        <v>320.44444444444446</v>
      </c>
      <c r="G45" s="338">
        <f t="shared" si="7"/>
        <v>0</v>
      </c>
      <c r="H45" s="338">
        <f>[1]RESUMEN!AC45/[1]RESUMEN!$AO$48</f>
        <v>0</v>
      </c>
      <c r="I45" s="338">
        <f>[1]RESUMEN!AD45/[1]RESUMEN!$AO$48</f>
        <v>0</v>
      </c>
      <c r="J45" s="338">
        <f t="shared" si="8"/>
        <v>0</v>
      </c>
      <c r="K45" s="338">
        <v>0</v>
      </c>
      <c r="L45" s="339">
        <v>0</v>
      </c>
    </row>
    <row r="46" spans="1:12" ht="17.25" customHeight="1">
      <c r="A46" s="344" t="s">
        <v>28</v>
      </c>
      <c r="B46" s="338">
        <f>SUM('[1]INFORME POR DIA'!C1554)</f>
        <v>384</v>
      </c>
      <c r="C46" s="338">
        <f>SUM('[1]INFORME POR DIA'!D1554)</f>
        <v>48</v>
      </c>
      <c r="D46" s="338">
        <f t="shared" si="6"/>
        <v>316.22222222222223</v>
      </c>
      <c r="E46" s="338">
        <f>[1]RESUMEN!F46/[1]RESUMEN!$AO$48</f>
        <v>251.72222222222223</v>
      </c>
      <c r="F46" s="338">
        <f>[1]RESUMEN!I46/[1]RESUMEN!$AO$48</f>
        <v>64.5</v>
      </c>
      <c r="G46" s="338">
        <f t="shared" si="7"/>
        <v>0</v>
      </c>
      <c r="H46" s="338">
        <f>[1]RESUMEN!AC46/[1]RESUMEN!$AO$48</f>
        <v>0</v>
      </c>
      <c r="I46" s="338">
        <f>[1]RESUMEN!AD46/[1]RESUMEN!$AO$48</f>
        <v>0</v>
      </c>
      <c r="J46" s="338">
        <f t="shared" si="8"/>
        <v>0</v>
      </c>
      <c r="K46" s="338">
        <v>0</v>
      </c>
      <c r="L46" s="339">
        <v>0</v>
      </c>
    </row>
    <row r="47" spans="1:12" ht="17.25" customHeight="1" thickBot="1">
      <c r="A47" s="349" t="s">
        <v>215</v>
      </c>
      <c r="B47" s="350">
        <f>SUM('[1]INFORME POR DIA'!C1555)</f>
        <v>24</v>
      </c>
      <c r="C47" s="350">
        <f>SUM('[1]INFORME POR DIA'!D1555)</f>
        <v>0</v>
      </c>
      <c r="D47" s="351">
        <f t="shared" si="6"/>
        <v>23.222222222222221</v>
      </c>
      <c r="E47" s="350">
        <f>[1]RESUMEN!F47/[1]RESUMEN!$AO$48</f>
        <v>0</v>
      </c>
      <c r="F47" s="351">
        <f>[1]RESUMEN!I47/[1]RESUMEN!$AO$48</f>
        <v>23.222222222222221</v>
      </c>
      <c r="G47" s="351">
        <f t="shared" si="7"/>
        <v>0</v>
      </c>
      <c r="H47" s="351">
        <f>[1]RESUMEN!AC47/[1]RESUMEN!$AO$48</f>
        <v>0</v>
      </c>
      <c r="I47" s="350">
        <f>[1]RESUMEN!AD47/[1]RESUMEN!$AO$48</f>
        <v>0</v>
      </c>
      <c r="J47" s="350">
        <f t="shared" si="8"/>
        <v>0</v>
      </c>
      <c r="K47" s="350">
        <v>0</v>
      </c>
      <c r="L47" s="352">
        <v>0</v>
      </c>
    </row>
    <row r="48" spans="1:12">
      <c r="A48" s="394" t="s">
        <v>216</v>
      </c>
      <c r="B48" s="394"/>
      <c r="C48" s="394"/>
      <c r="D48" s="335" t="s">
        <v>321</v>
      </c>
      <c r="E48" s="335"/>
      <c r="F48" s="335"/>
    </row>
    <row r="49" spans="1:12">
      <c r="A49" s="394" t="s">
        <v>29</v>
      </c>
      <c r="B49" s="394"/>
      <c r="C49" s="394"/>
      <c r="D49" s="394"/>
      <c r="E49" s="394"/>
      <c r="F49" s="394"/>
    </row>
    <row r="50" spans="1:12" s="354" customFormat="1">
      <c r="A50" s="303" t="s">
        <v>224</v>
      </c>
      <c r="B50" s="353"/>
      <c r="D50" s="355"/>
      <c r="E50" s="355"/>
      <c r="F50" s="355"/>
    </row>
    <row r="51" spans="1:12">
      <c r="A51" s="303" t="s">
        <v>317</v>
      </c>
      <c r="B51" s="335"/>
      <c r="C51" s="335"/>
      <c r="D51" s="335"/>
      <c r="E51" s="335"/>
      <c r="F51" s="335"/>
    </row>
    <row r="52" spans="1:12">
      <c r="B52" s="335"/>
      <c r="C52" s="335"/>
      <c r="D52" s="335"/>
      <c r="E52" s="335"/>
      <c r="F52" s="335"/>
    </row>
    <row r="53" spans="1:12">
      <c r="A53" s="356" t="s">
        <v>330</v>
      </c>
    </row>
    <row r="54" spans="1:12" ht="12.75" thickBot="1">
      <c r="A54" s="356"/>
    </row>
    <row r="55" spans="1:12">
      <c r="A55" s="357" t="s">
        <v>2</v>
      </c>
      <c r="B55" s="385" t="s">
        <v>3</v>
      </c>
      <c r="C55" s="385" t="s">
        <v>4</v>
      </c>
      <c r="D55" s="385" t="s">
        <v>5</v>
      </c>
      <c r="E55" s="385" t="s">
        <v>6</v>
      </c>
      <c r="F55" s="385" t="s">
        <v>7</v>
      </c>
      <c r="G55" s="388" t="s">
        <v>8</v>
      </c>
      <c r="H55" s="388"/>
      <c r="I55" s="388"/>
      <c r="J55" s="388" t="s">
        <v>9</v>
      </c>
      <c r="K55" s="388"/>
      <c r="L55" s="389"/>
    </row>
    <row r="56" spans="1:12">
      <c r="A56" s="358"/>
      <c r="B56" s="386"/>
      <c r="C56" s="386"/>
      <c r="D56" s="386"/>
      <c r="E56" s="386"/>
      <c r="F56" s="386"/>
      <c r="G56" s="390" t="s">
        <v>10</v>
      </c>
      <c r="H56" s="390" t="s">
        <v>6</v>
      </c>
      <c r="I56" s="390" t="s">
        <v>7</v>
      </c>
      <c r="J56" s="390" t="s">
        <v>10</v>
      </c>
      <c r="K56" s="390" t="s">
        <v>6</v>
      </c>
      <c r="L56" s="392" t="s">
        <v>7</v>
      </c>
    </row>
    <row r="57" spans="1:12" ht="12.75" thickBot="1">
      <c r="A57" s="359"/>
      <c r="B57" s="387"/>
      <c r="C57" s="387"/>
      <c r="D57" s="387"/>
      <c r="E57" s="387"/>
      <c r="F57" s="387"/>
      <c r="G57" s="391"/>
      <c r="H57" s="391"/>
      <c r="I57" s="391"/>
      <c r="J57" s="391"/>
      <c r="K57" s="391"/>
      <c r="L57" s="393"/>
    </row>
    <row r="58" spans="1:12" ht="16.5" customHeight="1" thickBot="1">
      <c r="A58" s="295" t="s">
        <v>11</v>
      </c>
      <c r="B58" s="296">
        <f t="shared" ref="B58:L58" si="9">SUM(B59,B77)</f>
        <v>13708</v>
      </c>
      <c r="C58" s="296">
        <f t="shared" si="9"/>
        <v>560</v>
      </c>
      <c r="D58" s="296">
        <f t="shared" si="9"/>
        <v>11841</v>
      </c>
      <c r="E58" s="296">
        <f t="shared" si="9"/>
        <v>2026</v>
      </c>
      <c r="F58" s="296">
        <f t="shared" si="9"/>
        <v>9815</v>
      </c>
      <c r="G58" s="296">
        <f t="shared" si="9"/>
        <v>451</v>
      </c>
      <c r="H58" s="296">
        <f t="shared" si="9"/>
        <v>216</v>
      </c>
      <c r="I58" s="296">
        <f t="shared" si="9"/>
        <v>235</v>
      </c>
      <c r="J58" s="296">
        <f t="shared" si="9"/>
        <v>395</v>
      </c>
      <c r="K58" s="296">
        <f t="shared" si="9"/>
        <v>105</v>
      </c>
      <c r="L58" s="297">
        <f t="shared" si="9"/>
        <v>290</v>
      </c>
    </row>
    <row r="59" spans="1:12" ht="16.5" customHeight="1" thickBot="1">
      <c r="A59" s="298" t="s">
        <v>12</v>
      </c>
      <c r="B59" s="299">
        <f>SUM(B60:B76)</f>
        <v>6696</v>
      </c>
      <c r="C59" s="299">
        <f t="shared" ref="C59:L59" si="10">SUM(C60:C76)</f>
        <v>289</v>
      </c>
      <c r="D59" s="299">
        <f t="shared" si="10"/>
        <v>5799</v>
      </c>
      <c r="E59" s="299">
        <f t="shared" si="10"/>
        <v>817</v>
      </c>
      <c r="F59" s="299">
        <f t="shared" si="10"/>
        <v>4982</v>
      </c>
      <c r="G59" s="299">
        <f t="shared" si="10"/>
        <v>146</v>
      </c>
      <c r="H59" s="299">
        <f t="shared" si="10"/>
        <v>103</v>
      </c>
      <c r="I59" s="299">
        <f t="shared" si="10"/>
        <v>43</v>
      </c>
      <c r="J59" s="299">
        <f t="shared" si="10"/>
        <v>395</v>
      </c>
      <c r="K59" s="299">
        <f t="shared" si="10"/>
        <v>105</v>
      </c>
      <c r="L59" s="300">
        <f t="shared" si="10"/>
        <v>290</v>
      </c>
    </row>
    <row r="60" spans="1:12" ht="15.75" customHeight="1" thickBot="1">
      <c r="A60" s="337" t="s">
        <v>13</v>
      </c>
      <c r="B60" s="338">
        <f>SUM('[1]INFORME POR DIA'!C10)</f>
        <v>500</v>
      </c>
      <c r="C60" s="338">
        <f>SUM('[1]INFORME POR DIA'!D10)</f>
        <v>0</v>
      </c>
      <c r="D60" s="338">
        <f t="shared" ref="D60:D74" si="11">SUM(E60:F60)</f>
        <v>474</v>
      </c>
      <c r="E60" s="338">
        <f>SUM('[1]INFORME POR DIA'!F10)</f>
        <v>0</v>
      </c>
      <c r="F60" s="338">
        <f>SUM('[1]INFORME POR DIA'!I10)</f>
        <v>474</v>
      </c>
      <c r="G60" s="338">
        <f t="shared" ref="G60:G74" si="12">SUM(H60:I60)</f>
        <v>0</v>
      </c>
      <c r="H60" s="338">
        <f>SUM('[1]INFORME POR DIA'!AC10)</f>
        <v>0</v>
      </c>
      <c r="I60" s="338">
        <f>SUM('[1]INFORME POR DIA'!AD10)</f>
        <v>0</v>
      </c>
      <c r="J60" s="338">
        <f t="shared" ref="J60:J74" si="13">SUM(K60:L60)</f>
        <v>0</v>
      </c>
      <c r="K60" s="338">
        <v>0</v>
      </c>
      <c r="L60" s="360">
        <v>0</v>
      </c>
    </row>
    <row r="61" spans="1:12" ht="15.75" customHeight="1">
      <c r="A61" s="340" t="s">
        <v>201</v>
      </c>
      <c r="B61" s="338">
        <f>SUM('[1]INFORME POR DIA'!C11)</f>
        <v>450</v>
      </c>
      <c r="C61" s="338">
        <f>SUM('[1]INFORME POR DIA'!D11)</f>
        <v>0</v>
      </c>
      <c r="D61" s="338">
        <f t="shared" si="11"/>
        <v>375</v>
      </c>
      <c r="E61" s="338">
        <f>SUM('[1]INFORME POR DIA'!F11)</f>
        <v>0</v>
      </c>
      <c r="F61" s="338">
        <f>SUM('[1]INFORME POR DIA'!I11)</f>
        <v>375</v>
      </c>
      <c r="G61" s="338">
        <f t="shared" si="12"/>
        <v>0</v>
      </c>
      <c r="H61" s="338">
        <f>SUM('[1]INFORME POR DIA'!AC11)</f>
        <v>0</v>
      </c>
      <c r="I61" s="338">
        <f>SUM('[1]INFORME POR DIA'!AD11)</f>
        <v>0</v>
      </c>
      <c r="J61" s="338">
        <f t="shared" si="13"/>
        <v>0</v>
      </c>
      <c r="K61" s="361">
        <v>0</v>
      </c>
      <c r="L61" s="360">
        <v>0</v>
      </c>
    </row>
    <row r="62" spans="1:12" ht="15.75" customHeight="1">
      <c r="A62" s="340" t="s">
        <v>202</v>
      </c>
      <c r="B62" s="338">
        <f>SUM('[1]INFORME POR DIA'!C12)</f>
        <v>36</v>
      </c>
      <c r="C62" s="338">
        <f>SUM('[1]INFORME POR DIA'!D12)</f>
        <v>0</v>
      </c>
      <c r="D62" s="338">
        <f t="shared" si="11"/>
        <v>35</v>
      </c>
      <c r="E62" s="338">
        <f>SUM('[1]INFORME POR DIA'!F12)</f>
        <v>0</v>
      </c>
      <c r="F62" s="338">
        <f>SUM('[1]INFORME POR DIA'!I12)</f>
        <v>35</v>
      </c>
      <c r="G62" s="338">
        <f t="shared" si="12"/>
        <v>0</v>
      </c>
      <c r="H62" s="338">
        <f>SUM('[1]INFORME POR DIA'!AC12)</f>
        <v>0</v>
      </c>
      <c r="I62" s="338">
        <f>SUM('[1]INFORME POR DIA'!AD12)</f>
        <v>0</v>
      </c>
      <c r="J62" s="338">
        <f t="shared" si="13"/>
        <v>0</v>
      </c>
      <c r="K62" s="341">
        <v>0</v>
      </c>
      <c r="L62" s="342">
        <v>0</v>
      </c>
    </row>
    <row r="63" spans="1:12" ht="15.75" customHeight="1">
      <c r="A63" s="340" t="s">
        <v>203</v>
      </c>
      <c r="B63" s="338">
        <f>SUM('[1]INFORME POR DIA'!C13)</f>
        <v>40</v>
      </c>
      <c r="C63" s="338">
        <f>SUM('[1]INFORME POR DIA'!D13)</f>
        <v>0</v>
      </c>
      <c r="D63" s="338">
        <f t="shared" si="11"/>
        <v>29</v>
      </c>
      <c r="E63" s="338">
        <f>SUM('[1]INFORME POR DIA'!F13)</f>
        <v>0</v>
      </c>
      <c r="F63" s="338">
        <f>SUM('[1]INFORME POR DIA'!I13)</f>
        <v>29</v>
      </c>
      <c r="G63" s="338">
        <f t="shared" si="12"/>
        <v>0</v>
      </c>
      <c r="H63" s="338">
        <f>SUM('[1]INFORME POR DIA'!AC13)</f>
        <v>0</v>
      </c>
      <c r="I63" s="338">
        <f>SUM('[1]INFORME POR DIA'!AD13)</f>
        <v>0</v>
      </c>
      <c r="J63" s="338">
        <f t="shared" si="13"/>
        <v>29</v>
      </c>
      <c r="K63" s="338">
        <f>SUM('[1]INFORME POR DIA'!AM13)</f>
        <v>0</v>
      </c>
      <c r="L63" s="342">
        <f>SUM('[1]INFORME POR DIA'!AN13)</f>
        <v>29</v>
      </c>
    </row>
    <row r="64" spans="1:12" ht="15.75" customHeight="1">
      <c r="A64" s="340" t="s">
        <v>204</v>
      </c>
      <c r="B64" s="338">
        <f>SUM('[1]INFORME POR DIA'!C14)</f>
        <v>68</v>
      </c>
      <c r="C64" s="338">
        <f>SUM('[1]INFORME POR DIA'!D14)</f>
        <v>0</v>
      </c>
      <c r="D64" s="338">
        <f t="shared" si="11"/>
        <v>47</v>
      </c>
      <c r="E64" s="338">
        <f>SUM('[1]INFORME POR DIA'!F14)</f>
        <v>0</v>
      </c>
      <c r="F64" s="338">
        <f>SUM('[1]INFORME POR DIA'!I14)</f>
        <v>47</v>
      </c>
      <c r="G64" s="338">
        <f t="shared" si="12"/>
        <v>0</v>
      </c>
      <c r="H64" s="338">
        <f>SUM('[1]INFORME POR DIA'!AC14)</f>
        <v>0</v>
      </c>
      <c r="I64" s="338">
        <f>SUM('[1]INFORME POR DIA'!AD14)</f>
        <v>0</v>
      </c>
      <c r="J64" s="338">
        <f t="shared" si="13"/>
        <v>0</v>
      </c>
      <c r="K64" s="341">
        <v>0</v>
      </c>
      <c r="L64" s="342">
        <v>0</v>
      </c>
    </row>
    <row r="65" spans="1:12" ht="15.75" customHeight="1">
      <c r="A65" s="340" t="s">
        <v>205</v>
      </c>
      <c r="B65" s="338">
        <f>SUM('[1]INFORME POR DIA'!C15)</f>
        <v>108</v>
      </c>
      <c r="C65" s="338">
        <f>SUM('[1]INFORME POR DIA'!D15)</f>
        <v>0</v>
      </c>
      <c r="D65" s="338">
        <f t="shared" si="11"/>
        <v>43</v>
      </c>
      <c r="E65" s="338">
        <f>SUM('[1]INFORME POR DIA'!F15)</f>
        <v>28</v>
      </c>
      <c r="F65" s="338">
        <f>SUM('[1]INFORME POR DIA'!I15)</f>
        <v>15</v>
      </c>
      <c r="G65" s="338">
        <f t="shared" si="12"/>
        <v>0</v>
      </c>
      <c r="H65" s="338">
        <f>SUM('[1]INFORME POR DIA'!AC15)</f>
        <v>0</v>
      </c>
      <c r="I65" s="338">
        <f>SUM('[1]INFORME POR DIA'!AD15)</f>
        <v>0</v>
      </c>
      <c r="J65" s="338">
        <f t="shared" si="13"/>
        <v>4</v>
      </c>
      <c r="K65" s="338">
        <f>SUM('[1]INFORME POR DIA'!AM15)</f>
        <v>4</v>
      </c>
      <c r="L65" s="342">
        <v>0</v>
      </c>
    </row>
    <row r="66" spans="1:12" ht="15.75" customHeight="1">
      <c r="A66" s="340" t="s">
        <v>220</v>
      </c>
      <c r="B66" s="338">
        <f>SUM('[1]INFORME POR DIA'!C16)</f>
        <v>705</v>
      </c>
      <c r="C66" s="338">
        <f>SUM('[1]INFORME POR DIA'!D16)</f>
        <v>6</v>
      </c>
      <c r="D66" s="338">
        <f t="shared" si="11"/>
        <v>680</v>
      </c>
      <c r="E66" s="338">
        <f>SUM('[1]INFORME POR DIA'!F16)</f>
        <v>412</v>
      </c>
      <c r="F66" s="338">
        <f>SUM('[1]INFORME POR DIA'!I16)</f>
        <v>268</v>
      </c>
      <c r="G66" s="338">
        <f t="shared" si="12"/>
        <v>97</v>
      </c>
      <c r="H66" s="338">
        <f>SUM('[1]INFORME POR DIA'!AC16)</f>
        <v>91</v>
      </c>
      <c r="I66" s="338">
        <f>SUM('[1]INFORME POR DIA'!AD16)</f>
        <v>6</v>
      </c>
      <c r="J66" s="338">
        <f t="shared" si="13"/>
        <v>0</v>
      </c>
      <c r="K66" s="341">
        <v>0</v>
      </c>
      <c r="L66" s="342">
        <v>0</v>
      </c>
    </row>
    <row r="67" spans="1:12" ht="15.75" customHeight="1">
      <c r="A67" s="340" t="s">
        <v>313</v>
      </c>
      <c r="B67" s="338">
        <f>SUM('[1]INFORME POR DIA'!C17)</f>
        <v>404</v>
      </c>
      <c r="C67" s="338">
        <f>SUM('[1]INFORME POR DIA'!D17)</f>
        <v>2</v>
      </c>
      <c r="D67" s="338">
        <f t="shared" si="11"/>
        <v>318</v>
      </c>
      <c r="E67" s="338">
        <f>SUM('[1]INFORME POR DIA'!F17)</f>
        <v>8</v>
      </c>
      <c r="F67" s="338">
        <f>SUM('[1]INFORME POR DIA'!I17)</f>
        <v>310</v>
      </c>
      <c r="G67" s="338">
        <f t="shared" si="12"/>
        <v>0</v>
      </c>
      <c r="H67" s="338">
        <f>SUM('[1]INFORME POR DIA'!AC17)</f>
        <v>0</v>
      </c>
      <c r="I67" s="338">
        <f>SUM('[1]INFORME POR DIA'!AD17)</f>
        <v>0</v>
      </c>
      <c r="J67" s="338">
        <f t="shared" si="13"/>
        <v>0</v>
      </c>
      <c r="K67" s="341">
        <v>0</v>
      </c>
      <c r="L67" s="342">
        <v>0</v>
      </c>
    </row>
    <row r="68" spans="1:12" ht="15.75" customHeight="1">
      <c r="A68" s="340" t="s">
        <v>221</v>
      </c>
      <c r="B68" s="338">
        <f>SUM('[1]INFORME POR DIA'!C18)</f>
        <v>292</v>
      </c>
      <c r="C68" s="338">
        <f>SUM('[1]INFORME POR DIA'!D18)</f>
        <v>4</v>
      </c>
      <c r="D68" s="338">
        <f t="shared" si="11"/>
        <v>288</v>
      </c>
      <c r="E68" s="338">
        <f>SUM('[1]INFORME POR DIA'!F18)</f>
        <v>0</v>
      </c>
      <c r="F68" s="338">
        <f>SUM('[1]INFORME POR DIA'!I18)</f>
        <v>288</v>
      </c>
      <c r="G68" s="338">
        <f t="shared" si="12"/>
        <v>0</v>
      </c>
      <c r="H68" s="338">
        <f>SUM('[1]INFORME POR DIA'!AC18)</f>
        <v>0</v>
      </c>
      <c r="I68" s="338">
        <f>SUM('[1]INFORME POR DIA'!AD18)</f>
        <v>0</v>
      </c>
      <c r="J68" s="338">
        <f t="shared" si="13"/>
        <v>0</v>
      </c>
      <c r="K68" s="341">
        <v>0</v>
      </c>
      <c r="L68" s="342">
        <v>0</v>
      </c>
    </row>
    <row r="69" spans="1:12" ht="15.75" customHeight="1">
      <c r="A69" s="340" t="s">
        <v>206</v>
      </c>
      <c r="B69" s="338">
        <f>SUM('[1]INFORME POR DIA'!C19)</f>
        <v>1414</v>
      </c>
      <c r="C69" s="338">
        <f>SUM('[1]INFORME POR DIA'!D19)</f>
        <v>38</v>
      </c>
      <c r="D69" s="338">
        <f t="shared" si="11"/>
        <v>1281</v>
      </c>
      <c r="E69" s="338">
        <f>SUM('[1]INFORME POR DIA'!F19)</f>
        <v>268</v>
      </c>
      <c r="F69" s="338">
        <f>SUM('[1]INFORME POR DIA'!I19)</f>
        <v>1013</v>
      </c>
      <c r="G69" s="338">
        <f t="shared" si="12"/>
        <v>31</v>
      </c>
      <c r="H69" s="338">
        <f>SUM('[1]INFORME POR DIA'!AC19)</f>
        <v>0</v>
      </c>
      <c r="I69" s="338">
        <f>SUM('[1]INFORME POR DIA'!AD19)</f>
        <v>31</v>
      </c>
      <c r="J69" s="338">
        <f t="shared" si="13"/>
        <v>0</v>
      </c>
      <c r="K69" s="341">
        <v>0</v>
      </c>
      <c r="L69" s="342">
        <v>0</v>
      </c>
    </row>
    <row r="70" spans="1:12" ht="15.75" customHeight="1">
      <c r="A70" s="344" t="s">
        <v>14</v>
      </c>
      <c r="B70" s="338">
        <f>SUM('[1]INFORME POR DIA'!C20)</f>
        <v>516</v>
      </c>
      <c r="C70" s="338">
        <f>SUM('[1]INFORME POR DIA'!D20)</f>
        <v>47</v>
      </c>
      <c r="D70" s="338">
        <f t="shared" si="11"/>
        <v>456</v>
      </c>
      <c r="E70" s="338">
        <f>SUM('[1]INFORME POR DIA'!F20)</f>
        <v>0</v>
      </c>
      <c r="F70" s="338">
        <f>SUM('[1]INFORME POR DIA'!I20)</f>
        <v>456</v>
      </c>
      <c r="G70" s="338">
        <f t="shared" si="12"/>
        <v>0</v>
      </c>
      <c r="H70" s="338">
        <f>SUM('[1]INFORME POR DIA'!AC20)</f>
        <v>0</v>
      </c>
      <c r="I70" s="338">
        <f>SUM('[1]INFORME POR DIA'!AD20)</f>
        <v>0</v>
      </c>
      <c r="J70" s="338">
        <f t="shared" si="13"/>
        <v>0</v>
      </c>
      <c r="K70" s="341">
        <v>0</v>
      </c>
      <c r="L70" s="342">
        <v>0</v>
      </c>
    </row>
    <row r="71" spans="1:12" ht="15.75" customHeight="1">
      <c r="A71" s="344" t="s">
        <v>15</v>
      </c>
      <c r="B71" s="338">
        <f>SUM('[1]INFORME POR DIA'!C21)</f>
        <v>320</v>
      </c>
      <c r="C71" s="338">
        <f>SUM('[1]INFORME POR DIA'!D21)</f>
        <v>108</v>
      </c>
      <c r="D71" s="338">
        <f t="shared" si="11"/>
        <v>162</v>
      </c>
      <c r="E71" s="338">
        <f>SUM('[1]INFORME POR DIA'!F21)</f>
        <v>0</v>
      </c>
      <c r="F71" s="338">
        <f>SUM('[1]INFORME POR DIA'!I21)</f>
        <v>162</v>
      </c>
      <c r="G71" s="338">
        <f t="shared" si="12"/>
        <v>0</v>
      </c>
      <c r="H71" s="338">
        <f>SUM('[1]INFORME POR DIA'!AC21)</f>
        <v>0</v>
      </c>
      <c r="I71" s="338">
        <f>SUM('[1]INFORME POR DIA'!AD21)</f>
        <v>0</v>
      </c>
      <c r="J71" s="338">
        <f t="shared" si="13"/>
        <v>0</v>
      </c>
      <c r="K71" s="341">
        <v>0</v>
      </c>
      <c r="L71" s="342">
        <v>0</v>
      </c>
    </row>
    <row r="72" spans="1:12" ht="15.75" customHeight="1">
      <c r="A72" s="344" t="s">
        <v>16</v>
      </c>
      <c r="B72" s="338">
        <f>SUM('[1]INFORME POR DIA'!C22)</f>
        <v>296</v>
      </c>
      <c r="C72" s="338">
        <f>SUM('[1]INFORME POR DIA'!D22)</f>
        <v>9</v>
      </c>
      <c r="D72" s="338">
        <f t="shared" si="11"/>
        <v>279</v>
      </c>
      <c r="E72" s="338">
        <f>SUM('[1]INFORME POR DIA'!F22)</f>
        <v>0</v>
      </c>
      <c r="F72" s="338">
        <f>SUM('[1]INFORME POR DIA'!I22)</f>
        <v>279</v>
      </c>
      <c r="G72" s="338">
        <f t="shared" si="12"/>
        <v>0</v>
      </c>
      <c r="H72" s="338">
        <f>SUM('[1]INFORME POR DIA'!AC22)</f>
        <v>0</v>
      </c>
      <c r="I72" s="338">
        <f>SUM('[1]INFORME POR DIA'!AD22)</f>
        <v>0</v>
      </c>
      <c r="J72" s="338">
        <f t="shared" si="13"/>
        <v>0</v>
      </c>
      <c r="K72" s="341">
        <v>0</v>
      </c>
      <c r="L72" s="342">
        <v>0</v>
      </c>
    </row>
    <row r="73" spans="1:12" ht="15.75" customHeight="1">
      <c r="A73" s="345" t="s">
        <v>17</v>
      </c>
      <c r="B73" s="338">
        <f>SUM('[1]INFORME POR DIA'!C23)</f>
        <v>516</v>
      </c>
      <c r="C73" s="338">
        <f>SUM('[1]INFORME POR DIA'!D23)</f>
        <v>1</v>
      </c>
      <c r="D73" s="338">
        <f t="shared" si="11"/>
        <v>496</v>
      </c>
      <c r="E73" s="338">
        <f>SUM('[1]INFORME POR DIA'!F23)</f>
        <v>0</v>
      </c>
      <c r="F73" s="338">
        <f>SUM('[1]INFORME POR DIA'!I23)</f>
        <v>496</v>
      </c>
      <c r="G73" s="338">
        <f t="shared" si="12"/>
        <v>0</v>
      </c>
      <c r="H73" s="338">
        <f>SUM('[1]INFORME POR DIA'!AC23)</f>
        <v>0</v>
      </c>
      <c r="I73" s="338">
        <f>SUM('[1]INFORME POR DIA'!AD23)</f>
        <v>0</v>
      </c>
      <c r="J73" s="338">
        <f t="shared" si="13"/>
        <v>0</v>
      </c>
      <c r="K73" s="341">
        <v>0</v>
      </c>
      <c r="L73" s="342">
        <v>0</v>
      </c>
    </row>
    <row r="74" spans="1:12" ht="15.75" customHeight="1">
      <c r="A74" s="346" t="s">
        <v>316</v>
      </c>
      <c r="B74" s="338">
        <f>SUM('[1]INFORME POR DIA'!C24)</f>
        <v>529</v>
      </c>
      <c r="C74" s="338">
        <f>SUM('[1]INFORME POR DIA'!D24)</f>
        <v>26</v>
      </c>
      <c r="D74" s="338">
        <f t="shared" si="11"/>
        <v>464</v>
      </c>
      <c r="E74" s="338">
        <f>SUM('[1]INFORME POR DIA'!F24)</f>
        <v>0</v>
      </c>
      <c r="F74" s="338">
        <f>SUM('[1]INFORME POR DIA'!I24)</f>
        <v>464</v>
      </c>
      <c r="G74" s="338">
        <f t="shared" si="12"/>
        <v>0</v>
      </c>
      <c r="H74" s="338">
        <f>SUM('[1]INFORME POR DIA'!AC24)</f>
        <v>0</v>
      </c>
      <c r="I74" s="338">
        <f>SUM('[1]INFORME POR DIA'!AD24)</f>
        <v>0</v>
      </c>
      <c r="J74" s="338">
        <f t="shared" si="13"/>
        <v>0</v>
      </c>
      <c r="K74" s="341">
        <v>0</v>
      </c>
      <c r="L74" s="342">
        <v>0</v>
      </c>
    </row>
    <row r="75" spans="1:12" ht="15.75" customHeight="1">
      <c r="A75" s="347" t="s">
        <v>207</v>
      </c>
      <c r="B75" s="338">
        <f>SUM('[1]INFORME POR DIA'!C25)</f>
        <v>476</v>
      </c>
      <c r="C75" s="338">
        <f>SUM('[1]INFORME POR DIA'!D25)</f>
        <v>48</v>
      </c>
      <c r="D75" s="338">
        <f>SUM(E75:F75)</f>
        <v>362</v>
      </c>
      <c r="E75" s="338">
        <f>SUM('[1]INFORME POR DIA'!F25)</f>
        <v>101</v>
      </c>
      <c r="F75" s="338">
        <f>SUM('[1]INFORME POR DIA'!I25)</f>
        <v>261</v>
      </c>
      <c r="G75" s="338">
        <f>SUM(H75:I75)</f>
        <v>18</v>
      </c>
      <c r="H75" s="338">
        <f>SUM('[1]INFORME POR DIA'!AC25)</f>
        <v>12</v>
      </c>
      <c r="I75" s="338">
        <f>SUM('[1]INFORME POR DIA'!AD25)</f>
        <v>6</v>
      </c>
      <c r="J75" s="338">
        <f>SUM(K75:L75)</f>
        <v>362</v>
      </c>
      <c r="K75" s="338">
        <f>SUM('[1]INFORME POR DIA'!AM25)</f>
        <v>101</v>
      </c>
      <c r="L75" s="342">
        <f>SUM('[1]INFORME POR DIA'!AN25)</f>
        <v>261</v>
      </c>
    </row>
    <row r="76" spans="1:12" ht="15.75" customHeight="1" thickBot="1">
      <c r="A76" s="340" t="s">
        <v>314</v>
      </c>
      <c r="B76" s="338">
        <f>SUM('[1]INFORME POR DIA'!C26)</f>
        <v>26</v>
      </c>
      <c r="C76" s="338">
        <f>SUM('[1]INFORME POR DIA'!D26)</f>
        <v>0</v>
      </c>
      <c r="D76" s="338">
        <f>SUM(E76:F76)</f>
        <v>10</v>
      </c>
      <c r="E76" s="338">
        <f>SUM('[1]INFORME POR DIA'!F26)</f>
        <v>0</v>
      </c>
      <c r="F76" s="338">
        <f>SUM('[1]INFORME POR DIA'!I26)</f>
        <v>10</v>
      </c>
      <c r="G76" s="338">
        <f>SUM(H76:I76)</f>
        <v>0</v>
      </c>
      <c r="H76" s="338">
        <f>SUM('[1]INFORME POR DIA'!AC26)</f>
        <v>0</v>
      </c>
      <c r="I76" s="338">
        <f>SUM('[1]INFORME POR DIA'!AD26)</f>
        <v>0</v>
      </c>
      <c r="J76" s="338">
        <f>SUM(K76:L76)</f>
        <v>0</v>
      </c>
      <c r="K76" s="341">
        <v>0</v>
      </c>
      <c r="L76" s="342">
        <v>0</v>
      </c>
    </row>
    <row r="77" spans="1:12" ht="16.5" customHeight="1" thickBot="1">
      <c r="A77" s="298" t="s">
        <v>18</v>
      </c>
      <c r="B77" s="299">
        <f>SUM(B78:B97)</f>
        <v>7012</v>
      </c>
      <c r="C77" s="299">
        <f t="shared" ref="C77:L77" si="14">SUM(C78:C97)</f>
        <v>271</v>
      </c>
      <c r="D77" s="299">
        <f t="shared" si="14"/>
        <v>6042</v>
      </c>
      <c r="E77" s="299">
        <f t="shared" si="14"/>
        <v>1209</v>
      </c>
      <c r="F77" s="299">
        <f t="shared" si="14"/>
        <v>4833</v>
      </c>
      <c r="G77" s="299">
        <f t="shared" si="14"/>
        <v>305</v>
      </c>
      <c r="H77" s="299">
        <f t="shared" si="14"/>
        <v>113</v>
      </c>
      <c r="I77" s="299">
        <f t="shared" si="14"/>
        <v>192</v>
      </c>
      <c r="J77" s="299">
        <f t="shared" si="14"/>
        <v>0</v>
      </c>
      <c r="K77" s="299">
        <f t="shared" si="14"/>
        <v>0</v>
      </c>
      <c r="L77" s="300">
        <f t="shared" si="14"/>
        <v>0</v>
      </c>
    </row>
    <row r="78" spans="1:12" ht="16.5" customHeight="1">
      <c r="A78" s="344" t="s">
        <v>19</v>
      </c>
      <c r="B78" s="338">
        <f>SUM('[1]INFORME POR DIA'!C28)</f>
        <v>534</v>
      </c>
      <c r="C78" s="338">
        <f>SUM('[1]INFORME POR DIA'!D28)</f>
        <v>24</v>
      </c>
      <c r="D78" s="338">
        <f t="shared" ref="D78:D97" si="15">SUM(E78:F78)</f>
        <v>466</v>
      </c>
      <c r="E78" s="338">
        <f>SUM('[1]INFORME POR DIA'!F28)</f>
        <v>0</v>
      </c>
      <c r="F78" s="338">
        <f>SUM('[1]INFORME POR DIA'!I28)</f>
        <v>466</v>
      </c>
      <c r="G78" s="338">
        <f t="shared" ref="G78:G97" si="16">SUM(H78:I78)</f>
        <v>0</v>
      </c>
      <c r="H78" s="338">
        <f>SUM('[1]INFORME POR DIA'!AC28)</f>
        <v>0</v>
      </c>
      <c r="I78" s="338">
        <f>SUM('[1]INFORME POR DIA'!AD28)</f>
        <v>0</v>
      </c>
      <c r="J78" s="338">
        <f t="shared" ref="J78:J97" si="17">SUM(K78:L78)</f>
        <v>0</v>
      </c>
      <c r="K78" s="341">
        <v>0</v>
      </c>
      <c r="L78" s="342">
        <v>0</v>
      </c>
    </row>
    <row r="79" spans="1:12" ht="16.5" customHeight="1">
      <c r="A79" s="344" t="s">
        <v>20</v>
      </c>
      <c r="B79" s="338">
        <f>SUM('[1]INFORME POR DIA'!C29)</f>
        <v>676</v>
      </c>
      <c r="C79" s="338">
        <f>SUM('[1]INFORME POR DIA'!D29)</f>
        <v>4</v>
      </c>
      <c r="D79" s="338">
        <f t="shared" si="15"/>
        <v>585</v>
      </c>
      <c r="E79" s="338">
        <f>SUM('[1]INFORME POR DIA'!F29)</f>
        <v>331</v>
      </c>
      <c r="F79" s="338">
        <f>SUM('[1]INFORME POR DIA'!I29)</f>
        <v>254</v>
      </c>
      <c r="G79" s="338">
        <f t="shared" si="16"/>
        <v>16</v>
      </c>
      <c r="H79" s="338">
        <f>SUM('[1]INFORME POR DIA'!AC29)</f>
        <v>15</v>
      </c>
      <c r="I79" s="338">
        <f>SUM('[1]INFORME POR DIA'!AD29)</f>
        <v>1</v>
      </c>
      <c r="J79" s="338">
        <f t="shared" si="17"/>
        <v>0</v>
      </c>
      <c r="K79" s="341">
        <v>0</v>
      </c>
      <c r="L79" s="342">
        <v>0</v>
      </c>
    </row>
    <row r="80" spans="1:12" ht="16.5" customHeight="1">
      <c r="A80" s="344" t="s">
        <v>21</v>
      </c>
      <c r="B80" s="338">
        <f>SUM('[1]INFORME POR DIA'!C30)</f>
        <v>280</v>
      </c>
      <c r="C80" s="338">
        <f>SUM('[1]INFORME POR DIA'!D30)</f>
        <v>0</v>
      </c>
      <c r="D80" s="338">
        <f t="shared" si="15"/>
        <v>274</v>
      </c>
      <c r="E80" s="338">
        <f>SUM('[1]INFORME POR DIA'!F30)</f>
        <v>0</v>
      </c>
      <c r="F80" s="338">
        <f>SUM('[1]INFORME POR DIA'!I30)</f>
        <v>274</v>
      </c>
      <c r="G80" s="338">
        <f t="shared" si="16"/>
        <v>0</v>
      </c>
      <c r="H80" s="338">
        <f>SUM('[1]INFORME POR DIA'!AC30)</f>
        <v>0</v>
      </c>
      <c r="I80" s="338">
        <f>SUM('[1]INFORME POR DIA'!AD30)</f>
        <v>0</v>
      </c>
      <c r="J80" s="338">
        <f t="shared" si="17"/>
        <v>0</v>
      </c>
      <c r="K80" s="341">
        <v>0</v>
      </c>
      <c r="L80" s="342">
        <v>0</v>
      </c>
    </row>
    <row r="81" spans="1:12" ht="16.5" customHeight="1">
      <c r="A81" s="344" t="s">
        <v>22</v>
      </c>
      <c r="B81" s="338">
        <f>SUM('[1]INFORME POR DIA'!C31)</f>
        <v>224</v>
      </c>
      <c r="C81" s="338">
        <f>SUM('[1]INFORME POR DIA'!D31)</f>
        <v>2</v>
      </c>
      <c r="D81" s="338">
        <f t="shared" si="15"/>
        <v>219</v>
      </c>
      <c r="E81" s="338">
        <f>SUM('[1]INFORME POR DIA'!F31)</f>
        <v>0</v>
      </c>
      <c r="F81" s="338">
        <f>SUM('[1]INFORME POR DIA'!I31)</f>
        <v>219</v>
      </c>
      <c r="G81" s="338">
        <f t="shared" si="16"/>
        <v>0</v>
      </c>
      <c r="H81" s="338">
        <f>SUM('[1]INFORME POR DIA'!AC31)</f>
        <v>0</v>
      </c>
      <c r="I81" s="338">
        <f>SUM('[1]INFORME POR DIA'!AD31)</f>
        <v>0</v>
      </c>
      <c r="J81" s="338">
        <f t="shared" si="17"/>
        <v>0</v>
      </c>
      <c r="K81" s="341">
        <v>0</v>
      </c>
      <c r="L81" s="342">
        <v>0</v>
      </c>
    </row>
    <row r="82" spans="1:12" ht="16.5" customHeight="1">
      <c r="A82" s="340" t="s">
        <v>208</v>
      </c>
      <c r="B82" s="338">
        <f>SUM('[1]INFORME POR DIA'!C32)</f>
        <v>192</v>
      </c>
      <c r="C82" s="338">
        <f>SUM('[1]INFORME POR DIA'!D32)</f>
        <v>0</v>
      </c>
      <c r="D82" s="338">
        <f t="shared" si="15"/>
        <v>192</v>
      </c>
      <c r="E82" s="338">
        <f>SUM('[1]INFORME POR DIA'!F32)</f>
        <v>0</v>
      </c>
      <c r="F82" s="338">
        <f>SUM('[1]INFORME POR DIA'!I32)</f>
        <v>192</v>
      </c>
      <c r="G82" s="338">
        <f t="shared" si="16"/>
        <v>0</v>
      </c>
      <c r="H82" s="338">
        <f>SUM('[1]INFORME POR DIA'!AC32)</f>
        <v>0</v>
      </c>
      <c r="I82" s="338">
        <f>SUM('[1]INFORME POR DIA'!AD32)</f>
        <v>0</v>
      </c>
      <c r="J82" s="338">
        <f t="shared" si="17"/>
        <v>0</v>
      </c>
      <c r="K82" s="341">
        <v>0</v>
      </c>
      <c r="L82" s="342">
        <v>0</v>
      </c>
    </row>
    <row r="83" spans="1:12" ht="16.5" customHeight="1">
      <c r="A83" s="340" t="s">
        <v>222</v>
      </c>
      <c r="B83" s="338">
        <f>SUM('[1]INFORME POR DIA'!C33)</f>
        <v>528</v>
      </c>
      <c r="C83" s="338">
        <f>SUM('[1]INFORME POR DIA'!D33)</f>
        <v>19</v>
      </c>
      <c r="D83" s="338">
        <f t="shared" si="15"/>
        <v>408</v>
      </c>
      <c r="E83" s="338">
        <f>SUM('[1]INFORME POR DIA'!F33)</f>
        <v>85</v>
      </c>
      <c r="F83" s="338">
        <f>SUM('[1]INFORME POR DIA'!I33)</f>
        <v>323</v>
      </c>
      <c r="G83" s="338">
        <f t="shared" si="16"/>
        <v>273</v>
      </c>
      <c r="H83" s="338">
        <f>SUM('[1]INFORME POR DIA'!AC33)</f>
        <v>85</v>
      </c>
      <c r="I83" s="338">
        <f>SUM('[1]INFORME POR DIA'!AD33)</f>
        <v>188</v>
      </c>
      <c r="J83" s="338">
        <f t="shared" si="17"/>
        <v>0</v>
      </c>
      <c r="K83" s="341">
        <v>0</v>
      </c>
      <c r="L83" s="342">
        <v>0</v>
      </c>
    </row>
    <row r="84" spans="1:12" ht="16.5" customHeight="1">
      <c r="A84" s="344" t="s">
        <v>23</v>
      </c>
      <c r="B84" s="338">
        <f>SUM('[1]INFORME POR DIA'!C34)</f>
        <v>246</v>
      </c>
      <c r="C84" s="338">
        <f>SUM('[1]INFORME POR DIA'!D34)</f>
        <v>2</v>
      </c>
      <c r="D84" s="338">
        <f t="shared" si="15"/>
        <v>231</v>
      </c>
      <c r="E84" s="338">
        <f>SUM('[1]INFORME POR DIA'!F34)</f>
        <v>205</v>
      </c>
      <c r="F84" s="338">
        <f>SUM('[1]INFORME POR DIA'!I34)</f>
        <v>26</v>
      </c>
      <c r="G84" s="338">
        <f t="shared" si="16"/>
        <v>0</v>
      </c>
      <c r="H84" s="338">
        <f>SUM('[1]INFORME POR DIA'!AC34)</f>
        <v>0</v>
      </c>
      <c r="I84" s="338">
        <f>SUM('[1]INFORME POR DIA'!AD34)</f>
        <v>0</v>
      </c>
      <c r="J84" s="338">
        <f t="shared" si="17"/>
        <v>0</v>
      </c>
      <c r="K84" s="341">
        <v>0</v>
      </c>
      <c r="L84" s="342">
        <v>0</v>
      </c>
    </row>
    <row r="85" spans="1:12" ht="16.5" customHeight="1">
      <c r="A85" s="348" t="s">
        <v>24</v>
      </c>
      <c r="B85" s="338">
        <f>SUM('[1]INFORME POR DIA'!C35)</f>
        <v>56</v>
      </c>
      <c r="C85" s="338">
        <f>SUM('[1]INFORME POR DIA'!D35)</f>
        <v>0</v>
      </c>
      <c r="D85" s="338">
        <f t="shared" si="15"/>
        <v>48</v>
      </c>
      <c r="E85" s="338">
        <f>SUM('[1]INFORME POR DIA'!F35)</f>
        <v>0</v>
      </c>
      <c r="F85" s="338">
        <f>SUM('[1]INFORME POR DIA'!I35)</f>
        <v>48</v>
      </c>
      <c r="G85" s="338">
        <f t="shared" si="16"/>
        <v>0</v>
      </c>
      <c r="H85" s="338">
        <f>SUM('[1]INFORME POR DIA'!AC35)</f>
        <v>0</v>
      </c>
      <c r="I85" s="338">
        <f>SUM('[1]INFORME POR DIA'!AD35)</f>
        <v>0</v>
      </c>
      <c r="J85" s="338">
        <f t="shared" si="17"/>
        <v>0</v>
      </c>
      <c r="K85" s="341">
        <v>0</v>
      </c>
      <c r="L85" s="342">
        <v>0</v>
      </c>
    </row>
    <row r="86" spans="1:12" ht="16.5" customHeight="1">
      <c r="A86" s="340" t="s">
        <v>209</v>
      </c>
      <c r="B86" s="338">
        <f>SUM('[1]INFORME POR DIA'!C36)</f>
        <v>420</v>
      </c>
      <c r="C86" s="338">
        <f>SUM('[1]INFORME POR DIA'!D36)</f>
        <v>5</v>
      </c>
      <c r="D86" s="338">
        <f t="shared" si="15"/>
        <v>375</v>
      </c>
      <c r="E86" s="338">
        <f>SUM('[1]INFORME POR DIA'!F36)</f>
        <v>2</v>
      </c>
      <c r="F86" s="338">
        <f>SUM('[1]INFORME POR DIA'!I36)</f>
        <v>373</v>
      </c>
      <c r="G86" s="338">
        <f t="shared" si="16"/>
        <v>0</v>
      </c>
      <c r="H86" s="338">
        <f>SUM('[1]INFORME POR DIA'!AC36)</f>
        <v>0</v>
      </c>
      <c r="I86" s="338">
        <f>SUM('[1]INFORME POR DIA'!AD36)</f>
        <v>0</v>
      </c>
      <c r="J86" s="338">
        <f t="shared" si="17"/>
        <v>0</v>
      </c>
      <c r="K86" s="341">
        <v>0</v>
      </c>
      <c r="L86" s="342">
        <v>0</v>
      </c>
    </row>
    <row r="87" spans="1:12" ht="16.5" customHeight="1">
      <c r="A87" s="340" t="s">
        <v>210</v>
      </c>
      <c r="B87" s="338">
        <f>SUM('[1]INFORME POR DIA'!C37)</f>
        <v>831</v>
      </c>
      <c r="C87" s="338">
        <f>SUM('[1]INFORME POR DIA'!D37)</f>
        <v>146</v>
      </c>
      <c r="D87" s="338">
        <f t="shared" si="15"/>
        <v>647</v>
      </c>
      <c r="E87" s="338">
        <f>SUM('[1]INFORME POR DIA'!F37)</f>
        <v>0</v>
      </c>
      <c r="F87" s="338">
        <f>SUM('[1]INFORME POR DIA'!I37)</f>
        <v>647</v>
      </c>
      <c r="G87" s="338">
        <f t="shared" si="16"/>
        <v>0</v>
      </c>
      <c r="H87" s="338">
        <f>SUM('[1]INFORME POR DIA'!AC37)</f>
        <v>0</v>
      </c>
      <c r="I87" s="338">
        <f>SUM('[1]INFORME POR DIA'!AD37)</f>
        <v>0</v>
      </c>
      <c r="J87" s="338">
        <f t="shared" si="17"/>
        <v>0</v>
      </c>
      <c r="K87" s="341">
        <v>0</v>
      </c>
      <c r="L87" s="342">
        <v>0</v>
      </c>
    </row>
    <row r="88" spans="1:12" ht="16.5" customHeight="1">
      <c r="A88" s="340" t="s">
        <v>211</v>
      </c>
      <c r="B88" s="338">
        <f>SUM('[1]INFORME POR DIA'!C38)</f>
        <v>486</v>
      </c>
      <c r="C88" s="338">
        <f>SUM('[1]INFORME POR DIA'!D38)</f>
        <v>18</v>
      </c>
      <c r="D88" s="338">
        <f t="shared" si="15"/>
        <v>363</v>
      </c>
      <c r="E88" s="338">
        <f>SUM('[1]INFORME POR DIA'!F38)</f>
        <v>90</v>
      </c>
      <c r="F88" s="338">
        <f>SUM('[1]INFORME POR DIA'!I38)</f>
        <v>273</v>
      </c>
      <c r="G88" s="338">
        <f t="shared" si="16"/>
        <v>4</v>
      </c>
      <c r="H88" s="338">
        <f>SUM('[1]INFORME POR DIA'!AC38)</f>
        <v>3</v>
      </c>
      <c r="I88" s="338">
        <f>SUM('[1]INFORME POR DIA'!AD38)</f>
        <v>1</v>
      </c>
      <c r="J88" s="338">
        <f t="shared" si="17"/>
        <v>0</v>
      </c>
      <c r="K88" s="341">
        <v>0</v>
      </c>
      <c r="L88" s="342">
        <v>0</v>
      </c>
    </row>
    <row r="89" spans="1:12" ht="16.5" customHeight="1">
      <c r="A89" s="344" t="s">
        <v>25</v>
      </c>
      <c r="B89" s="338">
        <f>SUM('[1]INFORME POR DIA'!C39)</f>
        <v>50</v>
      </c>
      <c r="C89" s="338">
        <f>SUM('[1]INFORME POR DIA'!D39)</f>
        <v>0</v>
      </c>
      <c r="D89" s="338">
        <f t="shared" si="15"/>
        <v>35</v>
      </c>
      <c r="E89" s="338">
        <f>SUM('[1]INFORME POR DIA'!F39)</f>
        <v>0</v>
      </c>
      <c r="F89" s="338">
        <f>SUM('[1]INFORME POR DIA'!I39)</f>
        <v>35</v>
      </c>
      <c r="G89" s="338">
        <f t="shared" si="16"/>
        <v>0</v>
      </c>
      <c r="H89" s="338">
        <f>SUM('[1]INFORME POR DIA'!AC39)</f>
        <v>0</v>
      </c>
      <c r="I89" s="338">
        <f>SUM('[1]INFORME POR DIA'!AD39)</f>
        <v>0</v>
      </c>
      <c r="J89" s="338">
        <f t="shared" si="17"/>
        <v>0</v>
      </c>
      <c r="K89" s="341">
        <v>0</v>
      </c>
      <c r="L89" s="342">
        <v>0</v>
      </c>
    </row>
    <row r="90" spans="1:12" ht="16.5" customHeight="1">
      <c r="A90" s="340" t="s">
        <v>212</v>
      </c>
      <c r="B90" s="338">
        <f>SUM('[1]INFORME POR DIA'!C40)</f>
        <v>546</v>
      </c>
      <c r="C90" s="338">
        <f>SUM('[1]INFORME POR DIA'!D40)</f>
        <v>1</v>
      </c>
      <c r="D90" s="338">
        <f t="shared" si="15"/>
        <v>531</v>
      </c>
      <c r="E90" s="338">
        <f>SUM('[1]INFORME POR DIA'!F40)</f>
        <v>0</v>
      </c>
      <c r="F90" s="338">
        <f>SUM('[1]INFORME POR DIA'!I40)</f>
        <v>531</v>
      </c>
      <c r="G90" s="338">
        <f t="shared" si="16"/>
        <v>0</v>
      </c>
      <c r="H90" s="338">
        <f>SUM('[1]INFORME POR DIA'!AC40)</f>
        <v>0</v>
      </c>
      <c r="I90" s="338">
        <f>SUM('[1]INFORME POR DIA'!AD40)</f>
        <v>0</v>
      </c>
      <c r="J90" s="338">
        <f t="shared" si="17"/>
        <v>0</v>
      </c>
      <c r="K90" s="341">
        <v>0</v>
      </c>
      <c r="L90" s="342">
        <v>0</v>
      </c>
    </row>
    <row r="91" spans="1:12" ht="16.5" customHeight="1">
      <c r="A91" s="344" t="s">
        <v>26</v>
      </c>
      <c r="B91" s="338">
        <f>SUM('[1]INFORME POR DIA'!C41)</f>
        <v>152</v>
      </c>
      <c r="C91" s="338">
        <f>SUM('[1]INFORME POR DIA'!D41)</f>
        <v>0</v>
      </c>
      <c r="D91" s="338">
        <f t="shared" si="15"/>
        <v>138</v>
      </c>
      <c r="E91" s="338">
        <f>SUM('[1]INFORME POR DIA'!F41)</f>
        <v>0</v>
      </c>
      <c r="F91" s="338">
        <f>SUM('[1]INFORME POR DIA'!I41)</f>
        <v>138</v>
      </c>
      <c r="G91" s="338">
        <f t="shared" si="16"/>
        <v>0</v>
      </c>
      <c r="H91" s="338">
        <f>SUM('[1]INFORME POR DIA'!AC41)</f>
        <v>0</v>
      </c>
      <c r="I91" s="338">
        <f>SUM('[1]INFORME POR DIA'!AD41)</f>
        <v>0</v>
      </c>
      <c r="J91" s="338">
        <f t="shared" si="17"/>
        <v>0</v>
      </c>
      <c r="K91" s="341">
        <v>0</v>
      </c>
      <c r="L91" s="342">
        <v>0</v>
      </c>
    </row>
    <row r="92" spans="1:12" ht="16.5" customHeight="1">
      <c r="A92" s="340" t="s">
        <v>213</v>
      </c>
      <c r="B92" s="338">
        <f>SUM('[1]INFORME POR DIA'!C42)</f>
        <v>908</v>
      </c>
      <c r="C92" s="338">
        <f>SUM('[1]INFORME POR DIA'!D42)</f>
        <v>0</v>
      </c>
      <c r="D92" s="338">
        <f t="shared" si="15"/>
        <v>793</v>
      </c>
      <c r="E92" s="338">
        <f>SUM('[1]INFORME POR DIA'!F42)</f>
        <v>223</v>
      </c>
      <c r="F92" s="338">
        <f>SUM('[1]INFORME POR DIA'!I42)</f>
        <v>570</v>
      </c>
      <c r="G92" s="338">
        <f t="shared" si="16"/>
        <v>12</v>
      </c>
      <c r="H92" s="338">
        <f>SUM('[1]INFORME POR DIA'!AC42)</f>
        <v>10</v>
      </c>
      <c r="I92" s="338">
        <f>SUM('[1]INFORME POR DIA'!AD42)</f>
        <v>2</v>
      </c>
      <c r="J92" s="338">
        <f t="shared" si="17"/>
        <v>0</v>
      </c>
      <c r="K92" s="341">
        <v>0</v>
      </c>
      <c r="L92" s="342">
        <v>0</v>
      </c>
    </row>
    <row r="93" spans="1:12" ht="16.5" customHeight="1">
      <c r="A93" s="340" t="s">
        <v>214</v>
      </c>
      <c r="B93" s="338">
        <f>SUM('[1]INFORME POR DIA'!C43)</f>
        <v>75</v>
      </c>
      <c r="C93" s="338">
        <f>SUM('[1]INFORME POR DIA'!D43)</f>
        <v>0</v>
      </c>
      <c r="D93" s="338">
        <f t="shared" si="15"/>
        <v>45</v>
      </c>
      <c r="E93" s="338">
        <f>SUM('[1]INFORME POR DIA'!F43)</f>
        <v>0</v>
      </c>
      <c r="F93" s="338">
        <f>SUM('[1]INFORME POR DIA'!I43)</f>
        <v>45</v>
      </c>
      <c r="G93" s="338">
        <f t="shared" si="16"/>
        <v>0</v>
      </c>
      <c r="H93" s="338">
        <f>SUM('[1]INFORME POR DIA'!AC43)</f>
        <v>0</v>
      </c>
      <c r="I93" s="338">
        <f>SUM('[1]INFORME POR DIA'!AD43)</f>
        <v>0</v>
      </c>
      <c r="J93" s="338">
        <f t="shared" si="17"/>
        <v>0</v>
      </c>
      <c r="K93" s="341">
        <v>0</v>
      </c>
      <c r="L93" s="342">
        <v>0</v>
      </c>
    </row>
    <row r="94" spans="1:12" ht="16.5" customHeight="1">
      <c r="A94" s="340" t="s">
        <v>223</v>
      </c>
      <c r="B94" s="338">
        <f>SUM('[1]INFORME POR DIA'!C44)</f>
        <v>0</v>
      </c>
      <c r="C94" s="338">
        <f>SUM('[1]INFORME POR DIA'!D44)</f>
        <v>0</v>
      </c>
      <c r="D94" s="338">
        <f t="shared" si="15"/>
        <v>0</v>
      </c>
      <c r="E94" s="338">
        <f>SUM('[1]INFORME POR DIA'!F44)</f>
        <v>0</v>
      </c>
      <c r="F94" s="338">
        <f>SUM('[1]INFORME POR DIA'!I44)</f>
        <v>0</v>
      </c>
      <c r="G94" s="338">
        <f t="shared" si="16"/>
        <v>0</v>
      </c>
      <c r="H94" s="338">
        <f>SUM('[1]INFORME POR DIA'!AC44)</f>
        <v>0</v>
      </c>
      <c r="I94" s="338">
        <f>SUM('[1]INFORME POR DIA'!AD44)</f>
        <v>0</v>
      </c>
      <c r="J94" s="338">
        <f t="shared" si="17"/>
        <v>0</v>
      </c>
      <c r="K94" s="341">
        <v>0</v>
      </c>
      <c r="L94" s="342">
        <v>0</v>
      </c>
    </row>
    <row r="95" spans="1:12" ht="16.5" customHeight="1">
      <c r="A95" s="344" t="s">
        <v>27</v>
      </c>
      <c r="B95" s="338">
        <f>SUM('[1]INFORME POR DIA'!C45)</f>
        <v>400</v>
      </c>
      <c r="C95" s="338">
        <f>SUM('[1]INFORME POR DIA'!D45)</f>
        <v>50</v>
      </c>
      <c r="D95" s="338">
        <f t="shared" si="15"/>
        <v>334</v>
      </c>
      <c r="E95" s="338">
        <f>SUM('[1]INFORME POR DIA'!F45)</f>
        <v>0</v>
      </c>
      <c r="F95" s="338">
        <f>SUM('[1]INFORME POR DIA'!I45)</f>
        <v>334</v>
      </c>
      <c r="G95" s="338">
        <f t="shared" si="16"/>
        <v>0</v>
      </c>
      <c r="H95" s="338">
        <f>SUM('[1]INFORME POR DIA'!AC45)</f>
        <v>0</v>
      </c>
      <c r="I95" s="338">
        <f>SUM('[1]INFORME POR DIA'!AD45)</f>
        <v>0</v>
      </c>
      <c r="J95" s="338">
        <f t="shared" si="17"/>
        <v>0</v>
      </c>
      <c r="K95" s="341">
        <v>0</v>
      </c>
      <c r="L95" s="342">
        <v>0</v>
      </c>
    </row>
    <row r="96" spans="1:12" ht="16.5" customHeight="1">
      <c r="A96" s="344" t="s">
        <v>28</v>
      </c>
      <c r="B96" s="338">
        <f>SUM('[1]INFORME POR DIA'!C46)</f>
        <v>384</v>
      </c>
      <c r="C96" s="338">
        <f>SUM('[1]INFORME POR DIA'!D46)</f>
        <v>0</v>
      </c>
      <c r="D96" s="338">
        <f t="shared" si="15"/>
        <v>338</v>
      </c>
      <c r="E96" s="338">
        <f>SUM('[1]INFORME POR DIA'!F46)</f>
        <v>273</v>
      </c>
      <c r="F96" s="338">
        <f>SUM('[1]INFORME POR DIA'!I46)</f>
        <v>65</v>
      </c>
      <c r="G96" s="338">
        <f t="shared" si="16"/>
        <v>0</v>
      </c>
      <c r="H96" s="338">
        <f>SUM('[1]INFORME POR DIA'!AC46)</f>
        <v>0</v>
      </c>
      <c r="I96" s="338">
        <f>SUM('[1]INFORME POR DIA'!AD46)</f>
        <v>0</v>
      </c>
      <c r="J96" s="338">
        <f t="shared" si="17"/>
        <v>0</v>
      </c>
      <c r="K96" s="341">
        <v>0</v>
      </c>
      <c r="L96" s="342">
        <v>0</v>
      </c>
    </row>
    <row r="97" spans="1:14" ht="16.5" customHeight="1" thickBot="1">
      <c r="A97" s="349" t="s">
        <v>215</v>
      </c>
      <c r="B97" s="350">
        <f>SUM('[1]INFORME POR DIA'!C47)</f>
        <v>24</v>
      </c>
      <c r="C97" s="350">
        <f>SUM('[1]INFORME POR DIA'!D47)</f>
        <v>0</v>
      </c>
      <c r="D97" s="350">
        <f t="shared" si="15"/>
        <v>20</v>
      </c>
      <c r="E97" s="350">
        <f>SUM('[1]INFORME POR DIA'!F47)</f>
        <v>0</v>
      </c>
      <c r="F97" s="350">
        <f>SUM('[1]INFORME POR DIA'!I47)</f>
        <v>20</v>
      </c>
      <c r="G97" s="350">
        <f t="shared" si="16"/>
        <v>0</v>
      </c>
      <c r="H97" s="350">
        <f>SUM('[1]INFORME POR DIA'!AC47)</f>
        <v>0</v>
      </c>
      <c r="I97" s="350">
        <f>SUM('[1]INFORME POR DIA'!AD47)</f>
        <v>0</v>
      </c>
      <c r="J97" s="350">
        <f t="shared" si="17"/>
        <v>0</v>
      </c>
      <c r="K97" s="350">
        <v>0</v>
      </c>
      <c r="L97" s="352">
        <v>0</v>
      </c>
    </row>
    <row r="98" spans="1:14">
      <c r="A98" s="362"/>
      <c r="B98" s="362"/>
      <c r="C98" s="362"/>
      <c r="D98" s="355"/>
      <c r="E98" s="355"/>
      <c r="F98" s="355"/>
    </row>
    <row r="99" spans="1:14">
      <c r="A99" s="362" t="s">
        <v>29</v>
      </c>
      <c r="B99" s="362"/>
      <c r="C99" s="362"/>
      <c r="D99" s="362"/>
      <c r="E99" s="362"/>
      <c r="F99" s="362"/>
    </row>
    <row r="100" spans="1:14">
      <c r="A100" s="303" t="s">
        <v>227</v>
      </c>
      <c r="B100" s="362"/>
      <c r="C100" s="362"/>
      <c r="D100" s="355"/>
      <c r="E100" s="355"/>
      <c r="F100" s="355"/>
    </row>
    <row r="101" spans="1:14">
      <c r="B101" s="354"/>
      <c r="C101" s="354"/>
      <c r="D101" s="354"/>
      <c r="E101" s="354"/>
      <c r="F101" s="354"/>
    </row>
    <row r="102" spans="1:14">
      <c r="A102" s="303">
        <v>0</v>
      </c>
      <c r="B102" s="354"/>
      <c r="C102" s="354"/>
      <c r="D102" s="354"/>
      <c r="E102" s="354"/>
      <c r="F102" s="354"/>
    </row>
    <row r="103" spans="1:14">
      <c r="A103" s="303"/>
      <c r="B103" s="354"/>
      <c r="C103" s="354"/>
      <c r="D103" s="354"/>
      <c r="E103" s="354"/>
      <c r="F103" s="354"/>
    </row>
    <row r="104" spans="1:14" ht="18.75" customHeight="1"/>
    <row r="105" spans="1:14" ht="20.25" customHeight="1">
      <c r="A105" s="356" t="s">
        <v>331</v>
      </c>
    </row>
    <row r="106" spans="1:14" ht="12.75" thickBot="1">
      <c r="A106" s="356"/>
    </row>
    <row r="107" spans="1:14">
      <c r="A107" s="357" t="s">
        <v>2</v>
      </c>
      <c r="B107" s="385" t="s">
        <v>3</v>
      </c>
      <c r="C107" s="385" t="s">
        <v>4</v>
      </c>
      <c r="D107" s="385" t="s">
        <v>5</v>
      </c>
      <c r="E107" s="385" t="s">
        <v>6</v>
      </c>
      <c r="F107" s="385" t="s">
        <v>7</v>
      </c>
      <c r="G107" s="388" t="s">
        <v>8</v>
      </c>
      <c r="H107" s="388"/>
      <c r="I107" s="388"/>
      <c r="J107" s="388" t="s">
        <v>9</v>
      </c>
      <c r="K107" s="388"/>
      <c r="L107" s="389"/>
    </row>
    <row r="108" spans="1:14">
      <c r="A108" s="358"/>
      <c r="B108" s="386"/>
      <c r="C108" s="386"/>
      <c r="D108" s="386"/>
      <c r="E108" s="386"/>
      <c r="F108" s="386"/>
      <c r="G108" s="390" t="s">
        <v>10</v>
      </c>
      <c r="H108" s="390" t="s">
        <v>6</v>
      </c>
      <c r="I108" s="390" t="s">
        <v>7</v>
      </c>
      <c r="J108" s="390" t="s">
        <v>10</v>
      </c>
      <c r="K108" s="390" t="s">
        <v>6</v>
      </c>
      <c r="L108" s="392" t="s">
        <v>7</v>
      </c>
    </row>
    <row r="109" spans="1:14" ht="12.75" thickBot="1">
      <c r="A109" s="359"/>
      <c r="B109" s="387"/>
      <c r="C109" s="387"/>
      <c r="D109" s="387"/>
      <c r="E109" s="387"/>
      <c r="F109" s="387"/>
      <c r="G109" s="391"/>
      <c r="H109" s="391"/>
      <c r="I109" s="391"/>
      <c r="J109" s="391"/>
      <c r="K109" s="391"/>
      <c r="L109" s="393"/>
    </row>
    <row r="110" spans="1:14" ht="18.75" customHeight="1" thickBot="1">
      <c r="A110" s="295" t="s">
        <v>11</v>
      </c>
      <c r="B110" s="296">
        <f t="shared" ref="B110:L110" si="18">SUM(B111,B129)</f>
        <v>13708</v>
      </c>
      <c r="C110" s="296">
        <f t="shared" si="18"/>
        <v>722</v>
      </c>
      <c r="D110" s="296">
        <f t="shared" si="18"/>
        <v>11710</v>
      </c>
      <c r="E110" s="296">
        <f t="shared" si="18"/>
        <v>1947</v>
      </c>
      <c r="F110" s="296">
        <f t="shared" si="18"/>
        <v>9763</v>
      </c>
      <c r="G110" s="296">
        <f t="shared" si="18"/>
        <v>439</v>
      </c>
      <c r="H110" s="296">
        <f t="shared" si="18"/>
        <v>214</v>
      </c>
      <c r="I110" s="296">
        <f t="shared" si="18"/>
        <v>225</v>
      </c>
      <c r="J110" s="296">
        <f t="shared" si="18"/>
        <v>378</v>
      </c>
      <c r="K110" s="296">
        <f t="shared" si="18"/>
        <v>84</v>
      </c>
      <c r="L110" s="297">
        <f t="shared" si="18"/>
        <v>294</v>
      </c>
      <c r="N110" s="343"/>
    </row>
    <row r="111" spans="1:14" ht="18.75" customHeight="1" thickBot="1">
      <c r="A111" s="298" t="s">
        <v>12</v>
      </c>
      <c r="B111" s="299">
        <f>SUM(B112:B128)</f>
        <v>6696</v>
      </c>
      <c r="C111" s="299">
        <f>SUM(C112:C128)</f>
        <v>299</v>
      </c>
      <c r="D111" s="299">
        <f>SUM(D112:D128)</f>
        <v>5814</v>
      </c>
      <c r="E111" s="299">
        <f>SUM(E112:E128)</f>
        <v>824</v>
      </c>
      <c r="F111" s="299">
        <f>SUM(F112:F128)</f>
        <v>4990</v>
      </c>
      <c r="G111" s="299">
        <f t="shared" ref="G111:L111" si="19">SUM(G112:G128)</f>
        <v>128</v>
      </c>
      <c r="H111" s="299">
        <f t="shared" si="19"/>
        <v>88</v>
      </c>
      <c r="I111" s="299">
        <f t="shared" si="19"/>
        <v>40</v>
      </c>
      <c r="J111" s="299">
        <f t="shared" si="19"/>
        <v>378</v>
      </c>
      <c r="K111" s="299">
        <f t="shared" si="19"/>
        <v>84</v>
      </c>
      <c r="L111" s="300">
        <f t="shared" si="19"/>
        <v>294</v>
      </c>
    </row>
    <row r="112" spans="1:14" ht="17.25" customHeight="1">
      <c r="A112" s="337" t="s">
        <v>13</v>
      </c>
      <c r="B112" s="363">
        <f>SUM('[1]INFORME POR DIA'!C1518)</f>
        <v>500</v>
      </c>
      <c r="C112" s="363">
        <f>SUM('[1]INFORME POR DIA'!D1518)</f>
        <v>0</v>
      </c>
      <c r="D112" s="338">
        <f>SUM(E112:F112)</f>
        <v>477</v>
      </c>
      <c r="E112" s="338">
        <f>SUM('[1]INFORME POR DIA'!F1518)</f>
        <v>0</v>
      </c>
      <c r="F112" s="338">
        <f>SUM('[1]INFORME POR DIA'!I1518)</f>
        <v>477</v>
      </c>
      <c r="G112" s="338">
        <f t="shared" ref="G112:G126" si="20">SUM(H112:I112)</f>
        <v>0</v>
      </c>
      <c r="H112" s="338">
        <f>SUM('[1]INFORME POR DIA'!AC1518)</f>
        <v>0</v>
      </c>
      <c r="I112" s="338">
        <f>SUM('[1]INFORME POR DIA'!AD1518)</f>
        <v>0</v>
      </c>
      <c r="J112" s="338">
        <f t="shared" ref="J112:J126" si="21">SUM(K112:L112)</f>
        <v>0</v>
      </c>
      <c r="K112" s="338">
        <v>0</v>
      </c>
      <c r="L112" s="364">
        <v>0</v>
      </c>
    </row>
    <row r="113" spans="1:12" ht="17.25" customHeight="1">
      <c r="A113" s="340" t="s">
        <v>201</v>
      </c>
      <c r="B113" s="363">
        <f>SUM('[1]INFORME POR DIA'!C1519)</f>
        <v>450</v>
      </c>
      <c r="C113" s="363">
        <f>SUM('[1]INFORME POR DIA'!D1519)</f>
        <v>0</v>
      </c>
      <c r="D113" s="338">
        <f t="shared" ref="D113:D126" si="22">SUM(E113:F113)</f>
        <v>429</v>
      </c>
      <c r="E113" s="338">
        <f>SUM('[1]INFORME POR DIA'!F1519)</f>
        <v>0</v>
      </c>
      <c r="F113" s="338">
        <f>SUM('[1]INFORME POR DIA'!I1519)</f>
        <v>429</v>
      </c>
      <c r="G113" s="338">
        <f t="shared" si="20"/>
        <v>0</v>
      </c>
      <c r="H113" s="338">
        <f>SUM('[1]INFORME POR DIA'!AC1519)</f>
        <v>0</v>
      </c>
      <c r="I113" s="338">
        <f>SUM('[1]INFORME POR DIA'!AD1519)</f>
        <v>0</v>
      </c>
      <c r="J113" s="338">
        <f t="shared" si="21"/>
        <v>0</v>
      </c>
      <c r="K113" s="338">
        <v>0</v>
      </c>
      <c r="L113" s="365">
        <v>0</v>
      </c>
    </row>
    <row r="114" spans="1:12" ht="17.25" customHeight="1">
      <c r="A114" s="340" t="s">
        <v>202</v>
      </c>
      <c r="B114" s="363">
        <f>SUM('[1]INFORME POR DIA'!C1520)</f>
        <v>36</v>
      </c>
      <c r="C114" s="363">
        <f>SUM('[1]INFORME POR DIA'!D1520)</f>
        <v>0</v>
      </c>
      <c r="D114" s="338">
        <f t="shared" si="22"/>
        <v>36</v>
      </c>
      <c r="E114" s="338">
        <f>SUM('[1]INFORME POR DIA'!F1520)</f>
        <v>0</v>
      </c>
      <c r="F114" s="338">
        <f>SUM('[1]INFORME POR DIA'!I1520)</f>
        <v>36</v>
      </c>
      <c r="G114" s="338">
        <f t="shared" si="20"/>
        <v>0</v>
      </c>
      <c r="H114" s="338">
        <f>SUM('[1]INFORME POR DIA'!AC1520)</f>
        <v>0</v>
      </c>
      <c r="I114" s="338">
        <f>SUM('[1]INFORME POR DIA'!AD1520)</f>
        <v>0</v>
      </c>
      <c r="J114" s="338">
        <f t="shared" si="21"/>
        <v>0</v>
      </c>
      <c r="K114" s="338">
        <v>0</v>
      </c>
      <c r="L114" s="365">
        <v>0</v>
      </c>
    </row>
    <row r="115" spans="1:12" ht="17.25" customHeight="1">
      <c r="A115" s="340" t="s">
        <v>203</v>
      </c>
      <c r="B115" s="363">
        <f>SUM('[1]INFORME POR DIA'!C1521)</f>
        <v>40</v>
      </c>
      <c r="C115" s="363">
        <f>SUM('[1]INFORME POR DIA'!D1521)</f>
        <v>0</v>
      </c>
      <c r="D115" s="338">
        <f t="shared" si="22"/>
        <v>29</v>
      </c>
      <c r="E115" s="338">
        <f>SUM('[1]INFORME POR DIA'!F1521)</f>
        <v>0</v>
      </c>
      <c r="F115" s="338">
        <f>SUM('[1]INFORME POR DIA'!I1521)</f>
        <v>29</v>
      </c>
      <c r="G115" s="338">
        <f t="shared" si="20"/>
        <v>0</v>
      </c>
      <c r="H115" s="338">
        <f>SUM('[1]INFORME POR DIA'!AC1521)</f>
        <v>0</v>
      </c>
      <c r="I115" s="338">
        <f>SUM('[1]INFORME POR DIA'!AD1521)</f>
        <v>0</v>
      </c>
      <c r="J115" s="338">
        <f t="shared" si="21"/>
        <v>29</v>
      </c>
      <c r="K115" s="338">
        <f>SUM('[1]INFORME POR DIA'!AM1521)</f>
        <v>0</v>
      </c>
      <c r="L115" s="365">
        <f>SUM('[1]INFORME POR DIA'!AN1521)</f>
        <v>29</v>
      </c>
    </row>
    <row r="116" spans="1:12" ht="17.25" customHeight="1">
      <c r="A116" s="340" t="s">
        <v>204</v>
      </c>
      <c r="B116" s="363">
        <f>SUM('[1]INFORME POR DIA'!C1522)</f>
        <v>68</v>
      </c>
      <c r="C116" s="363">
        <f>SUM('[1]INFORME POR DIA'!D1522)</f>
        <v>0</v>
      </c>
      <c r="D116" s="338">
        <f t="shared" si="22"/>
        <v>44</v>
      </c>
      <c r="E116" s="338">
        <f>SUM('[1]INFORME POR DIA'!F1522)</f>
        <v>0</v>
      </c>
      <c r="F116" s="338">
        <f>SUM('[1]INFORME POR DIA'!I1522)</f>
        <v>44</v>
      </c>
      <c r="G116" s="338">
        <f t="shared" si="20"/>
        <v>0</v>
      </c>
      <c r="H116" s="338">
        <f>SUM('[1]INFORME POR DIA'!AC1522)</f>
        <v>0</v>
      </c>
      <c r="I116" s="338">
        <f>SUM('[1]INFORME POR DIA'!AD1522)</f>
        <v>0</v>
      </c>
      <c r="J116" s="338">
        <f t="shared" si="21"/>
        <v>0</v>
      </c>
      <c r="K116" s="338">
        <v>0</v>
      </c>
      <c r="L116" s="365">
        <v>0</v>
      </c>
    </row>
    <row r="117" spans="1:12" ht="17.25" customHeight="1">
      <c r="A117" s="340" t="s">
        <v>205</v>
      </c>
      <c r="B117" s="363">
        <f>SUM('[1]INFORME POR DIA'!C1523)</f>
        <v>108</v>
      </c>
      <c r="C117" s="363">
        <f>SUM('[1]INFORME POR DIA'!D1523)</f>
        <v>0</v>
      </c>
      <c r="D117" s="338">
        <f t="shared" si="22"/>
        <v>45</v>
      </c>
      <c r="E117" s="338">
        <f>SUM('[1]INFORME POR DIA'!F1523)</f>
        <v>33</v>
      </c>
      <c r="F117" s="338">
        <f>SUM('[1]INFORME POR DIA'!I1523)</f>
        <v>12</v>
      </c>
      <c r="G117" s="338">
        <f t="shared" si="20"/>
        <v>0</v>
      </c>
      <c r="H117" s="338">
        <f>SUM('[1]INFORME POR DIA'!AC1523)</f>
        <v>0</v>
      </c>
      <c r="I117" s="338">
        <f>SUM('[1]INFORME POR DIA'!AD1523)</f>
        <v>0</v>
      </c>
      <c r="J117" s="338">
        <f t="shared" si="21"/>
        <v>0</v>
      </c>
      <c r="K117" s="338">
        <v>0</v>
      </c>
      <c r="L117" s="365">
        <v>0</v>
      </c>
    </row>
    <row r="118" spans="1:12" ht="17.25" customHeight="1">
      <c r="A118" s="340" t="s">
        <v>220</v>
      </c>
      <c r="B118" s="363">
        <f>SUM('[1]INFORME POR DIA'!C1524)</f>
        <v>705</v>
      </c>
      <c r="C118" s="363">
        <f>SUM('[1]INFORME POR DIA'!D1524)</f>
        <v>15</v>
      </c>
      <c r="D118" s="338">
        <f t="shared" si="22"/>
        <v>660</v>
      </c>
      <c r="E118" s="338">
        <f>SUM('[1]INFORME POR DIA'!F1524)</f>
        <v>433</v>
      </c>
      <c r="F118" s="338">
        <f>SUM('[1]INFORME POR DIA'!I1524)</f>
        <v>227</v>
      </c>
      <c r="G118" s="338">
        <f t="shared" si="20"/>
        <v>83</v>
      </c>
      <c r="H118" s="338">
        <f>SUM('[1]INFORME POR DIA'!AC1524)</f>
        <v>78</v>
      </c>
      <c r="I118" s="338">
        <f>SUM('[1]INFORME POR DIA'!AD1524)</f>
        <v>5</v>
      </c>
      <c r="J118" s="338">
        <f t="shared" si="21"/>
        <v>0</v>
      </c>
      <c r="K118" s="338">
        <v>0</v>
      </c>
      <c r="L118" s="365">
        <v>0</v>
      </c>
    </row>
    <row r="119" spans="1:12" ht="17.25" customHeight="1">
      <c r="A119" s="340" t="s">
        <v>313</v>
      </c>
      <c r="B119" s="363">
        <f>SUM('[1]INFORME POR DIA'!C1525)</f>
        <v>404</v>
      </c>
      <c r="C119" s="363">
        <f>SUM('[1]INFORME POR DIA'!D1525)</f>
        <v>2</v>
      </c>
      <c r="D119" s="338">
        <f t="shared" si="22"/>
        <v>313</v>
      </c>
      <c r="E119" s="338">
        <f>SUM('[1]INFORME POR DIA'!F1525)</f>
        <v>6</v>
      </c>
      <c r="F119" s="338">
        <f>SUM('[1]INFORME POR DIA'!I1525)</f>
        <v>307</v>
      </c>
      <c r="G119" s="338">
        <f t="shared" si="20"/>
        <v>0</v>
      </c>
      <c r="H119" s="338">
        <f>SUM('[1]INFORME POR DIA'!AC1525)</f>
        <v>0</v>
      </c>
      <c r="I119" s="338">
        <f>SUM('[1]INFORME POR DIA'!AD1525)</f>
        <v>0</v>
      </c>
      <c r="J119" s="338">
        <f t="shared" si="21"/>
        <v>0</v>
      </c>
      <c r="K119" s="338">
        <v>0</v>
      </c>
      <c r="L119" s="365">
        <v>0</v>
      </c>
    </row>
    <row r="120" spans="1:12" ht="17.25" customHeight="1">
      <c r="A120" s="340" t="s">
        <v>221</v>
      </c>
      <c r="B120" s="363">
        <f>SUM('[1]INFORME POR DIA'!C1526)</f>
        <v>292</v>
      </c>
      <c r="C120" s="363">
        <f>SUM('[1]INFORME POR DIA'!D1526)</f>
        <v>5</v>
      </c>
      <c r="D120" s="338">
        <f t="shared" si="22"/>
        <v>281</v>
      </c>
      <c r="E120" s="338">
        <f>SUM('[1]INFORME POR DIA'!F1526)</f>
        <v>0</v>
      </c>
      <c r="F120" s="338">
        <f>SUM('[1]INFORME POR DIA'!I1526)</f>
        <v>281</v>
      </c>
      <c r="G120" s="338">
        <f t="shared" si="20"/>
        <v>0</v>
      </c>
      <c r="H120" s="338">
        <f>SUM('[1]INFORME POR DIA'!AC1526)</f>
        <v>0</v>
      </c>
      <c r="I120" s="338">
        <f>SUM('[1]INFORME POR DIA'!AD1526)</f>
        <v>0</v>
      </c>
      <c r="J120" s="338">
        <f t="shared" si="21"/>
        <v>0</v>
      </c>
      <c r="K120" s="338">
        <v>0</v>
      </c>
      <c r="L120" s="365">
        <v>0</v>
      </c>
    </row>
    <row r="121" spans="1:12" ht="17.25" customHeight="1">
      <c r="A121" s="340" t="s">
        <v>206</v>
      </c>
      <c r="B121" s="363">
        <f>SUM('[1]INFORME POR DIA'!C1527)</f>
        <v>1414</v>
      </c>
      <c r="C121" s="363">
        <f>SUM('[1]INFORME POR DIA'!D1527)</f>
        <v>38</v>
      </c>
      <c r="D121" s="338">
        <f t="shared" si="22"/>
        <v>1257</v>
      </c>
      <c r="E121" s="338">
        <f>SUM('[1]INFORME POR DIA'!F1527)</f>
        <v>268</v>
      </c>
      <c r="F121" s="338">
        <f>SUM('[1]INFORME POR DIA'!I1527)</f>
        <v>989</v>
      </c>
      <c r="G121" s="338">
        <f t="shared" si="20"/>
        <v>29</v>
      </c>
      <c r="H121" s="338">
        <f>SUM('[1]INFORME POR DIA'!AC1527)</f>
        <v>0</v>
      </c>
      <c r="I121" s="338">
        <f>SUM('[1]INFORME POR DIA'!AD1527)</f>
        <v>29</v>
      </c>
      <c r="J121" s="338">
        <f t="shared" si="21"/>
        <v>0</v>
      </c>
      <c r="K121" s="338">
        <v>0</v>
      </c>
      <c r="L121" s="365">
        <v>0</v>
      </c>
    </row>
    <row r="122" spans="1:12" ht="17.25" customHeight="1">
      <c r="A122" s="344" t="s">
        <v>14</v>
      </c>
      <c r="B122" s="363">
        <f>SUM('[1]INFORME POR DIA'!C1528)</f>
        <v>516</v>
      </c>
      <c r="C122" s="363">
        <f>SUM('[1]INFORME POR DIA'!D1528)</f>
        <v>48</v>
      </c>
      <c r="D122" s="338">
        <f t="shared" si="22"/>
        <v>455</v>
      </c>
      <c r="E122" s="338">
        <f>SUM('[1]INFORME POR DIA'!F1528)</f>
        <v>0</v>
      </c>
      <c r="F122" s="338">
        <f>SUM('[1]INFORME POR DIA'!I1528)</f>
        <v>455</v>
      </c>
      <c r="G122" s="338">
        <f t="shared" si="20"/>
        <v>0</v>
      </c>
      <c r="H122" s="338">
        <f>SUM('[1]INFORME POR DIA'!AC1528)</f>
        <v>0</v>
      </c>
      <c r="I122" s="338">
        <f>SUM('[1]INFORME POR DIA'!AD1528)</f>
        <v>0</v>
      </c>
      <c r="J122" s="338">
        <f t="shared" si="21"/>
        <v>0</v>
      </c>
      <c r="K122" s="338">
        <v>0</v>
      </c>
      <c r="L122" s="365">
        <v>0</v>
      </c>
    </row>
    <row r="123" spans="1:12" ht="17.25" customHeight="1">
      <c r="A123" s="344" t="s">
        <v>15</v>
      </c>
      <c r="B123" s="363">
        <f>SUM('[1]INFORME POR DIA'!C1529)</f>
        <v>320</v>
      </c>
      <c r="C123" s="363">
        <f>SUM('[1]INFORME POR DIA'!D1529)</f>
        <v>108</v>
      </c>
      <c r="D123" s="338">
        <f t="shared" si="22"/>
        <v>166</v>
      </c>
      <c r="E123" s="338">
        <f>SUM('[1]INFORME POR DIA'!F1529)</f>
        <v>0</v>
      </c>
      <c r="F123" s="338">
        <f>SUM('[1]INFORME POR DIA'!I1529)</f>
        <v>166</v>
      </c>
      <c r="G123" s="338">
        <f t="shared" si="20"/>
        <v>0</v>
      </c>
      <c r="H123" s="338">
        <f>SUM('[1]INFORME POR DIA'!AC1529)</f>
        <v>0</v>
      </c>
      <c r="I123" s="338">
        <f>SUM('[1]INFORME POR DIA'!AD1529)</f>
        <v>0</v>
      </c>
      <c r="J123" s="338">
        <f t="shared" si="21"/>
        <v>0</v>
      </c>
      <c r="K123" s="338">
        <v>0</v>
      </c>
      <c r="L123" s="365">
        <v>0</v>
      </c>
    </row>
    <row r="124" spans="1:12" ht="17.25" customHeight="1">
      <c r="A124" s="344" t="s">
        <v>16</v>
      </c>
      <c r="B124" s="363">
        <f>SUM('[1]INFORME POR DIA'!C1530)</f>
        <v>296</v>
      </c>
      <c r="C124" s="363">
        <f>SUM('[1]INFORME POR DIA'!D1530)</f>
        <v>9</v>
      </c>
      <c r="D124" s="338">
        <f t="shared" si="22"/>
        <v>281</v>
      </c>
      <c r="E124" s="338">
        <f>SUM('[1]INFORME POR DIA'!F1530)</f>
        <v>0</v>
      </c>
      <c r="F124" s="338">
        <f>SUM('[1]INFORME POR DIA'!I1530)</f>
        <v>281</v>
      </c>
      <c r="G124" s="338">
        <f t="shared" si="20"/>
        <v>0</v>
      </c>
      <c r="H124" s="338">
        <f>SUM('[1]INFORME POR DIA'!AC1530)</f>
        <v>0</v>
      </c>
      <c r="I124" s="338">
        <f>SUM('[1]INFORME POR DIA'!AD1530)</f>
        <v>0</v>
      </c>
      <c r="J124" s="338">
        <f t="shared" si="21"/>
        <v>0</v>
      </c>
      <c r="K124" s="338">
        <v>0</v>
      </c>
      <c r="L124" s="365">
        <v>0</v>
      </c>
    </row>
    <row r="125" spans="1:12" ht="17.25" customHeight="1">
      <c r="A125" s="345" t="s">
        <v>17</v>
      </c>
      <c r="B125" s="363">
        <f>SUM('[1]INFORME POR DIA'!C1531)</f>
        <v>516</v>
      </c>
      <c r="C125" s="363">
        <f>SUM('[1]INFORME POR DIA'!D1531)</f>
        <v>3</v>
      </c>
      <c r="D125" s="361">
        <f t="shared" si="22"/>
        <v>499</v>
      </c>
      <c r="E125" s="338">
        <f>SUM('[1]INFORME POR DIA'!F1531)</f>
        <v>0</v>
      </c>
      <c r="F125" s="338">
        <f>SUM('[1]INFORME POR DIA'!I1531)</f>
        <v>499</v>
      </c>
      <c r="G125" s="361">
        <f t="shared" si="20"/>
        <v>0</v>
      </c>
      <c r="H125" s="338">
        <f>SUM('[1]INFORME POR DIA'!AC1531)</f>
        <v>0</v>
      </c>
      <c r="I125" s="338">
        <f>SUM('[1]INFORME POR DIA'!AD1531)</f>
        <v>0</v>
      </c>
      <c r="J125" s="361">
        <f t="shared" si="21"/>
        <v>0</v>
      </c>
      <c r="K125" s="338">
        <v>0</v>
      </c>
      <c r="L125" s="365">
        <v>0</v>
      </c>
    </row>
    <row r="126" spans="1:12" ht="17.25" customHeight="1">
      <c r="A126" s="346" t="s">
        <v>316</v>
      </c>
      <c r="B126" s="363">
        <f>SUM('[1]INFORME POR DIA'!C1532)</f>
        <v>529</v>
      </c>
      <c r="C126" s="363">
        <f>SUM('[1]INFORME POR DIA'!D1532)</f>
        <v>27</v>
      </c>
      <c r="D126" s="366">
        <f t="shared" si="22"/>
        <v>483</v>
      </c>
      <c r="E126" s="338">
        <f>SUM('[1]INFORME POR DIA'!F1532)</f>
        <v>0</v>
      </c>
      <c r="F126" s="338">
        <f>SUM('[1]INFORME POR DIA'!I1532)</f>
        <v>483</v>
      </c>
      <c r="G126" s="366">
        <f t="shared" si="20"/>
        <v>0</v>
      </c>
      <c r="H126" s="338">
        <f>SUM('[1]INFORME POR DIA'!AC1532)</f>
        <v>0</v>
      </c>
      <c r="I126" s="338">
        <f>SUM('[1]INFORME POR DIA'!AD1532)</f>
        <v>0</v>
      </c>
      <c r="J126" s="366">
        <f t="shared" si="21"/>
        <v>0</v>
      </c>
      <c r="K126" s="338">
        <v>0</v>
      </c>
      <c r="L126" s="365">
        <v>0</v>
      </c>
    </row>
    <row r="127" spans="1:12" ht="17.25" customHeight="1">
      <c r="A127" s="347" t="s">
        <v>207</v>
      </c>
      <c r="B127" s="363">
        <f>SUM('[1]INFORME POR DIA'!C1533)</f>
        <v>476</v>
      </c>
      <c r="C127" s="363">
        <f>SUM('[1]INFORME POR DIA'!D1533)</f>
        <v>44</v>
      </c>
      <c r="D127" s="366">
        <f>SUM(E127:F127)</f>
        <v>349</v>
      </c>
      <c r="E127" s="338">
        <f>SUM('[1]INFORME POR DIA'!F1533)</f>
        <v>84</v>
      </c>
      <c r="F127" s="338">
        <f>SUM('[1]INFORME POR DIA'!I1533)</f>
        <v>265</v>
      </c>
      <c r="G127" s="366">
        <f>SUM(H127:I127)</f>
        <v>16</v>
      </c>
      <c r="H127" s="338">
        <f>SUM('[1]INFORME POR DIA'!AC1533)</f>
        <v>10</v>
      </c>
      <c r="I127" s="338">
        <f>SUM('[1]INFORME POR DIA'!AD1533)</f>
        <v>6</v>
      </c>
      <c r="J127" s="366">
        <f>SUM(K127:L127)</f>
        <v>349</v>
      </c>
      <c r="K127" s="338">
        <f>SUM('[1]INFORME POR DIA'!AM1533)</f>
        <v>84</v>
      </c>
      <c r="L127" s="365">
        <f>SUM('[1]INFORME POR DIA'!AN1533)</f>
        <v>265</v>
      </c>
    </row>
    <row r="128" spans="1:12" ht="17.25" customHeight="1" thickBot="1">
      <c r="A128" s="340" t="s">
        <v>314</v>
      </c>
      <c r="B128" s="363">
        <f>SUM('[1]INFORME POR DIA'!C1534)</f>
        <v>26</v>
      </c>
      <c r="C128" s="363">
        <f>SUM('[1]INFORME POR DIA'!D1534)</f>
        <v>0</v>
      </c>
      <c r="D128" s="338">
        <f>SUM(E128:F128)</f>
        <v>10</v>
      </c>
      <c r="E128" s="338">
        <f>SUM('[1]INFORME POR DIA'!F1534)</f>
        <v>0</v>
      </c>
      <c r="F128" s="338">
        <f>SUM('[1]INFORME POR DIA'!I1534)</f>
        <v>10</v>
      </c>
      <c r="G128" s="338">
        <f>SUM(H128:I128)</f>
        <v>0</v>
      </c>
      <c r="H128" s="338">
        <f>SUM('[1]INFORME POR DIA'!AC1534)</f>
        <v>0</v>
      </c>
      <c r="I128" s="338">
        <f>SUM('[1]INFORME POR DIA'!AD1534)</f>
        <v>0</v>
      </c>
      <c r="J128" s="338">
        <f>SUM(K128:L128)</f>
        <v>0</v>
      </c>
      <c r="K128" s="338">
        <f>SUM('[1]INFORME POR DIA'!AM1534)</f>
        <v>0</v>
      </c>
      <c r="L128" s="367">
        <v>0</v>
      </c>
    </row>
    <row r="129" spans="1:12" ht="15" customHeight="1" thickBot="1">
      <c r="A129" s="298" t="s">
        <v>18</v>
      </c>
      <c r="B129" s="368">
        <f>SUM(B130:B149)</f>
        <v>7012</v>
      </c>
      <c r="C129" s="368">
        <f t="shared" ref="C129:L129" si="23">SUM(C130:C149)</f>
        <v>423</v>
      </c>
      <c r="D129" s="368">
        <f t="shared" si="23"/>
        <v>5896</v>
      </c>
      <c r="E129" s="368">
        <f t="shared" si="23"/>
        <v>1123</v>
      </c>
      <c r="F129" s="368">
        <f t="shared" si="23"/>
        <v>4773</v>
      </c>
      <c r="G129" s="368">
        <f t="shared" si="23"/>
        <v>311</v>
      </c>
      <c r="H129" s="368">
        <f t="shared" si="23"/>
        <v>126</v>
      </c>
      <c r="I129" s="368">
        <f t="shared" si="23"/>
        <v>185</v>
      </c>
      <c r="J129" s="368">
        <f>SUM(J130:J149)</f>
        <v>0</v>
      </c>
      <c r="K129" s="368">
        <f t="shared" si="23"/>
        <v>0</v>
      </c>
      <c r="L129" s="369">
        <f t="shared" si="23"/>
        <v>0</v>
      </c>
    </row>
    <row r="130" spans="1:12" ht="16.5" customHeight="1">
      <c r="A130" s="344" t="s">
        <v>19</v>
      </c>
      <c r="B130" s="363">
        <f>SUM('[1]INFORME POR DIA'!C1536)</f>
        <v>534</v>
      </c>
      <c r="C130" s="363">
        <f>SUM('[1]INFORME POR DIA'!D1536)</f>
        <v>18</v>
      </c>
      <c r="D130" s="338">
        <f t="shared" ref="D130:D148" si="24">SUM(E130:F130)</f>
        <v>469</v>
      </c>
      <c r="E130" s="338">
        <f>SUM('[1]INFORME POR DIA'!F1536)</f>
        <v>0</v>
      </c>
      <c r="F130" s="338">
        <f>SUM('[1]INFORME POR DIA'!I1536)</f>
        <v>469</v>
      </c>
      <c r="G130" s="338">
        <f t="shared" ref="G130:G148" si="25">SUM(H130:I130)</f>
        <v>0</v>
      </c>
      <c r="H130" s="338">
        <f>SUM('[1]INFORME POR DIA'!AC1536)</f>
        <v>0</v>
      </c>
      <c r="I130" s="338">
        <f>SUM('[1]INFORME POR DIA'!AD1536)</f>
        <v>0</v>
      </c>
      <c r="J130" s="338">
        <f t="shared" ref="J130:J136" si="26">SUM(K130:L130)</f>
        <v>0</v>
      </c>
      <c r="K130" s="338">
        <v>0</v>
      </c>
      <c r="L130" s="365">
        <v>0</v>
      </c>
    </row>
    <row r="131" spans="1:12" ht="16.5" customHeight="1">
      <c r="A131" s="344" t="s">
        <v>20</v>
      </c>
      <c r="B131" s="363">
        <f>SUM('[1]INFORME POR DIA'!C1537)</f>
        <v>676</v>
      </c>
      <c r="C131" s="363">
        <f>SUM('[1]INFORME POR DIA'!D1537)</f>
        <v>4</v>
      </c>
      <c r="D131" s="338">
        <f t="shared" si="24"/>
        <v>543</v>
      </c>
      <c r="E131" s="338">
        <f>SUM('[1]INFORME POR DIA'!F1537)</f>
        <v>365</v>
      </c>
      <c r="F131" s="338">
        <f>SUM('[1]INFORME POR DIA'!I1537)</f>
        <v>178</v>
      </c>
      <c r="G131" s="338">
        <f t="shared" si="25"/>
        <v>32</v>
      </c>
      <c r="H131" s="338">
        <f>SUM('[1]INFORME POR DIA'!AC1537)</f>
        <v>31</v>
      </c>
      <c r="I131" s="338">
        <f>SUM('[1]INFORME POR DIA'!AD1537)</f>
        <v>1</v>
      </c>
      <c r="J131" s="338">
        <f t="shared" si="26"/>
        <v>0</v>
      </c>
      <c r="K131" s="338">
        <v>0</v>
      </c>
      <c r="L131" s="365">
        <v>0</v>
      </c>
    </row>
    <row r="132" spans="1:12" ht="16.5" customHeight="1">
      <c r="A132" s="344" t="s">
        <v>21</v>
      </c>
      <c r="B132" s="363">
        <f>SUM('[1]INFORME POR DIA'!C1538)</f>
        <v>280</v>
      </c>
      <c r="C132" s="363">
        <f>SUM('[1]INFORME POR DIA'!D1538)</f>
        <v>0</v>
      </c>
      <c r="D132" s="338">
        <f t="shared" si="24"/>
        <v>264</v>
      </c>
      <c r="E132" s="338">
        <f>SUM('[1]INFORME POR DIA'!F1538)</f>
        <v>0</v>
      </c>
      <c r="F132" s="338">
        <f>SUM('[1]INFORME POR DIA'!I1538)</f>
        <v>264</v>
      </c>
      <c r="G132" s="338">
        <f t="shared" si="25"/>
        <v>0</v>
      </c>
      <c r="H132" s="338">
        <f>SUM('[1]INFORME POR DIA'!AC1538)</f>
        <v>0</v>
      </c>
      <c r="I132" s="338">
        <f>SUM('[1]INFORME POR DIA'!AD1538)</f>
        <v>0</v>
      </c>
      <c r="J132" s="338">
        <f t="shared" si="26"/>
        <v>0</v>
      </c>
      <c r="K132" s="338">
        <v>0</v>
      </c>
      <c r="L132" s="365">
        <v>0</v>
      </c>
    </row>
    <row r="133" spans="1:12" ht="16.5" customHeight="1">
      <c r="A133" s="344" t="s">
        <v>22</v>
      </c>
      <c r="B133" s="363">
        <f>SUM('[1]INFORME POR DIA'!C1539)</f>
        <v>224</v>
      </c>
      <c r="C133" s="363">
        <f>SUM('[1]INFORME POR DIA'!D1539)</f>
        <v>2</v>
      </c>
      <c r="D133" s="338">
        <f t="shared" si="24"/>
        <v>216</v>
      </c>
      <c r="E133" s="338">
        <f>SUM('[1]INFORME POR DIA'!F1539)</f>
        <v>0</v>
      </c>
      <c r="F133" s="338">
        <f>SUM('[1]INFORME POR DIA'!I1539)</f>
        <v>216</v>
      </c>
      <c r="G133" s="338">
        <f t="shared" si="25"/>
        <v>0</v>
      </c>
      <c r="H133" s="338">
        <f>SUM('[1]INFORME POR DIA'!AC1539)</f>
        <v>0</v>
      </c>
      <c r="I133" s="338">
        <f>SUM('[1]INFORME POR DIA'!AD1539)</f>
        <v>0</v>
      </c>
      <c r="J133" s="338">
        <f t="shared" si="26"/>
        <v>0</v>
      </c>
      <c r="K133" s="338">
        <v>0</v>
      </c>
      <c r="L133" s="365">
        <v>0</v>
      </c>
    </row>
    <row r="134" spans="1:12" ht="16.5" customHeight="1">
      <c r="A134" s="340" t="s">
        <v>208</v>
      </c>
      <c r="B134" s="363">
        <f>SUM('[1]INFORME POR DIA'!C1540)</f>
        <v>192</v>
      </c>
      <c r="C134" s="363">
        <f>SUM('[1]INFORME POR DIA'!D1540)</f>
        <v>0</v>
      </c>
      <c r="D134" s="338">
        <f t="shared" si="24"/>
        <v>190</v>
      </c>
      <c r="E134" s="338">
        <f>SUM('[1]INFORME POR DIA'!F1540)</f>
        <v>0</v>
      </c>
      <c r="F134" s="338">
        <f>SUM('[1]INFORME POR DIA'!I1540)</f>
        <v>190</v>
      </c>
      <c r="G134" s="338">
        <f t="shared" si="25"/>
        <v>0</v>
      </c>
      <c r="H134" s="338">
        <f>SUM('[1]INFORME POR DIA'!AC1540)</f>
        <v>0</v>
      </c>
      <c r="I134" s="338">
        <f>SUM('[1]INFORME POR DIA'!AD1540)</f>
        <v>0</v>
      </c>
      <c r="J134" s="338">
        <f t="shared" si="26"/>
        <v>0</v>
      </c>
      <c r="K134" s="338">
        <v>0</v>
      </c>
      <c r="L134" s="365">
        <v>0</v>
      </c>
    </row>
    <row r="135" spans="1:12" ht="16.5" customHeight="1">
      <c r="A135" s="340" t="s">
        <v>222</v>
      </c>
      <c r="B135" s="363">
        <f>SUM('[1]INFORME POR DIA'!C1541)</f>
        <v>528</v>
      </c>
      <c r="C135" s="363">
        <f>SUM('[1]INFORME POR DIA'!D1541)</f>
        <v>15</v>
      </c>
      <c r="D135" s="338">
        <f t="shared" si="24"/>
        <v>483</v>
      </c>
      <c r="E135" s="338">
        <f>SUM('[1]INFORME POR DIA'!F1541)</f>
        <v>81</v>
      </c>
      <c r="F135" s="338">
        <f>SUM('[1]INFORME POR DIA'!I1541)</f>
        <v>402</v>
      </c>
      <c r="G135" s="338">
        <f t="shared" si="25"/>
        <v>261</v>
      </c>
      <c r="H135" s="338">
        <f>SUM('[1]INFORME POR DIA'!AC1541)</f>
        <v>81</v>
      </c>
      <c r="I135" s="338">
        <f>SUM('[1]INFORME POR DIA'!AD1541)</f>
        <v>180</v>
      </c>
      <c r="J135" s="338">
        <f t="shared" si="26"/>
        <v>0</v>
      </c>
      <c r="K135" s="338">
        <v>0</v>
      </c>
      <c r="L135" s="365">
        <v>0</v>
      </c>
    </row>
    <row r="136" spans="1:12" ht="16.5" customHeight="1">
      <c r="A136" s="344" t="s">
        <v>23</v>
      </c>
      <c r="B136" s="363">
        <f>SUM('[1]INFORME POR DIA'!C1542)</f>
        <v>246</v>
      </c>
      <c r="C136" s="363">
        <f>SUM('[1]INFORME POR DIA'!D1542)</f>
        <v>0</v>
      </c>
      <c r="D136" s="338">
        <f t="shared" si="24"/>
        <v>233</v>
      </c>
      <c r="E136" s="338">
        <f>SUM('[1]INFORME POR DIA'!F1542)</f>
        <v>204</v>
      </c>
      <c r="F136" s="338">
        <f>SUM('[1]INFORME POR DIA'!I1542)</f>
        <v>29</v>
      </c>
      <c r="G136" s="338">
        <f t="shared" si="25"/>
        <v>0</v>
      </c>
      <c r="H136" s="338">
        <f>SUM('[1]INFORME POR DIA'!AC1542)</f>
        <v>0</v>
      </c>
      <c r="I136" s="338">
        <f>SUM('[1]INFORME POR DIA'!AD1542)</f>
        <v>0</v>
      </c>
      <c r="J136" s="338">
        <f t="shared" si="26"/>
        <v>0</v>
      </c>
      <c r="K136" s="338">
        <v>0</v>
      </c>
      <c r="L136" s="365">
        <v>0</v>
      </c>
    </row>
    <row r="137" spans="1:12" ht="16.5" customHeight="1">
      <c r="A137" s="348" t="s">
        <v>24</v>
      </c>
      <c r="B137" s="363">
        <f>SUM('[1]INFORME POR DIA'!C1543)</f>
        <v>56</v>
      </c>
      <c r="C137" s="363">
        <f>SUM('[1]INFORME POR DIA'!D1543)</f>
        <v>0</v>
      </c>
      <c r="D137" s="338">
        <f>SUM(E137:F137)</f>
        <v>50</v>
      </c>
      <c r="E137" s="338">
        <f>SUM('[1]INFORME POR DIA'!F1543)</f>
        <v>0</v>
      </c>
      <c r="F137" s="338">
        <f>SUM('[1]INFORME POR DIA'!I1543)</f>
        <v>50</v>
      </c>
      <c r="G137" s="338">
        <f t="shared" si="25"/>
        <v>0</v>
      </c>
      <c r="H137" s="338">
        <f>SUM('[1]INFORME POR DIA'!AC1543)</f>
        <v>0</v>
      </c>
      <c r="I137" s="338">
        <f>SUM('[1]INFORME POR DIA'!AD1543)</f>
        <v>0</v>
      </c>
      <c r="J137" s="338">
        <f>SUM(K137:L137)</f>
        <v>0</v>
      </c>
      <c r="K137" s="338">
        <v>0</v>
      </c>
      <c r="L137" s="365">
        <v>0</v>
      </c>
    </row>
    <row r="138" spans="1:12" ht="16.5" customHeight="1">
      <c r="A138" s="340" t="s">
        <v>209</v>
      </c>
      <c r="B138" s="363">
        <f>SUM('[1]INFORME POR DIA'!C1544)</f>
        <v>420</v>
      </c>
      <c r="C138" s="363">
        <f>SUM('[1]INFORME POR DIA'!D1544)</f>
        <v>5</v>
      </c>
      <c r="D138" s="338">
        <f t="shared" si="24"/>
        <v>378</v>
      </c>
      <c r="E138" s="338">
        <f>SUM('[1]INFORME POR DIA'!F1544)</f>
        <v>1</v>
      </c>
      <c r="F138" s="338">
        <f>SUM('[1]INFORME POR DIA'!I1544)</f>
        <v>377</v>
      </c>
      <c r="G138" s="338">
        <f t="shared" si="25"/>
        <v>0</v>
      </c>
      <c r="H138" s="338">
        <f>SUM('[1]INFORME POR DIA'!AC1544)</f>
        <v>0</v>
      </c>
      <c r="I138" s="338">
        <f>SUM('[1]INFORME POR DIA'!AD1544)</f>
        <v>0</v>
      </c>
      <c r="J138" s="338">
        <f t="shared" ref="J138:J148" si="27">SUM(K138:L138)</f>
        <v>0</v>
      </c>
      <c r="K138" s="338">
        <v>0</v>
      </c>
      <c r="L138" s="365">
        <v>0</v>
      </c>
    </row>
    <row r="139" spans="1:12" ht="16.5" customHeight="1">
      <c r="A139" s="340" t="s">
        <v>210</v>
      </c>
      <c r="B139" s="363">
        <f>SUM('[1]INFORME POR DIA'!C1545)</f>
        <v>831</v>
      </c>
      <c r="C139" s="363">
        <f>SUM('[1]INFORME POR DIA'!D1545)</f>
        <v>254</v>
      </c>
      <c r="D139" s="338">
        <f t="shared" si="24"/>
        <v>547</v>
      </c>
      <c r="E139" s="338">
        <f>SUM('[1]INFORME POR DIA'!F1545)</f>
        <v>0</v>
      </c>
      <c r="F139" s="338">
        <f>SUM('[1]INFORME POR DIA'!I1545)</f>
        <v>547</v>
      </c>
      <c r="G139" s="338">
        <f t="shared" si="25"/>
        <v>0</v>
      </c>
      <c r="H139" s="338">
        <f>SUM('[1]INFORME POR DIA'!AC1545)</f>
        <v>0</v>
      </c>
      <c r="I139" s="338">
        <f>SUM('[1]INFORME POR DIA'!AD1545)</f>
        <v>0</v>
      </c>
      <c r="J139" s="338">
        <f t="shared" si="27"/>
        <v>0</v>
      </c>
      <c r="K139" s="338">
        <v>0</v>
      </c>
      <c r="L139" s="365">
        <v>0</v>
      </c>
    </row>
    <row r="140" spans="1:12" ht="16.5" customHeight="1">
      <c r="A140" s="340" t="s">
        <v>211</v>
      </c>
      <c r="B140" s="363">
        <f>SUM('[1]INFORME POR DIA'!C1546)</f>
        <v>486</v>
      </c>
      <c r="C140" s="363">
        <f>SUM('[1]INFORME POR DIA'!D1546)</f>
        <v>17</v>
      </c>
      <c r="D140" s="338">
        <f t="shared" si="24"/>
        <v>351</v>
      </c>
      <c r="E140" s="338">
        <f>SUM('[1]INFORME POR DIA'!F1546)</f>
        <v>11</v>
      </c>
      <c r="F140" s="338">
        <f>SUM('[1]INFORME POR DIA'!I1546)</f>
        <v>340</v>
      </c>
      <c r="G140" s="338">
        <f t="shared" si="25"/>
        <v>2</v>
      </c>
      <c r="H140" s="338">
        <f>SUM('[1]INFORME POR DIA'!AC1546)</f>
        <v>2</v>
      </c>
      <c r="I140" s="338">
        <f>SUM('[1]INFORME POR DIA'!AD1546)</f>
        <v>0</v>
      </c>
      <c r="J140" s="338">
        <f t="shared" si="27"/>
        <v>0</v>
      </c>
      <c r="K140" s="338">
        <v>0</v>
      </c>
      <c r="L140" s="365">
        <v>0</v>
      </c>
    </row>
    <row r="141" spans="1:12" ht="16.5" customHeight="1">
      <c r="A141" s="344" t="s">
        <v>25</v>
      </c>
      <c r="B141" s="363">
        <f>SUM('[1]INFORME POR DIA'!C1547)</f>
        <v>50</v>
      </c>
      <c r="C141" s="363">
        <f>SUM('[1]INFORME POR DIA'!D1547)</f>
        <v>0</v>
      </c>
      <c r="D141" s="338">
        <f t="shared" si="24"/>
        <v>34</v>
      </c>
      <c r="E141" s="338">
        <f>SUM('[1]INFORME POR DIA'!F1547)</f>
        <v>0</v>
      </c>
      <c r="F141" s="338">
        <f>SUM('[1]INFORME POR DIA'!I1547)</f>
        <v>34</v>
      </c>
      <c r="G141" s="338">
        <f t="shared" si="25"/>
        <v>0</v>
      </c>
      <c r="H141" s="338">
        <f>SUM('[1]INFORME POR DIA'!AC1547)</f>
        <v>0</v>
      </c>
      <c r="I141" s="338">
        <f>SUM('[1]INFORME POR DIA'!AD1547)</f>
        <v>0</v>
      </c>
      <c r="J141" s="338">
        <f t="shared" si="27"/>
        <v>0</v>
      </c>
      <c r="K141" s="338">
        <v>0</v>
      </c>
      <c r="L141" s="365">
        <v>0</v>
      </c>
    </row>
    <row r="142" spans="1:12" ht="16.5" customHeight="1">
      <c r="A142" s="340" t="s">
        <v>212</v>
      </c>
      <c r="B142" s="363">
        <f>SUM('[1]INFORME POR DIA'!C1548)</f>
        <v>546</v>
      </c>
      <c r="C142" s="363">
        <f>SUM('[1]INFORME POR DIA'!D1548)</f>
        <v>0</v>
      </c>
      <c r="D142" s="338">
        <f t="shared" si="24"/>
        <v>536</v>
      </c>
      <c r="E142" s="338">
        <f>SUM('[1]INFORME POR DIA'!F1548)</f>
        <v>0</v>
      </c>
      <c r="F142" s="338">
        <f>SUM('[1]INFORME POR DIA'!I1548)</f>
        <v>536</v>
      </c>
      <c r="G142" s="338">
        <f t="shared" si="25"/>
        <v>0</v>
      </c>
      <c r="H142" s="338">
        <f>SUM('[1]INFORME POR DIA'!AC1548)</f>
        <v>0</v>
      </c>
      <c r="I142" s="338">
        <f>SUM('[1]INFORME POR DIA'!AD1548)</f>
        <v>0</v>
      </c>
      <c r="J142" s="338">
        <f t="shared" si="27"/>
        <v>0</v>
      </c>
      <c r="K142" s="338">
        <v>0</v>
      </c>
      <c r="L142" s="365">
        <v>0</v>
      </c>
    </row>
    <row r="143" spans="1:12" ht="16.5" customHeight="1">
      <c r="A143" s="344" t="s">
        <v>26</v>
      </c>
      <c r="B143" s="363">
        <f>SUM('[1]INFORME POR DIA'!C1549)</f>
        <v>152</v>
      </c>
      <c r="C143" s="363">
        <f>SUM('[1]INFORME POR DIA'!D1549)</f>
        <v>0</v>
      </c>
      <c r="D143" s="338">
        <f t="shared" si="24"/>
        <v>146</v>
      </c>
      <c r="E143" s="338">
        <f>SUM('[1]INFORME POR DIA'!F1549)</f>
        <v>0</v>
      </c>
      <c r="F143" s="338">
        <f>SUM('[1]INFORME POR DIA'!I1549)</f>
        <v>146</v>
      </c>
      <c r="G143" s="338">
        <f t="shared" si="25"/>
        <v>0</v>
      </c>
      <c r="H143" s="338">
        <f>SUM('[1]INFORME POR DIA'!AC1549)</f>
        <v>0</v>
      </c>
      <c r="I143" s="338">
        <f>SUM('[1]INFORME POR DIA'!AD1549)</f>
        <v>0</v>
      </c>
      <c r="J143" s="338">
        <f t="shared" si="27"/>
        <v>0</v>
      </c>
      <c r="K143" s="338">
        <v>0</v>
      </c>
      <c r="L143" s="365">
        <v>0</v>
      </c>
    </row>
    <row r="144" spans="1:12" ht="16.5" customHeight="1">
      <c r="A144" s="340" t="s">
        <v>213</v>
      </c>
      <c r="B144" s="363">
        <f>SUM('[1]INFORME POR DIA'!C1550)</f>
        <v>908</v>
      </c>
      <c r="C144" s="363">
        <f>SUM('[1]INFORME POR DIA'!D1550)</f>
        <v>10</v>
      </c>
      <c r="D144" s="338">
        <f t="shared" si="24"/>
        <v>774</v>
      </c>
      <c r="E144" s="338">
        <f>SUM('[1]INFORME POR DIA'!F1550)</f>
        <v>246</v>
      </c>
      <c r="F144" s="338">
        <f>SUM('[1]INFORME POR DIA'!I1550)</f>
        <v>528</v>
      </c>
      <c r="G144" s="338">
        <f t="shared" si="25"/>
        <v>16</v>
      </c>
      <c r="H144" s="338">
        <f>SUM('[1]INFORME POR DIA'!AC1550)</f>
        <v>12</v>
      </c>
      <c r="I144" s="338">
        <f>SUM('[1]INFORME POR DIA'!AD1550)</f>
        <v>4</v>
      </c>
      <c r="J144" s="338">
        <f t="shared" si="27"/>
        <v>0</v>
      </c>
      <c r="K144" s="338">
        <v>0</v>
      </c>
      <c r="L144" s="365">
        <v>0</v>
      </c>
    </row>
    <row r="145" spans="1:12" ht="16.5" customHeight="1">
      <c r="A145" s="340" t="s">
        <v>214</v>
      </c>
      <c r="B145" s="363">
        <f>SUM('[1]INFORME POR DIA'!C1551)</f>
        <v>75</v>
      </c>
      <c r="C145" s="363">
        <f>SUM('[1]INFORME POR DIA'!D1551)</f>
        <v>0</v>
      </c>
      <c r="D145" s="338">
        <f t="shared" si="24"/>
        <v>48</v>
      </c>
      <c r="E145" s="338">
        <f>SUM('[1]INFORME POR DIA'!F1551)</f>
        <v>0</v>
      </c>
      <c r="F145" s="338">
        <f>SUM('[1]INFORME POR DIA'!I1551)</f>
        <v>48</v>
      </c>
      <c r="G145" s="338">
        <f t="shared" si="25"/>
        <v>0</v>
      </c>
      <c r="H145" s="338">
        <f>SUM('[1]INFORME POR DIA'!AC1551)</f>
        <v>0</v>
      </c>
      <c r="I145" s="338">
        <f>SUM('[1]INFORME POR DIA'!AD1551)</f>
        <v>0</v>
      </c>
      <c r="J145" s="338">
        <f t="shared" si="27"/>
        <v>0</v>
      </c>
      <c r="K145" s="338">
        <v>0</v>
      </c>
      <c r="L145" s="365">
        <v>0</v>
      </c>
    </row>
    <row r="146" spans="1:12" ht="16.5" customHeight="1">
      <c r="A146" s="340" t="s">
        <v>223</v>
      </c>
      <c r="B146" s="363">
        <f>SUM('[1]INFORME POR DIA'!C1552)</f>
        <v>0</v>
      </c>
      <c r="C146" s="363">
        <f>SUM('[1]INFORME POR DIA'!D1552)</f>
        <v>0</v>
      </c>
      <c r="D146" s="338">
        <f t="shared" si="24"/>
        <v>0</v>
      </c>
      <c r="E146" s="338">
        <f>SUM('[1]INFORME POR DIA'!F1552)</f>
        <v>0</v>
      </c>
      <c r="F146" s="338">
        <f>SUM('[1]INFORME POR DIA'!I1552)</f>
        <v>0</v>
      </c>
      <c r="G146" s="338">
        <f t="shared" si="25"/>
        <v>0</v>
      </c>
      <c r="H146" s="338">
        <f>SUM('[1]INFORME POR DIA'!AC1552)</f>
        <v>0</v>
      </c>
      <c r="I146" s="338">
        <f>SUM('[1]INFORME POR DIA'!AD1552)</f>
        <v>0</v>
      </c>
      <c r="J146" s="338">
        <f t="shared" si="27"/>
        <v>0</v>
      </c>
      <c r="K146" s="338">
        <v>0</v>
      </c>
      <c r="L146" s="365">
        <v>0</v>
      </c>
    </row>
    <row r="147" spans="1:12" ht="16.5" customHeight="1">
      <c r="A147" s="344" t="s">
        <v>27</v>
      </c>
      <c r="B147" s="363">
        <f>SUM('[1]INFORME POR DIA'!C1553)</f>
        <v>400</v>
      </c>
      <c r="C147" s="363">
        <f>SUM('[1]INFORME POR DIA'!D1553)</f>
        <v>50</v>
      </c>
      <c r="D147" s="338">
        <f t="shared" si="24"/>
        <v>316</v>
      </c>
      <c r="E147" s="338">
        <f>SUM('[1]INFORME POR DIA'!F1553)</f>
        <v>0</v>
      </c>
      <c r="F147" s="338">
        <f>SUM('[1]INFORME POR DIA'!I1553)</f>
        <v>316</v>
      </c>
      <c r="G147" s="338">
        <f t="shared" si="25"/>
        <v>0</v>
      </c>
      <c r="H147" s="338">
        <f>SUM('[1]INFORME POR DIA'!AC1553)</f>
        <v>0</v>
      </c>
      <c r="I147" s="338">
        <f>SUM('[1]INFORME POR DIA'!AD1553)</f>
        <v>0</v>
      </c>
      <c r="J147" s="338">
        <f t="shared" si="27"/>
        <v>0</v>
      </c>
      <c r="K147" s="338">
        <v>0</v>
      </c>
      <c r="L147" s="365">
        <v>0</v>
      </c>
    </row>
    <row r="148" spans="1:12" ht="16.5" customHeight="1">
      <c r="A148" s="344" t="s">
        <v>28</v>
      </c>
      <c r="B148" s="363">
        <f>SUM('[1]INFORME POR DIA'!C1554)</f>
        <v>384</v>
      </c>
      <c r="C148" s="363">
        <f>SUM('[1]INFORME POR DIA'!D1554)</f>
        <v>48</v>
      </c>
      <c r="D148" s="338">
        <f t="shared" si="24"/>
        <v>294</v>
      </c>
      <c r="E148" s="338">
        <f>SUM('[1]INFORME POR DIA'!F1554)</f>
        <v>215</v>
      </c>
      <c r="F148" s="338">
        <f>SUM('[1]INFORME POR DIA'!I1554)</f>
        <v>79</v>
      </c>
      <c r="G148" s="338">
        <f t="shared" si="25"/>
        <v>0</v>
      </c>
      <c r="H148" s="338">
        <f>SUM('[1]INFORME POR DIA'!AC1554)</f>
        <v>0</v>
      </c>
      <c r="I148" s="338">
        <f>SUM('[1]INFORME POR DIA'!AD1554)</f>
        <v>0</v>
      </c>
      <c r="J148" s="338">
        <f t="shared" si="27"/>
        <v>0</v>
      </c>
      <c r="K148" s="338">
        <v>0</v>
      </c>
      <c r="L148" s="365">
        <v>0</v>
      </c>
    </row>
    <row r="149" spans="1:12" ht="16.5" customHeight="1" thickBot="1">
      <c r="A149" s="349" t="s">
        <v>215</v>
      </c>
      <c r="B149" s="370">
        <f>SUM('[1]INFORME POR DIA'!C1555)</f>
        <v>24</v>
      </c>
      <c r="C149" s="370">
        <f>SUM('[1]INFORME POR DIA'!D1555)</f>
        <v>0</v>
      </c>
      <c r="D149" s="351">
        <f>SUM(E149:F149)</f>
        <v>24</v>
      </c>
      <c r="E149" s="350">
        <f>SUM('[1]INFORME POR DIA'!F1555)</f>
        <v>0</v>
      </c>
      <c r="F149" s="350">
        <f>SUM('[1]INFORME POR DIA'!I1555)</f>
        <v>24</v>
      </c>
      <c r="G149" s="351">
        <f>SUM(H149:I149)</f>
        <v>0</v>
      </c>
      <c r="H149" s="350">
        <f>SUM('[1]INFORME POR DIA'!AC1555)</f>
        <v>0</v>
      </c>
      <c r="I149" s="350">
        <f>SUM('[1]INFORME POR DIA'!AD1555)</f>
        <v>0</v>
      </c>
      <c r="J149" s="351">
        <f>SUM(K149:L149)</f>
        <v>0</v>
      </c>
      <c r="K149" s="350">
        <v>0</v>
      </c>
      <c r="L149" s="371">
        <v>0</v>
      </c>
    </row>
    <row r="150" spans="1:12" s="354" customFormat="1">
      <c r="A150" s="362"/>
      <c r="B150" s="355"/>
      <c r="C150" s="355"/>
      <c r="D150" s="355"/>
      <c r="E150" s="355"/>
      <c r="F150" s="355"/>
    </row>
    <row r="151" spans="1:12" s="354" customFormat="1">
      <c r="A151" s="362" t="s">
        <v>29</v>
      </c>
      <c r="B151" s="362"/>
      <c r="C151" s="362"/>
      <c r="D151" s="362"/>
      <c r="E151" s="362"/>
      <c r="F151" s="362"/>
    </row>
    <row r="152" spans="1:12" s="354" customFormat="1">
      <c r="A152" s="303" t="s">
        <v>224</v>
      </c>
      <c r="B152" s="362"/>
      <c r="C152" s="362"/>
      <c r="D152" s="355"/>
      <c r="E152" s="355"/>
      <c r="F152" s="355"/>
    </row>
  </sheetData>
  <mergeCells count="41">
    <mergeCell ref="G107:I107"/>
    <mergeCell ref="J107:L107"/>
    <mergeCell ref="G108:G109"/>
    <mergeCell ref="H108:H109"/>
    <mergeCell ref="I108:I109"/>
    <mergeCell ref="J108:J109"/>
    <mergeCell ref="K108:K109"/>
    <mergeCell ref="L108:L109"/>
    <mergeCell ref="G55:I55"/>
    <mergeCell ref="J55:L55"/>
    <mergeCell ref="G56:G57"/>
    <mergeCell ref="H56:H57"/>
    <mergeCell ref="I56:I57"/>
    <mergeCell ref="J56:J57"/>
    <mergeCell ref="K56:K57"/>
    <mergeCell ref="L56:L57"/>
    <mergeCell ref="A48:C48"/>
    <mergeCell ref="A49:F49"/>
    <mergeCell ref="B107:B109"/>
    <mergeCell ref="C107:C109"/>
    <mergeCell ref="D107:D109"/>
    <mergeCell ref="E107:E109"/>
    <mergeCell ref="F107:F109"/>
    <mergeCell ref="B55:B57"/>
    <mergeCell ref="C55:C57"/>
    <mergeCell ref="D55:D57"/>
    <mergeCell ref="E55:E57"/>
    <mergeCell ref="F55:F57"/>
    <mergeCell ref="J5:L5"/>
    <mergeCell ref="G6:G7"/>
    <mergeCell ref="H6:H7"/>
    <mergeCell ref="I6:I7"/>
    <mergeCell ref="J6:J7"/>
    <mergeCell ref="K6:K7"/>
    <mergeCell ref="L6:L7"/>
    <mergeCell ref="G5:I5"/>
    <mergeCell ref="B5:B7"/>
    <mergeCell ref="C5:C7"/>
    <mergeCell ref="D5:D7"/>
    <mergeCell ref="E5:E7"/>
    <mergeCell ref="F5:F7"/>
  </mergeCells>
  <printOptions horizontalCentered="1" verticalCentered="1"/>
  <pageMargins left="0.25" right="0.25" top="0.48" bottom="0.69" header="0.21" footer="0.16"/>
  <pageSetup scale="90" orientation="portrait" r:id="rId1"/>
  <headerFooter>
    <oddHeader>&amp;C&amp;"-,Bold"&amp;12DEPARTAMENTO DE CORRECCION Y REHABILITACION</oddHeader>
    <oddFooter xml:space="preserve">&amp;L&amp;8Fuente: Informe de Recuento Diario,
Oficina de Control de Población&amp;R&amp;8Oficina de Desarrollo Prográmatico
</oddFooter>
  </headerFooter>
</worksheet>
</file>

<file path=xl/worksheets/sheet4.xml><?xml version="1.0" encoding="utf-8"?>
<worksheet xmlns="http://schemas.openxmlformats.org/spreadsheetml/2006/main" xmlns:r="http://schemas.openxmlformats.org/officeDocument/2006/relationships">
  <dimension ref="A2:R32"/>
  <sheetViews>
    <sheetView workbookViewId="0"/>
  </sheetViews>
  <sheetFormatPr defaultRowHeight="15"/>
  <cols>
    <col min="16" max="16" width="14" customWidth="1"/>
    <col min="17" max="17" width="12.7109375" bestFit="1" customWidth="1"/>
  </cols>
  <sheetData>
    <row r="2" spans="1:18" ht="15.75">
      <c r="A2" s="395" t="s">
        <v>42</v>
      </c>
      <c r="B2" s="395"/>
      <c r="C2" s="395"/>
      <c r="D2" s="395"/>
      <c r="E2" s="395"/>
      <c r="F2" s="395"/>
      <c r="G2" s="395"/>
      <c r="H2" s="395"/>
      <c r="I2" s="395"/>
      <c r="J2" s="395"/>
      <c r="K2" s="395"/>
      <c r="L2" s="395"/>
      <c r="M2" s="395"/>
      <c r="N2" s="395"/>
      <c r="O2" s="395"/>
    </row>
    <row r="3" spans="1:18">
      <c r="A3" s="19" t="s">
        <v>332</v>
      </c>
      <c r="B3" s="19"/>
      <c r="C3" s="19"/>
      <c r="D3" s="19"/>
      <c r="E3" s="19"/>
      <c r="F3" s="19"/>
      <c r="G3" s="19"/>
      <c r="H3" s="19"/>
      <c r="I3" s="19"/>
      <c r="J3" s="19"/>
      <c r="K3" s="19"/>
      <c r="L3" s="19"/>
      <c r="M3" s="19"/>
      <c r="N3" s="19"/>
      <c r="O3" s="19"/>
    </row>
    <row r="10" spans="1:18">
      <c r="P10" t="s">
        <v>10</v>
      </c>
    </row>
    <row r="11" spans="1:18">
      <c r="P11" t="s">
        <v>229</v>
      </c>
      <c r="Q11" t="s">
        <v>230</v>
      </c>
    </row>
    <row r="12" spans="1:18">
      <c r="P12" s="17">
        <f>[2]PROMEDIO!E9</f>
        <v>1969.6666666666665</v>
      </c>
      <c r="Q12" s="17">
        <f>[2]PROMEDIO!F9</f>
        <v>9780.0555555555547</v>
      </c>
      <c r="R12" s="17">
        <f>SUM(P12:Q12)</f>
        <v>11749.722222222221</v>
      </c>
    </row>
    <row r="14" spans="1:18">
      <c r="P14" t="s">
        <v>9</v>
      </c>
    </row>
    <row r="15" spans="1:18">
      <c r="P15" t="s">
        <v>229</v>
      </c>
      <c r="Q15" t="s">
        <v>230</v>
      </c>
    </row>
    <row r="16" spans="1:18">
      <c r="P16" s="17">
        <f>[2]PROMEDIO!K9</f>
        <v>93.888888888888886</v>
      </c>
      <c r="Q16" s="17">
        <f>[2]PROMEDIO!L9</f>
        <v>290.38888888888886</v>
      </c>
      <c r="R16" s="17">
        <f>SUM(P16:Q16)</f>
        <v>384.27777777777771</v>
      </c>
    </row>
    <row r="18" spans="16:18">
      <c r="P18" t="s">
        <v>8</v>
      </c>
    </row>
    <row r="19" spans="16:18">
      <c r="P19" t="s">
        <v>229</v>
      </c>
      <c r="Q19" t="s">
        <v>230</v>
      </c>
    </row>
    <row r="20" spans="16:18">
      <c r="P20" s="17">
        <f>[2]PROMEDIO!H9</f>
        <v>207.44444444444443</v>
      </c>
      <c r="Q20" s="17">
        <f>[2]PROMEDIO!I9</f>
        <v>231.33333333333337</v>
      </c>
      <c r="R20" s="17">
        <f>SUM(P20:Q20)</f>
        <v>438.77777777777783</v>
      </c>
    </row>
    <row r="22" spans="16:18">
      <c r="P22" t="s">
        <v>231</v>
      </c>
    </row>
    <row r="23" spans="16:18">
      <c r="P23" t="s">
        <v>232</v>
      </c>
      <c r="Q23" t="s">
        <v>233</v>
      </c>
    </row>
    <row r="24" spans="16:18">
      <c r="P24" s="17">
        <f>[2]PROMEDIO!D10</f>
        <v>5788.3333333333339</v>
      </c>
      <c r="Q24" s="17">
        <f>[2]PROMEDIO!D28</f>
        <v>5961.3888888888887</v>
      </c>
    </row>
    <row r="26" spans="16:18">
      <c r="P26" t="s">
        <v>234</v>
      </c>
    </row>
    <row r="27" spans="16:18">
      <c r="P27" t="s">
        <v>235</v>
      </c>
      <c r="Q27" t="s">
        <v>236</v>
      </c>
    </row>
    <row r="28" spans="16:18">
      <c r="P28" s="17">
        <f>[2]PROMEDIO!D9</f>
        <v>11749.722222222223</v>
      </c>
      <c r="Q28" s="17">
        <f>([2]PROMEDIO!B9-[2]PROMEDIO!C9)-[2]PROMEDIO!D9</f>
        <v>1236.2777777777774</v>
      </c>
    </row>
    <row r="30" spans="16:18">
      <c r="P30" t="s">
        <v>237</v>
      </c>
    </row>
    <row r="31" spans="16:18">
      <c r="P31" t="s">
        <v>238</v>
      </c>
      <c r="Q31" t="s">
        <v>239</v>
      </c>
    </row>
    <row r="32" spans="16:18">
      <c r="P32" s="17">
        <f>[2]PROMEDIO!B9-[2]PROMEDIO!C9</f>
        <v>12986</v>
      </c>
      <c r="Q32" s="17">
        <f>[2]PROMEDIO!C9</f>
        <v>722</v>
      </c>
      <c r="R32" s="17"/>
    </row>
  </sheetData>
  <mergeCells count="1">
    <mergeCell ref="A2:O2"/>
  </mergeCells>
  <printOptions horizontalCentered="1"/>
  <pageMargins left="0.46" right="0.52" top="0.43" bottom="0.26" header="0.23" footer="0.17"/>
  <pageSetup scale="90" orientation="landscape" r:id="rId1"/>
  <headerFooter>
    <oddHeader>&amp;C&amp;"-,Bold"&amp;12DEPARTAMENTO DE CORRECCION Y REHABILITACION</oddHeader>
    <oddFooter>&amp;R&amp;8OFICINA DE DESARROLLO PROGRAMATICO</oddFooter>
  </headerFooter>
  <drawing r:id="rId2"/>
</worksheet>
</file>

<file path=xl/worksheets/sheet5.xml><?xml version="1.0" encoding="utf-8"?>
<worksheet xmlns="http://schemas.openxmlformats.org/spreadsheetml/2006/main" xmlns:r="http://schemas.openxmlformats.org/officeDocument/2006/relationships">
  <dimension ref="A1:AB3101"/>
  <sheetViews>
    <sheetView workbookViewId="0"/>
  </sheetViews>
  <sheetFormatPr defaultRowHeight="15"/>
  <cols>
    <col min="1" max="1" width="36.8554687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 min="257" max="257" width="40.28515625" customWidth="1"/>
    <col min="258" max="258" width="9" customWidth="1"/>
    <col min="259" max="270" width="6.7109375" customWidth="1"/>
    <col min="271" max="271" width="4.28515625" customWidth="1"/>
    <col min="272" max="272" width="7" customWidth="1"/>
    <col min="273" max="273" width="11.7109375" customWidth="1"/>
    <col min="274" max="274" width="7.140625" customWidth="1"/>
    <col min="275" max="275" width="4" customWidth="1"/>
    <col min="276" max="276" width="7.140625" customWidth="1"/>
    <col min="277" max="277" width="5" bestFit="1" customWidth="1"/>
    <col min="278" max="278" width="6" customWidth="1"/>
    <col min="279" max="279" width="4.5703125" bestFit="1" customWidth="1"/>
    <col min="280" max="280" width="6.140625" customWidth="1"/>
    <col min="281" max="281" width="5.140625" bestFit="1" customWidth="1"/>
    <col min="282" max="282" width="6.42578125" customWidth="1"/>
    <col min="283" max="283" width="4.28515625" bestFit="1" customWidth="1"/>
    <col min="284" max="284" width="6.85546875" customWidth="1"/>
    <col min="513" max="513" width="40.28515625" customWidth="1"/>
    <col min="514" max="514" width="9" customWidth="1"/>
    <col min="515" max="526" width="6.7109375" customWidth="1"/>
    <col min="527" max="527" width="4.28515625" customWidth="1"/>
    <col min="528" max="528" width="7" customWidth="1"/>
    <col min="529" max="529" width="11.7109375" customWidth="1"/>
    <col min="530" max="530" width="7.140625" customWidth="1"/>
    <col min="531" max="531" width="4" customWidth="1"/>
    <col min="532" max="532" width="7.140625" customWidth="1"/>
    <col min="533" max="533" width="5" bestFit="1" customWidth="1"/>
    <col min="534" max="534" width="6" customWidth="1"/>
    <col min="535" max="535" width="4.5703125" bestFit="1" customWidth="1"/>
    <col min="536" max="536" width="6.140625" customWidth="1"/>
    <col min="537" max="537" width="5.140625" bestFit="1" customWidth="1"/>
    <col min="538" max="538" width="6.42578125" customWidth="1"/>
    <col min="539" max="539" width="4.28515625" bestFit="1" customWidth="1"/>
    <col min="540" max="540" width="6.85546875" customWidth="1"/>
    <col min="769" max="769" width="40.28515625" customWidth="1"/>
    <col min="770" max="770" width="9" customWidth="1"/>
    <col min="771" max="782" width="6.7109375" customWidth="1"/>
    <col min="783" max="783" width="4.28515625" customWidth="1"/>
    <col min="784" max="784" width="7" customWidth="1"/>
    <col min="785" max="785" width="11.7109375" customWidth="1"/>
    <col min="786" max="786" width="7.140625" customWidth="1"/>
    <col min="787" max="787" width="4" customWidth="1"/>
    <col min="788" max="788" width="7.140625" customWidth="1"/>
    <col min="789" max="789" width="5" bestFit="1" customWidth="1"/>
    <col min="790" max="790" width="6" customWidth="1"/>
    <col min="791" max="791" width="4.5703125" bestFit="1" customWidth="1"/>
    <col min="792" max="792" width="6.140625" customWidth="1"/>
    <col min="793" max="793" width="5.140625" bestFit="1" customWidth="1"/>
    <col min="794" max="794" width="6.42578125" customWidth="1"/>
    <col min="795" max="795" width="4.28515625" bestFit="1" customWidth="1"/>
    <col min="796" max="796" width="6.85546875" customWidth="1"/>
    <col min="1025" max="1025" width="40.28515625" customWidth="1"/>
    <col min="1026" max="1026" width="9" customWidth="1"/>
    <col min="1027" max="1038" width="6.7109375" customWidth="1"/>
    <col min="1039" max="1039" width="4.28515625" customWidth="1"/>
    <col min="1040" max="1040" width="7" customWidth="1"/>
    <col min="1041" max="1041" width="11.7109375" customWidth="1"/>
    <col min="1042" max="1042" width="7.140625" customWidth="1"/>
    <col min="1043" max="1043" width="4" customWidth="1"/>
    <col min="1044" max="1044" width="7.140625" customWidth="1"/>
    <col min="1045" max="1045" width="5" bestFit="1" customWidth="1"/>
    <col min="1046" max="1046" width="6" customWidth="1"/>
    <col min="1047" max="1047" width="4.5703125" bestFit="1" customWidth="1"/>
    <col min="1048" max="1048" width="6.140625" customWidth="1"/>
    <col min="1049" max="1049" width="5.140625" bestFit="1" customWidth="1"/>
    <col min="1050" max="1050" width="6.42578125" customWidth="1"/>
    <col min="1051" max="1051" width="4.28515625" bestFit="1" customWidth="1"/>
    <col min="1052" max="1052" width="6.85546875" customWidth="1"/>
    <col min="1281" max="1281" width="40.28515625" customWidth="1"/>
    <col min="1282" max="1282" width="9" customWidth="1"/>
    <col min="1283" max="1294" width="6.7109375" customWidth="1"/>
    <col min="1295" max="1295" width="4.28515625" customWidth="1"/>
    <col min="1296" max="1296" width="7" customWidth="1"/>
    <col min="1297" max="1297" width="11.7109375" customWidth="1"/>
    <col min="1298" max="1298" width="7.140625" customWidth="1"/>
    <col min="1299" max="1299" width="4" customWidth="1"/>
    <col min="1300" max="1300" width="7.140625" customWidth="1"/>
    <col min="1301" max="1301" width="5" bestFit="1" customWidth="1"/>
    <col min="1302" max="1302" width="6" customWidth="1"/>
    <col min="1303" max="1303" width="4.5703125" bestFit="1" customWidth="1"/>
    <col min="1304" max="1304" width="6.140625" customWidth="1"/>
    <col min="1305" max="1305" width="5.140625" bestFit="1" customWidth="1"/>
    <col min="1306" max="1306" width="6.42578125" customWidth="1"/>
    <col min="1307" max="1307" width="4.28515625" bestFit="1" customWidth="1"/>
    <col min="1308" max="1308" width="6.85546875" customWidth="1"/>
    <col min="1537" max="1537" width="40.28515625" customWidth="1"/>
    <col min="1538" max="1538" width="9" customWidth="1"/>
    <col min="1539" max="1550" width="6.7109375" customWidth="1"/>
    <col min="1551" max="1551" width="4.28515625" customWidth="1"/>
    <col min="1552" max="1552" width="7" customWidth="1"/>
    <col min="1553" max="1553" width="11.7109375" customWidth="1"/>
    <col min="1554" max="1554" width="7.140625" customWidth="1"/>
    <col min="1555" max="1555" width="4" customWidth="1"/>
    <col min="1556" max="1556" width="7.140625" customWidth="1"/>
    <col min="1557" max="1557" width="5" bestFit="1" customWidth="1"/>
    <col min="1558" max="1558" width="6" customWidth="1"/>
    <col min="1559" max="1559" width="4.5703125" bestFit="1" customWidth="1"/>
    <col min="1560" max="1560" width="6.140625" customWidth="1"/>
    <col min="1561" max="1561" width="5.140625" bestFit="1" customWidth="1"/>
    <col min="1562" max="1562" width="6.42578125" customWidth="1"/>
    <col min="1563" max="1563" width="4.28515625" bestFit="1" customWidth="1"/>
    <col min="1564" max="1564" width="6.85546875" customWidth="1"/>
    <col min="1793" max="1793" width="40.28515625" customWidth="1"/>
    <col min="1794" max="1794" width="9" customWidth="1"/>
    <col min="1795" max="1806" width="6.7109375" customWidth="1"/>
    <col min="1807" max="1807" width="4.28515625" customWidth="1"/>
    <col min="1808" max="1808" width="7" customWidth="1"/>
    <col min="1809" max="1809" width="11.7109375" customWidth="1"/>
    <col min="1810" max="1810" width="7.140625" customWidth="1"/>
    <col min="1811" max="1811" width="4" customWidth="1"/>
    <col min="1812" max="1812" width="7.140625" customWidth="1"/>
    <col min="1813" max="1813" width="5" bestFit="1" customWidth="1"/>
    <col min="1814" max="1814" width="6" customWidth="1"/>
    <col min="1815" max="1815" width="4.5703125" bestFit="1" customWidth="1"/>
    <col min="1816" max="1816" width="6.140625" customWidth="1"/>
    <col min="1817" max="1817" width="5.140625" bestFit="1" customWidth="1"/>
    <col min="1818" max="1818" width="6.42578125" customWidth="1"/>
    <col min="1819" max="1819" width="4.28515625" bestFit="1" customWidth="1"/>
    <col min="1820" max="1820" width="6.85546875" customWidth="1"/>
    <col min="2049" max="2049" width="40.28515625" customWidth="1"/>
    <col min="2050" max="2050" width="9" customWidth="1"/>
    <col min="2051" max="2062" width="6.7109375" customWidth="1"/>
    <col min="2063" max="2063" width="4.28515625" customWidth="1"/>
    <col min="2064" max="2064" width="7" customWidth="1"/>
    <col min="2065" max="2065" width="11.7109375" customWidth="1"/>
    <col min="2066" max="2066" width="7.140625" customWidth="1"/>
    <col min="2067" max="2067" width="4" customWidth="1"/>
    <col min="2068" max="2068" width="7.140625" customWidth="1"/>
    <col min="2069" max="2069" width="5" bestFit="1" customWidth="1"/>
    <col min="2070" max="2070" width="6" customWidth="1"/>
    <col min="2071" max="2071" width="4.5703125" bestFit="1" customWidth="1"/>
    <col min="2072" max="2072" width="6.140625" customWidth="1"/>
    <col min="2073" max="2073" width="5.140625" bestFit="1" customWidth="1"/>
    <col min="2074" max="2074" width="6.42578125" customWidth="1"/>
    <col min="2075" max="2075" width="4.28515625" bestFit="1" customWidth="1"/>
    <col min="2076" max="2076" width="6.85546875" customWidth="1"/>
    <col min="2305" max="2305" width="40.28515625" customWidth="1"/>
    <col min="2306" max="2306" width="9" customWidth="1"/>
    <col min="2307" max="2318" width="6.7109375" customWidth="1"/>
    <col min="2319" max="2319" width="4.28515625" customWidth="1"/>
    <col min="2320" max="2320" width="7" customWidth="1"/>
    <col min="2321" max="2321" width="11.7109375" customWidth="1"/>
    <col min="2322" max="2322" width="7.140625" customWidth="1"/>
    <col min="2323" max="2323" width="4" customWidth="1"/>
    <col min="2324" max="2324" width="7.140625" customWidth="1"/>
    <col min="2325" max="2325" width="5" bestFit="1" customWidth="1"/>
    <col min="2326" max="2326" width="6" customWidth="1"/>
    <col min="2327" max="2327" width="4.5703125" bestFit="1" customWidth="1"/>
    <col min="2328" max="2328" width="6.140625" customWidth="1"/>
    <col min="2329" max="2329" width="5.140625" bestFit="1" customWidth="1"/>
    <col min="2330" max="2330" width="6.42578125" customWidth="1"/>
    <col min="2331" max="2331" width="4.28515625" bestFit="1" customWidth="1"/>
    <col min="2332" max="2332" width="6.85546875" customWidth="1"/>
    <col min="2561" max="2561" width="40.28515625" customWidth="1"/>
    <col min="2562" max="2562" width="9" customWidth="1"/>
    <col min="2563" max="2574" width="6.7109375" customWidth="1"/>
    <col min="2575" max="2575" width="4.28515625" customWidth="1"/>
    <col min="2576" max="2576" width="7" customWidth="1"/>
    <col min="2577" max="2577" width="11.7109375" customWidth="1"/>
    <col min="2578" max="2578" width="7.140625" customWidth="1"/>
    <col min="2579" max="2579" width="4" customWidth="1"/>
    <col min="2580" max="2580" width="7.140625" customWidth="1"/>
    <col min="2581" max="2581" width="5" bestFit="1" customWidth="1"/>
    <col min="2582" max="2582" width="6" customWidth="1"/>
    <col min="2583" max="2583" width="4.5703125" bestFit="1" customWidth="1"/>
    <col min="2584" max="2584" width="6.140625" customWidth="1"/>
    <col min="2585" max="2585" width="5.140625" bestFit="1" customWidth="1"/>
    <col min="2586" max="2586" width="6.42578125" customWidth="1"/>
    <col min="2587" max="2587" width="4.28515625" bestFit="1" customWidth="1"/>
    <col min="2588" max="2588" width="6.85546875" customWidth="1"/>
    <col min="2817" max="2817" width="40.28515625" customWidth="1"/>
    <col min="2818" max="2818" width="9" customWidth="1"/>
    <col min="2819" max="2830" width="6.7109375" customWidth="1"/>
    <col min="2831" max="2831" width="4.28515625" customWidth="1"/>
    <col min="2832" max="2832" width="7" customWidth="1"/>
    <col min="2833" max="2833" width="11.7109375" customWidth="1"/>
    <col min="2834" max="2834" width="7.140625" customWidth="1"/>
    <col min="2835" max="2835" width="4" customWidth="1"/>
    <col min="2836" max="2836" width="7.140625" customWidth="1"/>
    <col min="2837" max="2837" width="5" bestFit="1" customWidth="1"/>
    <col min="2838" max="2838" width="6" customWidth="1"/>
    <col min="2839" max="2839" width="4.5703125" bestFit="1" customWidth="1"/>
    <col min="2840" max="2840" width="6.140625" customWidth="1"/>
    <col min="2841" max="2841" width="5.140625" bestFit="1" customWidth="1"/>
    <col min="2842" max="2842" width="6.42578125" customWidth="1"/>
    <col min="2843" max="2843" width="4.28515625" bestFit="1" customWidth="1"/>
    <col min="2844" max="2844" width="6.85546875" customWidth="1"/>
    <col min="3073" max="3073" width="40.28515625" customWidth="1"/>
    <col min="3074" max="3074" width="9" customWidth="1"/>
    <col min="3075" max="3086" width="6.7109375" customWidth="1"/>
    <col min="3087" max="3087" width="4.28515625" customWidth="1"/>
    <col min="3088" max="3088" width="7" customWidth="1"/>
    <col min="3089" max="3089" width="11.7109375" customWidth="1"/>
    <col min="3090" max="3090" width="7.140625" customWidth="1"/>
    <col min="3091" max="3091" width="4" customWidth="1"/>
    <col min="3092" max="3092" width="7.140625" customWidth="1"/>
    <col min="3093" max="3093" width="5" bestFit="1" customWidth="1"/>
    <col min="3094" max="3094" width="6" customWidth="1"/>
    <col min="3095" max="3095" width="4.5703125" bestFit="1" customWidth="1"/>
    <col min="3096" max="3096" width="6.140625" customWidth="1"/>
    <col min="3097" max="3097" width="5.140625" bestFit="1" customWidth="1"/>
    <col min="3098" max="3098" width="6.42578125" customWidth="1"/>
    <col min="3099" max="3099" width="4.28515625" bestFit="1" customWidth="1"/>
    <col min="3100" max="3100" width="6.85546875" customWidth="1"/>
    <col min="3329" max="3329" width="40.28515625" customWidth="1"/>
    <col min="3330" max="3330" width="9" customWidth="1"/>
    <col min="3331" max="3342" width="6.7109375" customWidth="1"/>
    <col min="3343" max="3343" width="4.28515625" customWidth="1"/>
    <col min="3344" max="3344" width="7" customWidth="1"/>
    <col min="3345" max="3345" width="11.7109375" customWidth="1"/>
    <col min="3346" max="3346" width="7.140625" customWidth="1"/>
    <col min="3347" max="3347" width="4" customWidth="1"/>
    <col min="3348" max="3348" width="7.140625" customWidth="1"/>
    <col min="3349" max="3349" width="5" bestFit="1" customWidth="1"/>
    <col min="3350" max="3350" width="6" customWidth="1"/>
    <col min="3351" max="3351" width="4.5703125" bestFit="1" customWidth="1"/>
    <col min="3352" max="3352" width="6.140625" customWidth="1"/>
    <col min="3353" max="3353" width="5.140625" bestFit="1" customWidth="1"/>
    <col min="3354" max="3354" width="6.42578125" customWidth="1"/>
    <col min="3355" max="3355" width="4.28515625" bestFit="1" customWidth="1"/>
    <col min="3356" max="3356" width="6.85546875" customWidth="1"/>
    <col min="3585" max="3585" width="40.28515625" customWidth="1"/>
    <col min="3586" max="3586" width="9" customWidth="1"/>
    <col min="3587" max="3598" width="6.7109375" customWidth="1"/>
    <col min="3599" max="3599" width="4.28515625" customWidth="1"/>
    <col min="3600" max="3600" width="7" customWidth="1"/>
    <col min="3601" max="3601" width="11.7109375" customWidth="1"/>
    <col min="3602" max="3602" width="7.140625" customWidth="1"/>
    <col min="3603" max="3603" width="4" customWidth="1"/>
    <col min="3604" max="3604" width="7.140625" customWidth="1"/>
    <col min="3605" max="3605" width="5" bestFit="1" customWidth="1"/>
    <col min="3606" max="3606" width="6" customWidth="1"/>
    <col min="3607" max="3607" width="4.5703125" bestFit="1" customWidth="1"/>
    <col min="3608" max="3608" width="6.140625" customWidth="1"/>
    <col min="3609" max="3609" width="5.140625" bestFit="1" customWidth="1"/>
    <col min="3610" max="3610" width="6.42578125" customWidth="1"/>
    <col min="3611" max="3611" width="4.28515625" bestFit="1" customWidth="1"/>
    <col min="3612" max="3612" width="6.85546875" customWidth="1"/>
    <col min="3841" max="3841" width="40.28515625" customWidth="1"/>
    <col min="3842" max="3842" width="9" customWidth="1"/>
    <col min="3843" max="3854" width="6.7109375" customWidth="1"/>
    <col min="3855" max="3855" width="4.28515625" customWidth="1"/>
    <col min="3856" max="3856" width="7" customWidth="1"/>
    <col min="3857" max="3857" width="11.7109375" customWidth="1"/>
    <col min="3858" max="3858" width="7.140625" customWidth="1"/>
    <col min="3859" max="3859" width="4" customWidth="1"/>
    <col min="3860" max="3860" width="7.140625" customWidth="1"/>
    <col min="3861" max="3861" width="5" bestFit="1" customWidth="1"/>
    <col min="3862" max="3862" width="6" customWidth="1"/>
    <col min="3863" max="3863" width="4.5703125" bestFit="1" customWidth="1"/>
    <col min="3864" max="3864" width="6.140625" customWidth="1"/>
    <col min="3865" max="3865" width="5.140625" bestFit="1" customWidth="1"/>
    <col min="3866" max="3866" width="6.42578125" customWidth="1"/>
    <col min="3867" max="3867" width="4.28515625" bestFit="1" customWidth="1"/>
    <col min="3868" max="3868" width="6.85546875" customWidth="1"/>
    <col min="4097" max="4097" width="40.28515625" customWidth="1"/>
    <col min="4098" max="4098" width="9" customWidth="1"/>
    <col min="4099" max="4110" width="6.7109375" customWidth="1"/>
    <col min="4111" max="4111" width="4.28515625" customWidth="1"/>
    <col min="4112" max="4112" width="7" customWidth="1"/>
    <col min="4113" max="4113" width="11.7109375" customWidth="1"/>
    <col min="4114" max="4114" width="7.140625" customWidth="1"/>
    <col min="4115" max="4115" width="4" customWidth="1"/>
    <col min="4116" max="4116" width="7.140625" customWidth="1"/>
    <col min="4117" max="4117" width="5" bestFit="1" customWidth="1"/>
    <col min="4118" max="4118" width="6" customWidth="1"/>
    <col min="4119" max="4119" width="4.5703125" bestFit="1" customWidth="1"/>
    <col min="4120" max="4120" width="6.140625" customWidth="1"/>
    <col min="4121" max="4121" width="5.140625" bestFit="1" customWidth="1"/>
    <col min="4122" max="4122" width="6.42578125" customWidth="1"/>
    <col min="4123" max="4123" width="4.28515625" bestFit="1" customWidth="1"/>
    <col min="4124" max="4124" width="6.85546875" customWidth="1"/>
    <col min="4353" max="4353" width="40.28515625" customWidth="1"/>
    <col min="4354" max="4354" width="9" customWidth="1"/>
    <col min="4355" max="4366" width="6.7109375" customWidth="1"/>
    <col min="4367" max="4367" width="4.28515625" customWidth="1"/>
    <col min="4368" max="4368" width="7" customWidth="1"/>
    <col min="4369" max="4369" width="11.7109375" customWidth="1"/>
    <col min="4370" max="4370" width="7.140625" customWidth="1"/>
    <col min="4371" max="4371" width="4" customWidth="1"/>
    <col min="4372" max="4372" width="7.140625" customWidth="1"/>
    <col min="4373" max="4373" width="5" bestFit="1" customWidth="1"/>
    <col min="4374" max="4374" width="6" customWidth="1"/>
    <col min="4375" max="4375" width="4.5703125" bestFit="1" customWidth="1"/>
    <col min="4376" max="4376" width="6.140625" customWidth="1"/>
    <col min="4377" max="4377" width="5.140625" bestFit="1" customWidth="1"/>
    <col min="4378" max="4378" width="6.42578125" customWidth="1"/>
    <col min="4379" max="4379" width="4.28515625" bestFit="1" customWidth="1"/>
    <col min="4380" max="4380" width="6.85546875" customWidth="1"/>
    <col min="4609" max="4609" width="40.28515625" customWidth="1"/>
    <col min="4610" max="4610" width="9" customWidth="1"/>
    <col min="4611" max="4622" width="6.7109375" customWidth="1"/>
    <col min="4623" max="4623" width="4.28515625" customWidth="1"/>
    <col min="4624" max="4624" width="7" customWidth="1"/>
    <col min="4625" max="4625" width="11.7109375" customWidth="1"/>
    <col min="4626" max="4626" width="7.140625" customWidth="1"/>
    <col min="4627" max="4627" width="4" customWidth="1"/>
    <col min="4628" max="4628" width="7.140625" customWidth="1"/>
    <col min="4629" max="4629" width="5" bestFit="1" customWidth="1"/>
    <col min="4630" max="4630" width="6" customWidth="1"/>
    <col min="4631" max="4631" width="4.5703125" bestFit="1" customWidth="1"/>
    <col min="4632" max="4632" width="6.140625" customWidth="1"/>
    <col min="4633" max="4633" width="5.140625" bestFit="1" customWidth="1"/>
    <col min="4634" max="4634" width="6.42578125" customWidth="1"/>
    <col min="4635" max="4635" width="4.28515625" bestFit="1" customWidth="1"/>
    <col min="4636" max="4636" width="6.85546875" customWidth="1"/>
    <col min="4865" max="4865" width="40.28515625" customWidth="1"/>
    <col min="4866" max="4866" width="9" customWidth="1"/>
    <col min="4867" max="4878" width="6.7109375" customWidth="1"/>
    <col min="4879" max="4879" width="4.28515625" customWidth="1"/>
    <col min="4880" max="4880" width="7" customWidth="1"/>
    <col min="4881" max="4881" width="11.7109375" customWidth="1"/>
    <col min="4882" max="4882" width="7.140625" customWidth="1"/>
    <col min="4883" max="4883" width="4" customWidth="1"/>
    <col min="4884" max="4884" width="7.140625" customWidth="1"/>
    <col min="4885" max="4885" width="5" bestFit="1" customWidth="1"/>
    <col min="4886" max="4886" width="6" customWidth="1"/>
    <col min="4887" max="4887" width="4.5703125" bestFit="1" customWidth="1"/>
    <col min="4888" max="4888" width="6.140625" customWidth="1"/>
    <col min="4889" max="4889" width="5.140625" bestFit="1" customWidth="1"/>
    <col min="4890" max="4890" width="6.42578125" customWidth="1"/>
    <col min="4891" max="4891" width="4.28515625" bestFit="1" customWidth="1"/>
    <col min="4892" max="4892" width="6.85546875" customWidth="1"/>
    <col min="5121" max="5121" width="40.28515625" customWidth="1"/>
    <col min="5122" max="5122" width="9" customWidth="1"/>
    <col min="5123" max="5134" width="6.7109375" customWidth="1"/>
    <col min="5135" max="5135" width="4.28515625" customWidth="1"/>
    <col min="5136" max="5136" width="7" customWidth="1"/>
    <col min="5137" max="5137" width="11.7109375" customWidth="1"/>
    <col min="5138" max="5138" width="7.140625" customWidth="1"/>
    <col min="5139" max="5139" width="4" customWidth="1"/>
    <col min="5140" max="5140" width="7.140625" customWidth="1"/>
    <col min="5141" max="5141" width="5" bestFit="1" customWidth="1"/>
    <col min="5142" max="5142" width="6" customWidth="1"/>
    <col min="5143" max="5143" width="4.5703125" bestFit="1" customWidth="1"/>
    <col min="5144" max="5144" width="6.140625" customWidth="1"/>
    <col min="5145" max="5145" width="5.140625" bestFit="1" customWidth="1"/>
    <col min="5146" max="5146" width="6.42578125" customWidth="1"/>
    <col min="5147" max="5147" width="4.28515625" bestFit="1" customWidth="1"/>
    <col min="5148" max="5148" width="6.85546875" customWidth="1"/>
    <col min="5377" max="5377" width="40.28515625" customWidth="1"/>
    <col min="5378" max="5378" width="9" customWidth="1"/>
    <col min="5379" max="5390" width="6.7109375" customWidth="1"/>
    <col min="5391" max="5391" width="4.28515625" customWidth="1"/>
    <col min="5392" max="5392" width="7" customWidth="1"/>
    <col min="5393" max="5393" width="11.7109375" customWidth="1"/>
    <col min="5394" max="5394" width="7.140625" customWidth="1"/>
    <col min="5395" max="5395" width="4" customWidth="1"/>
    <col min="5396" max="5396" width="7.140625" customWidth="1"/>
    <col min="5397" max="5397" width="5" bestFit="1" customWidth="1"/>
    <col min="5398" max="5398" width="6" customWidth="1"/>
    <col min="5399" max="5399" width="4.5703125" bestFit="1" customWidth="1"/>
    <col min="5400" max="5400" width="6.140625" customWidth="1"/>
    <col min="5401" max="5401" width="5.140625" bestFit="1" customWidth="1"/>
    <col min="5402" max="5402" width="6.42578125" customWidth="1"/>
    <col min="5403" max="5403" width="4.28515625" bestFit="1" customWidth="1"/>
    <col min="5404" max="5404" width="6.85546875" customWidth="1"/>
    <col min="5633" max="5633" width="40.28515625" customWidth="1"/>
    <col min="5634" max="5634" width="9" customWidth="1"/>
    <col min="5635" max="5646" width="6.7109375" customWidth="1"/>
    <col min="5647" max="5647" width="4.28515625" customWidth="1"/>
    <col min="5648" max="5648" width="7" customWidth="1"/>
    <col min="5649" max="5649" width="11.7109375" customWidth="1"/>
    <col min="5650" max="5650" width="7.140625" customWidth="1"/>
    <col min="5651" max="5651" width="4" customWidth="1"/>
    <col min="5652" max="5652" width="7.140625" customWidth="1"/>
    <col min="5653" max="5653" width="5" bestFit="1" customWidth="1"/>
    <col min="5654" max="5654" width="6" customWidth="1"/>
    <col min="5655" max="5655" width="4.5703125" bestFit="1" customWidth="1"/>
    <col min="5656" max="5656" width="6.140625" customWidth="1"/>
    <col min="5657" max="5657" width="5.140625" bestFit="1" customWidth="1"/>
    <col min="5658" max="5658" width="6.42578125" customWidth="1"/>
    <col min="5659" max="5659" width="4.28515625" bestFit="1" customWidth="1"/>
    <col min="5660" max="5660" width="6.85546875" customWidth="1"/>
    <col min="5889" max="5889" width="40.28515625" customWidth="1"/>
    <col min="5890" max="5890" width="9" customWidth="1"/>
    <col min="5891" max="5902" width="6.7109375" customWidth="1"/>
    <col min="5903" max="5903" width="4.28515625" customWidth="1"/>
    <col min="5904" max="5904" width="7" customWidth="1"/>
    <col min="5905" max="5905" width="11.7109375" customWidth="1"/>
    <col min="5906" max="5906" width="7.140625" customWidth="1"/>
    <col min="5907" max="5907" width="4" customWidth="1"/>
    <col min="5908" max="5908" width="7.140625" customWidth="1"/>
    <col min="5909" max="5909" width="5" bestFit="1" customWidth="1"/>
    <col min="5910" max="5910" width="6" customWidth="1"/>
    <col min="5911" max="5911" width="4.5703125" bestFit="1" customWidth="1"/>
    <col min="5912" max="5912" width="6.140625" customWidth="1"/>
    <col min="5913" max="5913" width="5.140625" bestFit="1" customWidth="1"/>
    <col min="5914" max="5914" width="6.42578125" customWidth="1"/>
    <col min="5915" max="5915" width="4.28515625" bestFit="1" customWidth="1"/>
    <col min="5916" max="5916" width="6.85546875" customWidth="1"/>
    <col min="6145" max="6145" width="40.28515625" customWidth="1"/>
    <col min="6146" max="6146" width="9" customWidth="1"/>
    <col min="6147" max="6158" width="6.7109375" customWidth="1"/>
    <col min="6159" max="6159" width="4.28515625" customWidth="1"/>
    <col min="6160" max="6160" width="7" customWidth="1"/>
    <col min="6161" max="6161" width="11.7109375" customWidth="1"/>
    <col min="6162" max="6162" width="7.140625" customWidth="1"/>
    <col min="6163" max="6163" width="4" customWidth="1"/>
    <col min="6164" max="6164" width="7.140625" customWidth="1"/>
    <col min="6165" max="6165" width="5" bestFit="1" customWidth="1"/>
    <col min="6166" max="6166" width="6" customWidth="1"/>
    <col min="6167" max="6167" width="4.5703125" bestFit="1" customWidth="1"/>
    <col min="6168" max="6168" width="6.140625" customWidth="1"/>
    <col min="6169" max="6169" width="5.140625" bestFit="1" customWidth="1"/>
    <col min="6170" max="6170" width="6.42578125" customWidth="1"/>
    <col min="6171" max="6171" width="4.28515625" bestFit="1" customWidth="1"/>
    <col min="6172" max="6172" width="6.85546875" customWidth="1"/>
    <col min="6401" max="6401" width="40.28515625" customWidth="1"/>
    <col min="6402" max="6402" width="9" customWidth="1"/>
    <col min="6403" max="6414" width="6.7109375" customWidth="1"/>
    <col min="6415" max="6415" width="4.28515625" customWidth="1"/>
    <col min="6416" max="6416" width="7" customWidth="1"/>
    <col min="6417" max="6417" width="11.7109375" customWidth="1"/>
    <col min="6418" max="6418" width="7.140625" customWidth="1"/>
    <col min="6419" max="6419" width="4" customWidth="1"/>
    <col min="6420" max="6420" width="7.140625" customWidth="1"/>
    <col min="6421" max="6421" width="5" bestFit="1" customWidth="1"/>
    <col min="6422" max="6422" width="6" customWidth="1"/>
    <col min="6423" max="6423" width="4.5703125" bestFit="1" customWidth="1"/>
    <col min="6424" max="6424" width="6.140625" customWidth="1"/>
    <col min="6425" max="6425" width="5.140625" bestFit="1" customWidth="1"/>
    <col min="6426" max="6426" width="6.42578125" customWidth="1"/>
    <col min="6427" max="6427" width="4.28515625" bestFit="1" customWidth="1"/>
    <col min="6428" max="6428" width="6.85546875" customWidth="1"/>
    <col min="6657" max="6657" width="40.28515625" customWidth="1"/>
    <col min="6658" max="6658" width="9" customWidth="1"/>
    <col min="6659" max="6670" width="6.7109375" customWidth="1"/>
    <col min="6671" max="6671" width="4.28515625" customWidth="1"/>
    <col min="6672" max="6672" width="7" customWidth="1"/>
    <col min="6673" max="6673" width="11.7109375" customWidth="1"/>
    <col min="6674" max="6674" width="7.140625" customWidth="1"/>
    <col min="6675" max="6675" width="4" customWidth="1"/>
    <col min="6676" max="6676" width="7.140625" customWidth="1"/>
    <col min="6677" max="6677" width="5" bestFit="1" customWidth="1"/>
    <col min="6678" max="6678" width="6" customWidth="1"/>
    <col min="6679" max="6679" width="4.5703125" bestFit="1" customWidth="1"/>
    <col min="6680" max="6680" width="6.140625" customWidth="1"/>
    <col min="6681" max="6681" width="5.140625" bestFit="1" customWidth="1"/>
    <col min="6682" max="6682" width="6.42578125" customWidth="1"/>
    <col min="6683" max="6683" width="4.28515625" bestFit="1" customWidth="1"/>
    <col min="6684" max="6684" width="6.85546875" customWidth="1"/>
    <col min="6913" max="6913" width="40.28515625" customWidth="1"/>
    <col min="6914" max="6914" width="9" customWidth="1"/>
    <col min="6915" max="6926" width="6.7109375" customWidth="1"/>
    <col min="6927" max="6927" width="4.28515625" customWidth="1"/>
    <col min="6928" max="6928" width="7" customWidth="1"/>
    <col min="6929" max="6929" width="11.7109375" customWidth="1"/>
    <col min="6930" max="6930" width="7.140625" customWidth="1"/>
    <col min="6931" max="6931" width="4" customWidth="1"/>
    <col min="6932" max="6932" width="7.140625" customWidth="1"/>
    <col min="6933" max="6933" width="5" bestFit="1" customWidth="1"/>
    <col min="6934" max="6934" width="6" customWidth="1"/>
    <col min="6935" max="6935" width="4.5703125" bestFit="1" customWidth="1"/>
    <col min="6936" max="6936" width="6.140625" customWidth="1"/>
    <col min="6937" max="6937" width="5.140625" bestFit="1" customWidth="1"/>
    <col min="6938" max="6938" width="6.42578125" customWidth="1"/>
    <col min="6939" max="6939" width="4.28515625" bestFit="1" customWidth="1"/>
    <col min="6940" max="6940" width="6.85546875" customWidth="1"/>
    <col min="7169" max="7169" width="40.28515625" customWidth="1"/>
    <col min="7170" max="7170" width="9" customWidth="1"/>
    <col min="7171" max="7182" width="6.7109375" customWidth="1"/>
    <col min="7183" max="7183" width="4.28515625" customWidth="1"/>
    <col min="7184" max="7184" width="7" customWidth="1"/>
    <col min="7185" max="7185" width="11.7109375" customWidth="1"/>
    <col min="7186" max="7186" width="7.140625" customWidth="1"/>
    <col min="7187" max="7187" width="4" customWidth="1"/>
    <col min="7188" max="7188" width="7.140625" customWidth="1"/>
    <col min="7189" max="7189" width="5" bestFit="1" customWidth="1"/>
    <col min="7190" max="7190" width="6" customWidth="1"/>
    <col min="7191" max="7191" width="4.5703125" bestFit="1" customWidth="1"/>
    <col min="7192" max="7192" width="6.140625" customWidth="1"/>
    <col min="7193" max="7193" width="5.140625" bestFit="1" customWidth="1"/>
    <col min="7194" max="7194" width="6.42578125" customWidth="1"/>
    <col min="7195" max="7195" width="4.28515625" bestFit="1" customWidth="1"/>
    <col min="7196" max="7196" width="6.85546875" customWidth="1"/>
    <col min="7425" max="7425" width="40.28515625" customWidth="1"/>
    <col min="7426" max="7426" width="9" customWidth="1"/>
    <col min="7427" max="7438" width="6.7109375" customWidth="1"/>
    <col min="7439" max="7439" width="4.28515625" customWidth="1"/>
    <col min="7440" max="7440" width="7" customWidth="1"/>
    <col min="7441" max="7441" width="11.7109375" customWidth="1"/>
    <col min="7442" max="7442" width="7.140625" customWidth="1"/>
    <col min="7443" max="7443" width="4" customWidth="1"/>
    <col min="7444" max="7444" width="7.140625" customWidth="1"/>
    <col min="7445" max="7445" width="5" bestFit="1" customWidth="1"/>
    <col min="7446" max="7446" width="6" customWidth="1"/>
    <col min="7447" max="7447" width="4.5703125" bestFit="1" customWidth="1"/>
    <col min="7448" max="7448" width="6.140625" customWidth="1"/>
    <col min="7449" max="7449" width="5.140625" bestFit="1" customWidth="1"/>
    <col min="7450" max="7450" width="6.42578125" customWidth="1"/>
    <col min="7451" max="7451" width="4.28515625" bestFit="1" customWidth="1"/>
    <col min="7452" max="7452" width="6.85546875" customWidth="1"/>
    <col min="7681" max="7681" width="40.28515625" customWidth="1"/>
    <col min="7682" max="7682" width="9" customWidth="1"/>
    <col min="7683" max="7694" width="6.7109375" customWidth="1"/>
    <col min="7695" max="7695" width="4.28515625" customWidth="1"/>
    <col min="7696" max="7696" width="7" customWidth="1"/>
    <col min="7697" max="7697" width="11.7109375" customWidth="1"/>
    <col min="7698" max="7698" width="7.140625" customWidth="1"/>
    <col min="7699" max="7699" width="4" customWidth="1"/>
    <col min="7700" max="7700" width="7.140625" customWidth="1"/>
    <col min="7701" max="7701" width="5" bestFit="1" customWidth="1"/>
    <col min="7702" max="7702" width="6" customWidth="1"/>
    <col min="7703" max="7703" width="4.5703125" bestFit="1" customWidth="1"/>
    <col min="7704" max="7704" width="6.140625" customWidth="1"/>
    <col min="7705" max="7705" width="5.140625" bestFit="1" customWidth="1"/>
    <col min="7706" max="7706" width="6.42578125" customWidth="1"/>
    <col min="7707" max="7707" width="4.28515625" bestFit="1" customWidth="1"/>
    <col min="7708" max="7708" width="6.85546875" customWidth="1"/>
    <col min="7937" max="7937" width="40.28515625" customWidth="1"/>
    <col min="7938" max="7938" width="9" customWidth="1"/>
    <col min="7939" max="7950" width="6.7109375" customWidth="1"/>
    <col min="7951" max="7951" width="4.28515625" customWidth="1"/>
    <col min="7952" max="7952" width="7" customWidth="1"/>
    <col min="7953" max="7953" width="11.7109375" customWidth="1"/>
    <col min="7954" max="7954" width="7.140625" customWidth="1"/>
    <col min="7955" max="7955" width="4" customWidth="1"/>
    <col min="7956" max="7956" width="7.140625" customWidth="1"/>
    <col min="7957" max="7957" width="5" bestFit="1" customWidth="1"/>
    <col min="7958" max="7958" width="6" customWidth="1"/>
    <col min="7959" max="7959" width="4.5703125" bestFit="1" customWidth="1"/>
    <col min="7960" max="7960" width="6.140625" customWidth="1"/>
    <col min="7961" max="7961" width="5.140625" bestFit="1" customWidth="1"/>
    <col min="7962" max="7962" width="6.42578125" customWidth="1"/>
    <col min="7963" max="7963" width="4.28515625" bestFit="1" customWidth="1"/>
    <col min="7964" max="7964" width="6.85546875" customWidth="1"/>
    <col min="8193" max="8193" width="40.28515625" customWidth="1"/>
    <col min="8194" max="8194" width="9" customWidth="1"/>
    <col min="8195" max="8206" width="6.7109375" customWidth="1"/>
    <col min="8207" max="8207" width="4.28515625" customWidth="1"/>
    <col min="8208" max="8208" width="7" customWidth="1"/>
    <col min="8209" max="8209" width="11.7109375" customWidth="1"/>
    <col min="8210" max="8210" width="7.140625" customWidth="1"/>
    <col min="8211" max="8211" width="4" customWidth="1"/>
    <col min="8212" max="8212" width="7.140625" customWidth="1"/>
    <col min="8213" max="8213" width="5" bestFit="1" customWidth="1"/>
    <col min="8214" max="8214" width="6" customWidth="1"/>
    <col min="8215" max="8215" width="4.5703125" bestFit="1" customWidth="1"/>
    <col min="8216" max="8216" width="6.140625" customWidth="1"/>
    <col min="8217" max="8217" width="5.140625" bestFit="1" customWidth="1"/>
    <col min="8218" max="8218" width="6.42578125" customWidth="1"/>
    <col min="8219" max="8219" width="4.28515625" bestFit="1" customWidth="1"/>
    <col min="8220" max="8220" width="6.85546875" customWidth="1"/>
    <col min="8449" max="8449" width="40.28515625" customWidth="1"/>
    <col min="8450" max="8450" width="9" customWidth="1"/>
    <col min="8451" max="8462" width="6.7109375" customWidth="1"/>
    <col min="8463" max="8463" width="4.28515625" customWidth="1"/>
    <col min="8464" max="8464" width="7" customWidth="1"/>
    <col min="8465" max="8465" width="11.7109375" customWidth="1"/>
    <col min="8466" max="8466" width="7.140625" customWidth="1"/>
    <col min="8467" max="8467" width="4" customWidth="1"/>
    <col min="8468" max="8468" width="7.140625" customWidth="1"/>
    <col min="8469" max="8469" width="5" bestFit="1" customWidth="1"/>
    <col min="8470" max="8470" width="6" customWidth="1"/>
    <col min="8471" max="8471" width="4.5703125" bestFit="1" customWidth="1"/>
    <col min="8472" max="8472" width="6.140625" customWidth="1"/>
    <col min="8473" max="8473" width="5.140625" bestFit="1" customWidth="1"/>
    <col min="8474" max="8474" width="6.42578125" customWidth="1"/>
    <col min="8475" max="8475" width="4.28515625" bestFit="1" customWidth="1"/>
    <col min="8476" max="8476" width="6.85546875" customWidth="1"/>
    <col min="8705" max="8705" width="40.28515625" customWidth="1"/>
    <col min="8706" max="8706" width="9" customWidth="1"/>
    <col min="8707" max="8718" width="6.7109375" customWidth="1"/>
    <col min="8719" max="8719" width="4.28515625" customWidth="1"/>
    <col min="8720" max="8720" width="7" customWidth="1"/>
    <col min="8721" max="8721" width="11.7109375" customWidth="1"/>
    <col min="8722" max="8722" width="7.140625" customWidth="1"/>
    <col min="8723" max="8723" width="4" customWidth="1"/>
    <col min="8724" max="8724" width="7.140625" customWidth="1"/>
    <col min="8725" max="8725" width="5" bestFit="1" customWidth="1"/>
    <col min="8726" max="8726" width="6" customWidth="1"/>
    <col min="8727" max="8727" width="4.5703125" bestFit="1" customWidth="1"/>
    <col min="8728" max="8728" width="6.140625" customWidth="1"/>
    <col min="8729" max="8729" width="5.140625" bestFit="1" customWidth="1"/>
    <col min="8730" max="8730" width="6.42578125" customWidth="1"/>
    <col min="8731" max="8731" width="4.28515625" bestFit="1" customWidth="1"/>
    <col min="8732" max="8732" width="6.85546875" customWidth="1"/>
    <col min="8961" max="8961" width="40.28515625" customWidth="1"/>
    <col min="8962" max="8962" width="9" customWidth="1"/>
    <col min="8963" max="8974" width="6.7109375" customWidth="1"/>
    <col min="8975" max="8975" width="4.28515625" customWidth="1"/>
    <col min="8976" max="8976" width="7" customWidth="1"/>
    <col min="8977" max="8977" width="11.7109375" customWidth="1"/>
    <col min="8978" max="8978" width="7.140625" customWidth="1"/>
    <col min="8979" max="8979" width="4" customWidth="1"/>
    <col min="8980" max="8980" width="7.140625" customWidth="1"/>
    <col min="8981" max="8981" width="5" bestFit="1" customWidth="1"/>
    <col min="8982" max="8982" width="6" customWidth="1"/>
    <col min="8983" max="8983" width="4.5703125" bestFit="1" customWidth="1"/>
    <col min="8984" max="8984" width="6.140625" customWidth="1"/>
    <col min="8985" max="8985" width="5.140625" bestFit="1" customWidth="1"/>
    <col min="8986" max="8986" width="6.42578125" customWidth="1"/>
    <col min="8987" max="8987" width="4.28515625" bestFit="1" customWidth="1"/>
    <col min="8988" max="8988" width="6.85546875" customWidth="1"/>
    <col min="9217" max="9217" width="40.28515625" customWidth="1"/>
    <col min="9218" max="9218" width="9" customWidth="1"/>
    <col min="9219" max="9230" width="6.7109375" customWidth="1"/>
    <col min="9231" max="9231" width="4.28515625" customWidth="1"/>
    <col min="9232" max="9232" width="7" customWidth="1"/>
    <col min="9233" max="9233" width="11.7109375" customWidth="1"/>
    <col min="9234" max="9234" width="7.140625" customWidth="1"/>
    <col min="9235" max="9235" width="4" customWidth="1"/>
    <col min="9236" max="9236" width="7.140625" customWidth="1"/>
    <col min="9237" max="9237" width="5" bestFit="1" customWidth="1"/>
    <col min="9238" max="9238" width="6" customWidth="1"/>
    <col min="9239" max="9239" width="4.5703125" bestFit="1" customWidth="1"/>
    <col min="9240" max="9240" width="6.140625" customWidth="1"/>
    <col min="9241" max="9241" width="5.140625" bestFit="1" customWidth="1"/>
    <col min="9242" max="9242" width="6.42578125" customWidth="1"/>
    <col min="9243" max="9243" width="4.28515625" bestFit="1" customWidth="1"/>
    <col min="9244" max="9244" width="6.85546875" customWidth="1"/>
    <col min="9473" max="9473" width="40.28515625" customWidth="1"/>
    <col min="9474" max="9474" width="9" customWidth="1"/>
    <col min="9475" max="9486" width="6.7109375" customWidth="1"/>
    <col min="9487" max="9487" width="4.28515625" customWidth="1"/>
    <col min="9488" max="9488" width="7" customWidth="1"/>
    <col min="9489" max="9489" width="11.7109375" customWidth="1"/>
    <col min="9490" max="9490" width="7.140625" customWidth="1"/>
    <col min="9491" max="9491" width="4" customWidth="1"/>
    <col min="9492" max="9492" width="7.140625" customWidth="1"/>
    <col min="9493" max="9493" width="5" bestFit="1" customWidth="1"/>
    <col min="9494" max="9494" width="6" customWidth="1"/>
    <col min="9495" max="9495" width="4.5703125" bestFit="1" customWidth="1"/>
    <col min="9496" max="9496" width="6.140625" customWidth="1"/>
    <col min="9497" max="9497" width="5.140625" bestFit="1" customWidth="1"/>
    <col min="9498" max="9498" width="6.42578125" customWidth="1"/>
    <col min="9499" max="9499" width="4.28515625" bestFit="1" customWidth="1"/>
    <col min="9500" max="9500" width="6.85546875" customWidth="1"/>
    <col min="9729" max="9729" width="40.28515625" customWidth="1"/>
    <col min="9730" max="9730" width="9" customWidth="1"/>
    <col min="9731" max="9742" width="6.7109375" customWidth="1"/>
    <col min="9743" max="9743" width="4.28515625" customWidth="1"/>
    <col min="9744" max="9744" width="7" customWidth="1"/>
    <col min="9745" max="9745" width="11.7109375" customWidth="1"/>
    <col min="9746" max="9746" width="7.140625" customWidth="1"/>
    <col min="9747" max="9747" width="4" customWidth="1"/>
    <col min="9748" max="9748" width="7.140625" customWidth="1"/>
    <col min="9749" max="9749" width="5" bestFit="1" customWidth="1"/>
    <col min="9750" max="9750" width="6" customWidth="1"/>
    <col min="9751" max="9751" width="4.5703125" bestFit="1" customWidth="1"/>
    <col min="9752" max="9752" width="6.140625" customWidth="1"/>
    <col min="9753" max="9753" width="5.140625" bestFit="1" customWidth="1"/>
    <col min="9754" max="9754" width="6.42578125" customWidth="1"/>
    <col min="9755" max="9755" width="4.28515625" bestFit="1" customWidth="1"/>
    <col min="9756" max="9756" width="6.85546875" customWidth="1"/>
    <col min="9985" max="9985" width="40.28515625" customWidth="1"/>
    <col min="9986" max="9986" width="9" customWidth="1"/>
    <col min="9987" max="9998" width="6.7109375" customWidth="1"/>
    <col min="9999" max="9999" width="4.28515625" customWidth="1"/>
    <col min="10000" max="10000" width="7" customWidth="1"/>
    <col min="10001" max="10001" width="11.7109375" customWidth="1"/>
    <col min="10002" max="10002" width="7.140625" customWidth="1"/>
    <col min="10003" max="10003" width="4" customWidth="1"/>
    <col min="10004" max="10004" width="7.140625" customWidth="1"/>
    <col min="10005" max="10005" width="5" bestFit="1" customWidth="1"/>
    <col min="10006" max="10006" width="6" customWidth="1"/>
    <col min="10007" max="10007" width="4.5703125" bestFit="1" customWidth="1"/>
    <col min="10008" max="10008" width="6.140625" customWidth="1"/>
    <col min="10009" max="10009" width="5.140625" bestFit="1" customWidth="1"/>
    <col min="10010" max="10010" width="6.42578125" customWidth="1"/>
    <col min="10011" max="10011" width="4.28515625" bestFit="1" customWidth="1"/>
    <col min="10012" max="10012" width="6.85546875" customWidth="1"/>
    <col min="10241" max="10241" width="40.28515625" customWidth="1"/>
    <col min="10242" max="10242" width="9" customWidth="1"/>
    <col min="10243" max="10254" width="6.7109375" customWidth="1"/>
    <col min="10255" max="10255" width="4.28515625" customWidth="1"/>
    <col min="10256" max="10256" width="7" customWidth="1"/>
    <col min="10257" max="10257" width="11.7109375" customWidth="1"/>
    <col min="10258" max="10258" width="7.140625" customWidth="1"/>
    <col min="10259" max="10259" width="4" customWidth="1"/>
    <col min="10260" max="10260" width="7.140625" customWidth="1"/>
    <col min="10261" max="10261" width="5" bestFit="1" customWidth="1"/>
    <col min="10262" max="10262" width="6" customWidth="1"/>
    <col min="10263" max="10263" width="4.5703125" bestFit="1" customWidth="1"/>
    <col min="10264" max="10264" width="6.140625" customWidth="1"/>
    <col min="10265" max="10265" width="5.140625" bestFit="1" customWidth="1"/>
    <col min="10266" max="10266" width="6.42578125" customWidth="1"/>
    <col min="10267" max="10267" width="4.28515625" bestFit="1" customWidth="1"/>
    <col min="10268" max="10268" width="6.85546875" customWidth="1"/>
    <col min="10497" max="10497" width="40.28515625" customWidth="1"/>
    <col min="10498" max="10498" width="9" customWidth="1"/>
    <col min="10499" max="10510" width="6.7109375" customWidth="1"/>
    <col min="10511" max="10511" width="4.28515625" customWidth="1"/>
    <col min="10512" max="10512" width="7" customWidth="1"/>
    <col min="10513" max="10513" width="11.7109375" customWidth="1"/>
    <col min="10514" max="10514" width="7.140625" customWidth="1"/>
    <col min="10515" max="10515" width="4" customWidth="1"/>
    <col min="10516" max="10516" width="7.140625" customWidth="1"/>
    <col min="10517" max="10517" width="5" bestFit="1" customWidth="1"/>
    <col min="10518" max="10518" width="6" customWidth="1"/>
    <col min="10519" max="10519" width="4.5703125" bestFit="1" customWidth="1"/>
    <col min="10520" max="10520" width="6.140625" customWidth="1"/>
    <col min="10521" max="10521" width="5.140625" bestFit="1" customWidth="1"/>
    <col min="10522" max="10522" width="6.42578125" customWidth="1"/>
    <col min="10523" max="10523" width="4.28515625" bestFit="1" customWidth="1"/>
    <col min="10524" max="10524" width="6.85546875" customWidth="1"/>
    <col min="10753" max="10753" width="40.28515625" customWidth="1"/>
    <col min="10754" max="10754" width="9" customWidth="1"/>
    <col min="10755" max="10766" width="6.7109375" customWidth="1"/>
    <col min="10767" max="10767" width="4.28515625" customWidth="1"/>
    <col min="10768" max="10768" width="7" customWidth="1"/>
    <col min="10769" max="10769" width="11.7109375" customWidth="1"/>
    <col min="10770" max="10770" width="7.140625" customWidth="1"/>
    <col min="10771" max="10771" width="4" customWidth="1"/>
    <col min="10772" max="10772" width="7.140625" customWidth="1"/>
    <col min="10773" max="10773" width="5" bestFit="1" customWidth="1"/>
    <col min="10774" max="10774" width="6" customWidth="1"/>
    <col min="10775" max="10775" width="4.5703125" bestFit="1" customWidth="1"/>
    <col min="10776" max="10776" width="6.140625" customWidth="1"/>
    <col min="10777" max="10777" width="5.140625" bestFit="1" customWidth="1"/>
    <col min="10778" max="10778" width="6.42578125" customWidth="1"/>
    <col min="10779" max="10779" width="4.28515625" bestFit="1" customWidth="1"/>
    <col min="10780" max="10780" width="6.85546875" customWidth="1"/>
    <col min="11009" max="11009" width="40.28515625" customWidth="1"/>
    <col min="11010" max="11010" width="9" customWidth="1"/>
    <col min="11011" max="11022" width="6.7109375" customWidth="1"/>
    <col min="11023" max="11023" width="4.28515625" customWidth="1"/>
    <col min="11024" max="11024" width="7" customWidth="1"/>
    <col min="11025" max="11025" width="11.7109375" customWidth="1"/>
    <col min="11026" max="11026" width="7.140625" customWidth="1"/>
    <col min="11027" max="11027" width="4" customWidth="1"/>
    <col min="11028" max="11028" width="7.140625" customWidth="1"/>
    <col min="11029" max="11029" width="5" bestFit="1" customWidth="1"/>
    <col min="11030" max="11030" width="6" customWidth="1"/>
    <col min="11031" max="11031" width="4.5703125" bestFit="1" customWidth="1"/>
    <col min="11032" max="11032" width="6.140625" customWidth="1"/>
    <col min="11033" max="11033" width="5.140625" bestFit="1" customWidth="1"/>
    <col min="11034" max="11034" width="6.42578125" customWidth="1"/>
    <col min="11035" max="11035" width="4.28515625" bestFit="1" customWidth="1"/>
    <col min="11036" max="11036" width="6.85546875" customWidth="1"/>
    <col min="11265" max="11265" width="40.28515625" customWidth="1"/>
    <col min="11266" max="11266" width="9" customWidth="1"/>
    <col min="11267" max="11278" width="6.7109375" customWidth="1"/>
    <col min="11279" max="11279" width="4.28515625" customWidth="1"/>
    <col min="11280" max="11280" width="7" customWidth="1"/>
    <col min="11281" max="11281" width="11.7109375" customWidth="1"/>
    <col min="11282" max="11282" width="7.140625" customWidth="1"/>
    <col min="11283" max="11283" width="4" customWidth="1"/>
    <col min="11284" max="11284" width="7.140625" customWidth="1"/>
    <col min="11285" max="11285" width="5" bestFit="1" customWidth="1"/>
    <col min="11286" max="11286" width="6" customWidth="1"/>
    <col min="11287" max="11287" width="4.5703125" bestFit="1" customWidth="1"/>
    <col min="11288" max="11288" width="6.140625" customWidth="1"/>
    <col min="11289" max="11289" width="5.140625" bestFit="1" customWidth="1"/>
    <col min="11290" max="11290" width="6.42578125" customWidth="1"/>
    <col min="11291" max="11291" width="4.28515625" bestFit="1" customWidth="1"/>
    <col min="11292" max="11292" width="6.85546875" customWidth="1"/>
    <col min="11521" max="11521" width="40.28515625" customWidth="1"/>
    <col min="11522" max="11522" width="9" customWidth="1"/>
    <col min="11523" max="11534" width="6.7109375" customWidth="1"/>
    <col min="11535" max="11535" width="4.28515625" customWidth="1"/>
    <col min="11536" max="11536" width="7" customWidth="1"/>
    <col min="11537" max="11537" width="11.7109375" customWidth="1"/>
    <col min="11538" max="11538" width="7.140625" customWidth="1"/>
    <col min="11539" max="11539" width="4" customWidth="1"/>
    <col min="11540" max="11540" width="7.140625" customWidth="1"/>
    <col min="11541" max="11541" width="5" bestFit="1" customWidth="1"/>
    <col min="11542" max="11542" width="6" customWidth="1"/>
    <col min="11543" max="11543" width="4.5703125" bestFit="1" customWidth="1"/>
    <col min="11544" max="11544" width="6.140625" customWidth="1"/>
    <col min="11545" max="11545" width="5.140625" bestFit="1" customWidth="1"/>
    <col min="11546" max="11546" width="6.42578125" customWidth="1"/>
    <col min="11547" max="11547" width="4.28515625" bestFit="1" customWidth="1"/>
    <col min="11548" max="11548" width="6.85546875" customWidth="1"/>
    <col min="11777" max="11777" width="40.28515625" customWidth="1"/>
    <col min="11778" max="11778" width="9" customWidth="1"/>
    <col min="11779" max="11790" width="6.7109375" customWidth="1"/>
    <col min="11791" max="11791" width="4.28515625" customWidth="1"/>
    <col min="11792" max="11792" width="7" customWidth="1"/>
    <col min="11793" max="11793" width="11.7109375" customWidth="1"/>
    <col min="11794" max="11794" width="7.140625" customWidth="1"/>
    <col min="11795" max="11795" width="4" customWidth="1"/>
    <col min="11796" max="11796" width="7.140625" customWidth="1"/>
    <col min="11797" max="11797" width="5" bestFit="1" customWidth="1"/>
    <col min="11798" max="11798" width="6" customWidth="1"/>
    <col min="11799" max="11799" width="4.5703125" bestFit="1" customWidth="1"/>
    <col min="11800" max="11800" width="6.140625" customWidth="1"/>
    <col min="11801" max="11801" width="5.140625" bestFit="1" customWidth="1"/>
    <col min="11802" max="11802" width="6.42578125" customWidth="1"/>
    <col min="11803" max="11803" width="4.28515625" bestFit="1" customWidth="1"/>
    <col min="11804" max="11804" width="6.85546875" customWidth="1"/>
    <col min="12033" max="12033" width="40.28515625" customWidth="1"/>
    <col min="12034" max="12034" width="9" customWidth="1"/>
    <col min="12035" max="12046" width="6.7109375" customWidth="1"/>
    <col min="12047" max="12047" width="4.28515625" customWidth="1"/>
    <col min="12048" max="12048" width="7" customWidth="1"/>
    <col min="12049" max="12049" width="11.7109375" customWidth="1"/>
    <col min="12050" max="12050" width="7.140625" customWidth="1"/>
    <col min="12051" max="12051" width="4" customWidth="1"/>
    <col min="12052" max="12052" width="7.140625" customWidth="1"/>
    <col min="12053" max="12053" width="5" bestFit="1" customWidth="1"/>
    <col min="12054" max="12054" width="6" customWidth="1"/>
    <col min="12055" max="12055" width="4.5703125" bestFit="1" customWidth="1"/>
    <col min="12056" max="12056" width="6.140625" customWidth="1"/>
    <col min="12057" max="12057" width="5.140625" bestFit="1" customWidth="1"/>
    <col min="12058" max="12058" width="6.42578125" customWidth="1"/>
    <col min="12059" max="12059" width="4.28515625" bestFit="1" customWidth="1"/>
    <col min="12060" max="12060" width="6.85546875" customWidth="1"/>
    <col min="12289" max="12289" width="40.28515625" customWidth="1"/>
    <col min="12290" max="12290" width="9" customWidth="1"/>
    <col min="12291" max="12302" width="6.7109375" customWidth="1"/>
    <col min="12303" max="12303" width="4.28515625" customWidth="1"/>
    <col min="12304" max="12304" width="7" customWidth="1"/>
    <col min="12305" max="12305" width="11.7109375" customWidth="1"/>
    <col min="12306" max="12306" width="7.140625" customWidth="1"/>
    <col min="12307" max="12307" width="4" customWidth="1"/>
    <col min="12308" max="12308" width="7.140625" customWidth="1"/>
    <col min="12309" max="12309" width="5" bestFit="1" customWidth="1"/>
    <col min="12310" max="12310" width="6" customWidth="1"/>
    <col min="12311" max="12311" width="4.5703125" bestFit="1" customWidth="1"/>
    <col min="12312" max="12312" width="6.140625" customWidth="1"/>
    <col min="12313" max="12313" width="5.140625" bestFit="1" customWidth="1"/>
    <col min="12314" max="12314" width="6.42578125" customWidth="1"/>
    <col min="12315" max="12315" width="4.28515625" bestFit="1" customWidth="1"/>
    <col min="12316" max="12316" width="6.85546875" customWidth="1"/>
    <col min="12545" max="12545" width="40.28515625" customWidth="1"/>
    <col min="12546" max="12546" width="9" customWidth="1"/>
    <col min="12547" max="12558" width="6.7109375" customWidth="1"/>
    <col min="12559" max="12559" width="4.28515625" customWidth="1"/>
    <col min="12560" max="12560" width="7" customWidth="1"/>
    <col min="12561" max="12561" width="11.7109375" customWidth="1"/>
    <col min="12562" max="12562" width="7.140625" customWidth="1"/>
    <col min="12563" max="12563" width="4" customWidth="1"/>
    <col min="12564" max="12564" width="7.140625" customWidth="1"/>
    <col min="12565" max="12565" width="5" bestFit="1" customWidth="1"/>
    <col min="12566" max="12566" width="6" customWidth="1"/>
    <col min="12567" max="12567" width="4.5703125" bestFit="1" customWidth="1"/>
    <col min="12568" max="12568" width="6.140625" customWidth="1"/>
    <col min="12569" max="12569" width="5.140625" bestFit="1" customWidth="1"/>
    <col min="12570" max="12570" width="6.42578125" customWidth="1"/>
    <col min="12571" max="12571" width="4.28515625" bestFit="1" customWidth="1"/>
    <col min="12572" max="12572" width="6.85546875" customWidth="1"/>
    <col min="12801" max="12801" width="40.28515625" customWidth="1"/>
    <col min="12802" max="12802" width="9" customWidth="1"/>
    <col min="12803" max="12814" width="6.7109375" customWidth="1"/>
    <col min="12815" max="12815" width="4.28515625" customWidth="1"/>
    <col min="12816" max="12816" width="7" customWidth="1"/>
    <col min="12817" max="12817" width="11.7109375" customWidth="1"/>
    <col min="12818" max="12818" width="7.140625" customWidth="1"/>
    <col min="12819" max="12819" width="4" customWidth="1"/>
    <col min="12820" max="12820" width="7.140625" customWidth="1"/>
    <col min="12821" max="12821" width="5" bestFit="1" customWidth="1"/>
    <col min="12822" max="12822" width="6" customWidth="1"/>
    <col min="12823" max="12823" width="4.5703125" bestFit="1" customWidth="1"/>
    <col min="12824" max="12824" width="6.140625" customWidth="1"/>
    <col min="12825" max="12825" width="5.140625" bestFit="1" customWidth="1"/>
    <col min="12826" max="12826" width="6.42578125" customWidth="1"/>
    <col min="12827" max="12827" width="4.28515625" bestFit="1" customWidth="1"/>
    <col min="12828" max="12828" width="6.85546875" customWidth="1"/>
    <col min="13057" max="13057" width="40.28515625" customWidth="1"/>
    <col min="13058" max="13058" width="9" customWidth="1"/>
    <col min="13059" max="13070" width="6.7109375" customWidth="1"/>
    <col min="13071" max="13071" width="4.28515625" customWidth="1"/>
    <col min="13072" max="13072" width="7" customWidth="1"/>
    <col min="13073" max="13073" width="11.7109375" customWidth="1"/>
    <col min="13074" max="13074" width="7.140625" customWidth="1"/>
    <col min="13075" max="13075" width="4" customWidth="1"/>
    <col min="13076" max="13076" width="7.140625" customWidth="1"/>
    <col min="13077" max="13077" width="5" bestFit="1" customWidth="1"/>
    <col min="13078" max="13078" width="6" customWidth="1"/>
    <col min="13079" max="13079" width="4.5703125" bestFit="1" customWidth="1"/>
    <col min="13080" max="13080" width="6.140625" customWidth="1"/>
    <col min="13081" max="13081" width="5.140625" bestFit="1" customWidth="1"/>
    <col min="13082" max="13082" width="6.42578125" customWidth="1"/>
    <col min="13083" max="13083" width="4.28515625" bestFit="1" customWidth="1"/>
    <col min="13084" max="13084" width="6.85546875" customWidth="1"/>
    <col min="13313" max="13313" width="40.28515625" customWidth="1"/>
    <col min="13314" max="13314" width="9" customWidth="1"/>
    <col min="13315" max="13326" width="6.7109375" customWidth="1"/>
    <col min="13327" max="13327" width="4.28515625" customWidth="1"/>
    <col min="13328" max="13328" width="7" customWidth="1"/>
    <col min="13329" max="13329" width="11.7109375" customWidth="1"/>
    <col min="13330" max="13330" width="7.140625" customWidth="1"/>
    <col min="13331" max="13331" width="4" customWidth="1"/>
    <col min="13332" max="13332" width="7.140625" customWidth="1"/>
    <col min="13333" max="13333" width="5" bestFit="1" customWidth="1"/>
    <col min="13334" max="13334" width="6" customWidth="1"/>
    <col min="13335" max="13335" width="4.5703125" bestFit="1" customWidth="1"/>
    <col min="13336" max="13336" width="6.140625" customWidth="1"/>
    <col min="13337" max="13337" width="5.140625" bestFit="1" customWidth="1"/>
    <col min="13338" max="13338" width="6.42578125" customWidth="1"/>
    <col min="13339" max="13339" width="4.28515625" bestFit="1" customWidth="1"/>
    <col min="13340" max="13340" width="6.85546875" customWidth="1"/>
    <col min="13569" max="13569" width="40.28515625" customWidth="1"/>
    <col min="13570" max="13570" width="9" customWidth="1"/>
    <col min="13571" max="13582" width="6.7109375" customWidth="1"/>
    <col min="13583" max="13583" width="4.28515625" customWidth="1"/>
    <col min="13584" max="13584" width="7" customWidth="1"/>
    <col min="13585" max="13585" width="11.7109375" customWidth="1"/>
    <col min="13586" max="13586" width="7.140625" customWidth="1"/>
    <col min="13587" max="13587" width="4" customWidth="1"/>
    <col min="13588" max="13588" width="7.140625" customWidth="1"/>
    <col min="13589" max="13589" width="5" bestFit="1" customWidth="1"/>
    <col min="13590" max="13590" width="6" customWidth="1"/>
    <col min="13591" max="13591" width="4.5703125" bestFit="1" customWidth="1"/>
    <col min="13592" max="13592" width="6.140625" customWidth="1"/>
    <col min="13593" max="13593" width="5.140625" bestFit="1" customWidth="1"/>
    <col min="13594" max="13594" width="6.42578125" customWidth="1"/>
    <col min="13595" max="13595" width="4.28515625" bestFit="1" customWidth="1"/>
    <col min="13596" max="13596" width="6.85546875" customWidth="1"/>
    <col min="13825" max="13825" width="40.28515625" customWidth="1"/>
    <col min="13826" max="13826" width="9" customWidth="1"/>
    <col min="13827" max="13838" width="6.7109375" customWidth="1"/>
    <col min="13839" max="13839" width="4.28515625" customWidth="1"/>
    <col min="13840" max="13840" width="7" customWidth="1"/>
    <col min="13841" max="13841" width="11.7109375" customWidth="1"/>
    <col min="13842" max="13842" width="7.140625" customWidth="1"/>
    <col min="13843" max="13843" width="4" customWidth="1"/>
    <col min="13844" max="13844" width="7.140625" customWidth="1"/>
    <col min="13845" max="13845" width="5" bestFit="1" customWidth="1"/>
    <col min="13846" max="13846" width="6" customWidth="1"/>
    <col min="13847" max="13847" width="4.5703125" bestFit="1" customWidth="1"/>
    <col min="13848" max="13848" width="6.140625" customWidth="1"/>
    <col min="13849" max="13849" width="5.140625" bestFit="1" customWidth="1"/>
    <col min="13850" max="13850" width="6.42578125" customWidth="1"/>
    <col min="13851" max="13851" width="4.28515625" bestFit="1" customWidth="1"/>
    <col min="13852" max="13852" width="6.85546875" customWidth="1"/>
    <col min="14081" max="14081" width="40.28515625" customWidth="1"/>
    <col min="14082" max="14082" width="9" customWidth="1"/>
    <col min="14083" max="14094" width="6.7109375" customWidth="1"/>
    <col min="14095" max="14095" width="4.28515625" customWidth="1"/>
    <col min="14096" max="14096" width="7" customWidth="1"/>
    <col min="14097" max="14097" width="11.7109375" customWidth="1"/>
    <col min="14098" max="14098" width="7.140625" customWidth="1"/>
    <col min="14099" max="14099" width="4" customWidth="1"/>
    <col min="14100" max="14100" width="7.140625" customWidth="1"/>
    <col min="14101" max="14101" width="5" bestFit="1" customWidth="1"/>
    <col min="14102" max="14102" width="6" customWidth="1"/>
    <col min="14103" max="14103" width="4.5703125" bestFit="1" customWidth="1"/>
    <col min="14104" max="14104" width="6.140625" customWidth="1"/>
    <col min="14105" max="14105" width="5.140625" bestFit="1" customWidth="1"/>
    <col min="14106" max="14106" width="6.42578125" customWidth="1"/>
    <col min="14107" max="14107" width="4.28515625" bestFit="1" customWidth="1"/>
    <col min="14108" max="14108" width="6.85546875" customWidth="1"/>
    <col min="14337" max="14337" width="40.28515625" customWidth="1"/>
    <col min="14338" max="14338" width="9" customWidth="1"/>
    <col min="14339" max="14350" width="6.7109375" customWidth="1"/>
    <col min="14351" max="14351" width="4.28515625" customWidth="1"/>
    <col min="14352" max="14352" width="7" customWidth="1"/>
    <col min="14353" max="14353" width="11.7109375" customWidth="1"/>
    <col min="14354" max="14354" width="7.140625" customWidth="1"/>
    <col min="14355" max="14355" width="4" customWidth="1"/>
    <col min="14356" max="14356" width="7.140625" customWidth="1"/>
    <col min="14357" max="14357" width="5" bestFit="1" customWidth="1"/>
    <col min="14358" max="14358" width="6" customWidth="1"/>
    <col min="14359" max="14359" width="4.5703125" bestFit="1" customWidth="1"/>
    <col min="14360" max="14360" width="6.140625" customWidth="1"/>
    <col min="14361" max="14361" width="5.140625" bestFit="1" customWidth="1"/>
    <col min="14362" max="14362" width="6.42578125" customWidth="1"/>
    <col min="14363" max="14363" width="4.28515625" bestFit="1" customWidth="1"/>
    <col min="14364" max="14364" width="6.85546875" customWidth="1"/>
    <col min="14593" max="14593" width="40.28515625" customWidth="1"/>
    <col min="14594" max="14594" width="9" customWidth="1"/>
    <col min="14595" max="14606" width="6.7109375" customWidth="1"/>
    <col min="14607" max="14607" width="4.28515625" customWidth="1"/>
    <col min="14608" max="14608" width="7" customWidth="1"/>
    <col min="14609" max="14609" width="11.7109375" customWidth="1"/>
    <col min="14610" max="14610" width="7.140625" customWidth="1"/>
    <col min="14611" max="14611" width="4" customWidth="1"/>
    <col min="14612" max="14612" width="7.140625" customWidth="1"/>
    <col min="14613" max="14613" width="5" bestFit="1" customWidth="1"/>
    <col min="14614" max="14614" width="6" customWidth="1"/>
    <col min="14615" max="14615" width="4.5703125" bestFit="1" customWidth="1"/>
    <col min="14616" max="14616" width="6.140625" customWidth="1"/>
    <col min="14617" max="14617" width="5.140625" bestFit="1" customWidth="1"/>
    <col min="14618" max="14618" width="6.42578125" customWidth="1"/>
    <col min="14619" max="14619" width="4.28515625" bestFit="1" customWidth="1"/>
    <col min="14620" max="14620" width="6.85546875" customWidth="1"/>
    <col min="14849" max="14849" width="40.28515625" customWidth="1"/>
    <col min="14850" max="14850" width="9" customWidth="1"/>
    <col min="14851" max="14862" width="6.7109375" customWidth="1"/>
    <col min="14863" max="14863" width="4.28515625" customWidth="1"/>
    <col min="14864" max="14864" width="7" customWidth="1"/>
    <col min="14865" max="14865" width="11.7109375" customWidth="1"/>
    <col min="14866" max="14866" width="7.140625" customWidth="1"/>
    <col min="14867" max="14867" width="4" customWidth="1"/>
    <col min="14868" max="14868" width="7.140625" customWidth="1"/>
    <col min="14869" max="14869" width="5" bestFit="1" customWidth="1"/>
    <col min="14870" max="14870" width="6" customWidth="1"/>
    <col min="14871" max="14871" width="4.5703125" bestFit="1" customWidth="1"/>
    <col min="14872" max="14872" width="6.140625" customWidth="1"/>
    <col min="14873" max="14873" width="5.140625" bestFit="1" customWidth="1"/>
    <col min="14874" max="14874" width="6.42578125" customWidth="1"/>
    <col min="14875" max="14875" width="4.28515625" bestFit="1" customWidth="1"/>
    <col min="14876" max="14876" width="6.85546875" customWidth="1"/>
    <col min="15105" max="15105" width="40.28515625" customWidth="1"/>
    <col min="15106" max="15106" width="9" customWidth="1"/>
    <col min="15107" max="15118" width="6.7109375" customWidth="1"/>
    <col min="15119" max="15119" width="4.28515625" customWidth="1"/>
    <col min="15120" max="15120" width="7" customWidth="1"/>
    <col min="15121" max="15121" width="11.7109375" customWidth="1"/>
    <col min="15122" max="15122" width="7.140625" customWidth="1"/>
    <col min="15123" max="15123" width="4" customWidth="1"/>
    <col min="15124" max="15124" width="7.140625" customWidth="1"/>
    <col min="15125" max="15125" width="5" bestFit="1" customWidth="1"/>
    <col min="15126" max="15126" width="6" customWidth="1"/>
    <col min="15127" max="15127" width="4.5703125" bestFit="1" customWidth="1"/>
    <col min="15128" max="15128" width="6.140625" customWidth="1"/>
    <col min="15129" max="15129" width="5.140625" bestFit="1" customWidth="1"/>
    <col min="15130" max="15130" width="6.42578125" customWidth="1"/>
    <col min="15131" max="15131" width="4.28515625" bestFit="1" customWidth="1"/>
    <col min="15132" max="15132" width="6.85546875" customWidth="1"/>
    <col min="15361" max="15361" width="40.28515625" customWidth="1"/>
    <col min="15362" max="15362" width="9" customWidth="1"/>
    <col min="15363" max="15374" width="6.7109375" customWidth="1"/>
    <col min="15375" max="15375" width="4.28515625" customWidth="1"/>
    <col min="15376" max="15376" width="7" customWidth="1"/>
    <col min="15377" max="15377" width="11.7109375" customWidth="1"/>
    <col min="15378" max="15378" width="7.140625" customWidth="1"/>
    <col min="15379" max="15379" width="4" customWidth="1"/>
    <col min="15380" max="15380" width="7.140625" customWidth="1"/>
    <col min="15381" max="15381" width="5" bestFit="1" customWidth="1"/>
    <col min="15382" max="15382" width="6" customWidth="1"/>
    <col min="15383" max="15383" width="4.5703125" bestFit="1" customWidth="1"/>
    <col min="15384" max="15384" width="6.140625" customWidth="1"/>
    <col min="15385" max="15385" width="5.140625" bestFit="1" customWidth="1"/>
    <col min="15386" max="15386" width="6.42578125" customWidth="1"/>
    <col min="15387" max="15387" width="4.28515625" bestFit="1" customWidth="1"/>
    <col min="15388" max="15388" width="6.85546875" customWidth="1"/>
    <col min="15617" max="15617" width="40.28515625" customWidth="1"/>
    <col min="15618" max="15618" width="9" customWidth="1"/>
    <col min="15619" max="15630" width="6.7109375" customWidth="1"/>
    <col min="15631" max="15631" width="4.28515625" customWidth="1"/>
    <col min="15632" max="15632" width="7" customWidth="1"/>
    <col min="15633" max="15633" width="11.7109375" customWidth="1"/>
    <col min="15634" max="15634" width="7.140625" customWidth="1"/>
    <col min="15635" max="15635" width="4" customWidth="1"/>
    <col min="15636" max="15636" width="7.140625" customWidth="1"/>
    <col min="15637" max="15637" width="5" bestFit="1" customWidth="1"/>
    <col min="15638" max="15638" width="6" customWidth="1"/>
    <col min="15639" max="15639" width="4.5703125" bestFit="1" customWidth="1"/>
    <col min="15640" max="15640" width="6.140625" customWidth="1"/>
    <col min="15641" max="15641" width="5.140625" bestFit="1" customWidth="1"/>
    <col min="15642" max="15642" width="6.42578125" customWidth="1"/>
    <col min="15643" max="15643" width="4.28515625" bestFit="1" customWidth="1"/>
    <col min="15644" max="15644" width="6.85546875" customWidth="1"/>
    <col min="15873" max="15873" width="40.28515625" customWidth="1"/>
    <col min="15874" max="15874" width="9" customWidth="1"/>
    <col min="15875" max="15886" width="6.7109375" customWidth="1"/>
    <col min="15887" max="15887" width="4.28515625" customWidth="1"/>
    <col min="15888" max="15888" width="7" customWidth="1"/>
    <col min="15889" max="15889" width="11.7109375" customWidth="1"/>
    <col min="15890" max="15890" width="7.140625" customWidth="1"/>
    <col min="15891" max="15891" width="4" customWidth="1"/>
    <col min="15892" max="15892" width="7.140625" customWidth="1"/>
    <col min="15893" max="15893" width="5" bestFit="1" customWidth="1"/>
    <col min="15894" max="15894" width="6" customWidth="1"/>
    <col min="15895" max="15895" width="4.5703125" bestFit="1" customWidth="1"/>
    <col min="15896" max="15896" width="6.140625" customWidth="1"/>
    <col min="15897" max="15897" width="5.140625" bestFit="1" customWidth="1"/>
    <col min="15898" max="15898" width="6.42578125" customWidth="1"/>
    <col min="15899" max="15899" width="4.28515625" bestFit="1" customWidth="1"/>
    <col min="15900" max="15900" width="6.85546875" customWidth="1"/>
    <col min="16129" max="16129" width="40.28515625" customWidth="1"/>
    <col min="16130" max="16130" width="9" customWidth="1"/>
    <col min="16131" max="16142" width="6.7109375" customWidth="1"/>
    <col min="16143" max="16143" width="4.28515625" customWidth="1"/>
    <col min="16144" max="16144" width="7" customWidth="1"/>
    <col min="16145" max="16145" width="11.7109375" customWidth="1"/>
    <col min="16146" max="16146" width="7.140625" customWidth="1"/>
    <col min="16147" max="16147" width="4" customWidth="1"/>
    <col min="16148" max="16148" width="7.140625" customWidth="1"/>
    <col min="16149" max="16149" width="5" bestFit="1" customWidth="1"/>
    <col min="16150" max="16150" width="6" customWidth="1"/>
    <col min="16151" max="16151" width="4.5703125" bestFit="1" customWidth="1"/>
    <col min="16152" max="16152" width="6.140625" customWidth="1"/>
    <col min="16153" max="16153" width="5.140625" bestFit="1" customWidth="1"/>
    <col min="16154" max="16154" width="6.42578125" customWidth="1"/>
    <col min="16155" max="16155" width="4.28515625" bestFit="1" customWidth="1"/>
    <col min="16156" max="16156" width="6.85546875" customWidth="1"/>
  </cols>
  <sheetData>
    <row r="1" spans="1:28" ht="15" customHeight="1">
      <c r="A1" s="20" t="s">
        <v>182</v>
      </c>
      <c r="B1" s="20"/>
      <c r="C1" s="20"/>
      <c r="D1" s="20"/>
      <c r="E1" s="20"/>
      <c r="F1" s="20"/>
      <c r="G1" s="20"/>
      <c r="H1" s="20"/>
      <c r="I1" s="20"/>
      <c r="J1" s="20"/>
      <c r="K1" s="20"/>
      <c r="L1" s="20"/>
      <c r="M1" s="20"/>
      <c r="N1" s="20"/>
      <c r="O1" s="21"/>
    </row>
    <row r="2" spans="1:28" ht="15" customHeight="1" thickBot="1">
      <c r="A2" s="20" t="s">
        <v>322</v>
      </c>
      <c r="B2" s="20"/>
      <c r="C2" s="20"/>
      <c r="D2" s="20"/>
      <c r="E2" s="20"/>
      <c r="F2" s="20"/>
      <c r="G2" s="20"/>
      <c r="H2" s="20"/>
      <c r="I2" s="20"/>
      <c r="J2" s="20"/>
      <c r="K2" s="20"/>
      <c r="L2" s="20"/>
      <c r="M2" s="20"/>
      <c r="N2" s="20"/>
      <c r="O2" s="21"/>
    </row>
    <row r="3" spans="1:28" ht="22.5" customHeight="1" thickBot="1">
      <c r="A3" s="93" t="s">
        <v>173</v>
      </c>
      <c r="B3" s="94" t="s">
        <v>10</v>
      </c>
      <c r="C3" s="95" t="s">
        <v>50</v>
      </c>
      <c r="D3" s="95" t="s">
        <v>51</v>
      </c>
      <c r="E3" s="96" t="s">
        <v>52</v>
      </c>
      <c r="F3" s="96" t="s">
        <v>53</v>
      </c>
      <c r="G3" s="96" t="s">
        <v>54</v>
      </c>
      <c r="H3" s="96" t="s">
        <v>55</v>
      </c>
      <c r="I3" s="96" t="s">
        <v>56</v>
      </c>
      <c r="J3" s="95" t="s">
        <v>57</v>
      </c>
      <c r="K3" s="95" t="s">
        <v>58</v>
      </c>
      <c r="L3" s="95" t="s">
        <v>59</v>
      </c>
      <c r="M3" s="95" t="s">
        <v>60</v>
      </c>
      <c r="N3" s="97" t="s">
        <v>61</v>
      </c>
    </row>
    <row r="4" spans="1:28" ht="15.75" customHeight="1" thickTop="1" thickBot="1">
      <c r="A4" s="98" t="s">
        <v>64</v>
      </c>
      <c r="B4" s="99">
        <f t="shared" ref="B4:N4" si="0">SUM(B5,B23)</f>
        <v>5</v>
      </c>
      <c r="C4" s="100">
        <f t="shared" si="0"/>
        <v>0</v>
      </c>
      <c r="D4" s="101">
        <f t="shared" si="0"/>
        <v>0</v>
      </c>
      <c r="E4" s="101">
        <f t="shared" si="0"/>
        <v>4</v>
      </c>
      <c r="F4" s="101">
        <f t="shared" si="0"/>
        <v>1</v>
      </c>
      <c r="G4" s="101">
        <f t="shared" si="0"/>
        <v>0</v>
      </c>
      <c r="H4" s="101">
        <f t="shared" si="0"/>
        <v>0</v>
      </c>
      <c r="I4" s="101">
        <f t="shared" si="0"/>
        <v>0</v>
      </c>
      <c r="J4" s="101">
        <f t="shared" si="0"/>
        <v>0</v>
      </c>
      <c r="K4" s="101">
        <f t="shared" si="0"/>
        <v>0</v>
      </c>
      <c r="L4" s="101">
        <f t="shared" si="0"/>
        <v>0</v>
      </c>
      <c r="M4" s="101">
        <f t="shared" si="0"/>
        <v>0</v>
      </c>
      <c r="N4" s="102">
        <f t="shared" si="0"/>
        <v>0</v>
      </c>
      <c r="O4" s="103">
        <f>SUM(C4:N4)</f>
        <v>5</v>
      </c>
      <c r="S4" s="103"/>
      <c r="T4" s="103"/>
      <c r="U4" s="103"/>
      <c r="V4" s="103"/>
      <c r="W4" s="103"/>
      <c r="X4" s="103"/>
      <c r="Y4" s="103"/>
      <c r="Z4" s="103"/>
      <c r="AA4" s="103"/>
      <c r="AB4" s="103"/>
    </row>
    <row r="5" spans="1:28" ht="15" customHeight="1" thickTop="1" thickBot="1">
      <c r="A5" s="104" t="s">
        <v>172</v>
      </c>
      <c r="B5" s="105">
        <f t="shared" ref="B5:N5" si="1">SUM(B6:B22)</f>
        <v>3</v>
      </c>
      <c r="C5" s="106">
        <f t="shared" si="1"/>
        <v>0</v>
      </c>
      <c r="D5" s="106">
        <f t="shared" si="1"/>
        <v>0</v>
      </c>
      <c r="E5" s="106">
        <f t="shared" si="1"/>
        <v>3</v>
      </c>
      <c r="F5" s="106">
        <f t="shared" si="1"/>
        <v>0</v>
      </c>
      <c r="G5" s="106">
        <f t="shared" si="1"/>
        <v>0</v>
      </c>
      <c r="H5" s="106">
        <f t="shared" si="1"/>
        <v>0</v>
      </c>
      <c r="I5" s="106">
        <f t="shared" si="1"/>
        <v>0</v>
      </c>
      <c r="J5" s="106">
        <f t="shared" si="1"/>
        <v>0</v>
      </c>
      <c r="K5" s="106">
        <f t="shared" si="1"/>
        <v>0</v>
      </c>
      <c r="L5" s="106">
        <f t="shared" si="1"/>
        <v>0</v>
      </c>
      <c r="M5" s="106">
        <f t="shared" si="1"/>
        <v>0</v>
      </c>
      <c r="N5" s="107">
        <f t="shared" si="1"/>
        <v>0</v>
      </c>
      <c r="O5" s="103">
        <f>SUM(C5:N5)</f>
        <v>3</v>
      </c>
      <c r="Q5" s="108" t="s">
        <v>183</v>
      </c>
      <c r="S5" s="109"/>
      <c r="T5" s="109"/>
      <c r="U5" s="109"/>
      <c r="V5" s="109"/>
      <c r="W5" s="109"/>
      <c r="X5" s="109"/>
      <c r="Y5" s="109"/>
      <c r="Z5" s="109"/>
      <c r="AA5" s="109"/>
    </row>
    <row r="6" spans="1:28" ht="15.75" customHeight="1" thickBot="1">
      <c r="A6" s="110" t="s">
        <v>184</v>
      </c>
      <c r="B6" s="111">
        <f t="shared" ref="B6:B22" si="2">SUM(C6,D6,E6,F6,G6,H6,I6,J6,K6,L6,M6,N6)</f>
        <v>0</v>
      </c>
      <c r="C6" s="112"/>
      <c r="D6" s="112"/>
      <c r="E6" s="112"/>
      <c r="F6" s="112"/>
      <c r="G6" s="113"/>
      <c r="H6" s="113"/>
      <c r="I6" s="113"/>
      <c r="J6" s="113"/>
      <c r="K6" s="113"/>
      <c r="L6" s="113"/>
      <c r="M6" s="113"/>
      <c r="N6" s="114"/>
      <c r="P6" s="108" t="s">
        <v>50</v>
      </c>
      <c r="Q6" s="103">
        <f>SUM(C4)</f>
        <v>0</v>
      </c>
    </row>
    <row r="7" spans="1:28" ht="15.75" customHeight="1" thickBot="1">
      <c r="A7" s="110" t="s">
        <v>185</v>
      </c>
      <c r="B7" s="111">
        <f t="shared" si="2"/>
        <v>0</v>
      </c>
      <c r="C7" s="115"/>
      <c r="D7" s="115"/>
      <c r="E7" s="115"/>
      <c r="F7" s="115"/>
      <c r="G7" s="115"/>
      <c r="H7" s="115"/>
      <c r="I7" s="115"/>
      <c r="J7" s="115"/>
      <c r="K7" s="115"/>
      <c r="L7" s="116"/>
      <c r="M7" s="116"/>
      <c r="N7" s="117"/>
      <c r="P7" s="118" t="s">
        <v>51</v>
      </c>
      <c r="Q7" s="119">
        <f>SUM(D4)</f>
        <v>0</v>
      </c>
    </row>
    <row r="8" spans="1:28" ht="15.75" customHeight="1" thickTop="1" thickBot="1">
      <c r="A8" s="110" t="s">
        <v>174</v>
      </c>
      <c r="B8" s="111">
        <f t="shared" si="2"/>
        <v>1</v>
      </c>
      <c r="C8" s="112"/>
      <c r="D8" s="120"/>
      <c r="E8" s="120">
        <v>1</v>
      </c>
      <c r="F8" s="121"/>
      <c r="G8" s="121"/>
      <c r="H8" s="121"/>
      <c r="I8" s="121"/>
      <c r="J8" s="121"/>
      <c r="K8" s="121"/>
      <c r="L8" s="122"/>
      <c r="M8" s="122"/>
      <c r="N8" s="123"/>
      <c r="P8" s="124" t="s">
        <v>52</v>
      </c>
      <c r="Q8" s="125">
        <f>SUM(E4)</f>
        <v>4</v>
      </c>
    </row>
    <row r="9" spans="1:28" ht="15.75" customHeight="1" thickTop="1" thickBot="1">
      <c r="A9" s="126" t="s">
        <v>175</v>
      </c>
      <c r="B9" s="111">
        <f t="shared" si="2"/>
        <v>0</v>
      </c>
      <c r="C9" s="112"/>
      <c r="D9" s="120"/>
      <c r="E9" s="120"/>
      <c r="F9" s="127"/>
      <c r="G9" s="127"/>
      <c r="H9" s="127"/>
      <c r="I9" s="127"/>
      <c r="J9" s="127"/>
      <c r="K9" s="127"/>
      <c r="L9" s="128"/>
      <c r="M9" s="128"/>
      <c r="N9" s="129"/>
      <c r="P9" s="124" t="s">
        <v>186</v>
      </c>
      <c r="Q9" s="103">
        <f>SUM(F4)</f>
        <v>1</v>
      </c>
    </row>
    <row r="10" spans="1:28" ht="15.75" customHeight="1" thickTop="1" thickBot="1">
      <c r="A10" s="131" t="s">
        <v>70</v>
      </c>
      <c r="B10" s="111">
        <f t="shared" si="2"/>
        <v>0</v>
      </c>
      <c r="C10" s="112"/>
      <c r="D10" s="120"/>
      <c r="E10" s="120"/>
      <c r="F10" s="112"/>
      <c r="G10" s="112"/>
      <c r="H10" s="112"/>
      <c r="I10" s="112"/>
      <c r="J10" s="112"/>
      <c r="K10" s="112"/>
      <c r="L10" s="113"/>
      <c r="M10" s="113"/>
      <c r="N10" s="114"/>
      <c r="P10" s="130" t="s">
        <v>54</v>
      </c>
      <c r="Q10" s="103">
        <f>SUM(G4)</f>
        <v>0</v>
      </c>
    </row>
    <row r="11" spans="1:28" ht="15.75" customHeight="1">
      <c r="A11" s="132" t="s">
        <v>71</v>
      </c>
      <c r="B11" s="111">
        <f t="shared" si="2"/>
        <v>0</v>
      </c>
      <c r="C11" s="112"/>
      <c r="D11" s="120"/>
      <c r="E11" s="120"/>
      <c r="F11" s="112"/>
      <c r="G11" s="112"/>
      <c r="H11" s="112"/>
      <c r="I11" s="112"/>
      <c r="J11" s="112"/>
      <c r="K11" s="112"/>
      <c r="L11" s="113"/>
      <c r="M11" s="113"/>
      <c r="N11" s="114"/>
      <c r="P11" s="130" t="s">
        <v>55</v>
      </c>
      <c r="Q11" s="103">
        <f>SUM(H4)</f>
        <v>0</v>
      </c>
    </row>
    <row r="12" spans="1:28" ht="15.75" customHeight="1" thickBot="1">
      <c r="A12" s="134" t="s">
        <v>176</v>
      </c>
      <c r="B12" s="111">
        <f t="shared" si="2"/>
        <v>0</v>
      </c>
      <c r="C12" s="135"/>
      <c r="D12" s="136"/>
      <c r="E12" s="136"/>
      <c r="F12" s="137"/>
      <c r="G12" s="284"/>
      <c r="H12" s="136"/>
      <c r="I12" s="136"/>
      <c r="J12" s="136"/>
      <c r="K12" s="137"/>
      <c r="L12" s="138"/>
      <c r="M12" s="139"/>
      <c r="N12" s="140"/>
      <c r="P12" s="133" t="s">
        <v>56</v>
      </c>
      <c r="Q12" s="103">
        <f>SUM(I4)</f>
        <v>0</v>
      </c>
    </row>
    <row r="13" spans="1:28" ht="15.75" customHeight="1" thickBot="1">
      <c r="A13" s="142" t="s">
        <v>315</v>
      </c>
      <c r="B13" s="111">
        <f t="shared" si="2"/>
        <v>1</v>
      </c>
      <c r="C13" s="112"/>
      <c r="D13" s="120"/>
      <c r="E13" s="120">
        <v>1</v>
      </c>
      <c r="F13" s="121"/>
      <c r="G13" s="120"/>
      <c r="H13" s="120"/>
      <c r="I13" s="120"/>
      <c r="J13" s="120"/>
      <c r="K13" s="121"/>
      <c r="L13" s="122"/>
      <c r="M13" s="122"/>
      <c r="N13" s="123"/>
      <c r="P13" s="141" t="s">
        <v>57</v>
      </c>
      <c r="Q13" s="103">
        <f>SUM(J4)</f>
        <v>0</v>
      </c>
    </row>
    <row r="14" spans="1:28" s="143" customFormat="1" ht="15.75" customHeight="1" thickBot="1">
      <c r="A14" s="145" t="s">
        <v>177</v>
      </c>
      <c r="B14" s="111">
        <f t="shared" si="2"/>
        <v>0</v>
      </c>
      <c r="C14" s="112"/>
      <c r="D14" s="120"/>
      <c r="E14" s="120"/>
      <c r="F14" s="146"/>
      <c r="G14" s="220"/>
      <c r="H14" s="120"/>
      <c r="I14" s="120"/>
      <c r="J14" s="120"/>
      <c r="K14" s="146"/>
      <c r="L14" s="147"/>
      <c r="M14" s="147"/>
      <c r="N14" s="148"/>
      <c r="P14" s="144" t="s">
        <v>58</v>
      </c>
      <c r="Q14" s="103">
        <f>SUM(K4)</f>
        <v>0</v>
      </c>
      <c r="R14"/>
    </row>
    <row r="15" spans="1:28" ht="15.75" customHeight="1" thickBot="1">
      <c r="A15" s="145" t="s">
        <v>187</v>
      </c>
      <c r="B15" s="111">
        <f t="shared" si="2"/>
        <v>1</v>
      </c>
      <c r="C15" s="115"/>
      <c r="D15" s="115"/>
      <c r="E15" s="115">
        <v>1</v>
      </c>
      <c r="F15" s="115"/>
      <c r="G15" s="149"/>
      <c r="H15" s="120"/>
      <c r="I15" s="120"/>
      <c r="J15" s="120"/>
      <c r="K15" s="115"/>
      <c r="L15" s="116"/>
      <c r="M15" s="116"/>
      <c r="N15" s="150"/>
      <c r="P15" s="144" t="s">
        <v>59</v>
      </c>
      <c r="Q15" s="103">
        <f>SUM(L4)</f>
        <v>0</v>
      </c>
    </row>
    <row r="16" spans="1:28" ht="15.75" customHeight="1">
      <c r="A16" s="151" t="s">
        <v>188</v>
      </c>
      <c r="B16" s="111">
        <f t="shared" si="2"/>
        <v>0</v>
      </c>
      <c r="C16" s="152"/>
      <c r="D16" s="153"/>
      <c r="E16" s="153"/>
      <c r="F16" s="153"/>
      <c r="G16" s="154"/>
      <c r="H16" s="154"/>
      <c r="I16" s="154"/>
      <c r="J16" s="154"/>
      <c r="K16" s="154"/>
      <c r="L16" s="154"/>
      <c r="M16" s="154"/>
      <c r="N16" s="155"/>
      <c r="P16" s="144" t="s">
        <v>60</v>
      </c>
      <c r="Q16" s="103">
        <f>SUM(M4)</f>
        <v>0</v>
      </c>
    </row>
    <row r="17" spans="1:18" ht="15.75" customHeight="1">
      <c r="A17" s="145" t="s">
        <v>189</v>
      </c>
      <c r="B17" s="111">
        <f t="shared" si="2"/>
        <v>0</v>
      </c>
      <c r="C17" s="112"/>
      <c r="D17" s="112"/>
      <c r="E17" s="112"/>
      <c r="F17" s="112"/>
      <c r="G17" s="157"/>
      <c r="H17" s="157"/>
      <c r="I17" s="157"/>
      <c r="J17" s="157"/>
      <c r="K17" s="113"/>
      <c r="L17" s="113"/>
      <c r="M17" s="113"/>
      <c r="N17" s="114"/>
      <c r="P17" s="156" t="s">
        <v>61</v>
      </c>
      <c r="Q17" s="103">
        <f>SUM(N4)</f>
        <v>0</v>
      </c>
    </row>
    <row r="18" spans="1:18" ht="15.75" customHeight="1">
      <c r="A18" s="145" t="s">
        <v>77</v>
      </c>
      <c r="B18" s="111">
        <f t="shared" si="2"/>
        <v>0</v>
      </c>
      <c r="C18" s="158"/>
      <c r="D18" s="159"/>
      <c r="E18" s="159"/>
      <c r="F18" s="159"/>
      <c r="G18" s="160"/>
      <c r="H18" s="160"/>
      <c r="I18" s="160"/>
      <c r="J18" s="160"/>
      <c r="K18" s="160"/>
      <c r="L18" s="160"/>
      <c r="M18" s="160"/>
      <c r="N18" s="161"/>
      <c r="Q18" s="103">
        <f>SUM(Q6:Q17)</f>
        <v>5</v>
      </c>
    </row>
    <row r="19" spans="1:18" ht="15.75" customHeight="1">
      <c r="A19" s="145" t="s">
        <v>79</v>
      </c>
      <c r="B19" s="111">
        <f t="shared" si="2"/>
        <v>0</v>
      </c>
      <c r="C19" s="158"/>
      <c r="D19" s="159"/>
      <c r="E19" s="159"/>
      <c r="F19" s="159"/>
      <c r="G19" s="160" t="s">
        <v>48</v>
      </c>
      <c r="H19" s="160"/>
      <c r="I19" s="160"/>
      <c r="J19" s="160"/>
      <c r="K19" s="160"/>
      <c r="L19" s="160"/>
      <c r="M19" s="160"/>
      <c r="N19" s="161"/>
    </row>
    <row r="20" spans="1:18" ht="15.75" customHeight="1">
      <c r="A20" s="151" t="s">
        <v>78</v>
      </c>
      <c r="B20" s="111">
        <f t="shared" si="2"/>
        <v>0</v>
      </c>
      <c r="C20" s="152"/>
      <c r="D20" s="153"/>
      <c r="E20" s="153"/>
      <c r="F20" s="153"/>
      <c r="G20" s="154"/>
      <c r="H20" s="154"/>
      <c r="I20" s="154"/>
      <c r="J20" s="154"/>
      <c r="K20" s="154"/>
      <c r="L20" s="154"/>
      <c r="M20" s="154"/>
      <c r="N20" s="155"/>
    </row>
    <row r="21" spans="1:18" ht="15.75" customHeight="1">
      <c r="A21" s="145" t="s">
        <v>181</v>
      </c>
      <c r="B21" s="111">
        <f t="shared" si="2"/>
        <v>0</v>
      </c>
      <c r="C21" s="121"/>
      <c r="D21" s="162"/>
      <c r="E21" s="162"/>
      <c r="F21" s="162"/>
      <c r="G21" s="163"/>
      <c r="H21" s="163"/>
      <c r="I21" s="163"/>
      <c r="J21" s="163"/>
      <c r="K21" s="163"/>
      <c r="L21" s="163"/>
      <c r="M21" s="163"/>
      <c r="N21" s="164"/>
    </row>
    <row r="22" spans="1:18" ht="15" customHeight="1" thickBot="1">
      <c r="A22" s="279" t="s">
        <v>318</v>
      </c>
      <c r="B22" s="111">
        <f t="shared" si="2"/>
        <v>0</v>
      </c>
      <c r="C22" s="121"/>
      <c r="D22" s="121"/>
      <c r="E22" s="121"/>
      <c r="F22" s="121"/>
      <c r="G22" s="122"/>
      <c r="H22" s="122"/>
      <c r="I22" s="122"/>
      <c r="J22" s="122"/>
      <c r="K22" s="122"/>
      <c r="L22" s="122"/>
      <c r="M22" s="122"/>
      <c r="N22" s="123"/>
    </row>
    <row r="23" spans="1:18" ht="15" customHeight="1" thickBot="1">
      <c r="A23" s="165" t="s">
        <v>45</v>
      </c>
      <c r="B23" s="166">
        <f t="shared" ref="B23:N23" si="3">SUM(B24:B41)</f>
        <v>2</v>
      </c>
      <c r="C23" s="167">
        <f t="shared" si="3"/>
        <v>0</v>
      </c>
      <c r="D23" s="168">
        <f t="shared" si="3"/>
        <v>0</v>
      </c>
      <c r="E23" s="168">
        <f t="shared" si="3"/>
        <v>1</v>
      </c>
      <c r="F23" s="168">
        <f t="shared" si="3"/>
        <v>1</v>
      </c>
      <c r="G23" s="169">
        <f t="shared" si="3"/>
        <v>0</v>
      </c>
      <c r="H23" s="169">
        <f t="shared" si="3"/>
        <v>0</v>
      </c>
      <c r="I23" s="169">
        <f t="shared" si="3"/>
        <v>0</v>
      </c>
      <c r="J23" s="169">
        <f t="shared" si="3"/>
        <v>0</v>
      </c>
      <c r="K23" s="169">
        <f t="shared" si="3"/>
        <v>0</v>
      </c>
      <c r="L23" s="169">
        <f t="shared" si="3"/>
        <v>0</v>
      </c>
      <c r="M23" s="169">
        <f t="shared" si="3"/>
        <v>0</v>
      </c>
      <c r="N23" s="170">
        <f t="shared" si="3"/>
        <v>0</v>
      </c>
    </row>
    <row r="24" spans="1:18" ht="12.75" customHeight="1">
      <c r="A24" s="142" t="s">
        <v>178</v>
      </c>
      <c r="B24" s="111">
        <f t="shared" ref="B24:B41" si="4">SUM(C24,D24,E24,F24,G24,H24,I24,J24,K24,L24,M24,N24)</f>
        <v>0</v>
      </c>
      <c r="C24" s="121" t="s">
        <v>225</v>
      </c>
      <c r="D24" s="121"/>
      <c r="E24" s="121"/>
      <c r="F24" s="121"/>
      <c r="G24" s="122"/>
      <c r="H24" s="122"/>
      <c r="I24" s="122"/>
      <c r="J24" s="122"/>
      <c r="K24" s="122"/>
      <c r="L24" s="122"/>
      <c r="M24" s="122"/>
      <c r="N24" s="123"/>
      <c r="O24" s="103">
        <f>SUM(C23:N23)</f>
        <v>2</v>
      </c>
      <c r="Q24" s="171"/>
    </row>
    <row r="25" spans="1:18" ht="15" customHeight="1">
      <c r="A25" s="145" t="s">
        <v>196</v>
      </c>
      <c r="B25" s="111">
        <f t="shared" si="4"/>
        <v>0</v>
      </c>
      <c r="C25" s="172"/>
      <c r="D25" s="112"/>
      <c r="E25" s="112"/>
      <c r="F25" s="112"/>
      <c r="G25" s="113"/>
      <c r="H25" s="113"/>
      <c r="I25" s="113"/>
      <c r="J25" s="113"/>
      <c r="K25" s="113"/>
      <c r="L25" s="113"/>
      <c r="M25" s="113"/>
      <c r="N25" s="114"/>
    </row>
    <row r="26" spans="1:18" ht="15" customHeight="1">
      <c r="A26" s="145" t="s">
        <v>85</v>
      </c>
      <c r="B26" s="111">
        <f t="shared" si="4"/>
        <v>0</v>
      </c>
      <c r="C26" s="121"/>
      <c r="D26" s="121"/>
      <c r="E26" s="121"/>
      <c r="F26" s="121"/>
      <c r="G26" s="122"/>
      <c r="H26" s="122"/>
      <c r="I26" s="122"/>
      <c r="J26" s="122"/>
      <c r="K26" s="122"/>
      <c r="L26" s="122"/>
      <c r="M26" s="122"/>
      <c r="N26" s="123"/>
    </row>
    <row r="27" spans="1:18" ht="15" customHeight="1">
      <c r="A27" s="145" t="s">
        <v>190</v>
      </c>
      <c r="B27" s="111">
        <f t="shared" si="4"/>
        <v>0</v>
      </c>
      <c r="C27" s="112"/>
      <c r="D27" s="112"/>
      <c r="E27" s="112"/>
      <c r="F27" s="112"/>
      <c r="G27" s="113"/>
      <c r="H27" s="113"/>
      <c r="I27" s="113"/>
      <c r="J27" s="113"/>
      <c r="K27" s="113"/>
      <c r="L27" s="113"/>
      <c r="M27" s="113"/>
      <c r="N27" s="114"/>
    </row>
    <row r="28" spans="1:18" ht="15" customHeight="1">
      <c r="A28" s="145" t="s">
        <v>191</v>
      </c>
      <c r="B28" s="111">
        <f t="shared" si="4"/>
        <v>0</v>
      </c>
      <c r="C28" s="112"/>
      <c r="D28" s="112"/>
      <c r="E28" s="112"/>
      <c r="F28" s="112"/>
      <c r="G28" s="113"/>
      <c r="H28" s="113"/>
      <c r="I28" s="113"/>
      <c r="J28" s="113"/>
      <c r="K28" s="113"/>
      <c r="L28" s="113"/>
      <c r="M28" s="113"/>
      <c r="N28" s="114"/>
    </row>
    <row r="29" spans="1:18" ht="15" customHeight="1">
      <c r="A29" s="145" t="s">
        <v>81</v>
      </c>
      <c r="B29" s="111">
        <f t="shared" si="4"/>
        <v>1</v>
      </c>
      <c r="C29" s="146"/>
      <c r="D29" s="146"/>
      <c r="E29" s="146">
        <v>1</v>
      </c>
      <c r="F29" s="146"/>
      <c r="G29" s="147"/>
      <c r="H29" s="147"/>
      <c r="I29" s="147"/>
      <c r="J29" s="147"/>
      <c r="K29" s="147"/>
      <c r="L29" s="147"/>
      <c r="M29" s="147"/>
      <c r="N29" s="148"/>
    </row>
    <row r="30" spans="1:18" ht="15" customHeight="1">
      <c r="A30" s="145" t="s">
        <v>192</v>
      </c>
      <c r="B30" s="111">
        <f t="shared" si="4"/>
        <v>0</v>
      </c>
      <c r="C30" s="173"/>
      <c r="D30" s="174"/>
      <c r="E30" s="174"/>
      <c r="F30" s="174"/>
      <c r="G30" s="92"/>
      <c r="H30" s="92"/>
      <c r="I30" s="92"/>
      <c r="J30" s="92"/>
      <c r="K30" s="92"/>
      <c r="L30" s="92"/>
      <c r="M30" s="92"/>
      <c r="N30" s="175"/>
    </row>
    <row r="31" spans="1:18" ht="15" customHeight="1">
      <c r="A31" s="145" t="s">
        <v>179</v>
      </c>
      <c r="B31" s="111">
        <f t="shared" si="4"/>
        <v>0</v>
      </c>
      <c r="C31" s="173"/>
      <c r="D31" s="173"/>
      <c r="E31" s="173"/>
      <c r="F31" s="173"/>
      <c r="G31" s="176"/>
      <c r="H31" s="176"/>
      <c r="I31" s="176"/>
      <c r="J31" s="176"/>
      <c r="K31" s="176"/>
      <c r="L31" s="176"/>
      <c r="M31" s="176"/>
      <c r="N31" s="177"/>
      <c r="R31" s="18"/>
    </row>
    <row r="32" spans="1:18" ht="15" customHeight="1">
      <c r="A32" s="178" t="s">
        <v>193</v>
      </c>
      <c r="B32" s="111">
        <f t="shared" si="4"/>
        <v>0</v>
      </c>
      <c r="C32" s="152"/>
      <c r="D32" s="153"/>
      <c r="E32" s="153"/>
      <c r="F32" s="153"/>
      <c r="G32" s="154"/>
      <c r="H32" s="154"/>
      <c r="I32" s="154"/>
      <c r="J32" s="154"/>
      <c r="K32" s="154"/>
      <c r="L32" s="154"/>
      <c r="M32" s="154"/>
      <c r="N32" s="155"/>
    </row>
    <row r="33" spans="1:27" ht="15" customHeight="1">
      <c r="A33" s="142" t="s">
        <v>89</v>
      </c>
      <c r="B33" s="111">
        <f t="shared" si="4"/>
        <v>0</v>
      </c>
      <c r="C33" s="179"/>
      <c r="D33" s="180"/>
      <c r="E33" s="180"/>
      <c r="F33" s="180"/>
      <c r="G33" s="181"/>
      <c r="H33" s="181"/>
      <c r="I33" s="181"/>
      <c r="J33" s="181"/>
      <c r="K33" s="181"/>
      <c r="L33" s="181"/>
      <c r="M33" s="181"/>
      <c r="N33" s="182"/>
    </row>
    <row r="34" spans="1:27" ht="15" customHeight="1">
      <c r="A34" s="145" t="s">
        <v>90</v>
      </c>
      <c r="B34" s="111">
        <f t="shared" si="4"/>
        <v>0</v>
      </c>
      <c r="C34" s="112"/>
      <c r="D34" s="112"/>
      <c r="E34" s="112"/>
      <c r="F34" s="112"/>
      <c r="G34" s="113"/>
      <c r="H34" s="113"/>
      <c r="I34" s="113"/>
      <c r="J34" s="113"/>
      <c r="K34" s="113"/>
      <c r="L34" s="113"/>
      <c r="M34" s="113"/>
      <c r="N34" s="114"/>
    </row>
    <row r="35" spans="1:27" ht="15" customHeight="1">
      <c r="A35" s="145" t="s">
        <v>91</v>
      </c>
      <c r="B35" s="111">
        <f t="shared" si="4"/>
        <v>0</v>
      </c>
      <c r="C35" s="184"/>
      <c r="D35" s="185"/>
      <c r="E35" s="185"/>
      <c r="F35" s="185"/>
      <c r="G35" s="186"/>
      <c r="H35" s="186"/>
      <c r="I35" s="186"/>
      <c r="J35" s="186"/>
      <c r="K35" s="186"/>
      <c r="L35" s="186"/>
      <c r="M35" s="186"/>
      <c r="N35" s="187"/>
      <c r="O35" s="77"/>
      <c r="Q35" s="77"/>
      <c r="R35" s="77"/>
      <c r="S35" s="183"/>
      <c r="T35" s="77"/>
      <c r="U35" s="77"/>
      <c r="V35" s="77"/>
      <c r="W35" s="77"/>
      <c r="X35" s="77"/>
      <c r="Y35" s="77"/>
      <c r="Z35" s="77"/>
      <c r="AA35" s="77"/>
    </row>
    <row r="36" spans="1:27" ht="15" customHeight="1">
      <c r="A36" s="145" t="s">
        <v>194</v>
      </c>
      <c r="B36" s="111">
        <f t="shared" si="4"/>
        <v>0</v>
      </c>
      <c r="C36" s="152"/>
      <c r="D36" s="153"/>
      <c r="E36" s="153"/>
      <c r="F36" s="153"/>
      <c r="G36" s="154"/>
      <c r="H36" s="154"/>
      <c r="I36" s="154"/>
      <c r="J36" s="154"/>
      <c r="K36" s="154"/>
      <c r="L36" s="154"/>
      <c r="M36" s="154"/>
      <c r="N36" s="155"/>
    </row>
    <row r="37" spans="1:27" ht="15" customHeight="1">
      <c r="A37" s="145" t="s">
        <v>93</v>
      </c>
      <c r="B37" s="111">
        <f t="shared" si="4"/>
        <v>1</v>
      </c>
      <c r="C37" s="112"/>
      <c r="D37" s="112"/>
      <c r="E37" s="112"/>
      <c r="F37" s="112">
        <v>1</v>
      </c>
      <c r="G37" s="113"/>
      <c r="H37" s="113"/>
      <c r="I37" s="113"/>
      <c r="J37" s="113"/>
      <c r="K37" s="113"/>
      <c r="L37" s="113"/>
      <c r="M37" s="113"/>
      <c r="N37" s="114"/>
      <c r="O37" s="77"/>
      <c r="P37" s="77"/>
      <c r="Q37" s="77"/>
      <c r="R37" s="77"/>
      <c r="S37" s="77"/>
      <c r="T37" s="77"/>
      <c r="U37" s="77"/>
      <c r="V37" s="77"/>
      <c r="W37" s="77"/>
      <c r="X37" s="77"/>
      <c r="Y37" s="77"/>
      <c r="Z37" s="77"/>
      <c r="AA37" s="77"/>
    </row>
    <row r="38" spans="1:27" ht="15" customHeight="1">
      <c r="A38" s="145" t="s">
        <v>94</v>
      </c>
      <c r="B38" s="111">
        <f t="shared" si="4"/>
        <v>0</v>
      </c>
      <c r="C38" s="112"/>
      <c r="D38" s="112"/>
      <c r="E38" s="112"/>
      <c r="F38" s="112"/>
      <c r="G38" s="113"/>
      <c r="H38" s="113"/>
      <c r="I38" s="113"/>
      <c r="J38" s="113"/>
      <c r="K38" s="113"/>
      <c r="L38" s="113"/>
      <c r="M38" s="113"/>
      <c r="N38" s="114"/>
    </row>
    <row r="39" spans="1:27" ht="15" customHeight="1">
      <c r="A39" s="188" t="s">
        <v>171</v>
      </c>
      <c r="B39" s="111">
        <f t="shared" si="4"/>
        <v>0</v>
      </c>
      <c r="C39" s="112"/>
      <c r="D39" s="112"/>
      <c r="E39" s="112"/>
      <c r="F39" s="112"/>
      <c r="G39" s="113"/>
      <c r="H39" s="113"/>
      <c r="I39" s="113"/>
      <c r="J39" s="113"/>
      <c r="K39" s="113"/>
      <c r="L39" s="113"/>
      <c r="M39" s="113"/>
      <c r="N39" s="114"/>
    </row>
    <row r="40" spans="1:27" ht="15" customHeight="1">
      <c r="A40" s="145" t="s">
        <v>95</v>
      </c>
      <c r="B40" s="111">
        <f t="shared" si="4"/>
        <v>0</v>
      </c>
      <c r="C40" s="112"/>
      <c r="D40" s="112"/>
      <c r="E40" s="112"/>
      <c r="F40" s="112"/>
      <c r="G40" s="113"/>
      <c r="H40" s="113"/>
      <c r="I40" s="113"/>
      <c r="J40" s="113"/>
      <c r="K40" s="113"/>
      <c r="L40" s="113"/>
      <c r="M40" s="113"/>
      <c r="N40" s="114"/>
    </row>
    <row r="41" spans="1:27" ht="15" customHeight="1" thickBot="1">
      <c r="A41" s="189" t="s">
        <v>180</v>
      </c>
      <c r="B41" s="190">
        <f t="shared" si="4"/>
        <v>0</v>
      </c>
      <c r="C41" s="191"/>
      <c r="D41" s="192"/>
      <c r="E41" s="192"/>
      <c r="F41" s="192"/>
      <c r="G41" s="193"/>
      <c r="H41" s="193"/>
      <c r="I41" s="193"/>
      <c r="J41" s="193"/>
      <c r="K41" s="193"/>
      <c r="L41" s="193"/>
      <c r="M41" s="193"/>
      <c r="N41" s="194"/>
    </row>
    <row r="42" spans="1:27" ht="15" customHeight="1">
      <c r="H42" s="171" t="s">
        <v>197</v>
      </c>
    </row>
    <row r="43" spans="1:27">
      <c r="A43" s="22"/>
    </row>
    <row r="44" spans="1:27" ht="15.75" customHeight="1">
      <c r="A44" s="195"/>
    </row>
    <row r="45" spans="1:27" ht="9.75" customHeight="1">
      <c r="A45" s="196"/>
    </row>
    <row r="46" spans="1:27" ht="18" customHeight="1">
      <c r="A46" s="197"/>
    </row>
    <row r="47" spans="1:27" ht="15" customHeight="1"/>
    <row r="48" spans="1:27" ht="16.5" customHeight="1"/>
    <row r="49" ht="18" customHeight="1"/>
    <row r="50" ht="30" customHeight="1"/>
    <row r="51" ht="30" customHeight="1"/>
    <row r="52" ht="30" customHeight="1"/>
    <row r="53" ht="30" customHeight="1"/>
    <row r="54" ht="30" customHeight="1"/>
    <row r="55" ht="30" customHeight="1"/>
    <row r="56" ht="30" customHeight="1"/>
    <row r="57" ht="30" customHeigh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row r="847" s="22" customFormat="1"/>
    <row r="848" s="22" customFormat="1"/>
    <row r="849" s="22" customFormat="1"/>
    <row r="850" s="22" customFormat="1"/>
    <row r="851" s="22" customFormat="1"/>
    <row r="852" s="22" customFormat="1"/>
    <row r="853" s="22" customFormat="1"/>
    <row r="854" s="22" customFormat="1"/>
    <row r="855" s="22" customFormat="1"/>
    <row r="856" s="22" customFormat="1"/>
    <row r="857" s="22" customFormat="1"/>
    <row r="858" s="22" customFormat="1"/>
    <row r="859" s="22" customFormat="1"/>
    <row r="860" s="22" customFormat="1"/>
    <row r="861" s="22" customFormat="1"/>
    <row r="862" s="22" customFormat="1"/>
    <row r="863" s="22" customFormat="1"/>
    <row r="864" s="22" customFormat="1"/>
    <row r="865" s="22" customFormat="1"/>
    <row r="866" s="22" customFormat="1"/>
    <row r="867" s="22" customFormat="1"/>
    <row r="868" s="22" customFormat="1"/>
    <row r="869" s="22" customFormat="1"/>
    <row r="870" s="22" customFormat="1"/>
    <row r="871" s="22" customFormat="1"/>
    <row r="872" s="22" customFormat="1"/>
    <row r="873" s="22" customFormat="1"/>
    <row r="874" s="22" customFormat="1"/>
    <row r="875" s="22" customFormat="1"/>
    <row r="876" s="22" customFormat="1"/>
    <row r="877" s="22" customFormat="1"/>
    <row r="878" s="22" customFormat="1"/>
    <row r="879" s="22" customFormat="1"/>
    <row r="880" s="22" customFormat="1"/>
    <row r="881" s="22" customFormat="1"/>
    <row r="882" s="22" customFormat="1"/>
    <row r="883" s="22" customFormat="1"/>
    <row r="884" s="22" customFormat="1"/>
    <row r="885" s="22" customFormat="1"/>
    <row r="886" s="22" customFormat="1"/>
    <row r="887" s="22" customFormat="1"/>
    <row r="888" s="22" customFormat="1"/>
    <row r="889" s="22" customFormat="1"/>
    <row r="890" s="22" customFormat="1"/>
    <row r="891" s="22" customFormat="1"/>
    <row r="892" s="22" customFormat="1"/>
    <row r="893" s="22" customFormat="1"/>
    <row r="894" s="22" customFormat="1"/>
    <row r="895" s="22" customFormat="1"/>
    <row r="896" s="22" customFormat="1"/>
    <row r="897" s="22" customFormat="1"/>
    <row r="898" s="22" customFormat="1"/>
    <row r="899" s="22" customFormat="1"/>
    <row r="900" s="22" customFormat="1"/>
    <row r="901" s="22" customFormat="1"/>
    <row r="902" s="22" customFormat="1"/>
    <row r="903" s="22" customFormat="1"/>
    <row r="904" s="22" customFormat="1"/>
    <row r="905" s="22" customFormat="1"/>
    <row r="906" s="22" customFormat="1"/>
    <row r="907" s="22" customFormat="1"/>
    <row r="908" s="22" customFormat="1"/>
    <row r="909" s="22" customFormat="1"/>
    <row r="910" s="22" customFormat="1"/>
    <row r="911" s="22" customFormat="1"/>
    <row r="912" s="22" customFormat="1"/>
    <row r="913" s="22" customFormat="1"/>
    <row r="914" s="22" customFormat="1"/>
    <row r="915" s="22" customFormat="1"/>
    <row r="916" s="22" customFormat="1"/>
    <row r="917" s="22" customFormat="1"/>
    <row r="918" s="22" customFormat="1"/>
    <row r="919" s="22" customFormat="1"/>
    <row r="920" s="22" customFormat="1"/>
    <row r="921" s="22" customFormat="1"/>
    <row r="922" s="22" customFormat="1"/>
    <row r="923" s="22" customFormat="1"/>
    <row r="924" s="22" customFormat="1"/>
    <row r="925" s="22" customFormat="1"/>
    <row r="926" s="22" customFormat="1"/>
    <row r="927" s="22" customFormat="1"/>
    <row r="928" s="22" customFormat="1"/>
    <row r="929" s="22" customFormat="1"/>
    <row r="930" s="22" customFormat="1"/>
    <row r="931" s="22" customFormat="1"/>
    <row r="932" s="22" customFormat="1"/>
    <row r="933" s="22" customFormat="1"/>
    <row r="934" s="22" customFormat="1"/>
    <row r="935" s="22" customFormat="1"/>
    <row r="936" s="22" customFormat="1"/>
    <row r="937" s="22" customFormat="1"/>
    <row r="938" s="22" customFormat="1"/>
    <row r="939" s="22" customFormat="1"/>
    <row r="940" s="22" customFormat="1"/>
    <row r="941" s="22" customFormat="1"/>
    <row r="942" s="22" customFormat="1"/>
    <row r="943" s="22" customFormat="1"/>
    <row r="944" s="22" customFormat="1"/>
    <row r="945" s="22" customFormat="1"/>
    <row r="946" s="22" customFormat="1"/>
    <row r="947" s="22" customFormat="1"/>
    <row r="948" s="22" customFormat="1"/>
    <row r="949" s="22" customFormat="1"/>
    <row r="950" s="22" customFormat="1"/>
    <row r="951" s="22" customFormat="1"/>
    <row r="952" s="22" customFormat="1"/>
    <row r="953" s="22" customFormat="1"/>
    <row r="954" s="22" customFormat="1"/>
    <row r="955" s="22" customFormat="1"/>
    <row r="956" s="22" customFormat="1"/>
    <row r="957" s="22" customFormat="1"/>
    <row r="958" s="22" customFormat="1"/>
    <row r="959" s="22" customFormat="1"/>
    <row r="960" s="22" customFormat="1"/>
    <row r="961" s="22" customFormat="1"/>
    <row r="962" s="22" customFormat="1"/>
    <row r="963" s="22" customFormat="1"/>
    <row r="964" s="22" customFormat="1"/>
    <row r="965" s="22" customFormat="1"/>
    <row r="966" s="22" customFormat="1"/>
    <row r="967" s="22" customFormat="1"/>
    <row r="968" s="22" customFormat="1"/>
    <row r="969" s="22" customFormat="1"/>
    <row r="970" s="22" customFormat="1"/>
    <row r="971" s="22" customFormat="1"/>
    <row r="972" s="22" customFormat="1"/>
    <row r="973" s="22" customFormat="1"/>
    <row r="974" s="22" customFormat="1"/>
    <row r="975" s="22" customFormat="1"/>
    <row r="976" s="22" customFormat="1"/>
    <row r="977" s="22" customFormat="1"/>
    <row r="978" s="22" customFormat="1"/>
    <row r="979" s="22" customFormat="1"/>
    <row r="980" s="22" customFormat="1"/>
    <row r="981" s="22" customFormat="1"/>
    <row r="982" s="22" customFormat="1"/>
    <row r="983" s="22" customFormat="1"/>
    <row r="984" s="22" customFormat="1"/>
    <row r="985" s="22" customFormat="1"/>
    <row r="986" s="22" customFormat="1"/>
    <row r="987" s="22" customFormat="1"/>
    <row r="988" s="22" customFormat="1"/>
    <row r="989" s="22" customFormat="1"/>
    <row r="990" s="22" customFormat="1"/>
    <row r="991" s="22" customFormat="1"/>
    <row r="992" s="22" customFormat="1"/>
    <row r="993" s="22" customFormat="1"/>
    <row r="994" s="22" customFormat="1"/>
    <row r="995" s="22" customFormat="1"/>
    <row r="996" s="22" customFormat="1"/>
    <row r="997" s="22" customFormat="1"/>
    <row r="998" s="22" customFormat="1"/>
    <row r="999" s="22" customFormat="1"/>
    <row r="1000" s="22" customFormat="1"/>
    <row r="1001" s="22" customFormat="1"/>
    <row r="1002" s="22" customFormat="1"/>
    <row r="1003" s="22" customFormat="1"/>
    <row r="1004" s="22" customFormat="1"/>
    <row r="1005" s="22" customFormat="1"/>
    <row r="1006" s="22" customFormat="1"/>
    <row r="1007" s="22" customFormat="1"/>
    <row r="1008" s="22" customFormat="1"/>
    <row r="1009" s="22" customFormat="1"/>
    <row r="1010" s="22" customFormat="1"/>
    <row r="1011" s="22" customFormat="1"/>
    <row r="1012" s="22" customFormat="1"/>
    <row r="1013" s="22" customFormat="1"/>
    <row r="1014" s="22" customFormat="1"/>
    <row r="1015" s="22" customFormat="1"/>
    <row r="1016" s="22" customFormat="1"/>
    <row r="1017" s="22" customFormat="1"/>
    <row r="1018" s="22" customFormat="1"/>
    <row r="1019" s="22" customFormat="1"/>
    <row r="1020" s="22" customFormat="1"/>
    <row r="1021" s="22" customFormat="1"/>
    <row r="1022" s="22" customFormat="1"/>
    <row r="1023" s="22" customFormat="1"/>
    <row r="1024" s="22" customFormat="1"/>
    <row r="1025" s="22" customFormat="1"/>
    <row r="1026" s="22" customFormat="1"/>
    <row r="1027" s="22" customFormat="1"/>
    <row r="1028" s="22" customFormat="1"/>
    <row r="1029" s="22" customFormat="1"/>
    <row r="1030" s="22" customFormat="1"/>
    <row r="1031" s="22" customFormat="1"/>
    <row r="1032" s="22" customFormat="1"/>
    <row r="1033" s="22" customFormat="1"/>
    <row r="1034" s="22" customFormat="1"/>
    <row r="1035" s="22" customFormat="1"/>
    <row r="1036" s="22" customFormat="1"/>
    <row r="1037" s="22" customFormat="1"/>
    <row r="1038" s="22" customFormat="1"/>
    <row r="1039" s="22" customFormat="1"/>
    <row r="1040" s="22" customFormat="1"/>
    <row r="1041" s="22" customFormat="1"/>
    <row r="1042" s="22" customFormat="1"/>
    <row r="1043" s="22" customFormat="1"/>
    <row r="1044" s="22" customFormat="1"/>
    <row r="1045" s="22" customFormat="1"/>
    <row r="1046" s="22" customFormat="1"/>
    <row r="1047" s="22" customFormat="1"/>
    <row r="1048" s="22" customFormat="1"/>
    <row r="1049" s="22" customFormat="1"/>
    <row r="1050" s="22" customFormat="1"/>
    <row r="1051" s="22" customFormat="1"/>
    <row r="1052" s="22" customFormat="1"/>
    <row r="1053" s="22" customFormat="1"/>
    <row r="1054" s="22" customFormat="1"/>
    <row r="1055" s="22" customFormat="1"/>
    <row r="1056" s="22" customFormat="1"/>
    <row r="1057" s="22" customFormat="1"/>
    <row r="1058" s="22" customFormat="1"/>
    <row r="1059" s="22" customFormat="1"/>
    <row r="1060" s="22" customFormat="1"/>
    <row r="1061" s="22" customFormat="1"/>
    <row r="1062" s="22" customFormat="1"/>
    <row r="1063" s="22" customFormat="1"/>
    <row r="1064" s="22" customFormat="1"/>
    <row r="1065" s="22" customFormat="1"/>
    <row r="1066" s="22" customFormat="1"/>
    <row r="1067" s="22" customFormat="1"/>
    <row r="1068" s="22" customFormat="1"/>
    <row r="1069" s="22" customFormat="1"/>
    <row r="1070" s="22" customFormat="1"/>
    <row r="1071" s="22" customFormat="1"/>
    <row r="1072" s="22" customFormat="1"/>
    <row r="1073" s="22" customFormat="1"/>
    <row r="1074" s="22" customFormat="1"/>
    <row r="1075" s="22" customFormat="1"/>
    <row r="1076" s="22" customFormat="1"/>
    <row r="1077" s="22" customFormat="1"/>
    <row r="1078" s="22" customFormat="1"/>
    <row r="1079" s="22" customFormat="1"/>
    <row r="1080" s="22" customFormat="1"/>
    <row r="1081" s="22" customFormat="1"/>
    <row r="1082" s="22" customFormat="1"/>
    <row r="1083" s="22" customFormat="1"/>
    <row r="1084" s="22" customFormat="1"/>
    <row r="1085" s="22" customFormat="1"/>
    <row r="1086" s="22" customFormat="1"/>
    <row r="1087" s="22" customFormat="1"/>
    <row r="1088" s="22" customFormat="1"/>
    <row r="1089" s="22" customFormat="1"/>
    <row r="1090" s="22" customFormat="1"/>
    <row r="1091" s="22" customFormat="1"/>
    <row r="1092" s="22" customFormat="1"/>
    <row r="1093" s="22" customFormat="1"/>
    <row r="1094" s="22" customFormat="1"/>
    <row r="1095" s="22" customFormat="1"/>
    <row r="1096" s="22" customFormat="1"/>
    <row r="1097" s="22" customFormat="1"/>
    <row r="1098" s="22" customFormat="1"/>
    <row r="1099" s="22" customFormat="1"/>
    <row r="1100" s="22" customFormat="1"/>
    <row r="1101" s="22" customFormat="1"/>
    <row r="1102" s="22" customFormat="1"/>
    <row r="1103" s="22" customFormat="1"/>
    <row r="1104" s="22" customFormat="1"/>
    <row r="1105" s="22" customFormat="1"/>
    <row r="1106" s="22" customFormat="1"/>
    <row r="1107" s="22" customFormat="1"/>
    <row r="1108" s="22" customFormat="1"/>
    <row r="1109" s="22" customFormat="1"/>
    <row r="1110" s="22" customFormat="1"/>
    <row r="1111" s="22" customFormat="1"/>
    <row r="1112" s="22" customFormat="1"/>
    <row r="1113" s="22" customFormat="1"/>
    <row r="1114" s="22" customFormat="1"/>
    <row r="1115" s="22" customFormat="1"/>
    <row r="1116" s="22" customFormat="1"/>
    <row r="1117" s="22" customFormat="1"/>
    <row r="1118" s="22" customFormat="1"/>
    <row r="1119" s="22" customFormat="1"/>
    <row r="1120" s="22" customFormat="1"/>
    <row r="1121" s="22" customFormat="1"/>
    <row r="1122" s="22" customFormat="1"/>
    <row r="1123" s="22" customFormat="1"/>
    <row r="1124" s="22" customFormat="1"/>
    <row r="1125" s="22" customFormat="1"/>
    <row r="1126" s="22" customFormat="1"/>
    <row r="1127" s="22" customFormat="1"/>
    <row r="1128" s="22" customFormat="1"/>
    <row r="1129" s="22" customFormat="1"/>
    <row r="1130" s="22" customFormat="1"/>
    <row r="1131" s="22" customFormat="1"/>
    <row r="1132" s="22" customFormat="1"/>
    <row r="1133" s="22" customFormat="1"/>
    <row r="1134" s="22" customFormat="1"/>
    <row r="1135" s="22" customFormat="1"/>
    <row r="1136" s="22" customFormat="1"/>
    <row r="1137" s="22" customFormat="1"/>
    <row r="1138" s="22" customFormat="1"/>
    <row r="1139" s="22" customFormat="1"/>
    <row r="1140" s="22" customFormat="1"/>
    <row r="1141" s="22" customFormat="1"/>
    <row r="1142" s="22" customFormat="1"/>
    <row r="1143" s="22" customFormat="1"/>
    <row r="1144" s="22" customFormat="1"/>
    <row r="1145" s="22" customFormat="1"/>
    <row r="1146" s="22" customFormat="1"/>
    <row r="1147" s="22" customFormat="1"/>
    <row r="1148" s="22" customFormat="1"/>
    <row r="1149" s="22" customFormat="1"/>
    <row r="1150" s="22" customFormat="1"/>
    <row r="1151" s="22" customFormat="1"/>
    <row r="1152" s="22" customFormat="1"/>
    <row r="1153" s="22" customFormat="1"/>
    <row r="1154" s="22" customFormat="1"/>
    <row r="1155" s="22" customFormat="1"/>
    <row r="1156" s="22" customFormat="1"/>
    <row r="1157" s="22" customFormat="1"/>
    <row r="1158" s="22" customFormat="1"/>
    <row r="1159" s="22" customFormat="1"/>
    <row r="1160" s="22" customFormat="1"/>
    <row r="1161" s="22" customFormat="1"/>
    <row r="1162" s="22" customFormat="1"/>
    <row r="1163" s="22" customFormat="1"/>
    <row r="1164" s="22" customFormat="1"/>
    <row r="1165" s="22" customFormat="1"/>
    <row r="1166" s="22" customFormat="1"/>
    <row r="1167" s="22" customFormat="1"/>
    <row r="1168" s="22" customFormat="1"/>
    <row r="1169" s="22" customFormat="1"/>
    <row r="1170" s="22" customFormat="1"/>
    <row r="1171" s="22" customFormat="1"/>
    <row r="1172" s="22" customFormat="1"/>
    <row r="1173" s="22" customFormat="1"/>
    <row r="1174" s="22" customFormat="1"/>
    <row r="1175" s="22" customFormat="1"/>
    <row r="1176" s="22" customFormat="1"/>
    <row r="1177" s="22" customFormat="1"/>
    <row r="1178" s="22" customFormat="1"/>
    <row r="1179" s="22" customFormat="1"/>
    <row r="1180" s="22" customFormat="1"/>
    <row r="1181" s="22" customFormat="1"/>
    <row r="1182" s="22" customFormat="1"/>
    <row r="1183" s="22" customFormat="1"/>
    <row r="1184" s="22" customFormat="1"/>
    <row r="1185" s="22" customFormat="1"/>
    <row r="1186" s="22" customFormat="1"/>
    <row r="1187" s="22" customFormat="1"/>
    <row r="1188" s="22" customFormat="1"/>
    <row r="1189" s="22" customFormat="1"/>
    <row r="1190" s="22" customFormat="1"/>
    <row r="1191" s="22" customFormat="1"/>
    <row r="1192" s="22" customFormat="1"/>
    <row r="1193" s="22" customFormat="1"/>
    <row r="1194" s="22" customFormat="1"/>
    <row r="1195" s="22" customFormat="1"/>
    <row r="1196" s="22" customFormat="1"/>
    <row r="1197" s="22" customFormat="1"/>
    <row r="1198" s="22" customFormat="1"/>
    <row r="1199" s="22" customFormat="1"/>
    <row r="1200" s="22" customFormat="1"/>
    <row r="1201" s="22" customFormat="1"/>
    <row r="1202" s="22" customFormat="1"/>
    <row r="1203" s="22" customFormat="1"/>
    <row r="1204" s="22" customFormat="1"/>
    <row r="1205" s="22" customFormat="1"/>
    <row r="1206" s="22" customFormat="1"/>
    <row r="1207" s="22" customFormat="1"/>
    <row r="1208" s="22" customFormat="1"/>
    <row r="1209" s="22" customFormat="1"/>
    <row r="1210" s="22" customFormat="1"/>
    <row r="1211" s="22" customFormat="1"/>
    <row r="1212" s="22" customFormat="1"/>
    <row r="1213" s="22" customFormat="1"/>
    <row r="1214" s="22" customFormat="1"/>
    <row r="1215" s="22" customFormat="1"/>
    <row r="1216" s="22" customFormat="1"/>
    <row r="1217" s="22" customFormat="1"/>
    <row r="1218" s="22" customFormat="1"/>
    <row r="1219" s="22" customFormat="1"/>
    <row r="1220" s="22" customFormat="1"/>
    <row r="1221" s="22" customFormat="1"/>
    <row r="1222" s="22" customFormat="1"/>
    <row r="1223" s="22" customFormat="1"/>
    <row r="1224" s="22" customFormat="1"/>
    <row r="1225" s="22" customFormat="1"/>
    <row r="1226" s="22" customFormat="1"/>
    <row r="1227" s="22" customFormat="1"/>
    <row r="1228" s="22" customFormat="1"/>
    <row r="1229" s="22" customFormat="1"/>
    <row r="1230" s="22" customFormat="1"/>
    <row r="1231" s="22" customFormat="1"/>
    <row r="1232" s="22" customFormat="1"/>
    <row r="1233" s="22" customFormat="1"/>
    <row r="1234" s="22" customFormat="1"/>
    <row r="1235" s="22" customFormat="1"/>
    <row r="1236" s="22" customFormat="1"/>
    <row r="1237" s="22" customFormat="1"/>
    <row r="1238" s="22" customFormat="1"/>
    <row r="1239" s="22" customFormat="1"/>
    <row r="1240" s="22" customFormat="1"/>
    <row r="1241" s="22" customFormat="1"/>
    <row r="1242" s="22" customFormat="1"/>
    <row r="1243" s="22" customFormat="1"/>
    <row r="1244" s="22" customFormat="1"/>
    <row r="1245" s="22" customFormat="1"/>
    <row r="1246" s="22" customFormat="1"/>
    <row r="1247" s="22" customFormat="1"/>
    <row r="1248" s="22" customFormat="1"/>
    <row r="1249" s="22" customFormat="1"/>
    <row r="1250" s="22" customFormat="1"/>
    <row r="1251" s="22" customFormat="1"/>
    <row r="1252" s="22" customFormat="1"/>
    <row r="1253" s="22" customFormat="1"/>
    <row r="1254" s="22" customFormat="1"/>
    <row r="1255" s="22" customFormat="1"/>
    <row r="1256" s="22" customFormat="1"/>
    <row r="1257" s="22" customFormat="1"/>
    <row r="1258" s="22" customFormat="1"/>
    <row r="1259" s="22" customFormat="1"/>
    <row r="1260" s="22" customFormat="1"/>
    <row r="1261" s="22" customFormat="1"/>
    <row r="1262" s="22" customFormat="1"/>
    <row r="1263" s="22" customFormat="1"/>
    <row r="1264" s="22" customFormat="1"/>
    <row r="1265" s="22" customFormat="1"/>
    <row r="1266" s="22" customFormat="1"/>
    <row r="1267" s="22" customFormat="1"/>
    <row r="1268" s="22" customFormat="1"/>
    <row r="1269" s="22" customFormat="1"/>
    <row r="1270" s="22" customFormat="1"/>
    <row r="1271" s="22" customFormat="1"/>
    <row r="1272" s="22" customFormat="1"/>
    <row r="1273" s="22" customFormat="1"/>
    <row r="1274" s="22" customFormat="1"/>
    <row r="1275" s="22" customFormat="1"/>
    <row r="1276" s="22" customFormat="1"/>
    <row r="1277" s="22" customFormat="1"/>
    <row r="1278" s="22" customFormat="1"/>
    <row r="1279" s="22" customFormat="1"/>
    <row r="1280" s="22" customFormat="1"/>
    <row r="1281" s="22" customFormat="1"/>
    <row r="1282" s="22" customFormat="1"/>
    <row r="1283" s="22" customFormat="1"/>
    <row r="1284" s="22" customFormat="1"/>
    <row r="1285" s="22" customFormat="1"/>
    <row r="1286" s="22" customFormat="1"/>
    <row r="1287" s="22" customFormat="1"/>
    <row r="1288" s="22" customFormat="1"/>
    <row r="1289" s="22" customFormat="1"/>
    <row r="1290" s="22" customFormat="1"/>
    <row r="1291" s="22" customFormat="1"/>
    <row r="1292" s="22" customFormat="1"/>
    <row r="1293" s="22" customFormat="1"/>
    <row r="1294" s="22" customFormat="1"/>
    <row r="1295" s="22" customFormat="1"/>
    <row r="1296" s="22" customFormat="1"/>
    <row r="1297" s="22" customFormat="1"/>
    <row r="1298" s="22" customFormat="1"/>
    <row r="1299" s="22" customFormat="1"/>
    <row r="1300" s="22" customFormat="1"/>
    <row r="1301" s="22" customFormat="1"/>
    <row r="1302" s="22" customFormat="1"/>
    <row r="1303" s="22" customFormat="1"/>
    <row r="1304" s="22" customFormat="1"/>
    <row r="1305" s="22" customFormat="1"/>
    <row r="1306" s="22" customFormat="1"/>
    <row r="1307" s="22" customFormat="1"/>
    <row r="1308" s="22" customFormat="1"/>
    <row r="1309" s="22" customFormat="1"/>
    <row r="1310" s="22" customFormat="1"/>
    <row r="1311" s="22" customFormat="1"/>
    <row r="1312" s="22" customFormat="1"/>
    <row r="1313" s="22" customFormat="1"/>
    <row r="1314" s="22" customFormat="1"/>
    <row r="1315" s="22" customFormat="1"/>
    <row r="1316" s="22" customFormat="1"/>
    <row r="1317" s="22" customFormat="1"/>
    <row r="1318" s="22" customFormat="1"/>
    <row r="1319" s="22" customFormat="1"/>
    <row r="1320" s="22" customFormat="1"/>
    <row r="1321" s="22" customFormat="1"/>
    <row r="1322" s="22" customFormat="1"/>
    <row r="1323" s="22" customFormat="1"/>
    <row r="1324" s="22" customFormat="1"/>
    <row r="1325" s="22" customFormat="1"/>
    <row r="1326" s="22" customFormat="1"/>
    <row r="1327" s="22" customFormat="1"/>
    <row r="1328" s="22" customFormat="1"/>
    <row r="1329" s="22" customFormat="1"/>
    <row r="1330" s="22" customFormat="1"/>
    <row r="1331" s="22" customFormat="1"/>
    <row r="1332" s="22" customFormat="1"/>
    <row r="1333" s="22" customFormat="1"/>
    <row r="1334" s="22" customFormat="1"/>
    <row r="1335" s="22" customFormat="1"/>
    <row r="1336" s="22" customFormat="1"/>
    <row r="1337" s="22" customFormat="1"/>
    <row r="1338" s="22" customFormat="1"/>
    <row r="1339" s="22" customFormat="1"/>
    <row r="1340" s="22" customFormat="1"/>
    <row r="1341" s="22" customFormat="1"/>
    <row r="1342" s="22" customFormat="1"/>
    <row r="1343" s="22" customFormat="1"/>
    <row r="1344" s="22" customFormat="1"/>
    <row r="1345" s="22" customFormat="1"/>
    <row r="1346" s="22" customFormat="1"/>
    <row r="1347" s="22" customFormat="1"/>
    <row r="1348" s="22" customFormat="1"/>
    <row r="1349" s="22" customFormat="1"/>
    <row r="1350" s="22" customFormat="1"/>
    <row r="1351" s="22" customFormat="1"/>
    <row r="1352" s="22" customFormat="1"/>
    <row r="1353" s="22" customFormat="1"/>
    <row r="1354" s="22" customFormat="1"/>
    <row r="1355" s="22" customFormat="1"/>
    <row r="1356" s="22" customFormat="1"/>
    <row r="1357" s="22" customFormat="1"/>
    <row r="1358" s="22" customFormat="1"/>
    <row r="1359" s="22" customFormat="1"/>
    <row r="1360" s="22" customFormat="1"/>
    <row r="1361" s="22" customFormat="1"/>
    <row r="1362" s="22" customFormat="1"/>
    <row r="1363" s="22" customFormat="1"/>
    <row r="1364" s="22" customFormat="1"/>
    <row r="1365" s="22" customFormat="1"/>
    <row r="1366" s="22" customFormat="1"/>
    <row r="1367" s="22" customFormat="1"/>
    <row r="1368" s="22" customFormat="1"/>
    <row r="1369" s="22" customFormat="1"/>
    <row r="1370" s="22" customFormat="1"/>
    <row r="1371" s="22" customFormat="1"/>
    <row r="1372" s="22" customFormat="1"/>
    <row r="1373" s="22" customFormat="1"/>
    <row r="1374" s="22" customFormat="1"/>
    <row r="1375" s="22" customFormat="1"/>
    <row r="1376" s="22" customFormat="1"/>
    <row r="1377" s="22" customFormat="1"/>
    <row r="1378" s="22" customFormat="1"/>
    <row r="1379" s="22" customFormat="1"/>
    <row r="1380" s="22" customFormat="1"/>
    <row r="1381" s="22" customFormat="1"/>
    <row r="1382" s="22" customFormat="1"/>
    <row r="1383" s="22" customFormat="1"/>
    <row r="1384" s="22" customFormat="1"/>
    <row r="1385" s="22" customFormat="1"/>
    <row r="1386" s="22" customFormat="1"/>
    <row r="1387" s="22" customFormat="1"/>
    <row r="1388" s="22" customFormat="1"/>
    <row r="1389" s="22" customFormat="1"/>
    <row r="1390" s="22" customFormat="1"/>
    <row r="1391" s="22" customFormat="1"/>
    <row r="1392" s="22" customFormat="1"/>
    <row r="1393" s="22" customFormat="1"/>
    <row r="1394" s="22" customFormat="1"/>
    <row r="1395" s="22" customFormat="1"/>
    <row r="1396" s="22" customFormat="1"/>
    <row r="1397" s="22" customFormat="1"/>
    <row r="1398" s="22" customFormat="1"/>
    <row r="1399" s="22" customFormat="1"/>
    <row r="1400" s="22" customFormat="1"/>
    <row r="1401" s="22" customFormat="1"/>
    <row r="1402" s="22" customFormat="1"/>
    <row r="1403" s="22" customFormat="1"/>
    <row r="1404" s="22" customFormat="1"/>
    <row r="1405" s="22" customFormat="1"/>
    <row r="1406" s="22" customFormat="1"/>
    <row r="1407" s="22" customFormat="1"/>
    <row r="1408" s="22" customFormat="1"/>
    <row r="1409" s="22" customFormat="1"/>
    <row r="1410" s="22" customFormat="1"/>
    <row r="1411" s="22" customFormat="1"/>
    <row r="1412" s="22" customFormat="1"/>
    <row r="1413" s="22" customFormat="1"/>
    <row r="1414" s="22" customFormat="1"/>
    <row r="1415" s="22" customFormat="1"/>
    <row r="1416" s="22" customFormat="1"/>
    <row r="1417" s="22" customFormat="1"/>
    <row r="1418" s="22" customFormat="1"/>
    <row r="1419" s="22" customFormat="1"/>
    <row r="1420" s="22" customFormat="1"/>
    <row r="1421" s="22" customFormat="1"/>
    <row r="1422" s="22" customFormat="1"/>
    <row r="1423" s="22" customFormat="1"/>
    <row r="1424" s="22" customFormat="1"/>
    <row r="1425" s="22" customFormat="1"/>
    <row r="1426" s="22" customFormat="1"/>
    <row r="1427" s="22" customFormat="1"/>
    <row r="1428" s="22" customFormat="1"/>
    <row r="1429" s="22" customFormat="1"/>
    <row r="1430" s="22" customFormat="1"/>
    <row r="1431" s="22" customFormat="1"/>
    <row r="1432" s="22" customFormat="1"/>
    <row r="1433" s="22" customFormat="1"/>
    <row r="1434" s="22" customFormat="1"/>
    <row r="1435" s="22" customFormat="1"/>
    <row r="1436" s="22" customFormat="1"/>
    <row r="1437" s="22" customFormat="1"/>
    <row r="1438" s="22" customFormat="1"/>
    <row r="1439" s="22" customFormat="1"/>
    <row r="1440" s="22" customFormat="1"/>
    <row r="1441" s="22" customFormat="1"/>
    <row r="1442" s="22" customFormat="1"/>
    <row r="1443" s="22" customFormat="1"/>
    <row r="1444" s="22" customFormat="1"/>
    <row r="1445" s="22" customFormat="1"/>
    <row r="1446" s="22" customFormat="1"/>
    <row r="1447" s="22" customFormat="1"/>
    <row r="1448" s="22" customFormat="1"/>
    <row r="1449" s="22" customFormat="1"/>
    <row r="1450" s="22" customFormat="1"/>
    <row r="1451" s="22" customFormat="1"/>
    <row r="1452" s="22" customFormat="1"/>
    <row r="1453" s="22" customFormat="1"/>
    <row r="1454" s="22" customFormat="1"/>
    <row r="1455" s="22" customFormat="1"/>
    <row r="1456" s="22" customFormat="1"/>
    <row r="1457" s="22" customFormat="1"/>
    <row r="1458" s="22" customFormat="1"/>
    <row r="1459" s="22" customFormat="1"/>
    <row r="1460" s="22" customFormat="1"/>
    <row r="1461" s="22" customFormat="1"/>
    <row r="1462" s="22" customFormat="1"/>
    <row r="1463" s="22" customFormat="1"/>
    <row r="1464" s="22" customFormat="1"/>
    <row r="1465" s="22" customFormat="1"/>
    <row r="1466" s="22" customFormat="1"/>
    <row r="1467" s="22" customFormat="1"/>
    <row r="1468" s="22" customFormat="1"/>
    <row r="1469" s="22" customFormat="1"/>
    <row r="1470" s="22" customFormat="1"/>
    <row r="1471" s="22" customFormat="1"/>
    <row r="1472" s="22" customFormat="1"/>
    <row r="1473" s="22" customFormat="1"/>
    <row r="1474" s="22" customFormat="1"/>
    <row r="1475" s="22" customFormat="1"/>
    <row r="1476" s="22" customFormat="1"/>
    <row r="1477" s="22" customFormat="1"/>
    <row r="1478" s="22" customFormat="1"/>
    <row r="1479" s="22" customFormat="1"/>
    <row r="1480" s="22" customFormat="1"/>
    <row r="1481" s="22" customFormat="1"/>
    <row r="1482" s="22" customFormat="1"/>
    <row r="1483" s="22" customFormat="1"/>
    <row r="1484" s="22" customFormat="1"/>
    <row r="1485" s="22" customFormat="1"/>
    <row r="1486" s="22" customFormat="1"/>
    <row r="1487" s="22" customFormat="1"/>
    <row r="1488" s="22" customFormat="1"/>
    <row r="1489" s="22" customFormat="1"/>
    <row r="1490" s="22" customFormat="1"/>
    <row r="1491" s="22" customFormat="1"/>
    <row r="1492" s="22" customFormat="1"/>
    <row r="1493" s="22" customFormat="1"/>
    <row r="1494" s="22" customFormat="1"/>
    <row r="1495" s="22" customFormat="1"/>
    <row r="1496" s="22" customFormat="1"/>
    <row r="1497" s="22" customFormat="1"/>
    <row r="1498" s="22" customFormat="1"/>
    <row r="1499" s="22" customFormat="1"/>
    <row r="1500" s="22" customFormat="1"/>
    <row r="1501" s="22" customFormat="1"/>
    <row r="1502" s="22" customFormat="1"/>
    <row r="1503" s="22" customFormat="1"/>
    <row r="1504" s="22" customFormat="1"/>
    <row r="1505" s="22" customFormat="1"/>
    <row r="1506" s="22" customFormat="1"/>
    <row r="1507" s="22" customFormat="1"/>
    <row r="1508" s="22" customFormat="1"/>
    <row r="1509" s="22" customFormat="1"/>
    <row r="1510" s="22" customFormat="1"/>
    <row r="1511" s="22" customFormat="1"/>
    <row r="1512" s="22" customFormat="1"/>
    <row r="1513" s="22" customFormat="1"/>
    <row r="1514" s="22" customFormat="1"/>
    <row r="1515" s="22" customFormat="1"/>
    <row r="1516" s="22" customFormat="1"/>
    <row r="1517" s="22" customFormat="1"/>
    <row r="1518" s="22" customFormat="1"/>
    <row r="1519" s="22" customFormat="1"/>
    <row r="1520" s="22" customFormat="1"/>
    <row r="1521" s="22" customFormat="1"/>
    <row r="1522" s="22" customFormat="1"/>
    <row r="1523" s="22" customFormat="1"/>
    <row r="1524" s="22" customFormat="1"/>
    <row r="1525" s="22" customFormat="1"/>
    <row r="1526" s="22" customFormat="1"/>
    <row r="1527" s="22" customFormat="1"/>
    <row r="1528" s="22" customFormat="1"/>
    <row r="1529" s="22" customFormat="1"/>
    <row r="1530" s="22" customFormat="1"/>
    <row r="1531" s="22" customFormat="1"/>
    <row r="1532" s="22" customFormat="1"/>
    <row r="1533" s="22" customFormat="1"/>
    <row r="1534" s="22" customFormat="1"/>
    <row r="1535" s="22" customFormat="1"/>
    <row r="1536" s="22" customFormat="1"/>
    <row r="1537" s="22" customFormat="1"/>
    <row r="1538" s="22" customFormat="1"/>
    <row r="1539" s="22" customFormat="1"/>
    <row r="1540" s="22" customFormat="1"/>
    <row r="1541" s="22" customFormat="1"/>
    <row r="1542" s="22" customFormat="1"/>
    <row r="1543" s="22" customFormat="1"/>
    <row r="1544" s="22" customFormat="1"/>
    <row r="1545" s="22" customFormat="1"/>
    <row r="1546" s="22" customFormat="1"/>
    <row r="1547" s="22" customFormat="1"/>
    <row r="1548" s="22" customFormat="1"/>
    <row r="1549" s="22" customFormat="1"/>
    <row r="1550" s="22" customFormat="1"/>
    <row r="1551" s="22" customFormat="1"/>
    <row r="1552" s="22" customFormat="1"/>
    <row r="1553" s="22" customFormat="1"/>
    <row r="1554" s="22" customFormat="1"/>
    <row r="1555" s="22" customFormat="1"/>
    <row r="1556" s="22" customFormat="1"/>
    <row r="1557" s="22" customFormat="1"/>
    <row r="1558" s="22" customFormat="1"/>
    <row r="1559" s="22" customFormat="1"/>
    <row r="1560" s="22" customFormat="1"/>
    <row r="1561" s="22" customFormat="1"/>
    <row r="1562" s="22" customFormat="1"/>
    <row r="1563" s="22" customFormat="1"/>
    <row r="1564" s="22" customFormat="1"/>
    <row r="1565" s="22" customFormat="1"/>
    <row r="1566" s="22" customFormat="1"/>
    <row r="1567" s="22" customFormat="1"/>
    <row r="1568" s="22" customFormat="1"/>
    <row r="1569" s="22" customFormat="1"/>
    <row r="1570" s="22" customFormat="1"/>
    <row r="1571" s="22" customFormat="1"/>
    <row r="1572" s="22" customFormat="1"/>
    <row r="1573" s="22" customFormat="1"/>
    <row r="1574" s="22" customFormat="1"/>
    <row r="1575" s="22" customFormat="1"/>
    <row r="1576" s="22" customFormat="1"/>
    <row r="1577" s="22" customFormat="1"/>
    <row r="1578" s="22" customFormat="1"/>
    <row r="1579" s="22" customFormat="1"/>
    <row r="1580" s="22" customFormat="1"/>
    <row r="1581" s="22" customFormat="1"/>
    <row r="1582" s="22" customFormat="1"/>
    <row r="1583" s="22" customFormat="1"/>
    <row r="1584" s="22" customFormat="1"/>
    <row r="1585" s="22" customFormat="1"/>
    <row r="1586" s="22" customFormat="1"/>
    <row r="1587" s="22" customFormat="1"/>
    <row r="1588" s="22" customFormat="1"/>
    <row r="1589" s="22" customFormat="1"/>
    <row r="1590" s="22" customFormat="1"/>
    <row r="1591" s="22" customFormat="1"/>
    <row r="1592" s="22" customFormat="1"/>
    <row r="1593" s="22" customFormat="1"/>
    <row r="1594" s="22" customFormat="1"/>
    <row r="1595" s="22" customFormat="1"/>
    <row r="1596" s="22" customFormat="1"/>
    <row r="1597" s="22" customFormat="1"/>
    <row r="1598" s="22" customFormat="1"/>
    <row r="1599" s="22" customFormat="1"/>
    <row r="1600" s="22" customFormat="1"/>
    <row r="1601" s="22" customFormat="1"/>
    <row r="1602" s="22" customFormat="1"/>
    <row r="1603" s="22" customFormat="1"/>
    <row r="1604" s="22" customFormat="1"/>
    <row r="1605" s="22" customFormat="1"/>
    <row r="1606" s="22" customFormat="1"/>
    <row r="1607" s="22" customFormat="1"/>
    <row r="1608" s="22" customFormat="1"/>
    <row r="1609" s="22" customFormat="1"/>
    <row r="1610" s="22" customFormat="1"/>
    <row r="1611" s="22" customFormat="1"/>
    <row r="1612" s="22" customFormat="1"/>
    <row r="1613" s="22" customFormat="1"/>
    <row r="1614" s="22" customFormat="1"/>
    <row r="1615" s="22" customFormat="1"/>
    <row r="1616" s="22" customFormat="1"/>
    <row r="1617" s="22" customFormat="1"/>
    <row r="1618" s="22" customFormat="1"/>
    <row r="1619" s="22" customFormat="1"/>
    <row r="1620" s="22" customFormat="1"/>
    <row r="1621" s="22" customFormat="1"/>
    <row r="1622" s="22" customFormat="1"/>
    <row r="1623" s="22" customFormat="1"/>
    <row r="1624" s="22" customFormat="1"/>
    <row r="1625" s="22" customFormat="1"/>
    <row r="1626" s="22" customFormat="1"/>
    <row r="1627" s="22" customFormat="1"/>
    <row r="1628" s="22" customFormat="1"/>
    <row r="1629" s="22" customFormat="1"/>
    <row r="1630" s="22" customFormat="1"/>
    <row r="1631" s="22" customFormat="1"/>
    <row r="1632" s="22" customFormat="1"/>
    <row r="1633" s="22" customFormat="1"/>
    <row r="1634" s="22" customFormat="1"/>
    <row r="1635" s="22" customFormat="1"/>
    <row r="1636" s="22" customFormat="1"/>
    <row r="1637" s="22" customFormat="1"/>
    <row r="1638" s="22" customFormat="1"/>
    <row r="1639" s="22" customFormat="1"/>
    <row r="1640" s="22" customFormat="1"/>
    <row r="1641" s="22" customFormat="1"/>
    <row r="1642" s="22" customFormat="1"/>
    <row r="1643" s="22" customFormat="1"/>
    <row r="1644" s="22" customFormat="1"/>
    <row r="1645" s="22" customFormat="1"/>
    <row r="1646" s="22" customFormat="1"/>
    <row r="1647" s="22" customFormat="1"/>
    <row r="1648" s="22" customFormat="1"/>
    <row r="1649" s="22" customFormat="1"/>
    <row r="1650" s="22" customFormat="1"/>
    <row r="1651" s="22" customFormat="1"/>
    <row r="1652" s="22" customFormat="1"/>
    <row r="1653" s="22" customFormat="1"/>
    <row r="1654" s="22" customFormat="1"/>
    <row r="1655" s="22" customFormat="1"/>
    <row r="1656" s="22" customFormat="1"/>
    <row r="1657" s="22" customFormat="1"/>
    <row r="1658" s="22" customFormat="1"/>
    <row r="1659" s="22" customFormat="1"/>
    <row r="1660" s="22" customFormat="1"/>
    <row r="1661" s="22" customFormat="1"/>
    <row r="1662" s="22" customFormat="1"/>
    <row r="1663" s="22" customFormat="1"/>
    <row r="1664" s="22" customFormat="1"/>
    <row r="1665" s="22" customFormat="1"/>
    <row r="1666" s="22" customFormat="1"/>
    <row r="1667" s="22" customFormat="1"/>
    <row r="1668" s="22" customFormat="1"/>
    <row r="1669" s="22" customFormat="1"/>
    <row r="1670" s="22" customFormat="1"/>
    <row r="1671" s="22" customFormat="1"/>
    <row r="1672" s="22" customFormat="1"/>
    <row r="1673" s="22" customFormat="1"/>
    <row r="1674" s="22" customFormat="1"/>
    <row r="1675" s="22" customFormat="1"/>
    <row r="1676" s="22" customFormat="1"/>
    <row r="1677" s="22" customFormat="1"/>
    <row r="1678" s="22" customFormat="1"/>
    <row r="1679" s="22" customFormat="1"/>
    <row r="1680" s="22" customFormat="1"/>
    <row r="1681" s="22" customFormat="1"/>
    <row r="1682" s="22" customFormat="1"/>
    <row r="1683" s="22" customFormat="1"/>
    <row r="1684" s="22" customFormat="1"/>
    <row r="1685" s="22" customFormat="1"/>
    <row r="1686" s="22" customFormat="1"/>
    <row r="1687" s="22" customFormat="1"/>
    <row r="1688" s="22" customFormat="1"/>
    <row r="1689" s="22" customFormat="1"/>
    <row r="1690" s="22" customFormat="1"/>
    <row r="1691" s="22" customFormat="1"/>
    <row r="1692" s="22" customFormat="1"/>
    <row r="1693" s="22" customFormat="1"/>
    <row r="1694" s="22" customFormat="1"/>
    <row r="1695" s="22" customFormat="1"/>
    <row r="1696" s="22" customFormat="1"/>
    <row r="1697" s="22" customFormat="1"/>
    <row r="1698" s="22" customFormat="1"/>
    <row r="1699" s="22" customFormat="1"/>
    <row r="1700" s="22" customFormat="1"/>
    <row r="1701" s="22" customFormat="1"/>
    <row r="1702" s="22" customFormat="1"/>
    <row r="1703" s="22" customFormat="1"/>
    <row r="1704" s="22" customFormat="1"/>
    <row r="1705" s="22" customFormat="1"/>
    <row r="1706" s="22" customFormat="1"/>
    <row r="1707" s="22" customFormat="1"/>
    <row r="1708" s="22" customFormat="1"/>
    <row r="1709" s="22" customFormat="1"/>
    <row r="1710" s="22" customFormat="1"/>
    <row r="1711" s="22" customFormat="1"/>
    <row r="1712" s="22" customFormat="1"/>
    <row r="1713" s="22" customFormat="1"/>
    <row r="1714" s="22" customFormat="1"/>
    <row r="1715" s="22" customFormat="1"/>
    <row r="1716" s="22" customFormat="1"/>
    <row r="1717" s="22" customFormat="1"/>
    <row r="1718" s="22" customFormat="1"/>
    <row r="1719" s="22" customFormat="1"/>
    <row r="1720" s="22" customFormat="1"/>
    <row r="1721" s="22" customFormat="1"/>
    <row r="1722" s="22" customFormat="1"/>
    <row r="1723" s="22" customFormat="1"/>
    <row r="1724" s="22" customFormat="1"/>
    <row r="1725" s="22" customFormat="1"/>
    <row r="1726" s="22" customFormat="1"/>
    <row r="1727" s="22" customFormat="1"/>
    <row r="1728" s="22" customFormat="1"/>
    <row r="1729" s="22" customFormat="1"/>
    <row r="1730" s="22" customFormat="1"/>
    <row r="1731" s="22" customFormat="1"/>
    <row r="1732" s="22" customFormat="1"/>
    <row r="1733" s="22" customFormat="1"/>
    <row r="1734" s="22" customFormat="1"/>
    <row r="1735" s="22" customFormat="1"/>
    <row r="1736" s="22" customFormat="1"/>
    <row r="1737" s="22" customFormat="1"/>
    <row r="1738" s="22" customFormat="1"/>
    <row r="1739" s="22" customFormat="1"/>
    <row r="1740" s="22" customFormat="1"/>
    <row r="1741" s="22" customFormat="1"/>
    <row r="1742" s="22" customFormat="1"/>
    <row r="1743" s="22" customFormat="1"/>
    <row r="1744" s="22" customFormat="1"/>
    <row r="1745" s="22" customFormat="1"/>
    <row r="1746" s="22" customFormat="1"/>
    <row r="1747" s="22" customFormat="1"/>
    <row r="1748" s="22" customFormat="1"/>
    <row r="1749" s="22" customFormat="1"/>
    <row r="1750" s="22" customFormat="1"/>
    <row r="1751" s="22" customFormat="1"/>
    <row r="1752" s="22" customFormat="1"/>
    <row r="1753" s="22" customFormat="1"/>
    <row r="1754" s="22" customFormat="1"/>
    <row r="1755" s="22" customFormat="1"/>
    <row r="1756" s="22" customFormat="1"/>
    <row r="1757" s="22" customFormat="1"/>
    <row r="1758" s="22" customFormat="1"/>
    <row r="1759" s="22" customFormat="1"/>
    <row r="1760" s="22" customFormat="1"/>
    <row r="1761" s="22" customFormat="1"/>
    <row r="1762" s="22" customFormat="1"/>
    <row r="1763" s="22" customFormat="1"/>
    <row r="1764" s="22" customFormat="1"/>
    <row r="1765" s="22" customFormat="1"/>
    <row r="1766" s="22" customFormat="1"/>
    <row r="1767" s="22" customFormat="1"/>
    <row r="1768" s="22" customFormat="1"/>
    <row r="1769" s="22" customFormat="1"/>
    <row r="1770" s="22" customFormat="1"/>
    <row r="1771" s="22" customFormat="1"/>
    <row r="1772" s="22" customFormat="1"/>
    <row r="1773" s="22" customFormat="1"/>
    <row r="1774" s="22" customFormat="1"/>
    <row r="1775" s="22" customFormat="1"/>
    <row r="1776" s="22" customFormat="1"/>
    <row r="1777" s="22" customFormat="1"/>
    <row r="1778" s="22" customFormat="1"/>
    <row r="1779" s="22" customFormat="1"/>
    <row r="1780" s="22" customFormat="1"/>
    <row r="1781" s="22" customFormat="1"/>
    <row r="1782" s="22" customFormat="1"/>
    <row r="1783" s="22" customFormat="1"/>
    <row r="1784" s="22" customFormat="1"/>
    <row r="1785" s="22" customFormat="1"/>
    <row r="1786" s="22" customFormat="1"/>
    <row r="1787" s="22" customFormat="1"/>
    <row r="1788" s="22" customFormat="1"/>
    <row r="1789" s="22" customFormat="1"/>
    <row r="1790" s="22" customFormat="1"/>
    <row r="1791" s="22" customFormat="1"/>
    <row r="1792" s="22" customFormat="1"/>
    <row r="1793" s="22" customFormat="1"/>
    <row r="1794" s="22" customFormat="1"/>
    <row r="1795" s="22" customFormat="1"/>
    <row r="1796" s="22" customFormat="1"/>
    <row r="1797" s="22" customFormat="1"/>
    <row r="1798" s="22" customFormat="1"/>
    <row r="1799" s="22" customFormat="1"/>
    <row r="1800" s="22" customFormat="1"/>
    <row r="1801" s="22" customFormat="1"/>
    <row r="1802" s="22" customFormat="1"/>
    <row r="1803" s="22" customFormat="1"/>
    <row r="1804" s="22" customFormat="1"/>
    <row r="1805" s="22" customFormat="1"/>
    <row r="1806" s="22" customFormat="1"/>
    <row r="1807" s="22" customFormat="1"/>
    <row r="1808" s="22" customFormat="1"/>
    <row r="1809" s="22" customFormat="1"/>
    <row r="1810" s="22" customFormat="1"/>
    <row r="1811" s="22" customFormat="1"/>
    <row r="1812" s="22" customFormat="1"/>
    <row r="1813" s="22" customFormat="1"/>
    <row r="1814" s="22" customFormat="1"/>
    <row r="1815" s="22" customFormat="1"/>
    <row r="1816" s="22" customFormat="1"/>
    <row r="1817" s="22" customFormat="1"/>
    <row r="1818" s="22" customFormat="1"/>
    <row r="1819" s="22" customFormat="1"/>
    <row r="1820" s="22" customFormat="1"/>
    <row r="1821" s="22" customFormat="1"/>
    <row r="1822" s="22" customFormat="1"/>
    <row r="1823" s="22" customFormat="1"/>
    <row r="1824" s="22" customFormat="1"/>
    <row r="1825" s="22" customFormat="1"/>
    <row r="1826" s="22" customFormat="1"/>
    <row r="1827" s="22" customFormat="1"/>
    <row r="1828" s="22" customFormat="1"/>
    <row r="1829" s="22" customFormat="1"/>
    <row r="1830" s="22" customFormat="1"/>
    <row r="1831" s="22" customFormat="1"/>
    <row r="1832" s="22" customFormat="1"/>
    <row r="1833" s="22" customFormat="1"/>
    <row r="1834" s="22" customFormat="1"/>
    <row r="1835" s="22" customFormat="1"/>
    <row r="1836" s="22" customFormat="1"/>
    <row r="1837" s="22" customFormat="1"/>
    <row r="1838" s="22" customFormat="1"/>
    <row r="1839" s="22" customFormat="1"/>
    <row r="1840" s="22" customFormat="1"/>
    <row r="1841" s="22" customFormat="1"/>
    <row r="1842" s="22" customFormat="1"/>
    <row r="1843" s="22" customFormat="1"/>
    <row r="1844" s="22" customFormat="1"/>
    <row r="1845" s="22" customFormat="1"/>
    <row r="1846" s="22" customFormat="1"/>
    <row r="1847" s="22" customFormat="1"/>
    <row r="1848" s="22" customFormat="1"/>
    <row r="1849" s="22" customFormat="1"/>
    <row r="1850" s="22" customFormat="1"/>
    <row r="1851" s="22" customFormat="1"/>
    <row r="1852" s="22" customFormat="1"/>
    <row r="1853" s="22" customFormat="1"/>
    <row r="1854" s="22" customFormat="1"/>
    <row r="1855" s="22" customFormat="1"/>
    <row r="1856" s="22" customFormat="1"/>
    <row r="1857" s="22" customFormat="1"/>
    <row r="1858" s="22" customFormat="1"/>
    <row r="1859" s="22" customFormat="1"/>
    <row r="1860" s="22" customFormat="1"/>
    <row r="1861" s="22" customFormat="1"/>
    <row r="1862" s="22" customFormat="1"/>
    <row r="1863" s="22" customFormat="1"/>
    <row r="1864" s="22" customFormat="1"/>
    <row r="1865" s="22" customFormat="1"/>
    <row r="1866" s="22" customFormat="1"/>
    <row r="1867" s="22" customFormat="1"/>
    <row r="1868" s="22" customFormat="1"/>
    <row r="1869" s="22" customFormat="1"/>
    <row r="1870" s="22" customFormat="1"/>
    <row r="1871" s="22" customFormat="1"/>
    <row r="1872" s="22" customFormat="1"/>
    <row r="1873" s="22" customFormat="1"/>
    <row r="1874" s="22" customFormat="1"/>
    <row r="1875" s="22" customFormat="1"/>
    <row r="1876" s="22" customFormat="1"/>
    <row r="1877" s="22" customFormat="1"/>
    <row r="1878" s="22" customFormat="1"/>
    <row r="1879" s="22" customFormat="1"/>
    <row r="1880" s="22" customFormat="1"/>
    <row r="1881" s="22" customFormat="1"/>
    <row r="1882" s="22" customFormat="1"/>
    <row r="1883" s="22" customFormat="1"/>
    <row r="1884" s="22" customFormat="1"/>
    <row r="1885" s="22" customFormat="1"/>
    <row r="1886" s="22" customFormat="1"/>
    <row r="1887" s="22" customFormat="1"/>
    <row r="1888" s="22" customFormat="1"/>
    <row r="1889" s="22" customFormat="1"/>
    <row r="1890" s="22" customFormat="1"/>
    <row r="1891" s="22" customFormat="1"/>
    <row r="1892" s="22" customFormat="1"/>
    <row r="1893" s="22" customFormat="1"/>
    <row r="1894" s="22" customFormat="1"/>
    <row r="1895" s="22" customFormat="1"/>
    <row r="1896" s="22" customFormat="1"/>
    <row r="1897" s="22" customFormat="1"/>
    <row r="1898" s="22" customFormat="1"/>
    <row r="1899" s="22" customFormat="1"/>
    <row r="1900" s="22" customFormat="1"/>
    <row r="1901" s="22" customFormat="1"/>
    <row r="1902" s="22" customFormat="1"/>
    <row r="1903" s="22" customFormat="1"/>
    <row r="1904" s="22" customFormat="1"/>
    <row r="1905" s="22" customFormat="1"/>
    <row r="1906" s="22" customFormat="1"/>
    <row r="1907" s="22" customFormat="1"/>
    <row r="1908" s="22" customFormat="1"/>
    <row r="1909" s="22" customFormat="1"/>
    <row r="1910" s="22" customFormat="1"/>
    <row r="1911" s="22" customFormat="1"/>
    <row r="1912" s="22" customFormat="1"/>
    <row r="1913" s="22" customFormat="1"/>
    <row r="1914" s="22" customFormat="1"/>
    <row r="1915" s="22" customFormat="1"/>
    <row r="1916" s="22" customFormat="1"/>
    <row r="1917" s="22" customFormat="1"/>
    <row r="1918" s="22" customFormat="1"/>
    <row r="1919" s="22" customFormat="1"/>
    <row r="1920" s="22" customFormat="1"/>
    <row r="1921" s="22" customFormat="1"/>
    <row r="1922" s="22" customFormat="1"/>
    <row r="1923" s="22" customFormat="1"/>
    <row r="1924" s="22" customFormat="1"/>
    <row r="1925" s="22" customFormat="1"/>
    <row r="1926" s="22" customFormat="1"/>
    <row r="1927" s="22" customFormat="1"/>
    <row r="1928" s="22" customFormat="1"/>
    <row r="1929" s="22" customFormat="1"/>
    <row r="1930" s="22" customFormat="1"/>
    <row r="1931" s="22" customFormat="1"/>
    <row r="1932" s="22" customFormat="1"/>
    <row r="1933" s="22" customFormat="1"/>
    <row r="1934" s="22" customFormat="1"/>
    <row r="1935" s="22" customFormat="1"/>
    <row r="1936" s="22" customFormat="1"/>
    <row r="1937" s="22" customFormat="1"/>
    <row r="1938" s="22" customFormat="1"/>
    <row r="1939" s="22" customFormat="1"/>
    <row r="1940" s="22" customFormat="1"/>
    <row r="1941" s="22" customFormat="1"/>
    <row r="1942" s="22" customFormat="1"/>
    <row r="1943" s="22" customFormat="1"/>
    <row r="1944" s="22" customFormat="1"/>
    <row r="1945" s="22" customFormat="1"/>
    <row r="1946" s="22" customFormat="1"/>
    <row r="1947" s="22" customFormat="1"/>
    <row r="1948" s="22" customFormat="1"/>
    <row r="1949" s="22" customFormat="1"/>
    <row r="1950" s="22" customFormat="1"/>
    <row r="1951" s="22" customFormat="1"/>
    <row r="1952" s="22" customFormat="1"/>
    <row r="1953" s="22" customFormat="1"/>
    <row r="1954" s="22" customFormat="1"/>
    <row r="1955" s="22" customFormat="1"/>
    <row r="1956" s="22" customFormat="1"/>
    <row r="1957" s="22" customFormat="1"/>
    <row r="1958" s="22" customFormat="1"/>
    <row r="1959" s="22" customFormat="1"/>
    <row r="1960" s="22" customFormat="1"/>
    <row r="1961" s="22" customFormat="1"/>
    <row r="1962" s="22" customFormat="1"/>
    <row r="1963" s="22" customFormat="1"/>
    <row r="1964" s="22" customFormat="1"/>
    <row r="1965" s="22" customFormat="1"/>
    <row r="1966" s="22" customFormat="1"/>
    <row r="1967" s="22" customFormat="1"/>
    <row r="1968" s="22" customFormat="1"/>
    <row r="1969" s="22" customFormat="1"/>
    <row r="1970" s="22" customFormat="1"/>
    <row r="1971" s="22" customFormat="1"/>
    <row r="1972" s="22" customFormat="1"/>
    <row r="1973" s="22" customFormat="1"/>
    <row r="1974" s="22" customFormat="1"/>
    <row r="1975" s="22" customFormat="1"/>
    <row r="1976" s="22" customFormat="1"/>
    <row r="1977" s="22" customFormat="1"/>
    <row r="1978" s="22" customFormat="1"/>
    <row r="1979" s="22" customFormat="1"/>
    <row r="1980" s="22" customFormat="1"/>
    <row r="1981" s="22" customFormat="1"/>
    <row r="1982" s="22" customFormat="1"/>
    <row r="1983" s="22" customFormat="1"/>
    <row r="1984" s="22" customFormat="1"/>
    <row r="1985" s="22" customFormat="1"/>
    <row r="1986" s="22" customFormat="1"/>
    <row r="1987" s="22" customFormat="1"/>
    <row r="1988" s="22" customFormat="1"/>
    <row r="1989" s="22" customFormat="1"/>
    <row r="1990" s="22" customFormat="1"/>
    <row r="1991" s="22" customFormat="1"/>
    <row r="1992" s="22" customFormat="1"/>
    <row r="1993" s="22" customFormat="1"/>
    <row r="1994" s="22" customFormat="1"/>
    <row r="1995" s="22" customFormat="1"/>
    <row r="1996" s="22" customFormat="1"/>
    <row r="1997" s="22" customFormat="1"/>
    <row r="1998" s="22" customFormat="1"/>
    <row r="1999" s="22" customFormat="1"/>
    <row r="2000" s="22" customFormat="1"/>
    <row r="2001" s="22" customFormat="1"/>
    <row r="2002" s="22" customFormat="1"/>
    <row r="2003" s="22" customFormat="1"/>
    <row r="2004" s="22" customFormat="1"/>
    <row r="2005" s="22" customFormat="1"/>
    <row r="2006" s="22" customFormat="1"/>
    <row r="2007" s="22" customFormat="1"/>
    <row r="2008" s="22" customFormat="1"/>
    <row r="2009" s="22" customFormat="1"/>
    <row r="2010" s="22" customFormat="1"/>
    <row r="2011" s="22" customFormat="1"/>
    <row r="2012" s="22" customFormat="1"/>
    <row r="2013" s="22" customFormat="1"/>
    <row r="2014" s="22" customFormat="1"/>
    <row r="2015" s="22" customFormat="1"/>
    <row r="2016" s="22" customFormat="1"/>
    <row r="2017" s="22" customFormat="1"/>
    <row r="2018" s="22" customFormat="1"/>
    <row r="2019" s="22" customFormat="1"/>
    <row r="2020" s="22" customFormat="1"/>
    <row r="2021" s="22" customFormat="1"/>
    <row r="2022" s="22" customFormat="1"/>
    <row r="2023" s="22" customFormat="1"/>
    <row r="2024" s="22" customFormat="1"/>
    <row r="2025" s="22" customFormat="1"/>
    <row r="2026" s="22" customFormat="1"/>
    <row r="2027" s="22" customFormat="1"/>
    <row r="2028" s="22" customFormat="1"/>
    <row r="2029" s="22" customFormat="1"/>
    <row r="2030" s="22" customFormat="1"/>
    <row r="2031" s="22" customFormat="1"/>
    <row r="2032" s="22" customFormat="1"/>
    <row r="2033" s="22" customFormat="1"/>
    <row r="2034" s="22" customFormat="1"/>
    <row r="2035" s="22" customFormat="1"/>
    <row r="2036" s="22" customFormat="1"/>
    <row r="2037" s="22" customFormat="1"/>
    <row r="2038" s="22" customFormat="1"/>
    <row r="2039" s="22" customFormat="1"/>
    <row r="2040" s="22" customFormat="1"/>
    <row r="2041" s="22" customFormat="1"/>
    <row r="2042" s="22" customFormat="1"/>
    <row r="2043" s="22" customFormat="1"/>
    <row r="2044" s="22" customFormat="1"/>
    <row r="2045" s="22" customFormat="1"/>
    <row r="2046" s="22" customFormat="1"/>
    <row r="2047" s="22" customFormat="1"/>
    <row r="2048" s="22" customFormat="1"/>
    <row r="2049" s="22" customFormat="1"/>
    <row r="2050" s="22" customFormat="1"/>
    <row r="2051" s="22" customFormat="1"/>
    <row r="2052" s="22" customFormat="1"/>
    <row r="2053" s="22" customFormat="1"/>
    <row r="2054" s="22" customFormat="1"/>
    <row r="2055" s="22" customFormat="1"/>
    <row r="2056" s="22" customFormat="1"/>
    <row r="2057" s="22" customFormat="1"/>
    <row r="2058" s="22" customFormat="1"/>
    <row r="2059" s="22" customFormat="1"/>
    <row r="2060" s="22" customFormat="1"/>
    <row r="2061" s="22" customFormat="1"/>
    <row r="2062" s="22" customFormat="1"/>
    <row r="2063" s="22" customFormat="1"/>
    <row r="2064" s="22" customFormat="1"/>
    <row r="2065" s="22" customFormat="1"/>
    <row r="2066" s="22" customFormat="1"/>
    <row r="2067" s="22" customFormat="1"/>
    <row r="2068" s="22" customFormat="1"/>
    <row r="2069" s="22" customFormat="1"/>
    <row r="2070" s="22" customFormat="1"/>
    <row r="2071" s="22" customFormat="1"/>
    <row r="2072" s="22" customFormat="1"/>
    <row r="2073" s="22" customFormat="1"/>
    <row r="2074" s="22" customFormat="1"/>
    <row r="2075" s="22" customFormat="1"/>
    <row r="2076" s="22" customFormat="1"/>
    <row r="2077" s="22" customFormat="1"/>
    <row r="2078" s="22" customFormat="1"/>
    <row r="2079" s="22" customFormat="1"/>
    <row r="2080" s="22" customFormat="1"/>
    <row r="2081" s="22" customFormat="1"/>
    <row r="2082" s="22" customFormat="1"/>
    <row r="2083" s="22" customFormat="1"/>
    <row r="2084" s="22" customFormat="1"/>
    <row r="2085" s="22" customFormat="1"/>
    <row r="2086" s="22" customFormat="1"/>
    <row r="2087" s="22" customFormat="1"/>
    <row r="2088" s="22" customFormat="1"/>
    <row r="2089" s="22" customFormat="1"/>
    <row r="2090" s="22" customFormat="1"/>
    <row r="2091" s="22" customFormat="1"/>
    <row r="2092" s="22" customFormat="1"/>
    <row r="2093" s="22" customFormat="1"/>
    <row r="2094" s="22" customFormat="1"/>
    <row r="2095" s="22" customFormat="1"/>
    <row r="2096" s="22" customFormat="1"/>
    <row r="2097" s="22" customFormat="1"/>
    <row r="2098" s="22" customFormat="1"/>
    <row r="2099" s="22" customFormat="1"/>
    <row r="2100" s="22" customFormat="1"/>
    <row r="2101" s="22" customFormat="1"/>
    <row r="2102" s="22" customFormat="1"/>
    <row r="2103" s="22" customFormat="1"/>
    <row r="2104" s="22" customFormat="1"/>
    <row r="2105" s="22" customFormat="1"/>
    <row r="2106" s="22" customFormat="1"/>
    <row r="2107" s="22" customFormat="1"/>
    <row r="2108" s="22" customFormat="1"/>
    <row r="2109" s="22" customFormat="1"/>
    <row r="2110" s="22" customFormat="1"/>
    <row r="2111" s="22" customFormat="1"/>
    <row r="2112" s="22" customFormat="1"/>
    <row r="2113" s="22" customFormat="1"/>
    <row r="2114" s="22" customFormat="1"/>
    <row r="2115" s="22" customFormat="1"/>
    <row r="2116" s="22" customFormat="1"/>
    <row r="2117" s="22" customFormat="1"/>
    <row r="2118" s="22" customFormat="1"/>
    <row r="2119" s="22" customFormat="1"/>
    <row r="2120" s="22" customFormat="1"/>
    <row r="2121" s="22" customFormat="1"/>
    <row r="2122" s="22" customFormat="1"/>
    <row r="2123" s="22" customFormat="1"/>
    <row r="2124" s="22" customFormat="1"/>
    <row r="2125" s="22" customFormat="1"/>
    <row r="2126" s="22" customFormat="1"/>
    <row r="2127" s="22" customFormat="1"/>
    <row r="2128" s="22" customFormat="1"/>
    <row r="2129" s="22" customFormat="1"/>
    <row r="2130" s="22" customFormat="1"/>
    <row r="2131" s="22" customFormat="1"/>
    <row r="2132" s="22" customFormat="1"/>
    <row r="2133" s="22" customFormat="1"/>
    <row r="2134" s="22" customFormat="1"/>
    <row r="2135" s="22" customFormat="1"/>
    <row r="2136" s="22" customFormat="1"/>
    <row r="2137" s="22" customFormat="1"/>
    <row r="2138" s="22" customFormat="1"/>
    <row r="2139" s="22" customFormat="1"/>
    <row r="2140" s="22" customFormat="1"/>
    <row r="2141" s="22" customFormat="1"/>
    <row r="2142" s="22" customFormat="1"/>
    <row r="2143" s="22" customFormat="1"/>
    <row r="2144" s="22" customFormat="1"/>
    <row r="2145" s="22" customFormat="1"/>
    <row r="2146" s="22" customFormat="1"/>
    <row r="2147" s="22" customFormat="1"/>
    <row r="2148" s="22" customFormat="1"/>
    <row r="2149" s="22" customFormat="1"/>
    <row r="2150" s="22" customFormat="1"/>
    <row r="2151" s="22" customFormat="1"/>
    <row r="2152" s="22" customFormat="1"/>
    <row r="2153" s="22" customFormat="1"/>
    <row r="2154" s="22" customFormat="1"/>
    <row r="2155" s="22" customFormat="1"/>
    <row r="2156" s="22" customFormat="1"/>
    <row r="2157" s="22" customFormat="1"/>
    <row r="2158" s="22" customFormat="1"/>
    <row r="2159" s="22" customFormat="1"/>
    <row r="2160" s="22" customFormat="1"/>
    <row r="2161" s="22" customFormat="1"/>
    <row r="2162" s="22" customFormat="1"/>
    <row r="2163" s="22" customFormat="1"/>
    <row r="2164" s="22" customFormat="1"/>
    <row r="2165" s="22" customFormat="1"/>
    <row r="2166" s="22" customFormat="1"/>
    <row r="2167" s="22" customFormat="1"/>
    <row r="2168" s="22" customFormat="1"/>
    <row r="2169" s="22" customFormat="1"/>
    <row r="2170" s="22" customFormat="1"/>
    <row r="2171" s="22" customFormat="1"/>
    <row r="2172" s="22" customFormat="1"/>
    <row r="2173" s="22" customFormat="1"/>
    <row r="2174" s="22" customFormat="1"/>
    <row r="2175" s="22" customFormat="1"/>
    <row r="2176" s="22" customFormat="1"/>
    <row r="2177" s="22" customFormat="1"/>
    <row r="2178" s="22" customFormat="1"/>
    <row r="2179" s="22" customFormat="1"/>
    <row r="2180" s="22" customFormat="1"/>
    <row r="2181" s="22" customFormat="1"/>
    <row r="2182" s="22" customFormat="1"/>
    <row r="2183" s="22" customFormat="1"/>
    <row r="2184" s="22" customFormat="1"/>
    <row r="2185" s="22" customFormat="1"/>
    <row r="2186" s="22" customFormat="1"/>
    <row r="2187" s="22" customFormat="1"/>
    <row r="2188" s="22" customFormat="1"/>
    <row r="2189" s="22" customFormat="1"/>
    <row r="2190" s="22" customFormat="1"/>
    <row r="2191" s="22" customFormat="1"/>
    <row r="2192" s="22" customFormat="1"/>
    <row r="2193" s="22" customFormat="1"/>
    <row r="2194" s="22" customFormat="1"/>
    <row r="2195" s="22" customFormat="1"/>
    <row r="2196" s="22" customFormat="1"/>
    <row r="2197" s="22" customFormat="1"/>
    <row r="2198" s="22" customFormat="1"/>
    <row r="2199" s="22" customFormat="1"/>
    <row r="2200" s="22" customFormat="1"/>
    <row r="2201" s="22" customFormat="1"/>
    <row r="2202" s="22" customFormat="1"/>
    <row r="2203" s="22" customFormat="1"/>
    <row r="2204" s="22" customFormat="1"/>
    <row r="2205" s="22" customFormat="1"/>
    <row r="2206" s="22" customFormat="1"/>
    <row r="2207" s="22" customFormat="1"/>
    <row r="2208" s="22" customFormat="1"/>
    <row r="2209" s="22" customFormat="1"/>
    <row r="2210" s="22" customFormat="1"/>
    <row r="2211" s="22" customFormat="1"/>
    <row r="2212" s="22" customFormat="1"/>
    <row r="2213" s="22" customFormat="1"/>
    <row r="2214" s="22" customFormat="1"/>
    <row r="2215" s="22" customFormat="1"/>
    <row r="2216" s="22" customFormat="1"/>
    <row r="2217" s="22" customFormat="1"/>
    <row r="2218" s="22" customFormat="1"/>
    <row r="2219" s="22" customFormat="1"/>
    <row r="2220" s="22" customFormat="1"/>
    <row r="2221" s="22" customFormat="1"/>
    <row r="2222" s="22" customFormat="1"/>
    <row r="2223" s="22" customFormat="1"/>
    <row r="2224" s="22" customFormat="1"/>
    <row r="2225" s="22" customFormat="1"/>
    <row r="2226" s="22" customFormat="1"/>
    <row r="2227" s="22" customFormat="1"/>
    <row r="2228" s="22" customFormat="1"/>
    <row r="2229" s="22" customFormat="1"/>
    <row r="2230" s="22" customFormat="1"/>
    <row r="2231" s="22" customFormat="1"/>
    <row r="2232" s="22" customFormat="1"/>
    <row r="2233" s="22" customFormat="1"/>
    <row r="2234" s="22" customFormat="1"/>
    <row r="2235" s="22" customFormat="1"/>
    <row r="2236" s="22" customFormat="1"/>
    <row r="2237" s="22" customFormat="1"/>
    <row r="2238" s="22" customFormat="1"/>
    <row r="2239" s="22" customFormat="1"/>
    <row r="2240" s="22" customFormat="1"/>
    <row r="2241" s="22" customFormat="1"/>
    <row r="2242" s="22" customFormat="1"/>
    <row r="2243" s="22" customFormat="1"/>
    <row r="2244" s="22" customFormat="1"/>
    <row r="2245" s="22" customFormat="1"/>
    <row r="2246" s="22" customFormat="1"/>
    <row r="2247" s="22" customFormat="1"/>
    <row r="2248" s="22" customFormat="1"/>
    <row r="2249" s="22" customFormat="1"/>
    <row r="2250" s="22" customFormat="1"/>
    <row r="2251" s="22" customFormat="1"/>
    <row r="2252" s="22" customFormat="1"/>
    <row r="2253" s="22" customFormat="1"/>
    <row r="2254" s="22" customFormat="1"/>
    <row r="2255" s="22" customFormat="1"/>
    <row r="2256" s="22" customFormat="1"/>
    <row r="2257" s="22" customFormat="1"/>
    <row r="2258" s="22" customFormat="1"/>
    <row r="2259" s="22" customFormat="1"/>
    <row r="2260" s="22" customFormat="1"/>
    <row r="2261" s="22" customFormat="1"/>
    <row r="2262" s="22" customFormat="1"/>
    <row r="2263" s="22" customFormat="1"/>
    <row r="2264" s="22" customFormat="1"/>
    <row r="2265" s="22" customFormat="1"/>
    <row r="2266" s="22" customFormat="1"/>
    <row r="2267" s="22" customFormat="1"/>
    <row r="2268" s="22" customFormat="1"/>
    <row r="2269" s="22" customFormat="1"/>
    <row r="2270" s="22" customFormat="1"/>
    <row r="2271" s="22" customFormat="1"/>
    <row r="2272" s="22" customFormat="1"/>
    <row r="2273" s="22" customFormat="1"/>
    <row r="2274" s="22" customFormat="1"/>
    <row r="2275" s="22" customFormat="1"/>
    <row r="2276" s="22" customFormat="1"/>
    <row r="2277" s="22" customFormat="1"/>
    <row r="2278" s="22" customFormat="1"/>
    <row r="2279" s="22" customFormat="1"/>
    <row r="2280" s="22" customFormat="1"/>
    <row r="2281" s="22" customFormat="1"/>
    <row r="2282" s="22" customFormat="1"/>
    <row r="2283" s="22" customFormat="1"/>
    <row r="2284" s="22" customFormat="1"/>
    <row r="2285" s="22" customFormat="1"/>
    <row r="2286" s="22" customFormat="1"/>
    <row r="2287" s="22" customFormat="1"/>
    <row r="2288" s="22" customFormat="1"/>
    <row r="2289" s="22" customFormat="1"/>
    <row r="2290" s="22" customFormat="1"/>
    <row r="2291" s="22" customFormat="1"/>
    <row r="2292" s="22" customFormat="1"/>
    <row r="2293" s="22" customFormat="1"/>
    <row r="2294" s="22" customFormat="1"/>
    <row r="2295" s="22" customFormat="1"/>
    <row r="2296" s="22" customFormat="1"/>
    <row r="2297" s="22" customFormat="1"/>
    <row r="2298" s="22" customFormat="1"/>
    <row r="2299" s="22" customFormat="1"/>
    <row r="2300" s="22" customFormat="1"/>
    <row r="2301" s="22" customFormat="1"/>
    <row r="2302" s="22" customFormat="1"/>
    <row r="2303" s="22" customFormat="1"/>
    <row r="2304" s="22" customFormat="1"/>
    <row r="2305" s="22" customFormat="1"/>
    <row r="2306" s="22" customFormat="1"/>
    <row r="2307" s="22" customFormat="1"/>
    <row r="2308" s="22" customFormat="1"/>
    <row r="2309" s="22" customFormat="1"/>
    <row r="2310" s="22" customFormat="1"/>
    <row r="2311" s="22" customFormat="1"/>
    <row r="2312" s="22" customFormat="1"/>
    <row r="2313" s="22" customFormat="1"/>
    <row r="2314" s="22" customFormat="1"/>
    <row r="2315" s="22" customFormat="1"/>
    <row r="2316" s="22" customFormat="1"/>
    <row r="2317" s="22" customFormat="1"/>
    <row r="2318" s="22" customFormat="1"/>
    <row r="2319" s="22" customFormat="1"/>
    <row r="2320" s="22" customFormat="1"/>
    <row r="2321" s="22" customFormat="1"/>
    <row r="2322" s="22" customFormat="1"/>
    <row r="2323" s="22" customFormat="1"/>
    <row r="2324" s="22" customFormat="1"/>
    <row r="2325" s="22" customFormat="1"/>
    <row r="2326" s="22" customFormat="1"/>
    <row r="2327" s="22" customFormat="1"/>
    <row r="2328" s="22" customFormat="1"/>
    <row r="2329" s="22" customFormat="1"/>
    <row r="2330" s="22" customFormat="1"/>
    <row r="2331" s="22" customFormat="1"/>
    <row r="2332" s="22" customFormat="1"/>
    <row r="2333" s="22" customFormat="1"/>
    <row r="2334" s="22" customFormat="1"/>
    <row r="2335" s="22" customFormat="1"/>
    <row r="2336" s="22" customFormat="1"/>
    <row r="2337" s="22" customFormat="1"/>
    <row r="2338" s="22" customFormat="1"/>
    <row r="2339" s="22" customFormat="1"/>
    <row r="2340" s="22" customFormat="1"/>
    <row r="2341" s="22" customFormat="1"/>
    <row r="2342" s="22" customFormat="1"/>
    <row r="2343" s="22" customFormat="1"/>
    <row r="2344" s="22" customFormat="1"/>
    <row r="2345" s="22" customFormat="1"/>
    <row r="2346" s="22" customFormat="1"/>
    <row r="2347" s="22" customFormat="1"/>
    <row r="2348" s="22" customFormat="1"/>
    <row r="2349" s="22" customFormat="1"/>
    <row r="2350" s="22" customFormat="1"/>
    <row r="2351" s="22" customFormat="1"/>
    <row r="2352" s="22" customFormat="1"/>
    <row r="2353" s="22" customFormat="1"/>
    <row r="2354" s="22" customFormat="1"/>
    <row r="2355" s="22" customFormat="1"/>
    <row r="2356" s="22" customFormat="1"/>
    <row r="2357" s="22" customFormat="1"/>
    <row r="2358" s="22" customFormat="1"/>
    <row r="2359" s="22" customFormat="1"/>
    <row r="2360" s="22" customFormat="1"/>
    <row r="2361" s="22" customFormat="1"/>
    <row r="2362" s="22" customFormat="1"/>
    <row r="2363" s="22" customFormat="1"/>
    <row r="2364" s="22" customFormat="1"/>
    <row r="2365" s="22" customFormat="1"/>
    <row r="2366" s="22" customFormat="1"/>
    <row r="2367" s="22" customFormat="1"/>
    <row r="2368" s="22" customFormat="1"/>
    <row r="2369" s="22" customFormat="1"/>
    <row r="2370" s="22" customFormat="1"/>
    <row r="2371" s="22" customFormat="1"/>
    <row r="2372" s="22" customFormat="1"/>
    <row r="2373" s="22" customFormat="1"/>
    <row r="2374" s="22" customFormat="1"/>
    <row r="2375" s="22" customFormat="1"/>
    <row r="2376" s="22" customFormat="1"/>
    <row r="2377" s="22" customFormat="1"/>
    <row r="2378" s="22" customFormat="1"/>
    <row r="2379" s="22" customFormat="1"/>
    <row r="2380" s="22" customFormat="1"/>
    <row r="2381" s="22" customFormat="1"/>
    <row r="2382" s="22" customFormat="1"/>
    <row r="2383" s="22" customFormat="1"/>
    <row r="2384" s="22" customFormat="1"/>
    <row r="2385" s="22" customFormat="1"/>
    <row r="2386" s="22" customFormat="1"/>
    <row r="2387" s="22" customFormat="1"/>
    <row r="2388" s="22" customFormat="1"/>
    <row r="2389" s="22" customFormat="1"/>
    <row r="2390" s="22" customFormat="1"/>
    <row r="2391" s="22" customFormat="1"/>
    <row r="2392" s="22" customFormat="1"/>
    <row r="2393" s="22" customFormat="1"/>
    <row r="2394" s="22" customFormat="1"/>
    <row r="2395" s="22" customFormat="1"/>
    <row r="2396" s="22" customFormat="1"/>
    <row r="2397" s="22" customFormat="1"/>
    <row r="2398" s="22" customFormat="1"/>
    <row r="2399" s="22" customFormat="1"/>
    <row r="2400" s="22" customFormat="1"/>
    <row r="2401" s="22" customFormat="1"/>
    <row r="2402" s="22" customFormat="1"/>
    <row r="2403" s="22" customFormat="1"/>
    <row r="2404" s="22" customFormat="1"/>
    <row r="2405" s="22" customFormat="1"/>
    <row r="2406" s="22" customFormat="1"/>
    <row r="2407" s="22" customFormat="1"/>
    <row r="2408" s="22" customFormat="1"/>
    <row r="2409" s="22" customFormat="1"/>
    <row r="2410" s="22" customFormat="1"/>
    <row r="2411" s="22" customFormat="1"/>
    <row r="2412" s="22" customFormat="1"/>
    <row r="2413" s="22" customFormat="1"/>
    <row r="2414" s="22" customFormat="1"/>
    <row r="2415" s="22" customFormat="1"/>
    <row r="2416" s="22" customFormat="1"/>
    <row r="2417" s="22" customFormat="1"/>
    <row r="2418" s="22" customFormat="1"/>
    <row r="2419" s="22" customFormat="1"/>
    <row r="2420" s="22" customFormat="1"/>
    <row r="2421" s="22" customFormat="1"/>
    <row r="2422" s="22" customFormat="1"/>
    <row r="2423" s="22" customFormat="1"/>
    <row r="2424" s="22" customFormat="1"/>
    <row r="2425" s="22" customFormat="1"/>
    <row r="2426" s="22" customFormat="1"/>
    <row r="2427" s="22" customFormat="1"/>
    <row r="2428" s="22" customFormat="1"/>
    <row r="2429" s="22" customFormat="1"/>
    <row r="2430" s="22" customFormat="1"/>
    <row r="2431" s="22" customFormat="1"/>
    <row r="2432" s="22" customFormat="1"/>
    <row r="2433" s="22" customFormat="1"/>
    <row r="2434" s="22" customFormat="1"/>
    <row r="2435" s="22" customFormat="1"/>
    <row r="2436" s="22" customFormat="1"/>
    <row r="2437" s="22" customFormat="1"/>
    <row r="2438" s="22" customFormat="1"/>
    <row r="2439" s="22" customFormat="1"/>
    <row r="2440" s="22" customFormat="1"/>
    <row r="2441" s="22" customFormat="1"/>
    <row r="2442" s="22" customFormat="1"/>
    <row r="2443" s="22" customFormat="1"/>
    <row r="2444" s="22" customFormat="1"/>
    <row r="2445" s="22" customFormat="1"/>
    <row r="2446" s="22" customFormat="1"/>
    <row r="2447" s="22" customFormat="1"/>
    <row r="2448" s="22" customFormat="1"/>
    <row r="2449" s="22" customFormat="1"/>
    <row r="2450" s="22" customFormat="1"/>
    <row r="2451" s="22" customFormat="1"/>
    <row r="2452" s="22" customFormat="1"/>
    <row r="2453" s="22" customFormat="1"/>
    <row r="2454" s="22" customFormat="1"/>
    <row r="2455" s="22" customFormat="1"/>
    <row r="2456" s="22" customFormat="1"/>
    <row r="2457" s="22" customFormat="1"/>
    <row r="2458" s="22" customFormat="1"/>
    <row r="2459" s="22" customFormat="1"/>
    <row r="2460" s="22" customFormat="1"/>
    <row r="2461" s="22" customFormat="1"/>
    <row r="2462" s="22" customFormat="1"/>
    <row r="2463" s="22" customFormat="1"/>
    <row r="2464" s="22" customFormat="1"/>
    <row r="2465" s="22" customFormat="1"/>
    <row r="2466" s="22" customFormat="1"/>
    <row r="2467" s="22" customFormat="1"/>
    <row r="2468" s="22" customFormat="1"/>
    <row r="2469" s="22" customFormat="1"/>
    <row r="2470" s="22" customFormat="1"/>
    <row r="2471" s="22" customFormat="1"/>
    <row r="2472" s="22" customFormat="1"/>
    <row r="2473" s="22" customFormat="1"/>
    <row r="2474" s="22" customFormat="1"/>
    <row r="2475" s="22" customFormat="1"/>
    <row r="2476" s="22" customFormat="1"/>
    <row r="2477" s="22" customFormat="1"/>
    <row r="2478" s="22" customFormat="1"/>
    <row r="2479" s="22" customFormat="1"/>
    <row r="2480" s="22" customFormat="1"/>
    <row r="2481" s="22" customFormat="1"/>
    <row r="2482" s="22" customFormat="1"/>
    <row r="2483" s="22" customFormat="1"/>
    <row r="2484" s="22" customFormat="1"/>
    <row r="2485" s="22" customFormat="1"/>
    <row r="2486" s="22" customFormat="1"/>
    <row r="2487" s="22" customFormat="1"/>
    <row r="2488" s="22" customFormat="1"/>
    <row r="2489" s="22" customFormat="1"/>
    <row r="2490" s="22" customFormat="1"/>
    <row r="2491" s="22" customFormat="1"/>
    <row r="2492" s="22" customFormat="1"/>
    <row r="2493" s="22" customFormat="1"/>
    <row r="2494" s="22" customFormat="1"/>
    <row r="2495" s="22" customFormat="1"/>
    <row r="2496" s="22" customFormat="1"/>
    <row r="2497" s="22" customFormat="1"/>
    <row r="2498" s="22" customFormat="1"/>
    <row r="2499" s="22" customFormat="1"/>
    <row r="2500" s="22" customFormat="1"/>
    <row r="2501" s="22" customFormat="1"/>
    <row r="2502" s="22" customFormat="1"/>
    <row r="2503" s="22" customFormat="1"/>
    <row r="2504" s="22" customFormat="1"/>
    <row r="2505" s="22" customFormat="1"/>
    <row r="2506" s="22" customFormat="1"/>
    <row r="2507" s="22" customFormat="1"/>
    <row r="2508" s="22" customFormat="1"/>
    <row r="2509" s="22" customFormat="1"/>
    <row r="2510" s="22" customFormat="1"/>
    <row r="2511" s="22" customFormat="1"/>
    <row r="2512" s="22" customFormat="1"/>
    <row r="2513" s="22" customFormat="1"/>
    <row r="2514" s="22" customFormat="1"/>
    <row r="2515" s="22" customFormat="1"/>
    <row r="2516" s="22" customFormat="1"/>
    <row r="2517" s="22" customFormat="1"/>
    <row r="2518" s="22" customFormat="1"/>
    <row r="2519" s="22" customFormat="1"/>
    <row r="2520" s="22" customFormat="1"/>
    <row r="2521" s="22" customFormat="1"/>
    <row r="2522" s="22" customFormat="1"/>
    <row r="2523" s="22" customFormat="1"/>
    <row r="2524" s="22" customFormat="1"/>
    <row r="2525" s="22" customFormat="1"/>
    <row r="2526" s="22" customFormat="1"/>
    <row r="2527" s="22" customFormat="1"/>
    <row r="2528" s="22" customFormat="1"/>
    <row r="2529" s="22" customFormat="1"/>
    <row r="2530" s="22" customFormat="1"/>
    <row r="2531" s="22" customFormat="1"/>
    <row r="2532" s="22" customFormat="1"/>
    <row r="2533" s="22" customFormat="1"/>
    <row r="2534" s="22" customFormat="1"/>
    <row r="2535" s="22" customFormat="1"/>
    <row r="2536" s="22" customFormat="1"/>
    <row r="2537" s="22" customFormat="1"/>
    <row r="2538" s="22" customFormat="1"/>
    <row r="2539" s="22" customFormat="1"/>
    <row r="2540" s="22" customFormat="1"/>
    <row r="2541" s="22" customFormat="1"/>
    <row r="2542" s="22" customFormat="1"/>
    <row r="2543" s="22" customFormat="1"/>
    <row r="2544" s="22" customFormat="1"/>
    <row r="2545" s="22" customFormat="1"/>
    <row r="2546" s="22" customFormat="1"/>
    <row r="2547" s="22" customFormat="1"/>
    <row r="2548" s="22" customFormat="1"/>
    <row r="2549" s="22" customFormat="1"/>
    <row r="2550" s="22" customFormat="1"/>
    <row r="2551" s="22" customFormat="1"/>
    <row r="2552" s="22" customFormat="1"/>
    <row r="2553" s="22" customFormat="1"/>
    <row r="2554" s="22" customFormat="1"/>
    <row r="2555" s="22" customFormat="1"/>
    <row r="2556" s="22" customFormat="1"/>
    <row r="2557" s="22" customFormat="1"/>
    <row r="2558" s="22" customFormat="1"/>
    <row r="2559" s="22" customFormat="1"/>
    <row r="2560" s="22" customFormat="1"/>
    <row r="2561" s="22" customFormat="1"/>
    <row r="2562" s="22" customFormat="1"/>
    <row r="2563" s="22" customFormat="1"/>
    <row r="2564" s="22" customFormat="1"/>
    <row r="2565" s="22" customFormat="1"/>
    <row r="2566" s="22" customFormat="1"/>
    <row r="2567" s="22" customFormat="1"/>
    <row r="2568" s="22" customFormat="1"/>
    <row r="2569" s="22" customFormat="1"/>
    <row r="2570" s="22" customFormat="1"/>
    <row r="2571" s="22" customFormat="1"/>
    <row r="2572" s="22" customFormat="1"/>
    <row r="2573" s="22" customFormat="1"/>
    <row r="2574" s="22" customFormat="1"/>
    <row r="2575" s="22" customFormat="1"/>
    <row r="2576" s="22" customFormat="1"/>
    <row r="2577" s="22" customFormat="1"/>
    <row r="2578" s="22" customFormat="1"/>
    <row r="2579" s="22" customFormat="1"/>
    <row r="2580" s="22" customFormat="1"/>
    <row r="2581" s="22" customFormat="1"/>
    <row r="2582" s="22" customFormat="1"/>
    <row r="2583" s="22" customFormat="1"/>
    <row r="2584" s="22" customFormat="1"/>
    <row r="2585" s="22" customFormat="1"/>
    <row r="2586" s="22" customFormat="1"/>
    <row r="2587" s="22" customFormat="1"/>
    <row r="2588" s="22" customFormat="1"/>
    <row r="2589" s="22" customFormat="1"/>
    <row r="2590" s="22" customFormat="1"/>
    <row r="2591" s="22" customFormat="1"/>
    <row r="2592" s="22" customFormat="1"/>
    <row r="2593" s="22" customFormat="1"/>
    <row r="2594" s="22" customFormat="1"/>
    <row r="2595" s="22" customFormat="1"/>
    <row r="2596" s="22" customFormat="1"/>
    <row r="2597" s="22" customFormat="1"/>
    <row r="2598" s="22" customFormat="1"/>
    <row r="2599" s="22" customFormat="1"/>
    <row r="2600" s="22" customFormat="1"/>
    <row r="2601" s="22" customFormat="1"/>
    <row r="2602" s="22" customFormat="1"/>
    <row r="2603" s="22" customFormat="1"/>
    <row r="2604" s="22" customFormat="1"/>
    <row r="2605" s="22" customFormat="1"/>
    <row r="2606" s="22" customFormat="1"/>
    <row r="2607" s="22" customFormat="1"/>
    <row r="2608" s="22" customFormat="1"/>
    <row r="2609" s="22" customFormat="1"/>
    <row r="2610" s="22" customFormat="1"/>
    <row r="2611" s="22" customFormat="1"/>
    <row r="2612" s="22" customFormat="1"/>
    <row r="2613" s="22" customFormat="1"/>
    <row r="2614" s="22" customFormat="1"/>
    <row r="2615" s="22" customFormat="1"/>
    <row r="2616" s="22" customFormat="1"/>
    <row r="2617" s="22" customFormat="1"/>
    <row r="2618" s="22" customFormat="1"/>
    <row r="2619" s="22" customFormat="1"/>
    <row r="2620" s="22" customFormat="1"/>
    <row r="2621" s="22" customFormat="1"/>
    <row r="2622" s="22" customFormat="1"/>
    <row r="2623" s="22" customFormat="1"/>
    <row r="2624" s="22" customFormat="1"/>
    <row r="2625" s="22" customFormat="1"/>
    <row r="2626" s="22" customFormat="1"/>
    <row r="2627" s="22" customFormat="1"/>
    <row r="2628" s="22" customFormat="1"/>
    <row r="2629" s="22" customFormat="1"/>
    <row r="2630" s="22" customFormat="1"/>
    <row r="2631" s="22" customFormat="1"/>
    <row r="2632" s="22" customFormat="1"/>
    <row r="2633" s="22" customFormat="1"/>
    <row r="2634" s="22" customFormat="1"/>
    <row r="2635" s="22" customFormat="1"/>
    <row r="2636" s="22" customFormat="1"/>
    <row r="2637" s="22" customFormat="1"/>
    <row r="2638" s="22" customFormat="1"/>
    <row r="2639" s="22" customFormat="1"/>
    <row r="2640" s="22" customFormat="1"/>
    <row r="2641" s="22" customFormat="1"/>
    <row r="2642" s="22" customFormat="1"/>
    <row r="2643" s="22" customFormat="1"/>
    <row r="2644" s="22" customFormat="1"/>
    <row r="2645" s="22" customFormat="1"/>
    <row r="2646" s="22" customFormat="1"/>
    <row r="2647" s="22" customFormat="1"/>
    <row r="2648" s="22" customFormat="1"/>
    <row r="2649" s="22" customFormat="1"/>
    <row r="2650" s="22" customFormat="1"/>
    <row r="2651" s="22" customFormat="1"/>
    <row r="2652" s="22" customFormat="1"/>
    <row r="2653" s="22" customFormat="1"/>
    <row r="2654" s="22" customFormat="1"/>
    <row r="2655" s="22" customFormat="1"/>
    <row r="2656" s="22" customFormat="1"/>
    <row r="2657" s="22" customFormat="1"/>
    <row r="2658" s="22" customFormat="1"/>
    <row r="2659" s="22" customFormat="1"/>
    <row r="2660" s="22" customFormat="1"/>
    <row r="2661" s="22" customFormat="1"/>
    <row r="2662" s="22" customFormat="1"/>
    <row r="2663" s="22" customFormat="1"/>
    <row r="2664" s="22" customFormat="1"/>
    <row r="2665" s="22" customFormat="1"/>
    <row r="2666" s="22" customFormat="1"/>
    <row r="2667" s="22" customFormat="1"/>
    <row r="2668" s="22" customFormat="1"/>
    <row r="2669" s="22" customFormat="1"/>
    <row r="2670" s="22" customFormat="1"/>
    <row r="2671" s="22" customFormat="1"/>
    <row r="2672" s="22" customFormat="1"/>
    <row r="2673" s="22" customFormat="1"/>
    <row r="2674" s="22" customFormat="1"/>
    <row r="2675" s="22" customFormat="1"/>
    <row r="2676" s="22" customFormat="1"/>
    <row r="2677" s="22" customFormat="1"/>
    <row r="2678" s="22" customFormat="1"/>
    <row r="2679" s="22" customFormat="1"/>
    <row r="2680" s="22" customFormat="1"/>
    <row r="2681" s="22" customFormat="1"/>
    <row r="2682" s="22" customFormat="1"/>
    <row r="2683" s="22" customFormat="1"/>
    <row r="2684" s="22" customFormat="1"/>
    <row r="2685" s="22" customFormat="1"/>
    <row r="2686" s="22" customFormat="1"/>
    <row r="2687" s="22" customFormat="1"/>
    <row r="2688" s="22" customFormat="1"/>
    <row r="2689" s="22" customFormat="1"/>
    <row r="2690" s="22" customFormat="1"/>
    <row r="2691" s="22" customFormat="1"/>
    <row r="2692" s="22" customFormat="1"/>
    <row r="2693" s="22" customFormat="1"/>
    <row r="2694" s="22" customFormat="1"/>
    <row r="2695" s="22" customFormat="1"/>
    <row r="2696" s="22" customFormat="1"/>
    <row r="2697" s="22" customFormat="1"/>
    <row r="2698" s="22" customFormat="1"/>
    <row r="2699" s="22" customFormat="1"/>
    <row r="2700" s="22" customFormat="1"/>
    <row r="2701" s="22" customFormat="1"/>
    <row r="2702" s="22" customFormat="1"/>
    <row r="2703" s="22" customFormat="1"/>
    <row r="2704" s="22" customFormat="1"/>
    <row r="2705" s="22" customFormat="1"/>
    <row r="2706" s="22" customFormat="1"/>
    <row r="2707" s="22" customFormat="1"/>
    <row r="2708" s="22" customFormat="1"/>
    <row r="2709" s="22" customFormat="1"/>
    <row r="2710" s="22" customFormat="1"/>
    <row r="2711" s="22" customFormat="1"/>
    <row r="2712" s="22" customFormat="1"/>
    <row r="2713" s="22" customFormat="1"/>
    <row r="2714" s="22" customFormat="1"/>
    <row r="2715" s="22" customFormat="1"/>
    <row r="2716" s="22" customFormat="1"/>
    <row r="2717" s="22" customFormat="1"/>
    <row r="2718" s="22" customFormat="1"/>
    <row r="2719" s="22" customFormat="1"/>
    <row r="2720" s="22" customFormat="1"/>
    <row r="2721" s="22" customFormat="1"/>
    <row r="2722" s="22" customFormat="1"/>
    <row r="2723" s="22" customFormat="1"/>
    <row r="2724" s="22" customFormat="1"/>
    <row r="2725" s="22" customFormat="1"/>
    <row r="2726" s="22" customFormat="1"/>
    <row r="2727" s="22" customFormat="1"/>
    <row r="2728" s="22" customFormat="1"/>
    <row r="2729" s="22" customFormat="1"/>
    <row r="2730" s="22" customFormat="1"/>
    <row r="2731" s="22" customFormat="1"/>
    <row r="2732" s="22" customFormat="1"/>
    <row r="2733" s="22" customFormat="1"/>
    <row r="2734" s="22" customFormat="1"/>
    <row r="2735" s="22" customFormat="1"/>
    <row r="2736" s="22" customFormat="1"/>
    <row r="2737" s="22" customFormat="1"/>
    <row r="2738" s="22" customFormat="1"/>
    <row r="2739" s="22" customFormat="1"/>
    <row r="2740" s="22" customFormat="1"/>
    <row r="2741" s="22" customFormat="1"/>
    <row r="2742" s="22" customFormat="1"/>
    <row r="2743" s="22" customFormat="1"/>
    <row r="2744" s="22" customFormat="1"/>
    <row r="2745" s="22" customFormat="1"/>
    <row r="2746" s="22" customFormat="1"/>
    <row r="2747" s="22" customFormat="1"/>
    <row r="2748" s="22" customFormat="1"/>
    <row r="2749" s="22" customFormat="1"/>
    <row r="2750" s="22" customFormat="1"/>
    <row r="2751" s="22" customFormat="1"/>
    <row r="2752" s="22" customFormat="1"/>
    <row r="2753" s="22" customFormat="1"/>
    <row r="2754" s="22" customFormat="1"/>
    <row r="2755" s="22" customFormat="1"/>
    <row r="2756" s="22" customFormat="1"/>
    <row r="2757" s="22" customFormat="1"/>
    <row r="2758" s="22" customFormat="1"/>
    <row r="2759" s="22" customFormat="1"/>
    <row r="2760" s="22" customFormat="1"/>
    <row r="2761" s="22" customFormat="1"/>
    <row r="2762" s="22" customFormat="1"/>
    <row r="2763" s="22" customFormat="1"/>
    <row r="2764" s="22" customFormat="1"/>
    <row r="2765" s="22" customFormat="1"/>
    <row r="2766" s="22" customFormat="1"/>
    <row r="2767" s="22" customFormat="1"/>
    <row r="2768" s="22" customFormat="1"/>
    <row r="2769" s="22" customFormat="1"/>
    <row r="2770" s="22" customFormat="1"/>
    <row r="2771" s="22" customFormat="1"/>
    <row r="2772" s="22" customFormat="1"/>
    <row r="2773" s="22" customFormat="1"/>
    <row r="2774" s="22" customFormat="1"/>
    <row r="2775" s="22" customFormat="1"/>
    <row r="2776" s="22" customFormat="1"/>
    <row r="2777" s="22" customFormat="1"/>
    <row r="2778" s="22" customFormat="1"/>
    <row r="2779" s="22" customFormat="1"/>
    <row r="2780" s="22" customFormat="1"/>
    <row r="2781" s="22" customFormat="1"/>
    <row r="2782" s="22" customFormat="1"/>
    <row r="2783" s="22" customFormat="1"/>
    <row r="2784" s="22" customFormat="1"/>
    <row r="2785" s="22" customFormat="1"/>
    <row r="2786" s="22" customFormat="1"/>
    <row r="2787" s="22" customFormat="1"/>
    <row r="2788" s="22" customFormat="1"/>
    <row r="2789" s="22" customFormat="1"/>
    <row r="2790" s="22" customFormat="1"/>
    <row r="2791" s="22" customFormat="1"/>
    <row r="2792" s="22" customFormat="1"/>
    <row r="2793" s="22" customFormat="1"/>
    <row r="2794" s="22" customFormat="1"/>
    <row r="2795" s="22" customFormat="1"/>
    <row r="2796" s="22" customFormat="1"/>
    <row r="2797" s="22" customFormat="1"/>
    <row r="2798" s="22" customFormat="1"/>
    <row r="2799" s="22" customFormat="1"/>
    <row r="2800" s="22" customFormat="1"/>
    <row r="2801" s="22" customFormat="1"/>
    <row r="2802" s="22" customFormat="1"/>
    <row r="2803" s="22" customFormat="1"/>
    <row r="2804" s="22" customFormat="1"/>
    <row r="2805" s="22" customFormat="1"/>
    <row r="2806" s="22" customFormat="1"/>
    <row r="2807" s="22" customFormat="1"/>
    <row r="2808" s="22" customFormat="1"/>
    <row r="2809" s="22" customFormat="1"/>
    <row r="2810" s="22" customFormat="1"/>
    <row r="2811" s="22" customFormat="1"/>
    <row r="2812" s="22" customFormat="1"/>
    <row r="2813" s="22" customFormat="1"/>
    <row r="2814" s="22" customFormat="1"/>
    <row r="2815" s="22" customFormat="1"/>
    <row r="2816" s="22" customFormat="1"/>
    <row r="2817" s="22" customFormat="1"/>
    <row r="2818" s="22" customFormat="1"/>
    <row r="2819" s="22" customFormat="1"/>
    <row r="2820" s="22" customFormat="1"/>
    <row r="2821" s="22" customFormat="1"/>
    <row r="2822" s="22" customFormat="1"/>
    <row r="2823" s="22" customFormat="1"/>
    <row r="2824" s="22" customFormat="1"/>
    <row r="2825" s="22" customFormat="1"/>
    <row r="2826" s="22" customFormat="1"/>
    <row r="2827" s="22" customFormat="1"/>
    <row r="2828" s="22" customFormat="1"/>
    <row r="2829" s="22" customFormat="1"/>
    <row r="2830" s="22" customFormat="1"/>
    <row r="2831" s="22" customFormat="1"/>
    <row r="2832" s="22" customFormat="1"/>
    <row r="2833" s="22" customFormat="1"/>
    <row r="2834" s="22" customFormat="1"/>
    <row r="2835" s="22" customFormat="1"/>
    <row r="2836" s="22" customFormat="1"/>
    <row r="2837" s="22" customFormat="1"/>
    <row r="2838" s="22" customFormat="1"/>
    <row r="2839" s="22" customFormat="1"/>
    <row r="2840" s="22" customFormat="1"/>
    <row r="2841" s="22" customFormat="1"/>
    <row r="2842" s="22" customFormat="1"/>
    <row r="2843" s="22" customFormat="1"/>
    <row r="2844" s="22" customFormat="1"/>
    <row r="2845" s="22" customFormat="1"/>
    <row r="2846" s="22" customFormat="1"/>
    <row r="2847" s="22" customFormat="1"/>
    <row r="2848" s="22" customFormat="1"/>
    <row r="2849" s="22" customFormat="1"/>
    <row r="2850" s="22" customFormat="1"/>
    <row r="2851" s="22" customFormat="1"/>
    <row r="2852" s="22" customFormat="1"/>
    <row r="2853" s="22" customFormat="1"/>
    <row r="2854" s="22" customFormat="1"/>
    <row r="2855" s="22" customFormat="1"/>
    <row r="2856" s="22" customFormat="1"/>
    <row r="2857" s="22" customFormat="1"/>
    <row r="2858" s="22" customFormat="1"/>
    <row r="2859" s="22" customFormat="1"/>
    <row r="2860" s="22" customFormat="1"/>
    <row r="2861" s="22" customFormat="1"/>
    <row r="2862" s="22" customFormat="1"/>
    <row r="2863" s="22" customFormat="1"/>
    <row r="2864" s="22" customFormat="1"/>
    <row r="2865" s="22" customFormat="1"/>
    <row r="2866" s="22" customFormat="1"/>
    <row r="2867" s="22" customFormat="1"/>
    <row r="2868" s="22" customFormat="1"/>
    <row r="2869" s="22" customFormat="1"/>
    <row r="2870" s="22" customFormat="1"/>
    <row r="2871" s="22" customFormat="1"/>
    <row r="2872" s="22" customFormat="1"/>
    <row r="2873" s="22" customFormat="1"/>
    <row r="2874" s="22" customFormat="1"/>
    <row r="2875" s="22" customFormat="1"/>
    <row r="2876" s="22" customFormat="1"/>
    <row r="2877" s="22" customFormat="1"/>
    <row r="2878" s="22" customFormat="1"/>
    <row r="2879" s="22" customFormat="1"/>
    <row r="2880" s="22" customFormat="1"/>
    <row r="2881" s="22" customFormat="1"/>
    <row r="2882" s="22" customFormat="1"/>
    <row r="2883" s="22" customFormat="1"/>
    <row r="2884" s="22" customFormat="1"/>
    <row r="2885" s="22" customFormat="1"/>
    <row r="2886" s="22" customFormat="1"/>
    <row r="2887" s="22" customFormat="1"/>
    <row r="2888" s="22" customFormat="1"/>
    <row r="2889" s="22" customFormat="1"/>
    <row r="2890" s="22" customFormat="1"/>
    <row r="2891" s="22" customFormat="1"/>
    <row r="2892" s="22" customFormat="1"/>
    <row r="2893" s="22" customFormat="1"/>
    <row r="2894" s="22" customFormat="1"/>
    <row r="2895" s="22" customFormat="1"/>
    <row r="2896" s="22" customFormat="1"/>
    <row r="2897" s="22" customFormat="1"/>
    <row r="2898" s="22" customFormat="1"/>
    <row r="2899" s="22" customFormat="1"/>
    <row r="2900" s="22" customFormat="1"/>
    <row r="2901" s="22" customFormat="1"/>
    <row r="2902" s="22" customFormat="1"/>
    <row r="2903" s="22" customFormat="1"/>
    <row r="2904" s="22" customFormat="1"/>
    <row r="2905" s="22" customFormat="1"/>
    <row r="2906" s="22" customFormat="1"/>
    <row r="2907" s="22" customFormat="1"/>
    <row r="2908" s="22" customFormat="1"/>
    <row r="2909" s="22" customFormat="1"/>
    <row r="2910" s="22" customFormat="1"/>
    <row r="2911" s="22" customFormat="1"/>
    <row r="2912" s="22" customFormat="1"/>
    <row r="2913" s="22" customFormat="1"/>
    <row r="2914" s="22" customFormat="1"/>
    <row r="2915" s="22" customFormat="1"/>
    <row r="2916" s="22" customFormat="1"/>
    <row r="2917" s="22" customFormat="1"/>
    <row r="2918" s="22" customFormat="1"/>
    <row r="2919" s="22" customFormat="1"/>
    <row r="2920" s="22" customFormat="1"/>
    <row r="2921" s="22" customFormat="1"/>
    <row r="2922" s="22" customFormat="1"/>
    <row r="2923" s="22" customFormat="1"/>
    <row r="2924" s="22" customFormat="1"/>
    <row r="2925" s="22" customFormat="1"/>
    <row r="2926" s="22" customFormat="1"/>
    <row r="2927" s="22" customFormat="1"/>
    <row r="2928" s="22" customFormat="1"/>
    <row r="2929" s="22" customFormat="1"/>
    <row r="2930" s="22" customFormat="1"/>
    <row r="2931" s="22" customFormat="1"/>
    <row r="2932" s="22" customFormat="1"/>
    <row r="2933" s="22" customFormat="1"/>
    <row r="2934" s="22" customFormat="1"/>
    <row r="2935" s="22" customFormat="1"/>
    <row r="2936" s="22" customFormat="1"/>
    <row r="2937" s="22" customFormat="1"/>
    <row r="2938" s="22" customFormat="1"/>
    <row r="2939" s="22" customFormat="1"/>
    <row r="2940" s="22" customFormat="1"/>
    <row r="2941" s="22" customFormat="1"/>
    <row r="2942" s="22" customFormat="1"/>
    <row r="2943" s="22" customFormat="1"/>
    <row r="2944" s="22" customFormat="1"/>
    <row r="2945" s="22" customFormat="1"/>
    <row r="2946" s="22" customFormat="1"/>
    <row r="2947" s="22" customFormat="1"/>
    <row r="2948" s="22" customFormat="1"/>
    <row r="2949" s="22" customFormat="1"/>
    <row r="2950" s="22" customFormat="1"/>
    <row r="2951" s="22" customFormat="1"/>
    <row r="2952" s="22" customFormat="1"/>
    <row r="2953" s="22" customFormat="1"/>
    <row r="2954" s="22" customFormat="1"/>
    <row r="2955" s="22" customFormat="1"/>
    <row r="2956" s="22" customFormat="1"/>
    <row r="2957" s="22" customFormat="1"/>
    <row r="2958" s="22" customFormat="1"/>
    <row r="2959" s="22" customFormat="1"/>
    <row r="2960" s="22" customFormat="1"/>
    <row r="2961" s="22" customFormat="1"/>
    <row r="2962" s="22" customFormat="1"/>
    <row r="2963" s="22" customFormat="1"/>
    <row r="2964" s="22" customFormat="1"/>
    <row r="2965" s="22" customFormat="1"/>
    <row r="2966" s="22" customFormat="1"/>
    <row r="2967" s="22" customFormat="1"/>
    <row r="2968" s="22" customFormat="1"/>
    <row r="2969" s="22" customFormat="1"/>
    <row r="2970" s="22" customFormat="1"/>
    <row r="2971" s="22" customFormat="1"/>
    <row r="2972" s="22" customFormat="1"/>
    <row r="2973" s="22" customFormat="1"/>
    <row r="2974" s="22" customFormat="1"/>
    <row r="2975" s="22" customFormat="1"/>
    <row r="2976" s="22" customFormat="1"/>
    <row r="2977" s="22" customFormat="1"/>
    <row r="2978" s="22" customFormat="1"/>
    <row r="2979" s="22" customFormat="1"/>
    <row r="2980" s="22" customFormat="1"/>
    <row r="2981" s="22" customFormat="1"/>
    <row r="2982" s="22" customFormat="1"/>
    <row r="2983" s="22" customFormat="1"/>
    <row r="2984" s="22" customFormat="1"/>
    <row r="2985" s="22" customFormat="1"/>
    <row r="2986" s="22" customFormat="1"/>
    <row r="2987" s="22" customFormat="1"/>
    <row r="2988" s="22" customFormat="1"/>
    <row r="2989" s="22" customFormat="1"/>
    <row r="2990" s="22" customFormat="1"/>
    <row r="2991" s="22" customFormat="1"/>
    <row r="2992" s="22" customFormat="1"/>
    <row r="2993" s="22" customFormat="1"/>
    <row r="2994" s="22" customFormat="1"/>
    <row r="2995" s="22" customFormat="1"/>
    <row r="2996" s="22" customFormat="1"/>
    <row r="2997" s="22" customFormat="1"/>
    <row r="2998" s="22" customFormat="1"/>
    <row r="2999" s="22" customFormat="1"/>
    <row r="3000" s="22" customFormat="1"/>
    <row r="3001" s="22" customFormat="1"/>
    <row r="3002" s="22" customFormat="1"/>
    <row r="3003" s="22" customFormat="1"/>
    <row r="3004" s="22" customFormat="1"/>
    <row r="3005" s="22" customFormat="1"/>
    <row r="3006" s="22" customFormat="1"/>
    <row r="3007" s="22" customFormat="1"/>
    <row r="3008" s="22" customFormat="1"/>
    <row r="3009" s="22" customFormat="1"/>
    <row r="3010" s="22" customFormat="1"/>
    <row r="3011" s="22" customFormat="1"/>
    <row r="3012" s="22" customFormat="1"/>
    <row r="3013" s="22" customFormat="1"/>
    <row r="3014" s="22" customFormat="1"/>
    <row r="3015" s="22" customFormat="1"/>
    <row r="3016" s="22" customFormat="1"/>
    <row r="3017" s="22" customFormat="1"/>
    <row r="3018" s="22" customFormat="1"/>
    <row r="3019" s="22" customFormat="1"/>
    <row r="3020" s="22" customFormat="1"/>
    <row r="3021" s="22" customFormat="1"/>
    <row r="3022" s="22" customFormat="1"/>
    <row r="3023" s="22" customFormat="1"/>
    <row r="3024" s="22" customFormat="1"/>
    <row r="3025" s="22" customFormat="1"/>
    <row r="3026" s="22" customFormat="1"/>
    <row r="3027" s="22" customFormat="1"/>
    <row r="3028" s="22" customFormat="1"/>
    <row r="3029" s="22" customFormat="1"/>
    <row r="3030" s="22" customFormat="1"/>
    <row r="3031" s="22" customFormat="1"/>
    <row r="3032" s="22" customFormat="1"/>
    <row r="3033" s="22" customFormat="1"/>
    <row r="3034" s="22" customFormat="1"/>
    <row r="3035" s="22" customFormat="1"/>
    <row r="3036" s="22" customFormat="1"/>
    <row r="3037" s="22" customFormat="1"/>
    <row r="3038" s="22" customFormat="1"/>
    <row r="3039" s="22" customFormat="1"/>
    <row r="3040" s="22" customFormat="1"/>
    <row r="3041" s="22" customFormat="1"/>
    <row r="3042" s="22" customFormat="1"/>
    <row r="3043" s="22" customFormat="1"/>
    <row r="3044" s="22" customFormat="1"/>
    <row r="3045" s="22" customFormat="1"/>
    <row r="3046" s="22" customFormat="1"/>
    <row r="3047" s="22" customFormat="1"/>
    <row r="3048" s="22" customFormat="1"/>
    <row r="3049" s="22" customFormat="1"/>
    <row r="3050" s="22" customFormat="1"/>
    <row r="3051" s="22" customFormat="1"/>
    <row r="3052" s="22" customFormat="1"/>
    <row r="3053" s="22" customFormat="1"/>
    <row r="3054" s="22" customFormat="1"/>
    <row r="3055" s="22" customFormat="1"/>
    <row r="3056" s="22" customFormat="1"/>
    <row r="3057" s="22" customFormat="1"/>
    <row r="3058" s="22" customFormat="1"/>
    <row r="3059" s="22" customFormat="1"/>
    <row r="3060" s="22" customFormat="1"/>
    <row r="3061" s="22" customFormat="1"/>
    <row r="3062" s="22" customFormat="1"/>
    <row r="3063" s="22" customFormat="1"/>
    <row r="3064" s="22" customFormat="1"/>
    <row r="3065" s="22" customFormat="1"/>
    <row r="3066" s="22" customFormat="1"/>
    <row r="3067" s="22" customFormat="1"/>
    <row r="3068" s="22" customFormat="1"/>
    <row r="3069" s="22" customFormat="1"/>
    <row r="3070" s="22" customFormat="1"/>
    <row r="3071" s="22" customFormat="1"/>
    <row r="3072" s="22" customFormat="1"/>
    <row r="3073" s="22" customFormat="1"/>
    <row r="3074" s="22" customFormat="1"/>
    <row r="3075" s="22" customFormat="1"/>
    <row r="3076" s="22" customFormat="1"/>
    <row r="3077" s="22" customFormat="1"/>
    <row r="3078" s="22" customFormat="1"/>
    <row r="3079" s="22" customFormat="1"/>
    <row r="3080" s="22" customFormat="1"/>
    <row r="3081" s="22" customFormat="1"/>
    <row r="3082" s="22" customFormat="1"/>
    <row r="3083" s="22" customFormat="1"/>
    <row r="3084" s="22" customFormat="1"/>
    <row r="3085" s="22" customFormat="1"/>
    <row r="3086" s="22" customFormat="1"/>
    <row r="3087" s="22" customFormat="1"/>
    <row r="3088" s="22" customFormat="1"/>
    <row r="3089" s="22" customFormat="1"/>
    <row r="3090" s="22" customFormat="1"/>
    <row r="3091" s="22" customFormat="1"/>
    <row r="3092" s="22" customFormat="1"/>
    <row r="3093" s="22" customFormat="1"/>
    <row r="3094" s="22" customFormat="1"/>
    <row r="3095" s="22" customFormat="1"/>
    <row r="3096" s="22" customFormat="1"/>
    <row r="3097" s="22" customFormat="1"/>
    <row r="3098" s="22" customFormat="1"/>
    <row r="3099" s="22" customFormat="1"/>
    <row r="3100" s="22" customFormat="1"/>
    <row r="3101" s="2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6.xml><?xml version="1.0" encoding="utf-8"?>
<worksheet xmlns="http://schemas.openxmlformats.org/spreadsheetml/2006/main" xmlns:r="http://schemas.openxmlformats.org/officeDocument/2006/relationships">
  <dimension ref="A1:BJ56"/>
  <sheetViews>
    <sheetView workbookViewId="0"/>
  </sheetViews>
  <sheetFormatPr defaultRowHeight="15"/>
  <cols>
    <col min="1" max="1" width="33" customWidth="1"/>
    <col min="2" max="2" width="7.7109375" customWidth="1"/>
    <col min="3" max="10" width="5.85546875" customWidth="1"/>
    <col min="11" max="11" width="6.85546875" customWidth="1"/>
    <col min="12" max="26" width="5.85546875" customWidth="1"/>
    <col min="28" max="62" width="9.140625" style="22"/>
  </cols>
  <sheetData>
    <row r="1" spans="1:40" ht="14.25" customHeight="1">
      <c r="A1" s="20" t="s">
        <v>46</v>
      </c>
      <c r="B1" s="20"/>
      <c r="C1" s="20"/>
      <c r="D1" s="20"/>
      <c r="E1" s="20"/>
      <c r="F1" s="20"/>
      <c r="G1" s="20"/>
      <c r="H1" s="20"/>
      <c r="I1" s="20"/>
      <c r="J1" s="20"/>
      <c r="K1" s="20"/>
      <c r="L1" s="20"/>
      <c r="M1" s="20"/>
      <c r="N1" s="20"/>
      <c r="O1" s="20"/>
      <c r="P1" s="20"/>
      <c r="Q1" s="20"/>
      <c r="R1" s="20"/>
      <c r="S1" s="20"/>
      <c r="T1" s="20"/>
      <c r="U1" s="20"/>
      <c r="V1" s="20"/>
      <c r="W1" s="20"/>
      <c r="X1" s="20"/>
      <c r="Y1" s="20"/>
      <c r="Z1" s="20"/>
      <c r="AA1" s="21" t="s">
        <v>47</v>
      </c>
    </row>
    <row r="2" spans="1:40" ht="12.75" customHeight="1">
      <c r="A2" s="20" t="s">
        <v>323</v>
      </c>
      <c r="B2" s="20"/>
      <c r="C2" s="20"/>
      <c r="D2" s="20"/>
      <c r="E2" s="20"/>
      <c r="F2" s="20"/>
      <c r="G2" s="20"/>
      <c r="H2" s="20"/>
      <c r="I2" s="20"/>
      <c r="J2" s="20"/>
      <c r="K2" s="20"/>
      <c r="L2" s="20"/>
      <c r="M2" s="20"/>
      <c r="N2" s="20"/>
      <c r="O2" s="20"/>
      <c r="P2" s="20"/>
      <c r="Q2" s="20"/>
      <c r="R2" s="20"/>
      <c r="S2" s="20"/>
      <c r="T2" s="20"/>
      <c r="U2" s="20"/>
      <c r="V2" s="20"/>
      <c r="W2" s="20"/>
      <c r="X2" s="20"/>
      <c r="Y2" s="20"/>
      <c r="Z2" s="20"/>
      <c r="AA2" s="21" t="s">
        <v>48</v>
      </c>
    </row>
    <row r="3" spans="1:40" ht="9" customHeight="1" thickBot="1">
      <c r="A3" s="23"/>
      <c r="B3" s="23"/>
      <c r="C3" s="24"/>
      <c r="D3" s="25"/>
      <c r="E3" s="25"/>
      <c r="F3" s="25"/>
      <c r="G3" s="25"/>
      <c r="H3" s="25"/>
      <c r="I3" s="25"/>
      <c r="J3" s="25"/>
      <c r="K3" s="25"/>
      <c r="L3" s="25"/>
      <c r="M3" s="25"/>
      <c r="N3" s="25"/>
      <c r="O3" s="25"/>
      <c r="P3" s="25"/>
      <c r="Q3" s="25"/>
      <c r="R3" s="25"/>
      <c r="S3" s="25"/>
      <c r="T3" s="26"/>
      <c r="U3" s="25"/>
      <c r="V3" s="25"/>
      <c r="W3" s="25"/>
      <c r="X3" s="25"/>
      <c r="Y3" s="25"/>
      <c r="Z3" s="25"/>
    </row>
    <row r="4" spans="1:40" ht="22.5" customHeight="1">
      <c r="A4" s="27" t="s">
        <v>49</v>
      </c>
      <c r="B4" s="28" t="s">
        <v>11</v>
      </c>
      <c r="C4" s="29" t="s">
        <v>50</v>
      </c>
      <c r="D4" s="29"/>
      <c r="E4" s="29" t="s">
        <v>51</v>
      </c>
      <c r="F4" s="29"/>
      <c r="G4" s="29" t="s">
        <v>52</v>
      </c>
      <c r="H4" s="29"/>
      <c r="I4" s="29" t="s">
        <v>53</v>
      </c>
      <c r="J4" s="29"/>
      <c r="K4" s="29" t="s">
        <v>54</v>
      </c>
      <c r="L4" s="29"/>
      <c r="M4" s="29" t="s">
        <v>55</v>
      </c>
      <c r="N4" s="29"/>
      <c r="O4" s="29" t="s">
        <v>56</v>
      </c>
      <c r="P4" s="29"/>
      <c r="Q4" s="29" t="s">
        <v>57</v>
      </c>
      <c r="R4" s="29"/>
      <c r="S4" s="29" t="s">
        <v>58</v>
      </c>
      <c r="T4" s="29"/>
      <c r="U4" s="29" t="s">
        <v>59</v>
      </c>
      <c r="V4" s="29"/>
      <c r="W4" s="29" t="s">
        <v>60</v>
      </c>
      <c r="X4" s="29"/>
      <c r="Y4" s="29" t="s">
        <v>61</v>
      </c>
      <c r="Z4" s="30"/>
      <c r="AB4" s="232"/>
      <c r="AC4" s="232"/>
      <c r="AD4" s="233"/>
      <c r="AE4" s="233"/>
      <c r="AF4" s="233"/>
      <c r="AG4" s="233"/>
      <c r="AH4" s="233"/>
      <c r="AI4" s="232"/>
      <c r="AJ4" s="232"/>
      <c r="AK4" s="232"/>
      <c r="AL4" s="232"/>
      <c r="AM4" s="233"/>
    </row>
    <row r="5" spans="1:40" ht="12.75" customHeight="1" thickBot="1">
      <c r="A5" s="31"/>
      <c r="B5" s="32"/>
      <c r="C5" s="33" t="s">
        <v>62</v>
      </c>
      <c r="D5" s="33" t="s">
        <v>63</v>
      </c>
      <c r="E5" s="33" t="s">
        <v>62</v>
      </c>
      <c r="F5" s="33" t="s">
        <v>63</v>
      </c>
      <c r="G5" s="33" t="s">
        <v>62</v>
      </c>
      <c r="H5" s="33" t="s">
        <v>63</v>
      </c>
      <c r="I5" s="33" t="s">
        <v>62</v>
      </c>
      <c r="J5" s="33" t="s">
        <v>63</v>
      </c>
      <c r="K5" s="33" t="s">
        <v>62</v>
      </c>
      <c r="L5" s="33" t="s">
        <v>63</v>
      </c>
      <c r="M5" s="33" t="s">
        <v>62</v>
      </c>
      <c r="N5" s="33" t="s">
        <v>63</v>
      </c>
      <c r="O5" s="33" t="s">
        <v>62</v>
      </c>
      <c r="P5" s="33" t="s">
        <v>63</v>
      </c>
      <c r="Q5" s="33" t="s">
        <v>62</v>
      </c>
      <c r="R5" s="33" t="s">
        <v>63</v>
      </c>
      <c r="S5" s="33" t="s">
        <v>62</v>
      </c>
      <c r="T5" s="33" t="s">
        <v>63</v>
      </c>
      <c r="U5" s="33" t="s">
        <v>62</v>
      </c>
      <c r="V5" s="33" t="s">
        <v>63</v>
      </c>
      <c r="W5" s="33" t="s">
        <v>62</v>
      </c>
      <c r="X5" s="33" t="s">
        <v>63</v>
      </c>
      <c r="Y5" s="34" t="s">
        <v>62</v>
      </c>
      <c r="Z5" s="35" t="s">
        <v>63</v>
      </c>
      <c r="AA5" s="36"/>
      <c r="AB5" s="234"/>
      <c r="AC5" s="232"/>
      <c r="AD5" s="233"/>
      <c r="AE5" s="233"/>
      <c r="AF5" s="233"/>
      <c r="AG5" s="233"/>
      <c r="AH5" s="233"/>
      <c r="AI5" s="232"/>
      <c r="AJ5" s="232"/>
      <c r="AK5" s="232"/>
      <c r="AL5" s="232"/>
      <c r="AM5" s="233"/>
    </row>
    <row r="6" spans="1:40" ht="12.75" customHeight="1" thickBot="1">
      <c r="A6" s="37" t="s">
        <v>64</v>
      </c>
      <c r="B6" s="38">
        <f>SUM(B7,B25)</f>
        <v>20</v>
      </c>
      <c r="C6" s="38">
        <f>SUM(C7,C25)</f>
        <v>4</v>
      </c>
      <c r="D6" s="38"/>
      <c r="E6" s="38">
        <f>SUM(E7,E25)</f>
        <v>4</v>
      </c>
      <c r="F6" s="38"/>
      <c r="G6" s="38">
        <f>SUM(G7,G25)</f>
        <v>1</v>
      </c>
      <c r="H6" s="38"/>
      <c r="I6" s="38">
        <f>SUM(I7,I25)</f>
        <v>1</v>
      </c>
      <c r="J6" s="38"/>
      <c r="K6" s="38">
        <f>SUM(K7,K25)</f>
        <v>10</v>
      </c>
      <c r="L6" s="38"/>
      <c r="M6" s="38">
        <f>SUM(M7,M25)</f>
        <v>0</v>
      </c>
      <c r="N6" s="38"/>
      <c r="O6" s="38">
        <f>SUM(O7,O25)</f>
        <v>0</v>
      </c>
      <c r="P6" s="38"/>
      <c r="Q6" s="38">
        <f>SUM(Q7,Q25)</f>
        <v>0</v>
      </c>
      <c r="R6" s="38"/>
      <c r="S6" s="38">
        <f>SUM(S7,S25)</f>
        <v>0</v>
      </c>
      <c r="T6" s="38"/>
      <c r="U6" s="38">
        <f>SUM(U7,U25)</f>
        <v>0</v>
      </c>
      <c r="V6" s="38"/>
      <c r="W6" s="38">
        <f>SUM(W7,W25)</f>
        <v>0</v>
      </c>
      <c r="X6" s="38"/>
      <c r="Y6" s="38">
        <f>SUM(Y7,Y25)</f>
        <v>0</v>
      </c>
      <c r="Z6" s="39"/>
      <c r="AA6" s="40">
        <f>SUM(C6:Z6)</f>
        <v>20</v>
      </c>
      <c r="AB6" s="235"/>
      <c r="AC6" s="235"/>
      <c r="AD6" s="235"/>
      <c r="AE6" s="236"/>
      <c r="AF6" s="236"/>
      <c r="AG6" s="236"/>
      <c r="AH6" s="236"/>
      <c r="AI6" s="236"/>
      <c r="AJ6" s="236"/>
      <c r="AK6" s="236"/>
      <c r="AL6" s="236"/>
      <c r="AM6" s="236"/>
      <c r="AN6" s="236"/>
    </row>
    <row r="7" spans="1:40" ht="12.75" customHeight="1" thickBot="1">
      <c r="A7" s="41" t="s">
        <v>65</v>
      </c>
      <c r="B7" s="42">
        <f>SUM(B8:B24)</f>
        <v>6</v>
      </c>
      <c r="C7" s="42">
        <f>SUM(C8:C24)</f>
        <v>2</v>
      </c>
      <c r="D7" s="42"/>
      <c r="E7" s="42">
        <f>SUM(E8:E24)</f>
        <v>2</v>
      </c>
      <c r="F7" s="42"/>
      <c r="G7" s="42">
        <f>SUM(G8:G24)</f>
        <v>1</v>
      </c>
      <c r="H7" s="42"/>
      <c r="I7" s="42">
        <f>SUM(I8:I24)</f>
        <v>0</v>
      </c>
      <c r="J7" s="42"/>
      <c r="K7" s="42">
        <f>SUM(K8:K24)</f>
        <v>1</v>
      </c>
      <c r="L7" s="42"/>
      <c r="M7" s="42">
        <f>SUM(M8:M24)</f>
        <v>0</v>
      </c>
      <c r="N7" s="42"/>
      <c r="O7" s="42">
        <f>SUM(O8:O24)</f>
        <v>0</v>
      </c>
      <c r="P7" s="42"/>
      <c r="Q7" s="42">
        <f>SUM(Q8:Q24)</f>
        <v>0</v>
      </c>
      <c r="R7" s="42"/>
      <c r="S7" s="42">
        <f>SUM(S8:S24)</f>
        <v>0</v>
      </c>
      <c r="T7" s="42"/>
      <c r="U7" s="42">
        <f>SUM(U8:U24)</f>
        <v>0</v>
      </c>
      <c r="V7" s="42"/>
      <c r="W7" s="42">
        <f>SUM(W8:W24)</f>
        <v>0</v>
      </c>
      <c r="X7" s="42"/>
      <c r="Y7" s="42">
        <f>SUM(Y8:Y24)</f>
        <v>0</v>
      </c>
      <c r="Z7" s="43"/>
      <c r="AA7" s="44">
        <f>SUM(C7:Z7)</f>
        <v>6</v>
      </c>
      <c r="AB7" s="237"/>
      <c r="AC7" s="237"/>
      <c r="AD7" s="237"/>
    </row>
    <row r="8" spans="1:40" ht="15.75" customHeight="1">
      <c r="A8" s="45" t="s">
        <v>66</v>
      </c>
      <c r="B8" s="46">
        <f t="shared" ref="B8:B24" si="0">SUM(C8:Z8)</f>
        <v>0</v>
      </c>
      <c r="C8" s="47"/>
      <c r="D8" s="47"/>
      <c r="E8" s="47"/>
      <c r="F8" s="47"/>
      <c r="G8" s="47"/>
      <c r="H8" s="47"/>
      <c r="I8" s="47"/>
      <c r="J8" s="47"/>
      <c r="K8" s="47"/>
      <c r="L8" s="47"/>
      <c r="M8" s="47"/>
      <c r="N8" s="47"/>
      <c r="O8" s="47"/>
      <c r="P8" s="47"/>
      <c r="Q8" s="47"/>
      <c r="R8" s="47"/>
      <c r="S8" s="47"/>
      <c r="T8" s="47"/>
      <c r="U8" s="47"/>
      <c r="V8" s="47"/>
      <c r="W8" s="47"/>
      <c r="X8" s="47"/>
      <c r="Y8" s="47"/>
      <c r="Z8" s="48"/>
      <c r="AA8" s="49"/>
      <c r="AB8" s="237"/>
      <c r="AC8" s="237"/>
      <c r="AD8" s="237"/>
    </row>
    <row r="9" spans="1:40" ht="15.75" customHeight="1">
      <c r="A9" s="45" t="s">
        <v>67</v>
      </c>
      <c r="B9" s="46">
        <f t="shared" si="0"/>
        <v>0</v>
      </c>
      <c r="C9" s="47"/>
      <c r="D9" s="47"/>
      <c r="E9" s="47"/>
      <c r="F9" s="47"/>
      <c r="G9" s="47"/>
      <c r="H9" s="47"/>
      <c r="I9" s="47"/>
      <c r="J9" s="47"/>
      <c r="K9" s="47"/>
      <c r="L9" s="47"/>
      <c r="M9" s="47"/>
      <c r="N9" s="47"/>
      <c r="O9" s="47"/>
      <c r="P9" s="47"/>
      <c r="Q9" s="47"/>
      <c r="R9" s="47"/>
      <c r="S9" s="47"/>
      <c r="T9" s="47"/>
      <c r="U9" s="47"/>
      <c r="V9" s="47"/>
      <c r="W9" s="47"/>
      <c r="X9" s="47"/>
      <c r="Y9" s="47"/>
      <c r="Z9" s="48"/>
      <c r="AA9" s="49"/>
      <c r="AB9" s="237"/>
      <c r="AC9" s="237"/>
      <c r="AD9" s="237"/>
    </row>
    <row r="10" spans="1:40" ht="15.75" customHeight="1">
      <c r="A10" s="199" t="s">
        <v>68</v>
      </c>
      <c r="B10" s="50">
        <f t="shared" si="0"/>
        <v>0</v>
      </c>
      <c r="C10" s="51"/>
      <c r="D10" s="51"/>
      <c r="E10" s="51"/>
      <c r="F10" s="51"/>
      <c r="G10" s="51"/>
      <c r="H10" s="51"/>
      <c r="I10" s="51"/>
      <c r="J10" s="51"/>
      <c r="K10" s="51"/>
      <c r="L10" s="51"/>
      <c r="M10" s="51"/>
      <c r="N10" s="51"/>
      <c r="O10" s="51"/>
      <c r="P10" s="52"/>
      <c r="Q10" s="52"/>
      <c r="R10" s="52"/>
      <c r="S10" s="52"/>
      <c r="T10" s="52"/>
      <c r="U10" s="51"/>
      <c r="V10" s="51"/>
      <c r="W10" s="51"/>
      <c r="X10" s="51"/>
      <c r="Y10" s="51"/>
      <c r="Z10" s="53"/>
    </row>
    <row r="11" spans="1:40" ht="15.75" customHeight="1">
      <c r="A11" s="198" t="s">
        <v>69</v>
      </c>
      <c r="B11" s="54">
        <f t="shared" si="0"/>
        <v>0</v>
      </c>
      <c r="C11" s="55"/>
      <c r="D11" s="55"/>
      <c r="E11" s="55"/>
      <c r="F11" s="55"/>
      <c r="G11" s="55"/>
      <c r="H11" s="55"/>
      <c r="I11" s="55"/>
      <c r="J11" s="55"/>
      <c r="K11" s="55"/>
      <c r="L11" s="55"/>
      <c r="M11" s="55"/>
      <c r="N11" s="55"/>
      <c r="O11" s="55"/>
      <c r="P11" s="55"/>
      <c r="Q11" s="55"/>
      <c r="R11" s="55"/>
      <c r="S11" s="55"/>
      <c r="T11" s="55"/>
      <c r="U11" s="55"/>
      <c r="V11" s="55"/>
      <c r="W11" s="55"/>
      <c r="X11" s="55"/>
      <c r="Y11" s="55"/>
      <c r="Z11" s="56"/>
    </row>
    <row r="12" spans="1:40" ht="15.75" customHeight="1">
      <c r="A12" s="198" t="s">
        <v>70</v>
      </c>
      <c r="B12" s="46">
        <f t="shared" si="0"/>
        <v>0</v>
      </c>
      <c r="C12" s="47"/>
      <c r="D12" s="47"/>
      <c r="E12" s="47"/>
      <c r="F12" s="47"/>
      <c r="G12" s="47"/>
      <c r="H12" s="47"/>
      <c r="I12" s="47"/>
      <c r="J12" s="47"/>
      <c r="K12" s="47"/>
      <c r="L12" s="47"/>
      <c r="M12" s="47"/>
      <c r="N12" s="47"/>
      <c r="O12" s="47"/>
      <c r="P12" s="47"/>
      <c r="Q12" s="47"/>
      <c r="R12" s="47"/>
      <c r="S12" s="47"/>
      <c r="T12" s="47"/>
      <c r="U12" s="47"/>
      <c r="V12" s="47"/>
      <c r="W12" s="47"/>
      <c r="X12" s="47"/>
      <c r="Y12" s="47"/>
      <c r="Z12" s="48"/>
      <c r="AA12" s="49"/>
      <c r="AB12" s="237"/>
      <c r="AC12" s="237"/>
      <c r="AD12" s="237"/>
    </row>
    <row r="13" spans="1:40" ht="15.75" customHeight="1">
      <c r="A13" s="199" t="s">
        <v>71</v>
      </c>
      <c r="B13" s="46">
        <f t="shared" si="0"/>
        <v>0</v>
      </c>
      <c r="C13" s="47"/>
      <c r="D13" s="47"/>
      <c r="E13" s="47"/>
      <c r="F13" s="47"/>
      <c r="G13" s="47"/>
      <c r="H13" s="47"/>
      <c r="I13" s="47"/>
      <c r="J13" s="47"/>
      <c r="K13" s="47"/>
      <c r="L13" s="47"/>
      <c r="M13" s="47"/>
      <c r="N13" s="47"/>
      <c r="O13" s="47"/>
      <c r="P13" s="47"/>
      <c r="Q13" s="47"/>
      <c r="R13" s="47"/>
      <c r="S13" s="47"/>
      <c r="T13" s="47"/>
      <c r="U13" s="47"/>
      <c r="V13" s="47"/>
      <c r="W13" s="47"/>
      <c r="X13" s="47"/>
      <c r="Y13" s="47"/>
      <c r="Z13" s="48"/>
    </row>
    <row r="14" spans="1:40" ht="15.75" customHeight="1">
      <c r="A14" s="200" t="s">
        <v>72</v>
      </c>
      <c r="B14" s="50">
        <f t="shared" si="0"/>
        <v>0</v>
      </c>
      <c r="C14" s="224"/>
      <c r="D14" s="224"/>
      <c r="E14" s="224"/>
      <c r="F14" s="224"/>
      <c r="G14" s="225"/>
      <c r="H14" s="51"/>
      <c r="I14" s="51"/>
      <c r="J14" s="51"/>
      <c r="K14" s="51"/>
      <c r="L14" s="51"/>
      <c r="M14" s="51"/>
      <c r="N14" s="51"/>
      <c r="O14" s="51"/>
      <c r="P14" s="51"/>
      <c r="Q14" s="51"/>
      <c r="R14" s="51"/>
      <c r="S14" s="51"/>
      <c r="T14" s="51"/>
      <c r="U14" s="51"/>
      <c r="V14" s="51"/>
      <c r="W14" s="51"/>
      <c r="X14" s="47"/>
      <c r="Y14" s="51"/>
      <c r="Z14" s="53"/>
      <c r="AA14" s="57"/>
    </row>
    <row r="15" spans="1:40" ht="15.75" customHeight="1">
      <c r="A15" s="287" t="s">
        <v>319</v>
      </c>
      <c r="B15" s="50">
        <f t="shared" si="0"/>
        <v>1</v>
      </c>
      <c r="C15" s="224"/>
      <c r="D15" s="224"/>
      <c r="E15" s="224"/>
      <c r="F15" s="224"/>
      <c r="G15" s="224">
        <v>1</v>
      </c>
      <c r="H15" s="51"/>
      <c r="I15" s="51"/>
      <c r="J15" s="51"/>
      <c r="K15" s="51"/>
      <c r="L15" s="51"/>
      <c r="M15" s="51"/>
      <c r="N15" s="51"/>
      <c r="O15" s="51"/>
      <c r="P15" s="51"/>
      <c r="Q15" s="51"/>
      <c r="R15" s="59"/>
      <c r="S15" s="51"/>
      <c r="T15" s="51"/>
      <c r="U15" s="51"/>
      <c r="V15" s="60"/>
      <c r="W15" s="51"/>
      <c r="X15" s="51"/>
      <c r="Y15" s="51"/>
      <c r="Z15" s="53"/>
    </row>
    <row r="16" spans="1:40" ht="15.75" customHeight="1">
      <c r="A16" s="199" t="s">
        <v>73</v>
      </c>
      <c r="B16" s="46">
        <f t="shared" si="0"/>
        <v>0</v>
      </c>
      <c r="C16" s="226"/>
      <c r="D16" s="226"/>
      <c r="E16" s="224"/>
      <c r="F16" s="225"/>
      <c r="G16" s="226"/>
      <c r="H16" s="52"/>
      <c r="I16" s="52"/>
      <c r="J16" s="52"/>
      <c r="K16" s="52"/>
      <c r="L16" s="52"/>
      <c r="M16" s="51"/>
      <c r="N16" s="52"/>
      <c r="O16" s="52"/>
      <c r="P16" s="52"/>
      <c r="Q16" s="52"/>
      <c r="R16" s="52"/>
      <c r="S16" s="52"/>
      <c r="T16" s="52"/>
      <c r="U16" s="55"/>
      <c r="V16" s="55"/>
      <c r="W16" s="55"/>
      <c r="X16" s="55"/>
      <c r="Y16" s="55"/>
      <c r="Z16" s="56"/>
      <c r="AA16" s="57"/>
    </row>
    <row r="17" spans="1:27" ht="15.75" customHeight="1">
      <c r="A17" s="199" t="s">
        <v>74</v>
      </c>
      <c r="B17" s="54">
        <f t="shared" si="0"/>
        <v>3</v>
      </c>
      <c r="C17" s="227">
        <v>1</v>
      </c>
      <c r="D17" s="225"/>
      <c r="E17" s="227">
        <v>1</v>
      </c>
      <c r="F17" s="288"/>
      <c r="G17" s="227"/>
      <c r="H17" s="47"/>
      <c r="I17" s="61"/>
      <c r="J17" s="61"/>
      <c r="K17" s="61">
        <v>1</v>
      </c>
      <c r="L17" s="47"/>
      <c r="M17" s="51"/>
      <c r="N17" s="47"/>
      <c r="O17" s="61"/>
      <c r="P17" s="55"/>
      <c r="Q17" s="55"/>
      <c r="R17" s="62"/>
      <c r="S17" s="55"/>
      <c r="T17" s="55"/>
      <c r="U17" s="61"/>
      <c r="V17" s="61"/>
      <c r="W17" s="61"/>
      <c r="X17" s="47"/>
      <c r="Y17" s="61"/>
      <c r="Z17" s="48"/>
    </row>
    <row r="18" spans="1:27" ht="15.75" customHeight="1">
      <c r="A18" s="289" t="s">
        <v>75</v>
      </c>
      <c r="B18" s="46">
        <f t="shared" si="0"/>
        <v>0</v>
      </c>
      <c r="C18" s="228"/>
      <c r="D18" s="228"/>
      <c r="E18" s="228"/>
      <c r="F18" s="228"/>
      <c r="G18" s="225"/>
      <c r="H18" s="63"/>
      <c r="I18" s="63"/>
      <c r="J18" s="63"/>
      <c r="K18" s="63"/>
      <c r="L18" s="63"/>
      <c r="M18" s="63"/>
      <c r="N18" s="63"/>
      <c r="O18" s="63"/>
      <c r="P18" s="63"/>
      <c r="Q18" s="63"/>
      <c r="R18" s="63"/>
      <c r="S18" s="63"/>
      <c r="T18" s="63"/>
      <c r="U18" s="228"/>
      <c r="V18" s="63"/>
      <c r="W18" s="63"/>
      <c r="X18" s="63"/>
      <c r="Y18" s="63"/>
      <c r="Z18" s="64"/>
    </row>
    <row r="19" spans="1:27" ht="15.75" customHeight="1">
      <c r="A19" s="199" t="s">
        <v>76</v>
      </c>
      <c r="B19" s="50">
        <f t="shared" si="0"/>
        <v>0</v>
      </c>
      <c r="C19" s="225"/>
      <c r="D19" s="225"/>
      <c r="E19" s="225"/>
      <c r="F19" s="225"/>
      <c r="G19" s="225"/>
      <c r="H19" s="47"/>
      <c r="I19" s="63"/>
      <c r="J19" s="47"/>
      <c r="K19" s="47"/>
      <c r="L19" s="47"/>
      <c r="M19" s="47"/>
      <c r="N19" s="47"/>
      <c r="O19" s="47"/>
      <c r="P19" s="47"/>
      <c r="Q19" s="47"/>
      <c r="R19" s="47"/>
      <c r="S19" s="47"/>
      <c r="T19" s="47"/>
      <c r="U19" s="47"/>
      <c r="V19" s="47"/>
      <c r="W19" s="47"/>
      <c r="X19" s="47"/>
      <c r="Y19" s="47"/>
      <c r="Z19" s="65"/>
    </row>
    <row r="20" spans="1:27" ht="15.75" customHeight="1">
      <c r="A20" s="199" t="s">
        <v>77</v>
      </c>
      <c r="B20" s="46">
        <f t="shared" si="0"/>
        <v>0</v>
      </c>
      <c r="C20" s="229"/>
      <c r="D20" s="229"/>
      <c r="E20" s="225"/>
      <c r="F20" s="225"/>
      <c r="G20" s="225"/>
      <c r="H20" s="47"/>
      <c r="I20" s="47"/>
      <c r="J20" s="47"/>
      <c r="K20" s="47"/>
      <c r="L20" s="47"/>
      <c r="M20" s="47"/>
      <c r="N20" s="47"/>
      <c r="O20" s="47"/>
      <c r="P20" s="47"/>
      <c r="Q20" s="47"/>
      <c r="R20" s="47"/>
      <c r="S20" s="47"/>
      <c r="T20" s="47"/>
      <c r="U20" s="66"/>
      <c r="V20" s="66"/>
      <c r="W20" s="66"/>
      <c r="X20" s="66"/>
      <c r="Y20" s="51"/>
      <c r="Z20" s="67"/>
    </row>
    <row r="21" spans="1:27" ht="15.75" customHeight="1">
      <c r="A21" s="199" t="s">
        <v>325</v>
      </c>
      <c r="B21" s="46">
        <f t="shared" si="0"/>
        <v>2</v>
      </c>
      <c r="C21" s="66">
        <v>1</v>
      </c>
      <c r="D21" s="66"/>
      <c r="E21" s="47">
        <v>1</v>
      </c>
      <c r="F21" s="47"/>
      <c r="G21" s="47"/>
      <c r="H21" s="47"/>
      <c r="I21" s="55"/>
      <c r="J21" s="55"/>
      <c r="K21" s="55"/>
      <c r="L21" s="55"/>
      <c r="M21" s="55"/>
      <c r="N21" s="55"/>
      <c r="O21" s="55"/>
      <c r="P21" s="47"/>
      <c r="Q21" s="47"/>
      <c r="R21" s="47"/>
      <c r="S21" s="47"/>
      <c r="T21" s="47"/>
      <c r="U21" s="66"/>
      <c r="V21" s="66"/>
      <c r="W21" s="66"/>
      <c r="X21" s="66"/>
      <c r="Y21" s="66"/>
      <c r="Z21" s="67"/>
    </row>
    <row r="22" spans="1:27" ht="15.75" customHeight="1">
      <c r="A22" s="199" t="s">
        <v>79</v>
      </c>
      <c r="B22" s="46">
        <f t="shared" si="0"/>
        <v>0</v>
      </c>
      <c r="C22" s="66"/>
      <c r="D22" s="66"/>
      <c r="E22" s="47"/>
      <c r="F22" s="47"/>
      <c r="G22" s="47"/>
      <c r="H22" s="47"/>
      <c r="I22" s="47"/>
      <c r="J22" s="47"/>
      <c r="K22" s="47"/>
      <c r="L22" s="47"/>
      <c r="M22" s="47"/>
      <c r="N22" s="47"/>
      <c r="O22" s="47"/>
      <c r="P22" s="47"/>
      <c r="Q22" s="47"/>
      <c r="R22" s="47"/>
      <c r="S22" s="47"/>
      <c r="T22" s="47"/>
      <c r="U22" s="66"/>
      <c r="V22" s="66"/>
      <c r="W22" s="66"/>
      <c r="X22" s="66"/>
      <c r="Y22" s="66"/>
      <c r="Z22" s="67"/>
    </row>
    <row r="23" spans="1:27" ht="15.75" customHeight="1">
      <c r="A23" s="199" t="s">
        <v>195</v>
      </c>
      <c r="B23" s="46">
        <f t="shared" si="0"/>
        <v>0</v>
      </c>
      <c r="C23" s="51"/>
      <c r="D23" s="51"/>
      <c r="E23" s="51"/>
      <c r="F23" s="51"/>
      <c r="G23" s="51"/>
      <c r="H23" s="51"/>
      <c r="I23" s="51"/>
      <c r="J23" s="51"/>
      <c r="K23" s="51"/>
      <c r="L23" s="51"/>
      <c r="M23" s="51"/>
      <c r="N23" s="51"/>
      <c r="O23" s="51"/>
      <c r="P23" s="51"/>
      <c r="Q23" s="51"/>
      <c r="R23" s="51"/>
      <c r="S23" s="51"/>
      <c r="T23" s="51"/>
      <c r="U23" s="51"/>
      <c r="V23" s="51"/>
      <c r="W23" s="51"/>
      <c r="X23" s="51"/>
      <c r="Y23" s="51"/>
      <c r="Z23" s="53"/>
    </row>
    <row r="24" spans="1:27" ht="27" thickBot="1">
      <c r="A24" s="290" t="s">
        <v>318</v>
      </c>
      <c r="B24" s="46">
        <f t="shared" si="0"/>
        <v>0</v>
      </c>
      <c r="C24" s="51"/>
      <c r="D24" s="51"/>
      <c r="E24" s="51"/>
      <c r="F24" s="51"/>
      <c r="G24" s="51"/>
      <c r="H24" s="51"/>
      <c r="I24" s="51"/>
      <c r="J24" s="51"/>
      <c r="K24" s="51"/>
      <c r="L24" s="51"/>
      <c r="M24" s="51"/>
      <c r="N24" s="51"/>
      <c r="O24" s="51"/>
      <c r="P24" s="51"/>
      <c r="Q24" s="51"/>
      <c r="R24" s="51"/>
      <c r="S24" s="51"/>
      <c r="T24" s="51"/>
      <c r="U24" s="51"/>
      <c r="V24" s="51"/>
      <c r="W24" s="51"/>
      <c r="X24" s="51"/>
      <c r="Y24" s="51"/>
      <c r="Z24" s="53"/>
    </row>
    <row r="25" spans="1:27" ht="15.75" customHeight="1" thickBot="1">
      <c r="A25" s="202" t="s">
        <v>80</v>
      </c>
      <c r="B25" s="42">
        <f t="shared" ref="B25:Q25" si="1">SUM(B26:B44)</f>
        <v>14</v>
      </c>
      <c r="C25" s="68">
        <f t="shared" si="1"/>
        <v>2</v>
      </c>
      <c r="D25" s="68">
        <f t="shared" si="1"/>
        <v>0</v>
      </c>
      <c r="E25" s="68">
        <f t="shared" si="1"/>
        <v>2</v>
      </c>
      <c r="F25" s="68">
        <f t="shared" si="1"/>
        <v>0</v>
      </c>
      <c r="G25" s="68">
        <f t="shared" si="1"/>
        <v>0</v>
      </c>
      <c r="H25" s="68">
        <f t="shared" si="1"/>
        <v>0</v>
      </c>
      <c r="I25" s="68">
        <f t="shared" si="1"/>
        <v>1</v>
      </c>
      <c r="J25" s="68">
        <f t="shared" si="1"/>
        <v>0</v>
      </c>
      <c r="K25" s="68">
        <f t="shared" si="1"/>
        <v>9</v>
      </c>
      <c r="L25" s="68">
        <f t="shared" si="1"/>
        <v>0</v>
      </c>
      <c r="M25" s="68">
        <f t="shared" si="1"/>
        <v>0</v>
      </c>
      <c r="N25" s="68">
        <f t="shared" si="1"/>
        <v>0</v>
      </c>
      <c r="O25" s="68">
        <f t="shared" si="1"/>
        <v>0</v>
      </c>
      <c r="P25" s="68">
        <f t="shared" si="1"/>
        <v>0</v>
      </c>
      <c r="Q25" s="68">
        <f t="shared" si="1"/>
        <v>0</v>
      </c>
      <c r="R25" s="68"/>
      <c r="S25" s="68">
        <f t="shared" ref="S25:Z25" si="2">SUM(S26:S44)</f>
        <v>0</v>
      </c>
      <c r="T25" s="68">
        <f t="shared" si="2"/>
        <v>0</v>
      </c>
      <c r="U25" s="68">
        <f t="shared" si="2"/>
        <v>0</v>
      </c>
      <c r="V25" s="221">
        <f t="shared" si="2"/>
        <v>0</v>
      </c>
      <c r="W25" s="68">
        <f t="shared" si="2"/>
        <v>0</v>
      </c>
      <c r="X25" s="221">
        <f t="shared" si="2"/>
        <v>0</v>
      </c>
      <c r="Y25" s="68">
        <f t="shared" si="2"/>
        <v>0</v>
      </c>
      <c r="Z25" s="222">
        <f t="shared" si="2"/>
        <v>0</v>
      </c>
      <c r="AA25" s="57">
        <f>SUM(C25:Z25)</f>
        <v>14</v>
      </c>
    </row>
    <row r="26" spans="1:27" ht="14.25" customHeight="1">
      <c r="A26" s="203" t="s">
        <v>81</v>
      </c>
      <c r="B26" s="50">
        <f t="shared" ref="B26:B44" si="3">SUM(C26:Z26)</f>
        <v>1</v>
      </c>
      <c r="C26" s="69"/>
      <c r="D26" s="69"/>
      <c r="E26" s="69"/>
      <c r="F26" s="69"/>
      <c r="G26" s="69"/>
      <c r="H26" s="69"/>
      <c r="I26" s="69"/>
      <c r="J26" s="69"/>
      <c r="K26" s="69">
        <v>1</v>
      </c>
      <c r="L26" s="69"/>
      <c r="M26" s="69"/>
      <c r="N26" s="69"/>
      <c r="O26" s="69"/>
      <c r="P26" s="69"/>
      <c r="Q26" s="69"/>
      <c r="R26" s="69"/>
      <c r="S26" s="69"/>
      <c r="T26" s="69"/>
      <c r="U26" s="69"/>
      <c r="V26" s="69"/>
      <c r="W26" s="69"/>
      <c r="X26" s="51"/>
      <c r="Y26" s="69"/>
      <c r="Z26" s="70"/>
      <c r="AA26" s="57"/>
    </row>
    <row r="27" spans="1:27" ht="14.25" customHeight="1">
      <c r="A27" s="58" t="s">
        <v>82</v>
      </c>
      <c r="B27" s="50">
        <f t="shared" si="3"/>
        <v>1</v>
      </c>
      <c r="C27" s="51"/>
      <c r="D27" s="51"/>
      <c r="E27" s="51">
        <v>1</v>
      </c>
      <c r="F27" s="51"/>
      <c r="G27" s="51"/>
      <c r="H27" s="51"/>
      <c r="I27" s="51"/>
      <c r="J27" s="51"/>
      <c r="K27" s="51"/>
      <c r="L27" s="51"/>
      <c r="M27" s="51"/>
      <c r="N27" s="51"/>
      <c r="O27" s="51"/>
      <c r="P27" s="51"/>
      <c r="Q27" s="51"/>
      <c r="R27" s="51"/>
      <c r="S27" s="51"/>
      <c r="T27" s="51"/>
      <c r="U27" s="51"/>
      <c r="V27" s="51"/>
      <c r="W27" s="51"/>
      <c r="X27" s="51"/>
      <c r="Y27" s="51"/>
      <c r="Z27" s="53"/>
      <c r="AA27" s="57"/>
    </row>
    <row r="28" spans="1:27" ht="14.25" customHeight="1">
      <c r="A28" s="45" t="s">
        <v>83</v>
      </c>
      <c r="B28" s="50">
        <f t="shared" si="3"/>
        <v>0</v>
      </c>
      <c r="C28" s="55"/>
      <c r="D28" s="55"/>
      <c r="E28" s="55"/>
      <c r="F28" s="55"/>
      <c r="G28" s="55"/>
      <c r="H28" s="55"/>
      <c r="I28" s="55"/>
      <c r="J28" s="55"/>
      <c r="K28" s="55"/>
      <c r="L28" s="55"/>
      <c r="M28" s="55"/>
      <c r="N28" s="55"/>
      <c r="O28" s="55"/>
      <c r="P28" s="55"/>
      <c r="Q28" s="55"/>
      <c r="R28" s="55"/>
      <c r="S28" s="55"/>
      <c r="T28" s="55"/>
      <c r="U28" s="55"/>
      <c r="V28" s="55"/>
      <c r="W28" s="55"/>
      <c r="X28" s="55"/>
      <c r="Y28" s="55"/>
      <c r="Z28" s="56"/>
    </row>
    <row r="29" spans="1:27" ht="14.25" customHeight="1">
      <c r="A29" s="45" t="s">
        <v>84</v>
      </c>
      <c r="B29" s="50">
        <f t="shared" si="3"/>
        <v>0</v>
      </c>
      <c r="C29" s="47"/>
      <c r="D29" s="47"/>
      <c r="E29" s="47"/>
      <c r="F29" s="47"/>
      <c r="G29" s="47"/>
      <c r="H29" s="47"/>
      <c r="I29" s="47"/>
      <c r="J29" s="47"/>
      <c r="K29" s="47"/>
      <c r="L29" s="47"/>
      <c r="M29" s="47"/>
      <c r="N29" s="47"/>
      <c r="O29" s="47"/>
      <c r="P29" s="47"/>
      <c r="Q29" s="47"/>
      <c r="R29" s="47"/>
      <c r="S29" s="47"/>
      <c r="T29" s="47"/>
      <c r="U29" s="47"/>
      <c r="V29" s="47"/>
      <c r="W29" s="47"/>
      <c r="X29" s="47"/>
      <c r="Y29" s="47"/>
      <c r="Z29" s="48"/>
    </row>
    <row r="30" spans="1:27" ht="14.25" customHeight="1">
      <c r="A30" s="45" t="s">
        <v>85</v>
      </c>
      <c r="B30" s="50">
        <f t="shared" si="3"/>
        <v>0</v>
      </c>
      <c r="C30" s="51"/>
      <c r="D30" s="51"/>
      <c r="E30" s="51"/>
      <c r="F30" s="51"/>
      <c r="G30" s="51"/>
      <c r="H30" s="51"/>
      <c r="I30" s="47"/>
      <c r="J30" s="51"/>
      <c r="K30" s="51"/>
      <c r="L30" s="51"/>
      <c r="M30" s="51"/>
      <c r="N30" s="51"/>
      <c r="O30" s="51"/>
      <c r="P30" s="51"/>
      <c r="Q30" s="51"/>
      <c r="R30" s="51"/>
      <c r="S30" s="51"/>
      <c r="T30" s="51"/>
      <c r="U30" s="51"/>
      <c r="V30" s="51"/>
      <c r="W30" s="51"/>
      <c r="X30" s="51"/>
      <c r="Y30" s="51"/>
      <c r="Z30" s="53"/>
    </row>
    <row r="31" spans="1:27" ht="14.25" customHeight="1">
      <c r="A31" s="45" t="s">
        <v>326</v>
      </c>
      <c r="B31" s="50">
        <f t="shared" si="3"/>
        <v>0</v>
      </c>
      <c r="C31" s="47"/>
      <c r="D31" s="47"/>
      <c r="E31" s="47"/>
      <c r="F31" s="47"/>
      <c r="G31" s="47"/>
      <c r="H31" s="47"/>
      <c r="I31" s="47"/>
      <c r="J31" s="47"/>
      <c r="K31" s="47"/>
      <c r="L31" s="47"/>
      <c r="M31" s="47"/>
      <c r="N31" s="47"/>
      <c r="O31" s="47"/>
      <c r="P31" s="47"/>
      <c r="Q31" s="47"/>
      <c r="R31" s="47"/>
      <c r="S31" s="47"/>
      <c r="T31" s="47"/>
      <c r="U31" s="47"/>
      <c r="V31" s="47"/>
      <c r="W31" s="47"/>
      <c r="X31" s="47"/>
      <c r="Y31" s="47"/>
      <c r="Z31" s="48"/>
    </row>
    <row r="32" spans="1:27" ht="14.25" customHeight="1">
      <c r="A32" s="45" t="s">
        <v>86</v>
      </c>
      <c r="B32" s="50">
        <f t="shared" si="3"/>
        <v>0</v>
      </c>
      <c r="C32" s="47"/>
      <c r="D32" s="47"/>
      <c r="E32" s="47"/>
      <c r="F32" s="47"/>
      <c r="G32" s="47"/>
      <c r="H32" s="47"/>
      <c r="I32" s="47"/>
      <c r="J32" s="47"/>
      <c r="K32" s="47"/>
      <c r="L32" s="47"/>
      <c r="M32" s="47"/>
      <c r="N32" s="47"/>
      <c r="O32" s="47"/>
      <c r="P32" s="47"/>
      <c r="Q32" s="47"/>
      <c r="R32" s="47"/>
      <c r="S32" s="47"/>
      <c r="T32" s="47"/>
      <c r="U32" s="47"/>
      <c r="V32" s="47"/>
      <c r="W32" s="47"/>
      <c r="X32" s="47"/>
      <c r="Y32" s="47"/>
      <c r="Z32" s="48"/>
    </row>
    <row r="33" spans="1:62" ht="14.25" customHeight="1">
      <c r="A33" s="45" t="s">
        <v>87</v>
      </c>
      <c r="B33" s="50">
        <f t="shared" si="3"/>
        <v>0</v>
      </c>
      <c r="C33" s="71"/>
      <c r="D33" s="71"/>
      <c r="E33" s="47"/>
      <c r="F33" s="47"/>
      <c r="G33" s="47"/>
      <c r="H33" s="47"/>
      <c r="I33" s="47"/>
      <c r="J33" s="47"/>
      <c r="K33" s="47"/>
      <c r="L33" s="47"/>
      <c r="M33" s="47"/>
      <c r="N33" s="47"/>
      <c r="O33" s="47"/>
      <c r="P33" s="47"/>
      <c r="Q33" s="47"/>
      <c r="R33" s="47"/>
      <c r="S33" s="47"/>
      <c r="T33" s="55"/>
      <c r="U33" s="71"/>
      <c r="V33" s="71"/>
      <c r="W33" s="71"/>
      <c r="X33" s="71"/>
      <c r="Y33" s="71"/>
      <c r="Z33" s="72"/>
    </row>
    <row r="34" spans="1:62" ht="14.25" customHeight="1">
      <c r="A34" s="201" t="s">
        <v>88</v>
      </c>
      <c r="B34" s="50">
        <f t="shared" si="3"/>
        <v>1</v>
      </c>
      <c r="C34" s="63"/>
      <c r="D34" s="63"/>
      <c r="E34" s="63">
        <v>1</v>
      </c>
      <c r="F34" s="63"/>
      <c r="G34" s="63"/>
      <c r="H34" s="63"/>
      <c r="I34" s="63"/>
      <c r="J34" s="63"/>
      <c r="K34" s="63"/>
      <c r="L34" s="63"/>
      <c r="M34" s="63"/>
      <c r="N34" s="63"/>
      <c r="O34" s="63"/>
      <c r="P34" s="63"/>
      <c r="Q34" s="228"/>
      <c r="R34" s="63"/>
      <c r="S34" s="63"/>
      <c r="T34" s="63"/>
      <c r="U34" s="63"/>
      <c r="V34" s="63"/>
      <c r="W34" s="63"/>
      <c r="X34" s="63"/>
      <c r="Y34" s="63"/>
      <c r="Z34" s="73"/>
    </row>
    <row r="35" spans="1:62" ht="14.25" customHeight="1">
      <c r="A35" s="207" t="s">
        <v>198</v>
      </c>
      <c r="B35" s="50">
        <f t="shared" si="3"/>
        <v>1</v>
      </c>
      <c r="C35" s="206">
        <v>1</v>
      </c>
      <c r="D35" s="206"/>
      <c r="E35" s="206"/>
      <c r="F35" s="206"/>
      <c r="G35" s="206"/>
      <c r="H35" s="206"/>
      <c r="I35" s="206"/>
      <c r="J35" s="206"/>
      <c r="K35" s="206"/>
      <c r="L35" s="206"/>
      <c r="M35" s="206"/>
      <c r="N35" s="206"/>
      <c r="O35" s="206"/>
      <c r="P35" s="206"/>
      <c r="Q35" s="206"/>
      <c r="R35" s="63"/>
      <c r="S35" s="63"/>
      <c r="T35" s="206"/>
      <c r="U35" s="206"/>
      <c r="V35" s="206"/>
      <c r="W35" s="206"/>
      <c r="X35" s="206"/>
      <c r="Y35" s="206"/>
      <c r="Z35" s="208"/>
    </row>
    <row r="36" spans="1:62" ht="14.25" customHeight="1">
      <c r="A36" s="58" t="s">
        <v>89</v>
      </c>
      <c r="B36" s="50">
        <f t="shared" si="3"/>
        <v>0</v>
      </c>
      <c r="C36" s="51"/>
      <c r="D36" s="51"/>
      <c r="E36" s="51"/>
      <c r="F36" s="51"/>
      <c r="G36" s="51"/>
      <c r="H36" s="51"/>
      <c r="I36" s="51"/>
      <c r="J36" s="51"/>
      <c r="K36" s="51"/>
      <c r="L36" s="51"/>
      <c r="M36" s="51"/>
      <c r="N36" s="51"/>
      <c r="O36" s="51"/>
      <c r="P36" s="51"/>
      <c r="Q36" s="51"/>
      <c r="R36" s="74"/>
      <c r="S36" s="74"/>
      <c r="T36" s="51"/>
      <c r="U36" s="51"/>
      <c r="V36" s="51"/>
      <c r="W36" s="51"/>
      <c r="X36" s="51"/>
      <c r="Y36" s="51"/>
      <c r="Z36" s="53"/>
      <c r="AA36" s="75"/>
      <c r="AC36" s="238"/>
      <c r="AD36" s="238"/>
      <c r="AE36" s="239"/>
      <c r="AF36" s="238"/>
      <c r="AG36" s="238"/>
      <c r="AH36" s="238"/>
      <c r="AI36" s="238"/>
      <c r="AJ36" s="238"/>
      <c r="AK36" s="238"/>
      <c r="AL36" s="238"/>
      <c r="AM36" s="238"/>
    </row>
    <row r="37" spans="1:62" ht="14.25" customHeight="1">
      <c r="A37" s="45" t="s">
        <v>327</v>
      </c>
      <c r="B37" s="54">
        <f t="shared" si="3"/>
        <v>0</v>
      </c>
      <c r="C37" s="47"/>
      <c r="D37" s="47"/>
      <c r="E37" s="47"/>
      <c r="F37" s="47"/>
      <c r="G37" s="47"/>
      <c r="H37" s="47"/>
      <c r="I37" s="47"/>
      <c r="J37" s="47"/>
      <c r="K37" s="47"/>
      <c r="L37" s="47"/>
      <c r="M37" s="47"/>
      <c r="N37" s="47"/>
      <c r="O37" s="47"/>
      <c r="P37" s="47"/>
      <c r="Q37" s="47"/>
      <c r="R37" s="51"/>
      <c r="S37" s="51"/>
      <c r="T37" s="47"/>
      <c r="U37" s="47"/>
      <c r="V37" s="47"/>
      <c r="W37" s="47"/>
      <c r="X37" s="47"/>
      <c r="Y37" s="47"/>
      <c r="Z37" s="48"/>
    </row>
    <row r="38" spans="1:62" ht="14.25" customHeight="1">
      <c r="A38" s="45" t="s">
        <v>91</v>
      </c>
      <c r="B38" s="76">
        <f t="shared" si="3"/>
        <v>2</v>
      </c>
      <c r="C38" s="47">
        <v>1</v>
      </c>
      <c r="D38" s="47"/>
      <c r="E38" s="47"/>
      <c r="F38" s="47"/>
      <c r="G38" s="47"/>
      <c r="H38" s="47"/>
      <c r="I38" s="47">
        <v>1</v>
      </c>
      <c r="J38" s="47"/>
      <c r="K38" s="47"/>
      <c r="L38" s="47"/>
      <c r="M38" s="47"/>
      <c r="N38" s="47"/>
      <c r="O38" s="47"/>
      <c r="P38" s="47"/>
      <c r="Q38" s="47"/>
      <c r="R38" s="47"/>
      <c r="S38" s="47"/>
      <c r="T38" s="47"/>
      <c r="U38" s="47"/>
      <c r="V38" s="47"/>
      <c r="W38" s="47"/>
      <c r="X38" s="47"/>
      <c r="Y38" s="47"/>
      <c r="Z38" s="48"/>
      <c r="AA38" s="77"/>
      <c r="AB38" s="238"/>
      <c r="AC38" s="238"/>
      <c r="AD38" s="238"/>
      <c r="AE38" s="238"/>
      <c r="AF38" s="238"/>
      <c r="AG38" s="238"/>
      <c r="AH38" s="238"/>
      <c r="AI38" s="238"/>
      <c r="AJ38" s="238"/>
      <c r="AK38" s="238"/>
      <c r="AL38" s="238"/>
      <c r="AM38" s="238"/>
    </row>
    <row r="39" spans="1:62" ht="14.25" customHeight="1">
      <c r="A39" s="45" t="s">
        <v>92</v>
      </c>
      <c r="B39" s="76">
        <f t="shared" si="3"/>
        <v>0</v>
      </c>
      <c r="C39" s="63"/>
      <c r="D39" s="63"/>
      <c r="E39" s="63"/>
      <c r="F39" s="63"/>
      <c r="G39" s="63"/>
      <c r="H39" s="63"/>
      <c r="I39" s="63"/>
      <c r="J39" s="63"/>
      <c r="K39" s="63"/>
      <c r="L39" s="63"/>
      <c r="M39" s="63"/>
      <c r="N39" s="63"/>
      <c r="O39" s="63"/>
      <c r="P39" s="63"/>
      <c r="Q39" s="63"/>
      <c r="R39" s="63"/>
      <c r="S39" s="63"/>
      <c r="T39" s="63"/>
      <c r="U39" s="63"/>
      <c r="V39" s="63"/>
      <c r="W39" s="63"/>
      <c r="X39" s="63"/>
      <c r="Y39" s="63"/>
      <c r="Z39" s="64"/>
    </row>
    <row r="40" spans="1:62" ht="14.25" customHeight="1">
      <c r="A40" s="45" t="s">
        <v>93</v>
      </c>
      <c r="B40" s="76">
        <f t="shared" si="3"/>
        <v>0</v>
      </c>
      <c r="C40" s="47"/>
      <c r="D40" s="47"/>
      <c r="E40" s="47"/>
      <c r="F40" s="47"/>
      <c r="G40" s="47"/>
      <c r="H40" s="47"/>
      <c r="I40" s="47"/>
      <c r="J40" s="47"/>
      <c r="K40" s="47"/>
      <c r="L40" s="47"/>
      <c r="M40" s="47"/>
      <c r="N40" s="47"/>
      <c r="O40" s="47"/>
      <c r="P40" s="55"/>
      <c r="Q40" s="55"/>
      <c r="R40" s="55"/>
      <c r="S40" s="55"/>
      <c r="T40" s="55"/>
      <c r="U40" s="47"/>
      <c r="V40" s="47"/>
      <c r="W40" s="47"/>
      <c r="X40" s="47"/>
      <c r="Y40" s="47"/>
      <c r="Z40" s="48"/>
    </row>
    <row r="41" spans="1:62" ht="14.25" customHeight="1">
      <c r="A41" s="45" t="s">
        <v>94</v>
      </c>
      <c r="B41" s="76">
        <f t="shared" si="3"/>
        <v>8</v>
      </c>
      <c r="C41" s="47"/>
      <c r="D41" s="47"/>
      <c r="E41" s="47"/>
      <c r="F41" s="47"/>
      <c r="G41" s="47"/>
      <c r="H41" s="47"/>
      <c r="I41" s="47"/>
      <c r="J41" s="47"/>
      <c r="K41" s="47">
        <v>8</v>
      </c>
      <c r="L41" s="47"/>
      <c r="M41" s="47"/>
      <c r="N41" s="47"/>
      <c r="O41" s="47"/>
      <c r="P41" s="55"/>
      <c r="Q41" s="55"/>
      <c r="R41" s="55"/>
      <c r="S41" s="55"/>
      <c r="T41" s="55"/>
      <c r="U41" s="47"/>
      <c r="V41" s="47"/>
      <c r="W41" s="47"/>
      <c r="X41" s="47"/>
      <c r="Y41" s="47"/>
      <c r="Z41" s="48"/>
    </row>
    <row r="42" spans="1:62" ht="14.25" customHeight="1">
      <c r="A42" s="45" t="s">
        <v>95</v>
      </c>
      <c r="B42" s="46">
        <f t="shared" si="3"/>
        <v>0</v>
      </c>
      <c r="C42" s="47"/>
      <c r="D42" s="47"/>
      <c r="E42" s="47"/>
      <c r="F42" s="47"/>
      <c r="G42" s="47"/>
      <c r="H42" s="47"/>
      <c r="I42" s="47"/>
      <c r="J42" s="47"/>
      <c r="K42" s="47"/>
      <c r="L42" s="47"/>
      <c r="M42" s="47"/>
      <c r="N42" s="47"/>
      <c r="O42" s="47"/>
      <c r="P42" s="47"/>
      <c r="Q42" s="47"/>
      <c r="R42" s="47"/>
      <c r="S42" s="47"/>
      <c r="T42" s="47"/>
      <c r="U42" s="47"/>
      <c r="V42" s="47"/>
      <c r="W42" s="47"/>
      <c r="X42" s="47"/>
      <c r="Y42" s="47"/>
      <c r="Z42" s="48"/>
    </row>
    <row r="43" spans="1:62" ht="14.25" customHeight="1">
      <c r="A43" s="78" t="s">
        <v>96</v>
      </c>
      <c r="B43" s="46">
        <f t="shared" si="3"/>
        <v>0</v>
      </c>
      <c r="C43" s="47"/>
      <c r="D43" s="47"/>
      <c r="E43" s="47"/>
      <c r="F43" s="47"/>
      <c r="G43" s="47"/>
      <c r="H43" s="47"/>
      <c r="I43" s="47"/>
      <c r="J43" s="47"/>
      <c r="K43" s="47"/>
      <c r="L43" s="47"/>
      <c r="M43" s="47"/>
      <c r="N43" s="47"/>
      <c r="O43" s="47"/>
      <c r="P43" s="47"/>
      <c r="Q43" s="47"/>
      <c r="R43" s="47"/>
      <c r="S43" s="47"/>
      <c r="T43" s="47"/>
      <c r="U43" s="47"/>
      <c r="V43" s="47"/>
      <c r="W43" s="47"/>
      <c r="X43" s="47"/>
      <c r="Y43" s="47"/>
      <c r="Z43" s="48"/>
    </row>
    <row r="44" spans="1:62" ht="14.25" customHeight="1" thickBot="1">
      <c r="A44" s="204" t="s">
        <v>199</v>
      </c>
      <c r="B44" s="79">
        <f t="shared" si="3"/>
        <v>0</v>
      </c>
      <c r="C44" s="80"/>
      <c r="D44" s="80"/>
      <c r="E44" s="80"/>
      <c r="F44" s="80"/>
      <c r="G44" s="80"/>
      <c r="H44" s="80"/>
      <c r="I44" s="80"/>
      <c r="J44" s="80"/>
      <c r="K44" s="80"/>
      <c r="L44" s="80"/>
      <c r="M44" s="80"/>
      <c r="N44" s="80"/>
      <c r="O44" s="80"/>
      <c r="P44" s="80"/>
      <c r="Q44" s="80"/>
      <c r="R44" s="80"/>
      <c r="S44" s="80"/>
      <c r="T44" s="80"/>
      <c r="U44" s="80"/>
      <c r="V44" s="80"/>
      <c r="W44" s="80"/>
      <c r="X44" s="80"/>
      <c r="Y44" s="80"/>
      <c r="Z44" s="81"/>
    </row>
    <row r="45" spans="1:62" s="82" customFormat="1" ht="9">
      <c r="B45" s="82" t="s">
        <v>97</v>
      </c>
      <c r="D45" s="82" t="s">
        <v>98</v>
      </c>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row>
    <row r="46" spans="1:62" s="83" customFormat="1" ht="9.75" customHeight="1">
      <c r="A46" s="83" t="s">
        <v>99</v>
      </c>
      <c r="B46" s="84"/>
      <c r="C46" s="84"/>
      <c r="D46" s="84"/>
      <c r="L46" s="83" t="s">
        <v>100</v>
      </c>
      <c r="P46" s="85" t="s">
        <v>101</v>
      </c>
      <c r="T46" s="83" t="s">
        <v>102</v>
      </c>
      <c r="W46" s="83" t="s">
        <v>103</v>
      </c>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row>
    <row r="47" spans="1:62" s="83" customFormat="1" ht="9.75" customHeight="1">
      <c r="A47" s="83" t="s">
        <v>104</v>
      </c>
      <c r="B47" s="83" t="s">
        <v>218</v>
      </c>
      <c r="E47" s="83" t="s">
        <v>105</v>
      </c>
      <c r="I47" s="83" t="s">
        <v>106</v>
      </c>
      <c r="L47" s="83" t="s">
        <v>107</v>
      </c>
      <c r="P47" s="83" t="s">
        <v>108</v>
      </c>
      <c r="T47" s="83" t="s">
        <v>109</v>
      </c>
      <c r="X47" s="83" t="s">
        <v>110</v>
      </c>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row>
    <row r="48" spans="1:62" s="83" customFormat="1" ht="9.75" customHeight="1">
      <c r="A48" s="83" t="s">
        <v>111</v>
      </c>
      <c r="B48" s="83" t="s">
        <v>112</v>
      </c>
      <c r="E48" s="83" t="s">
        <v>113</v>
      </c>
      <c r="I48" s="83" t="s">
        <v>114</v>
      </c>
      <c r="L48" s="83" t="s">
        <v>115</v>
      </c>
      <c r="P48" s="83" t="s">
        <v>116</v>
      </c>
      <c r="T48" s="83" t="s">
        <v>117</v>
      </c>
      <c r="X48" s="83" t="s">
        <v>118</v>
      </c>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row>
    <row r="49" spans="1:62" s="83" customFormat="1" ht="9.75" customHeight="1">
      <c r="A49" s="83" t="s">
        <v>119</v>
      </c>
      <c r="B49" s="83" t="s">
        <v>120</v>
      </c>
      <c r="E49" s="83" t="s">
        <v>121</v>
      </c>
      <c r="I49" s="83" t="s">
        <v>122</v>
      </c>
      <c r="L49" s="86" t="s">
        <v>123</v>
      </c>
      <c r="P49" s="87" t="s">
        <v>124</v>
      </c>
      <c r="T49" s="83" t="s">
        <v>125</v>
      </c>
      <c r="X49" s="83" t="s">
        <v>228</v>
      </c>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row>
    <row r="50" spans="1:62" s="83" customFormat="1" ht="9.75" customHeight="1">
      <c r="A50" s="83" t="s">
        <v>126</v>
      </c>
      <c r="B50" s="83" t="s">
        <v>127</v>
      </c>
      <c r="E50" s="83" t="s">
        <v>128</v>
      </c>
      <c r="I50" s="83" t="s">
        <v>129</v>
      </c>
      <c r="L50" s="83" t="s">
        <v>130</v>
      </c>
      <c r="P50" s="88" t="s">
        <v>131</v>
      </c>
      <c r="T50" s="87" t="s">
        <v>132</v>
      </c>
      <c r="X50" s="85" t="s">
        <v>133</v>
      </c>
      <c r="Y50" s="89"/>
      <c r="Z50" s="89"/>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row>
    <row r="51" spans="1:62" s="83" customFormat="1" ht="9.75" customHeight="1">
      <c r="A51" s="83" t="s">
        <v>200</v>
      </c>
      <c r="B51" s="83" t="s">
        <v>134</v>
      </c>
      <c r="E51" s="83" t="s">
        <v>135</v>
      </c>
      <c r="I51" s="83" t="s">
        <v>136</v>
      </c>
      <c r="L51" s="83" t="s">
        <v>137</v>
      </c>
      <c r="P51" s="88" t="s">
        <v>138</v>
      </c>
      <c r="T51" s="85" t="s">
        <v>139</v>
      </c>
      <c r="X51" s="89" t="s">
        <v>140</v>
      </c>
      <c r="Y51" s="89"/>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row>
    <row r="52" spans="1:62" s="83" customFormat="1" ht="9.75" customHeight="1">
      <c r="A52" s="83" t="s">
        <v>141</v>
      </c>
      <c r="B52" s="83" t="s">
        <v>142</v>
      </c>
      <c r="E52" s="83" t="s">
        <v>143</v>
      </c>
      <c r="I52" s="83" t="s">
        <v>144</v>
      </c>
      <c r="L52" s="83" t="s">
        <v>145</v>
      </c>
      <c r="P52" s="83" t="s">
        <v>146</v>
      </c>
      <c r="T52" s="83" t="s">
        <v>147</v>
      </c>
      <c r="W52" s="83" t="s">
        <v>148</v>
      </c>
      <c r="Y52" s="90"/>
      <c r="Z52" s="89"/>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row>
    <row r="53" spans="1:62" s="83" customFormat="1" ht="9.75" customHeight="1">
      <c r="A53" s="83" t="s">
        <v>149</v>
      </c>
      <c r="B53" s="83" t="s">
        <v>150</v>
      </c>
      <c r="E53" s="83" t="s">
        <v>151</v>
      </c>
      <c r="I53" s="83" t="s">
        <v>152</v>
      </c>
      <c r="L53" s="83" t="s">
        <v>153</v>
      </c>
      <c r="P53" s="87" t="s">
        <v>154</v>
      </c>
      <c r="T53" s="83" t="s">
        <v>155</v>
      </c>
      <c r="W53" s="83" t="s">
        <v>156</v>
      </c>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row>
    <row r="54" spans="1:62" s="83" customFormat="1" ht="9.75" customHeight="1">
      <c r="A54" s="83" t="s">
        <v>157</v>
      </c>
      <c r="B54" s="83" t="s">
        <v>158</v>
      </c>
      <c r="E54" s="83" t="s">
        <v>159</v>
      </c>
      <c r="I54" s="83" t="s">
        <v>160</v>
      </c>
      <c r="L54" s="83" t="s">
        <v>161</v>
      </c>
      <c r="P54" s="91" t="s">
        <v>162</v>
      </c>
      <c r="T54" s="83" t="s">
        <v>219</v>
      </c>
      <c r="X54" s="89" t="s">
        <v>163</v>
      </c>
      <c r="Y54" s="89"/>
      <c r="Z54" s="89"/>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row>
    <row r="55" spans="1:62" s="83" customFormat="1" ht="9.75" customHeight="1">
      <c r="A55" s="83" t="s">
        <v>164</v>
      </c>
      <c r="B55" s="83" t="s">
        <v>165</v>
      </c>
      <c r="E55" s="83" t="s">
        <v>166</v>
      </c>
      <c r="I55" s="83" t="s">
        <v>167</v>
      </c>
      <c r="L55" s="83" t="s">
        <v>168</v>
      </c>
      <c r="O55" s="83" t="s">
        <v>169</v>
      </c>
      <c r="X55" s="83" t="s">
        <v>170</v>
      </c>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c r="AY55" s="241"/>
      <c r="AZ55" s="241"/>
      <c r="BA55" s="241"/>
      <c r="BB55" s="241"/>
      <c r="BC55" s="241"/>
      <c r="BD55" s="241"/>
      <c r="BE55" s="241"/>
      <c r="BF55" s="241"/>
      <c r="BG55" s="241"/>
      <c r="BH55" s="241"/>
      <c r="BI55" s="241"/>
      <c r="BJ55" s="241"/>
    </row>
    <row r="56" spans="1:62" s="83" customFormat="1" ht="20.25" customHeight="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241"/>
      <c r="BA56" s="241"/>
      <c r="BB56" s="241"/>
      <c r="BC56" s="241"/>
      <c r="BD56" s="241"/>
      <c r="BE56" s="241"/>
      <c r="BF56" s="241"/>
      <c r="BG56" s="241"/>
      <c r="BH56" s="241"/>
      <c r="BI56" s="241"/>
      <c r="BJ56" s="241"/>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7.xml><?xml version="1.0" encoding="utf-8"?>
<worksheet xmlns="http://schemas.openxmlformats.org/spreadsheetml/2006/main" xmlns:r="http://schemas.openxmlformats.org/officeDocument/2006/relationships">
  <dimension ref="A2:V54"/>
  <sheetViews>
    <sheetView workbookViewId="0"/>
  </sheetViews>
  <sheetFormatPr defaultRowHeight="15"/>
  <cols>
    <col min="1" max="1" width="36.5703125" customWidth="1"/>
    <col min="2" max="2" width="6.5703125" bestFit="1" customWidth="1"/>
    <col min="3" max="3" width="6.28515625" customWidth="1"/>
    <col min="4" max="4" width="6.5703125" bestFit="1" customWidth="1"/>
    <col min="5" max="5" width="5.7109375" bestFit="1" customWidth="1"/>
    <col min="6" max="6" width="6.42578125" bestFit="1" customWidth="1"/>
    <col min="7" max="7" width="5.5703125" bestFit="1" customWidth="1"/>
    <col min="8" max="8" width="6.5703125" bestFit="1" customWidth="1"/>
    <col min="9" max="12" width="5.5703125" bestFit="1" customWidth="1"/>
    <col min="13" max="13" width="4.5703125" customWidth="1"/>
    <col min="14" max="14" width="4.5703125" bestFit="1" customWidth="1"/>
    <col min="15" max="15" width="4.85546875" customWidth="1"/>
    <col min="16" max="16" width="5.5703125" bestFit="1" customWidth="1"/>
    <col min="17" max="17" width="4.5703125" customWidth="1"/>
    <col min="18" max="18" width="5.5703125" bestFit="1" customWidth="1"/>
    <col min="19" max="19" width="5" customWidth="1"/>
    <col min="20" max="20" width="6.5703125" customWidth="1"/>
  </cols>
  <sheetData>
    <row r="2" spans="1:22">
      <c r="A2" s="1" t="s">
        <v>0</v>
      </c>
      <c r="B2" s="1"/>
      <c r="C2" s="1"/>
      <c r="D2" s="1"/>
      <c r="E2" s="1"/>
      <c r="F2" s="2"/>
      <c r="G2" s="2"/>
      <c r="H2" s="2"/>
      <c r="I2" s="2"/>
      <c r="J2" s="2"/>
      <c r="K2" s="2"/>
      <c r="L2" s="2"/>
      <c r="M2" s="2"/>
      <c r="N2" s="2"/>
      <c r="O2" s="2"/>
      <c r="P2" s="2"/>
      <c r="Q2" s="2"/>
      <c r="R2" s="2"/>
      <c r="S2" s="2"/>
      <c r="T2" s="2"/>
    </row>
    <row r="3" spans="1:22">
      <c r="A3" s="1" t="s">
        <v>1</v>
      </c>
      <c r="B3" s="2"/>
      <c r="C3" s="2"/>
      <c r="D3" s="2"/>
      <c r="E3" s="2"/>
      <c r="F3" s="2"/>
      <c r="G3" s="2"/>
      <c r="H3" s="2"/>
      <c r="I3" s="2"/>
      <c r="J3" s="2"/>
      <c r="K3" s="2"/>
      <c r="L3" s="2"/>
      <c r="M3" s="2"/>
      <c r="N3" s="2"/>
      <c r="O3" s="2"/>
      <c r="P3" s="2"/>
      <c r="Q3" s="2"/>
      <c r="R3" s="2"/>
      <c r="S3" s="2"/>
      <c r="T3" s="2"/>
    </row>
    <row r="4" spans="1:22" ht="15.75" thickBot="1">
      <c r="A4" s="9" t="s">
        <v>328</v>
      </c>
      <c r="B4" s="3"/>
      <c r="C4" s="3"/>
      <c r="D4" s="3"/>
      <c r="E4" s="3"/>
      <c r="F4" s="10"/>
      <c r="G4" s="3"/>
      <c r="H4" s="3"/>
      <c r="I4" s="3"/>
      <c r="J4" s="3"/>
      <c r="K4" s="3"/>
      <c r="L4" s="3"/>
      <c r="M4" s="3"/>
      <c r="N4" s="3"/>
      <c r="O4" s="3"/>
      <c r="P4" s="3"/>
      <c r="Q4" s="3"/>
      <c r="R4" s="3"/>
      <c r="S4" s="3"/>
      <c r="T4" s="3"/>
    </row>
    <row r="5" spans="1:22" ht="13.5" customHeight="1" thickBot="1">
      <c r="A5" s="4"/>
      <c r="B5" s="5"/>
      <c r="C5" s="5"/>
      <c r="D5" s="5"/>
      <c r="E5" s="5"/>
      <c r="F5" s="205"/>
      <c r="G5" s="5"/>
      <c r="H5" s="5"/>
      <c r="I5" s="5"/>
      <c r="J5" s="205"/>
      <c r="K5" s="5"/>
      <c r="L5" s="5"/>
      <c r="M5" s="399" t="s">
        <v>30</v>
      </c>
      <c r="N5" s="400"/>
      <c r="O5" s="400"/>
      <c r="P5" s="400"/>
      <c r="Q5" s="400"/>
      <c r="R5" s="401"/>
      <c r="S5" s="5"/>
      <c r="T5" s="5"/>
    </row>
    <row r="6" spans="1:22">
      <c r="A6" s="402" t="s">
        <v>2</v>
      </c>
      <c r="B6" s="304"/>
      <c r="C6" s="405" t="s">
        <v>4</v>
      </c>
      <c r="D6" s="304"/>
      <c r="E6" s="304"/>
      <c r="F6" s="304"/>
      <c r="G6" s="304"/>
      <c r="H6" s="305"/>
      <c r="I6" s="305"/>
      <c r="J6" s="305"/>
      <c r="K6" s="305"/>
      <c r="L6" s="305"/>
      <c r="M6" s="396" t="s">
        <v>31</v>
      </c>
      <c r="N6" s="305"/>
      <c r="O6" s="396" t="s">
        <v>32</v>
      </c>
      <c r="P6" s="306"/>
      <c r="Q6" s="396" t="s">
        <v>33</v>
      </c>
      <c r="R6" s="306"/>
      <c r="S6" s="396" t="s">
        <v>34</v>
      </c>
      <c r="T6" s="307"/>
    </row>
    <row r="7" spans="1:22" ht="15" customHeight="1">
      <c r="A7" s="403"/>
      <c r="B7" s="308" t="s">
        <v>3</v>
      </c>
      <c r="C7" s="406"/>
      <c r="D7" s="308" t="s">
        <v>5</v>
      </c>
      <c r="E7" s="308" t="s">
        <v>6</v>
      </c>
      <c r="F7" s="308" t="s">
        <v>7</v>
      </c>
      <c r="G7" s="309" t="s">
        <v>35</v>
      </c>
      <c r="H7" s="309" t="s">
        <v>36</v>
      </c>
      <c r="I7" s="309" t="s">
        <v>37</v>
      </c>
      <c r="J7" s="309" t="s">
        <v>36</v>
      </c>
      <c r="K7" s="309" t="s">
        <v>38</v>
      </c>
      <c r="L7" s="309" t="s">
        <v>36</v>
      </c>
      <c r="M7" s="397"/>
      <c r="N7" s="309" t="s">
        <v>36</v>
      </c>
      <c r="O7" s="397"/>
      <c r="P7" s="309" t="s">
        <v>36</v>
      </c>
      <c r="Q7" s="397"/>
      <c r="R7" s="309" t="s">
        <v>36</v>
      </c>
      <c r="S7" s="397"/>
      <c r="T7" s="310" t="s">
        <v>36</v>
      </c>
    </row>
    <row r="8" spans="1:22" ht="27" customHeight="1" thickBot="1">
      <c r="A8" s="404"/>
      <c r="B8" s="311"/>
      <c r="C8" s="407"/>
      <c r="D8" s="311"/>
      <c r="E8" s="311"/>
      <c r="F8" s="311"/>
      <c r="G8" s="311"/>
      <c r="H8" s="312"/>
      <c r="I8" s="312"/>
      <c r="J8" s="312"/>
      <c r="K8" s="312"/>
      <c r="L8" s="312"/>
      <c r="M8" s="398"/>
      <c r="N8" s="312"/>
      <c r="O8" s="398"/>
      <c r="P8" s="313"/>
      <c r="Q8" s="398"/>
      <c r="R8" s="313"/>
      <c r="S8" s="398"/>
      <c r="T8" s="314"/>
    </row>
    <row r="9" spans="1:22" s="7" customFormat="1" ht="19.5" customHeight="1">
      <c r="A9" s="315" t="s">
        <v>11</v>
      </c>
      <c r="B9" s="316">
        <f t="shared" ref="B9:G9" si="0">SUM(B10,B28)</f>
        <v>13708</v>
      </c>
      <c r="C9" s="316">
        <f t="shared" si="0"/>
        <v>722</v>
      </c>
      <c r="D9" s="316">
        <f t="shared" si="0"/>
        <v>11749.722222222223</v>
      </c>
      <c r="E9" s="316">
        <f t="shared" si="0"/>
        <v>1969.6666666666665</v>
      </c>
      <c r="F9" s="316">
        <f t="shared" si="0"/>
        <v>9780.0555555555547</v>
      </c>
      <c r="G9" s="316">
        <f t="shared" si="0"/>
        <v>3639.4999999999995</v>
      </c>
      <c r="H9" s="317">
        <f>G9/F9*100</f>
        <v>37.213490039252214</v>
      </c>
      <c r="I9" s="318">
        <f>SUM(I10,I28)</f>
        <v>3445.1111111111113</v>
      </c>
      <c r="J9" s="317">
        <f>I9/F9*100</f>
        <v>35.225884879090671</v>
      </c>
      <c r="K9" s="316">
        <f>SUM(K10,K28)</f>
        <v>1968.6666666666665</v>
      </c>
      <c r="L9" s="317">
        <f>K9/F9*100</f>
        <v>20.129401673473794</v>
      </c>
      <c r="M9" s="316">
        <f>SUM(M10,M28)</f>
        <v>0</v>
      </c>
      <c r="N9" s="317">
        <f>M9/F9*100</f>
        <v>0</v>
      </c>
      <c r="O9" s="316">
        <f>SUM(O10,O28)</f>
        <v>159.5</v>
      </c>
      <c r="P9" s="317">
        <f>O9/F9*100</f>
        <v>1.6308700814014916</v>
      </c>
      <c r="Q9" s="316">
        <f>SUM(Q10,Q28)</f>
        <v>272.33333333333331</v>
      </c>
      <c r="R9" s="317">
        <f>Q9/F9*100</f>
        <v>2.7845785924869775</v>
      </c>
      <c r="S9" s="316">
        <f>SUM(S10,S28)</f>
        <v>292.55555555555554</v>
      </c>
      <c r="T9" s="319">
        <f>S9/F9*100</f>
        <v>2.9913486062905803</v>
      </c>
    </row>
    <row r="10" spans="1:22" s="7" customFormat="1" ht="19.5" customHeight="1" thickBot="1">
      <c r="A10" s="320" t="s">
        <v>12</v>
      </c>
      <c r="B10" s="321">
        <f>SUM(B11:B27)</f>
        <v>6696</v>
      </c>
      <c r="C10" s="321">
        <f t="shared" ref="C10:S10" si="1">SUM(C11:C27)</f>
        <v>299</v>
      </c>
      <c r="D10" s="321">
        <f t="shared" si="1"/>
        <v>5788.3333333333339</v>
      </c>
      <c r="E10" s="321">
        <f t="shared" si="1"/>
        <v>804.72222222222217</v>
      </c>
      <c r="F10" s="321">
        <f t="shared" si="1"/>
        <v>4983.6111111111113</v>
      </c>
      <c r="G10" s="321">
        <f t="shared" si="1"/>
        <v>2018.2222222222222</v>
      </c>
      <c r="H10" s="322">
        <f>G10/F10*100</f>
        <v>40.497185218215257</v>
      </c>
      <c r="I10" s="321">
        <f t="shared" si="1"/>
        <v>1478.8333333333335</v>
      </c>
      <c r="J10" s="322">
        <f>I10/F10*100</f>
        <v>29.673931218995598</v>
      </c>
      <c r="K10" s="321">
        <f t="shared" si="1"/>
        <v>1158.3888888888889</v>
      </c>
      <c r="L10" s="322">
        <f>K10/F10*100</f>
        <v>23.243966334095091</v>
      </c>
      <c r="M10" s="321">
        <f t="shared" si="1"/>
        <v>0</v>
      </c>
      <c r="N10" s="322">
        <f>M10/F10*100</f>
        <v>0</v>
      </c>
      <c r="O10" s="321">
        <f t="shared" si="1"/>
        <v>36.055555555555557</v>
      </c>
      <c r="P10" s="322">
        <f>O10/F10*100</f>
        <v>0.7234825260576333</v>
      </c>
      <c r="Q10" s="321">
        <f t="shared" si="1"/>
        <v>125.1111111111111</v>
      </c>
      <c r="R10" s="322">
        <f>Q10/F10*100</f>
        <v>2.5104509224680895</v>
      </c>
      <c r="S10" s="321">
        <f t="shared" si="1"/>
        <v>165.66666666666669</v>
      </c>
      <c r="T10" s="323">
        <f>S10/F10*100</f>
        <v>3.3242294186500194</v>
      </c>
      <c r="V10" s="230">
        <f>SUM(T10:U10,G10,I10,K10,M10,O10,Q10,S10)</f>
        <v>4985.6020071964285</v>
      </c>
    </row>
    <row r="11" spans="1:22" ht="18" customHeight="1">
      <c r="A11" s="209" t="s">
        <v>13</v>
      </c>
      <c r="B11" s="214">
        <f>SUM([2]PROMEDIO!B11)</f>
        <v>500</v>
      </c>
      <c r="C11" s="214">
        <f>SUM([2]PROMEDIO!C11)</f>
        <v>0</v>
      </c>
      <c r="D11" s="214">
        <f>SUM(E11:F11)</f>
        <v>469.77777777777777</v>
      </c>
      <c r="E11" s="214">
        <f>[2]RESUMEN!F10/[2]RESUMEN!$AO$48</f>
        <v>0</v>
      </c>
      <c r="F11" s="214">
        <f>[2]RESUMEN!I10/[2]RESUMEN!$AO$48</f>
        <v>469.77777777777777</v>
      </c>
      <c r="G11" s="214">
        <f>[2]RESUMEN!J10/[2]RESUMEN!$AO$48</f>
        <v>469.77777777777777</v>
      </c>
      <c r="H11" s="215">
        <f>G11/F11*100</f>
        <v>100</v>
      </c>
      <c r="I11" s="214">
        <f>[2]RESUMEN!L10/[2]RESUMEN!$AO$48</f>
        <v>0</v>
      </c>
      <c r="J11" s="215">
        <f>I11/F11*100</f>
        <v>0</v>
      </c>
      <c r="K11" s="214">
        <f>[2]RESUMEN!M10/[2]RESUMEN!$AO$48</f>
        <v>0</v>
      </c>
      <c r="L11" s="215">
        <f>K11/F11*100</f>
        <v>0</v>
      </c>
      <c r="M11" s="214">
        <f>[2]RESUMEN!O10/[2]RESUMEN!$AO$48</f>
        <v>0</v>
      </c>
      <c r="N11" s="215">
        <f>M11/F11*100</f>
        <v>0</v>
      </c>
      <c r="O11" s="214">
        <f>[2]RESUMEN!P10/[2]RESUMEN!$AO$48</f>
        <v>0</v>
      </c>
      <c r="P11" s="215">
        <f>O11/F11*100</f>
        <v>0</v>
      </c>
      <c r="Q11" s="214">
        <f>[2]RESUMEN!S10/[2]RESUMEN!$AO$48</f>
        <v>0</v>
      </c>
      <c r="R11" s="215">
        <f>Q11/F11*100</f>
        <v>0</v>
      </c>
      <c r="S11" s="214">
        <f>[2]RESUMEN!T10/[2]RESUMEN!$AO$48</f>
        <v>0</v>
      </c>
      <c r="T11" s="216">
        <f>S11/F11*100</f>
        <v>0</v>
      </c>
    </row>
    <row r="12" spans="1:22" ht="18" customHeight="1">
      <c r="A12" s="210" t="s">
        <v>201</v>
      </c>
      <c r="B12" s="214">
        <f>SUM([2]PROMEDIO!B12)</f>
        <v>450</v>
      </c>
      <c r="C12" s="214">
        <f>SUM([2]PROMEDIO!C12)</f>
        <v>0</v>
      </c>
      <c r="D12" s="214">
        <f t="shared" ref="D12:D48" si="2">SUM(E12:F12)</f>
        <v>401.72222222222223</v>
      </c>
      <c r="E12" s="214">
        <f>[2]RESUMEN!F11/[2]RESUMEN!$AO$48</f>
        <v>0</v>
      </c>
      <c r="F12" s="214">
        <f>[2]RESUMEN!I11/[2]RESUMEN!$AO$48</f>
        <v>401.72222222222223</v>
      </c>
      <c r="G12" s="214">
        <f>[2]RESUMEN!J11/[2]RESUMEN!$AO$48</f>
        <v>121.22222222222223</v>
      </c>
      <c r="H12" s="215">
        <f t="shared" ref="H12:H48" si="3">G12/F12*100</f>
        <v>30.175632692573647</v>
      </c>
      <c r="I12" s="214">
        <f>[2]RESUMEN!L11/[2]RESUMEN!$AO$48</f>
        <v>279.77777777777777</v>
      </c>
      <c r="J12" s="215">
        <f t="shared" ref="J12:J48" si="4">I12/F12*100</f>
        <v>69.644585811091133</v>
      </c>
      <c r="K12" s="214">
        <f>[2]RESUMEN!M11/[2]RESUMEN!$AO$48</f>
        <v>0</v>
      </c>
      <c r="L12" s="215">
        <f t="shared" ref="L12:L48" si="5">K12/F12*100</f>
        <v>0</v>
      </c>
      <c r="M12" s="214">
        <f>[2]RESUMEN!O11/[2]RESUMEN!$AO$48</f>
        <v>0</v>
      </c>
      <c r="N12" s="215">
        <f t="shared" ref="N12:N48" si="6">M12/F12*100</f>
        <v>0</v>
      </c>
      <c r="O12" s="214">
        <f>[2]RESUMEN!P11/[2]RESUMEN!$AO$48</f>
        <v>0</v>
      </c>
      <c r="P12" s="215">
        <f t="shared" ref="P12:P48" si="7">O12/F12*100</f>
        <v>0</v>
      </c>
      <c r="Q12" s="214">
        <f>[2]RESUMEN!S11/[2]RESUMEN!$AO$48</f>
        <v>0</v>
      </c>
      <c r="R12" s="215">
        <f t="shared" ref="R12:R48" si="8">Q12/F12*100</f>
        <v>0</v>
      </c>
      <c r="S12" s="214">
        <f>[2]RESUMEN!T11/[2]RESUMEN!$AO$48</f>
        <v>0.72222222222222221</v>
      </c>
      <c r="T12" s="216">
        <f t="shared" ref="T12:T47" si="9">S12/F12*100</f>
        <v>0.17978149633522333</v>
      </c>
    </row>
    <row r="13" spans="1:22" ht="18" customHeight="1">
      <c r="A13" s="210" t="s">
        <v>202</v>
      </c>
      <c r="B13" s="214">
        <f>SUM([2]PROMEDIO!B13)</f>
        <v>36</v>
      </c>
      <c r="C13" s="214">
        <f>SUM([2]PROMEDIO!C13)</f>
        <v>0</v>
      </c>
      <c r="D13" s="214">
        <f t="shared" si="2"/>
        <v>33.944444444444443</v>
      </c>
      <c r="E13" s="214">
        <f>[2]RESUMEN!F12/[2]RESUMEN!$AO$48</f>
        <v>0</v>
      </c>
      <c r="F13" s="214">
        <f>[2]RESUMEN!I12/[2]RESUMEN!$AO$48</f>
        <v>33.944444444444443</v>
      </c>
      <c r="G13" s="214">
        <f>[2]RESUMEN!J12/[2]RESUMEN!$AO$48</f>
        <v>0</v>
      </c>
      <c r="H13" s="215">
        <f t="shared" si="3"/>
        <v>0</v>
      </c>
      <c r="I13" s="214">
        <f>[2]RESUMEN!L12/[2]RESUMEN!$AO$48</f>
        <v>0</v>
      </c>
      <c r="J13" s="215">
        <f t="shared" si="4"/>
        <v>0</v>
      </c>
      <c r="K13" s="214">
        <f>[2]RESUMEN!M12/[2]RESUMEN!$AO$48</f>
        <v>0</v>
      </c>
      <c r="L13" s="215">
        <f t="shared" si="5"/>
        <v>0</v>
      </c>
      <c r="M13" s="214">
        <f>[2]RESUMEN!O12/[2]RESUMEN!$AO$48</f>
        <v>0</v>
      </c>
      <c r="N13" s="215">
        <f t="shared" si="6"/>
        <v>0</v>
      </c>
      <c r="O13" s="214">
        <f>[2]RESUMEN!P12/[2]RESUMEN!$AO$48</f>
        <v>0</v>
      </c>
      <c r="P13" s="215">
        <f t="shared" si="7"/>
        <v>0</v>
      </c>
      <c r="Q13" s="214">
        <f>[2]RESUMEN!S12/[2]RESUMEN!$AO$48</f>
        <v>0</v>
      </c>
      <c r="R13" s="215">
        <f t="shared" si="8"/>
        <v>0</v>
      </c>
      <c r="S13" s="214">
        <f>[2]RESUMEN!T12/[2]RESUMEN!$AO$48</f>
        <v>33.944444444444443</v>
      </c>
      <c r="T13" s="216">
        <f t="shared" si="9"/>
        <v>100</v>
      </c>
    </row>
    <row r="14" spans="1:22" ht="18" customHeight="1">
      <c r="A14" s="210" t="s">
        <v>203</v>
      </c>
      <c r="B14" s="214">
        <f>SUM([2]PROMEDIO!B14)</f>
        <v>40</v>
      </c>
      <c r="C14" s="214">
        <f>SUM([2]PROMEDIO!C14)</f>
        <v>0</v>
      </c>
      <c r="D14" s="214">
        <f t="shared" si="2"/>
        <v>28.944444444444443</v>
      </c>
      <c r="E14" s="214">
        <f>[2]RESUMEN!F13/[2]RESUMEN!$AO$48</f>
        <v>0</v>
      </c>
      <c r="F14" s="214">
        <f>[2]RESUMEN!I13/[2]RESUMEN!$AO$48</f>
        <v>28.944444444444443</v>
      </c>
      <c r="G14" s="214">
        <f>[2]RESUMEN!J13/[2]RESUMEN!$AO$48</f>
        <v>28.944444444444443</v>
      </c>
      <c r="H14" s="215">
        <f t="shared" si="3"/>
        <v>100</v>
      </c>
      <c r="I14" s="214">
        <f>[2]RESUMEN!L13/[2]RESUMEN!$AO$48</f>
        <v>0</v>
      </c>
      <c r="J14" s="215">
        <f t="shared" si="4"/>
        <v>0</v>
      </c>
      <c r="K14" s="214">
        <f>[2]RESUMEN!M13/[2]RESUMEN!$AO$48</f>
        <v>0</v>
      </c>
      <c r="L14" s="215">
        <f t="shared" si="5"/>
        <v>0</v>
      </c>
      <c r="M14" s="214">
        <f>[2]RESUMEN!O13/[2]RESUMEN!$AO$48</f>
        <v>0</v>
      </c>
      <c r="N14" s="215">
        <f t="shared" si="6"/>
        <v>0</v>
      </c>
      <c r="O14" s="214">
        <f>[2]RESUMEN!P13/[2]RESUMEN!$AO$48</f>
        <v>0</v>
      </c>
      <c r="P14" s="215">
        <f t="shared" si="7"/>
        <v>0</v>
      </c>
      <c r="Q14" s="214">
        <f>[2]RESUMEN!S13/[2]RESUMEN!$AO$48</f>
        <v>0</v>
      </c>
      <c r="R14" s="215">
        <f t="shared" si="8"/>
        <v>0</v>
      </c>
      <c r="S14" s="214">
        <f>[2]RESUMEN!T13/[2]RESUMEN!$AO$48</f>
        <v>0</v>
      </c>
      <c r="T14" s="216">
        <f t="shared" si="9"/>
        <v>0</v>
      </c>
    </row>
    <row r="15" spans="1:22" ht="18" customHeight="1">
      <c r="A15" s="210" t="s">
        <v>204</v>
      </c>
      <c r="B15" s="214">
        <f>SUM([2]PROMEDIO!B15)</f>
        <v>68</v>
      </c>
      <c r="C15" s="214">
        <f>SUM([2]PROMEDIO!C15)</f>
        <v>0</v>
      </c>
      <c r="D15" s="214">
        <f t="shared" si="2"/>
        <v>45.666666666666664</v>
      </c>
      <c r="E15" s="214">
        <f>[2]RESUMEN!F14/[2]RESUMEN!$AO$48</f>
        <v>0</v>
      </c>
      <c r="F15" s="214">
        <f>[2]RESUMEN!I14/[2]RESUMEN!$AO$48</f>
        <v>45.666666666666664</v>
      </c>
      <c r="G15" s="214">
        <f>[2]RESUMEN!J14/[2]RESUMEN!$AO$48</f>
        <v>45.666666666666664</v>
      </c>
      <c r="H15" s="215">
        <f t="shared" si="3"/>
        <v>100</v>
      </c>
      <c r="I15" s="214">
        <f>[2]RESUMEN!L14/[2]RESUMEN!$AO$48</f>
        <v>0</v>
      </c>
      <c r="J15" s="215">
        <f t="shared" si="4"/>
        <v>0</v>
      </c>
      <c r="K15" s="214">
        <f>[2]RESUMEN!M14/[2]RESUMEN!$AO$48</f>
        <v>0</v>
      </c>
      <c r="L15" s="215">
        <f t="shared" si="5"/>
        <v>0</v>
      </c>
      <c r="M15" s="214">
        <f>[2]RESUMEN!O14/[2]RESUMEN!$AO$48</f>
        <v>0</v>
      </c>
      <c r="N15" s="215">
        <f t="shared" si="6"/>
        <v>0</v>
      </c>
      <c r="O15" s="214">
        <f>[2]RESUMEN!P14/[2]RESUMEN!$AO$48</f>
        <v>0</v>
      </c>
      <c r="P15" s="215">
        <f t="shared" si="7"/>
        <v>0</v>
      </c>
      <c r="Q15" s="214">
        <f>[2]RESUMEN!S14/[2]RESUMEN!$AO$48</f>
        <v>0</v>
      </c>
      <c r="R15" s="215">
        <f t="shared" si="8"/>
        <v>0</v>
      </c>
      <c r="S15" s="214">
        <f>[2]RESUMEN!T14/[2]RESUMEN!$AO$48</f>
        <v>0</v>
      </c>
      <c r="T15" s="216">
        <f t="shared" si="9"/>
        <v>0</v>
      </c>
    </row>
    <row r="16" spans="1:22" ht="18" customHeight="1">
      <c r="A16" s="210" t="s">
        <v>205</v>
      </c>
      <c r="B16" s="214">
        <f>SUM([2]PROMEDIO!B16)</f>
        <v>108</v>
      </c>
      <c r="C16" s="214">
        <f>SUM([2]PROMEDIO!C16)</f>
        <v>0</v>
      </c>
      <c r="D16" s="214">
        <f t="shared" si="2"/>
        <v>43.722222222222221</v>
      </c>
      <c r="E16" s="214">
        <f>[2]RESUMEN!F15/[2]RESUMEN!$AO$48</f>
        <v>30.444444444444443</v>
      </c>
      <c r="F16" s="214">
        <f>[2]RESUMEN!I15/[2]RESUMEN!$AO$48</f>
        <v>13.277777777777779</v>
      </c>
      <c r="G16" s="214">
        <f>[2]RESUMEN!J15/[2]RESUMEN!$AO$48</f>
        <v>3.4444444444444446</v>
      </c>
      <c r="H16" s="215">
        <f t="shared" si="3"/>
        <v>25.94142259414226</v>
      </c>
      <c r="I16" s="214">
        <f>[2]RESUMEN!L15/[2]RESUMEN!$AO$48</f>
        <v>3.4444444444444446</v>
      </c>
      <c r="J16" s="215">
        <f t="shared" si="4"/>
        <v>25.94142259414226</v>
      </c>
      <c r="K16" s="214">
        <f>[2]RESUMEN!M15/[2]RESUMEN!$AO$48</f>
        <v>2.5555555555555554</v>
      </c>
      <c r="L16" s="215">
        <f t="shared" si="5"/>
        <v>19.24686192468619</v>
      </c>
      <c r="M16" s="214">
        <f>[2]RESUMEN!O15/[2]RESUMEN!$AO$48</f>
        <v>0</v>
      </c>
      <c r="N16" s="215">
        <f t="shared" si="6"/>
        <v>0</v>
      </c>
      <c r="O16" s="214">
        <f>[2]RESUMEN!P15/[2]RESUMEN!$AO$48</f>
        <v>0.1111111111111111</v>
      </c>
      <c r="P16" s="215">
        <f t="shared" si="7"/>
        <v>0.83682008368200833</v>
      </c>
      <c r="Q16" s="214">
        <f>[2]RESUMEN!S15/[2]RESUMEN!$AO$48</f>
        <v>2.8333333333333335</v>
      </c>
      <c r="R16" s="215">
        <f t="shared" si="8"/>
        <v>21.338912133891213</v>
      </c>
      <c r="S16" s="214">
        <v>0</v>
      </c>
      <c r="T16" s="216">
        <f>S16/F16*100</f>
        <v>0</v>
      </c>
    </row>
    <row r="17" spans="1:22" ht="18" customHeight="1">
      <c r="A17" s="210" t="s">
        <v>220</v>
      </c>
      <c r="B17" s="214">
        <f>SUM([2]PROMEDIO!B17)</f>
        <v>705</v>
      </c>
      <c r="C17" s="214">
        <f>SUM([2]PROMEDIO!C17)</f>
        <v>15</v>
      </c>
      <c r="D17" s="214">
        <f t="shared" si="2"/>
        <v>671.44444444444446</v>
      </c>
      <c r="E17" s="214">
        <f>[2]RESUMEN!F16/[2]RESUMEN!$AO$48</f>
        <v>420.22222222222223</v>
      </c>
      <c r="F17" s="214">
        <f>[2]RESUMEN!I16/[2]RESUMEN!$AO$48</f>
        <v>251.22222222222223</v>
      </c>
      <c r="G17" s="214">
        <f>[2]RESUMEN!J16/[2]RESUMEN!$AO$48</f>
        <v>42.5</v>
      </c>
      <c r="H17" s="215">
        <f t="shared" si="3"/>
        <v>16.917293233082706</v>
      </c>
      <c r="I17" s="214">
        <f>[2]RESUMEN!L16/[2]RESUMEN!$AO$48</f>
        <v>13.722222222222221</v>
      </c>
      <c r="J17" s="215">
        <f t="shared" si="4"/>
        <v>5.4621848739495791</v>
      </c>
      <c r="K17" s="214">
        <f>[2]RESUMEN!M16/[2]RESUMEN!$AO$48</f>
        <v>18.277777777777779</v>
      </c>
      <c r="L17" s="215">
        <f t="shared" si="5"/>
        <v>7.2755417956656352</v>
      </c>
      <c r="M17" s="214">
        <f>[2]RESUMEN!O16/[2]RESUMEN!$AO$48</f>
        <v>0</v>
      </c>
      <c r="N17" s="215">
        <f t="shared" si="6"/>
        <v>0</v>
      </c>
      <c r="O17" s="214">
        <f>[2]RESUMEN!P16/[2]RESUMEN!$AO$48</f>
        <v>35.944444444444443</v>
      </c>
      <c r="P17" s="215">
        <f t="shared" si="7"/>
        <v>14.307828394515701</v>
      </c>
      <c r="Q17" s="214">
        <f>[2]RESUMEN!S16/[2]RESUMEN!$AO$48</f>
        <v>92</v>
      </c>
      <c r="R17" s="215">
        <f t="shared" si="8"/>
        <v>36.62096417514374</v>
      </c>
      <c r="S17" s="214">
        <f>[2]RESUMEN!T16/[2]RESUMEN!$AO$48</f>
        <v>48.777777777777779</v>
      </c>
      <c r="T17" s="216">
        <f t="shared" si="9"/>
        <v>19.416187527642638</v>
      </c>
    </row>
    <row r="18" spans="1:22" ht="18" customHeight="1">
      <c r="A18" s="210" t="s">
        <v>313</v>
      </c>
      <c r="B18" s="214">
        <f>SUM([2]PROMEDIO!B18)</f>
        <v>404</v>
      </c>
      <c r="C18" s="214">
        <f>SUM([2]PROMEDIO!C18)</f>
        <v>2</v>
      </c>
      <c r="D18" s="214">
        <f t="shared" si="2"/>
        <v>316.27777777777777</v>
      </c>
      <c r="E18" s="214">
        <f>[2]RESUMEN!F17/[2]RESUMEN!$AO$48</f>
        <v>7.9444444444444446</v>
      </c>
      <c r="F18" s="214">
        <f>[2]RESUMEN!I17/[2]RESUMEN!$AO$48</f>
        <v>308.33333333333331</v>
      </c>
      <c r="G18" s="214">
        <f>[2]RESUMEN!J17/[2]RESUMEN!$AO$48</f>
        <v>201.38888888888889</v>
      </c>
      <c r="H18" s="215">
        <f t="shared" si="3"/>
        <v>65.315315315315317</v>
      </c>
      <c r="I18" s="214">
        <f>[2]RESUMEN!L17/[2]RESUMEN!$AO$48</f>
        <v>96.055555555555557</v>
      </c>
      <c r="J18" s="215">
        <f t="shared" si="4"/>
        <v>31.153153153153156</v>
      </c>
      <c r="K18" s="214">
        <f>[2]RESUMEN!M17/[2]RESUMEN!$AO$48</f>
        <v>7.333333333333333</v>
      </c>
      <c r="L18" s="215">
        <f t="shared" si="5"/>
        <v>2.3783783783783785</v>
      </c>
      <c r="M18" s="214">
        <f>[2]RESUMEN!O17/[2]RESUMEN!$AO$48</f>
        <v>0</v>
      </c>
      <c r="N18" s="215">
        <f t="shared" si="6"/>
        <v>0</v>
      </c>
      <c r="O18" s="214">
        <v>0</v>
      </c>
      <c r="P18" s="215">
        <f t="shared" si="7"/>
        <v>0</v>
      </c>
      <c r="Q18" s="214">
        <f>[2]RESUMEN!S17/[2]RESUMEN!$AO$48</f>
        <v>2.9444444444444446</v>
      </c>
      <c r="R18" s="215">
        <f t="shared" si="8"/>
        <v>0.95495495495495508</v>
      </c>
      <c r="S18" s="214">
        <f>[2]RESUMEN!T17/[2]RESUMEN!$AO$48</f>
        <v>0.5</v>
      </c>
      <c r="T18" s="216">
        <f t="shared" si="9"/>
        <v>0.16216216216216217</v>
      </c>
    </row>
    <row r="19" spans="1:22" ht="18" customHeight="1">
      <c r="A19" s="210" t="s">
        <v>221</v>
      </c>
      <c r="B19" s="214">
        <f>SUM([2]PROMEDIO!B19)</f>
        <v>292</v>
      </c>
      <c r="C19" s="214">
        <f>SUM([2]PROMEDIO!C19)</f>
        <v>5</v>
      </c>
      <c r="D19" s="214">
        <f t="shared" si="2"/>
        <v>285.33333333333331</v>
      </c>
      <c r="E19" s="214">
        <f>[2]RESUMEN!F18/[2]RESUMEN!$AO$48</f>
        <v>0</v>
      </c>
      <c r="F19" s="214">
        <f>[2]RESUMEN!I18/[2]RESUMEN!$AO$48</f>
        <v>285.33333333333331</v>
      </c>
      <c r="G19" s="214">
        <f>[2]RESUMEN!J18/[2]RESUMEN!$AO$48</f>
        <v>5.5555555555555552E-2</v>
      </c>
      <c r="H19" s="215">
        <f t="shared" si="3"/>
        <v>1.9470404984423675E-2</v>
      </c>
      <c r="I19" s="214">
        <f>[2]RESUMEN!L18/[2]RESUMEN!$AO$48</f>
        <v>1.5</v>
      </c>
      <c r="J19" s="215">
        <f t="shared" si="4"/>
        <v>0.52570093457943934</v>
      </c>
      <c r="K19" s="214">
        <f>[2]RESUMEN!M18/[2]RESUMEN!$AO$48</f>
        <v>283.77777777777777</v>
      </c>
      <c r="L19" s="215">
        <f t="shared" si="5"/>
        <v>99.454828660436149</v>
      </c>
      <c r="M19" s="214">
        <f>[2]RESUMEN!O18/[2]RESUMEN!$AO$48</f>
        <v>0</v>
      </c>
      <c r="N19" s="215">
        <f t="shared" si="6"/>
        <v>0</v>
      </c>
      <c r="O19" s="214">
        <f>[2]RESUMEN!P18/[2]RESUMEN!$AO$48</f>
        <v>0</v>
      </c>
      <c r="P19" s="215">
        <f t="shared" si="7"/>
        <v>0</v>
      </c>
      <c r="Q19" s="214">
        <f>[2]RESUMEN!S18/[2]RESUMEN!$AO$48</f>
        <v>0</v>
      </c>
      <c r="R19" s="215">
        <f t="shared" si="8"/>
        <v>0</v>
      </c>
      <c r="S19" s="214">
        <f>[2]RESUMEN!T18/[2]RESUMEN!$AO$48</f>
        <v>0</v>
      </c>
      <c r="T19" s="216">
        <f t="shared" si="9"/>
        <v>0</v>
      </c>
    </row>
    <row r="20" spans="1:22" ht="18" customHeight="1">
      <c r="A20" s="210" t="s">
        <v>206</v>
      </c>
      <c r="B20" s="214">
        <f>SUM([2]PROMEDIO!B20)</f>
        <v>1414</v>
      </c>
      <c r="C20" s="214">
        <f>SUM([2]PROMEDIO!C20)</f>
        <v>38</v>
      </c>
      <c r="D20" s="214">
        <f t="shared" si="2"/>
        <v>1261.9444444444443</v>
      </c>
      <c r="E20" s="214">
        <f>[2]RESUMEN!F19/[2]RESUMEN!$AO$48</f>
        <v>257.61111111111109</v>
      </c>
      <c r="F20" s="214">
        <f>[2]RESUMEN!I19/[2]RESUMEN!$AO$48</f>
        <v>1004.3333333333334</v>
      </c>
      <c r="G20" s="214">
        <f>[2]RESUMEN!J19/[2]RESUMEN!$AO$48</f>
        <v>449.38888888888891</v>
      </c>
      <c r="H20" s="215">
        <f t="shared" si="3"/>
        <v>44.744993915256117</v>
      </c>
      <c r="I20" s="214">
        <f>[2]RESUMEN!L19/[2]RESUMEN!$AO$48</f>
        <v>460.55555555555554</v>
      </c>
      <c r="J20" s="215">
        <f t="shared" si="4"/>
        <v>45.856842571080868</v>
      </c>
      <c r="K20" s="214">
        <f>[2]RESUMEN!M19/[2]RESUMEN!$AO$48</f>
        <v>3</v>
      </c>
      <c r="L20" s="215">
        <f t="shared" si="5"/>
        <v>0.29870560902754728</v>
      </c>
      <c r="M20" s="214">
        <f>[2]RESUMEN!O19/[2]RESUMEN!$AO$48</f>
        <v>0</v>
      </c>
      <c r="N20" s="215">
        <f t="shared" si="6"/>
        <v>0</v>
      </c>
      <c r="O20" s="214">
        <f>[2]RESUMEN!P19/[2]RESUMEN!$AO$48</f>
        <v>0</v>
      </c>
      <c r="P20" s="215">
        <f t="shared" si="7"/>
        <v>0</v>
      </c>
      <c r="Q20" s="214">
        <f>[2]RESUMEN!S19/[2]RESUMEN!$AO$48</f>
        <v>11.388888888888889</v>
      </c>
      <c r="R20" s="215">
        <f t="shared" si="8"/>
        <v>1.1339749972342072</v>
      </c>
      <c r="S20" s="214">
        <f>[2]RESUMEN!T19/[2]RESUMEN!$AO$48</f>
        <v>80</v>
      </c>
      <c r="T20" s="216">
        <f t="shared" si="9"/>
        <v>7.9654829074012614</v>
      </c>
    </row>
    <row r="21" spans="1:22" ht="18" customHeight="1">
      <c r="A21" s="211" t="s">
        <v>14</v>
      </c>
      <c r="B21" s="214">
        <f>SUM([2]PROMEDIO!B21)</f>
        <v>516</v>
      </c>
      <c r="C21" s="214">
        <f>SUM([2]PROMEDIO!C21)</f>
        <v>48</v>
      </c>
      <c r="D21" s="214">
        <f t="shared" si="2"/>
        <v>453.55555555555554</v>
      </c>
      <c r="E21" s="214">
        <f>[2]RESUMEN!F20/[2]RESUMEN!$AO$48</f>
        <v>0</v>
      </c>
      <c r="F21" s="214">
        <f>[2]RESUMEN!I20/[2]RESUMEN!$AO$48</f>
        <v>453.55555555555554</v>
      </c>
      <c r="G21" s="214">
        <f>[2]RESUMEN!J20/[2]RESUMEN!$AO$48</f>
        <v>206.61111111111111</v>
      </c>
      <c r="H21" s="215">
        <f t="shared" si="3"/>
        <v>45.55365017148457</v>
      </c>
      <c r="I21" s="214">
        <f>[2]RESUMEN!L20/[2]RESUMEN!$AO$48</f>
        <v>215.61111111111111</v>
      </c>
      <c r="J21" s="215">
        <f t="shared" si="4"/>
        <v>47.537971582557567</v>
      </c>
      <c r="K21" s="214">
        <f>[2]RESUMEN!M20/[2]RESUMEN!$AO$48</f>
        <v>31.333333333333332</v>
      </c>
      <c r="L21" s="215">
        <f t="shared" si="5"/>
        <v>6.9083782459578638</v>
      </c>
      <c r="M21" s="214">
        <f>[2]RESUMEN!O20/[2]RESUMEN!$AO$48</f>
        <v>0</v>
      </c>
      <c r="N21" s="215">
        <f t="shared" si="6"/>
        <v>0</v>
      </c>
      <c r="O21" s="214">
        <f>[2]RESUMEN!P20/[2]RESUMEN!$AO$48</f>
        <v>0</v>
      </c>
      <c r="P21" s="215">
        <f t="shared" si="7"/>
        <v>0</v>
      </c>
      <c r="Q21" s="214">
        <f>[2]RESUMEN!S20/[2]RESUMEN!$AO$48</f>
        <v>0</v>
      </c>
      <c r="R21" s="215">
        <f t="shared" si="8"/>
        <v>0</v>
      </c>
      <c r="S21" s="214">
        <f>[2]RESUMEN!T20/[2]RESUMEN!$AO$48</f>
        <v>0</v>
      </c>
      <c r="T21" s="216">
        <f t="shared" si="9"/>
        <v>0</v>
      </c>
    </row>
    <row r="22" spans="1:22" ht="18" customHeight="1">
      <c r="A22" s="211" t="s">
        <v>15</v>
      </c>
      <c r="B22" s="214">
        <f>SUM([2]PROMEDIO!B22)</f>
        <v>320</v>
      </c>
      <c r="C22" s="214">
        <f>SUM([2]PROMEDIO!C22)</f>
        <v>108</v>
      </c>
      <c r="D22" s="214">
        <f t="shared" si="2"/>
        <v>165.66666666666666</v>
      </c>
      <c r="E22" s="214">
        <f>[2]RESUMEN!F21/[2]RESUMEN!$AO$48</f>
        <v>0</v>
      </c>
      <c r="F22" s="214">
        <f>[2]RESUMEN!I21/[2]RESUMEN!$AO$48</f>
        <v>165.66666666666666</v>
      </c>
      <c r="G22" s="214">
        <f>[2]RESUMEN!J21/[2]RESUMEN!$AO$48</f>
        <v>95.666666666666671</v>
      </c>
      <c r="H22" s="215">
        <f t="shared" si="3"/>
        <v>57.74647887323944</v>
      </c>
      <c r="I22" s="214">
        <f>[2]RESUMEN!L21/[2]RESUMEN!$AO$48</f>
        <v>69.888888888888886</v>
      </c>
      <c r="J22" s="215">
        <f t="shared" si="4"/>
        <v>42.186452045606977</v>
      </c>
      <c r="K22" s="214">
        <f>[2]RESUMEN!M21/[2]RESUMEN!$AO$48</f>
        <v>0.1111111111111111</v>
      </c>
      <c r="L22" s="215">
        <f t="shared" si="5"/>
        <v>6.70690811535882E-2</v>
      </c>
      <c r="M22" s="214">
        <f>[2]RESUMEN!O21/[2]RESUMEN!$AO$48</f>
        <v>0</v>
      </c>
      <c r="N22" s="215">
        <f t="shared" si="6"/>
        <v>0</v>
      </c>
      <c r="O22" s="214">
        <f>[2]RESUMEN!P21/[2]RESUMEN!$AO$48</f>
        <v>0</v>
      </c>
      <c r="P22" s="215">
        <f t="shared" si="7"/>
        <v>0</v>
      </c>
      <c r="Q22" s="214">
        <f>[2]RESUMEN!S21/[2]RESUMEN!$AO$48</f>
        <v>0</v>
      </c>
      <c r="R22" s="215">
        <f t="shared" si="8"/>
        <v>0</v>
      </c>
      <c r="S22" s="214">
        <f>[2]RESUMEN!T21/[2]RESUMEN!$AO$48</f>
        <v>0</v>
      </c>
      <c r="T22" s="216">
        <f t="shared" si="9"/>
        <v>0</v>
      </c>
    </row>
    <row r="23" spans="1:22" ht="18" customHeight="1">
      <c r="A23" s="211" t="s">
        <v>16</v>
      </c>
      <c r="B23" s="214">
        <f>SUM([2]PROMEDIO!B23)</f>
        <v>296</v>
      </c>
      <c r="C23" s="214">
        <f>SUM([2]PROMEDIO!C23)</f>
        <v>9</v>
      </c>
      <c r="D23" s="214">
        <f t="shared" si="2"/>
        <v>281.66666666666669</v>
      </c>
      <c r="E23" s="214">
        <f>[2]RESUMEN!F22/[2]RESUMEN!$AO$48</f>
        <v>0</v>
      </c>
      <c r="F23" s="214">
        <f>[2]RESUMEN!I22/[2]RESUMEN!$AO$48</f>
        <v>281.66666666666669</v>
      </c>
      <c r="G23" s="214">
        <v>0</v>
      </c>
      <c r="H23" s="215">
        <f t="shared" si="3"/>
        <v>0</v>
      </c>
      <c r="I23" s="214">
        <f>[2]RESUMEN!L22/[2]RESUMEN!$AO$48</f>
        <v>1.2777777777777777</v>
      </c>
      <c r="J23" s="215">
        <f t="shared" si="4"/>
        <v>0.45364891518737666</v>
      </c>
      <c r="K23" s="214">
        <f>[2]RESUMEN!M22/[2]RESUMEN!$AO$48</f>
        <v>280.38888888888891</v>
      </c>
      <c r="L23" s="215">
        <f t="shared" si="5"/>
        <v>99.546351084812628</v>
      </c>
      <c r="M23" s="214">
        <f>[2]RESUMEN!O22/[2]RESUMEN!$AO$48</f>
        <v>0</v>
      </c>
      <c r="N23" s="215">
        <f t="shared" si="6"/>
        <v>0</v>
      </c>
      <c r="O23" s="214">
        <f>[2]RESUMEN!P22/[2]RESUMEN!$AO$48</f>
        <v>0</v>
      </c>
      <c r="P23" s="215">
        <f t="shared" si="7"/>
        <v>0</v>
      </c>
      <c r="Q23" s="214">
        <f>[2]RESUMEN!S22/[2]RESUMEN!$AO$48</f>
        <v>0</v>
      </c>
      <c r="R23" s="215">
        <f t="shared" si="8"/>
        <v>0</v>
      </c>
      <c r="S23" s="214">
        <f>[2]RESUMEN!T22/[2]RESUMEN!$AO$48</f>
        <v>0</v>
      </c>
      <c r="T23" s="216">
        <f t="shared" si="9"/>
        <v>0</v>
      </c>
    </row>
    <row r="24" spans="1:22" ht="18" customHeight="1">
      <c r="A24" s="212" t="s">
        <v>17</v>
      </c>
      <c r="B24" s="214">
        <f>SUM([2]PROMEDIO!B24)</f>
        <v>516</v>
      </c>
      <c r="C24" s="214">
        <f>SUM([2]PROMEDIO!C24)</f>
        <v>3</v>
      </c>
      <c r="D24" s="214">
        <f t="shared" si="2"/>
        <v>492.44444444444446</v>
      </c>
      <c r="E24" s="214">
        <f>[2]RESUMEN!F23/[2]RESUMEN!$AO$48</f>
        <v>0</v>
      </c>
      <c r="F24" s="214">
        <f>[2]RESUMEN!I23/[2]RESUMEN!$AO$48</f>
        <v>492.44444444444446</v>
      </c>
      <c r="G24" s="214">
        <f>[2]RESUMEN!J23/[2]RESUMEN!$AO$48</f>
        <v>243.05555555555554</v>
      </c>
      <c r="H24" s="215">
        <f t="shared" si="3"/>
        <v>49.356949458483754</v>
      </c>
      <c r="I24" s="214">
        <f>[2]RESUMEN!L23/[2]RESUMEN!$AO$48</f>
        <v>247.66666666666666</v>
      </c>
      <c r="J24" s="215">
        <f t="shared" si="4"/>
        <v>50.293321299638983</v>
      </c>
      <c r="K24" s="214">
        <f>[2]RESUMEN!M23/[2]RESUMEN!$AO$48</f>
        <v>1.6666666666666667</v>
      </c>
      <c r="L24" s="215">
        <f t="shared" si="5"/>
        <v>0.33844765342960287</v>
      </c>
      <c r="M24" s="214">
        <f>[2]RESUMEN!O23/[2]RESUMEN!$AO$48</f>
        <v>0</v>
      </c>
      <c r="N24" s="215">
        <f t="shared" si="6"/>
        <v>0</v>
      </c>
      <c r="O24" s="214">
        <f>[2]RESUMEN!P23/[2]RESUMEN!$AO$48</f>
        <v>0</v>
      </c>
      <c r="P24" s="215">
        <f t="shared" si="7"/>
        <v>0</v>
      </c>
      <c r="Q24" s="214">
        <f>[2]RESUMEN!S23/[2]RESUMEN!$AO$48</f>
        <v>5.5555555555555552E-2</v>
      </c>
      <c r="R24" s="215">
        <f t="shared" si="8"/>
        <v>1.1281588447653429E-2</v>
      </c>
      <c r="S24" s="214">
        <f>[2]RESUMEN!T23/[2]RESUMEN!$AO$48</f>
        <v>0</v>
      </c>
      <c r="T24" s="216">
        <f t="shared" si="9"/>
        <v>0</v>
      </c>
    </row>
    <row r="25" spans="1:22" ht="18" customHeight="1">
      <c r="A25" s="280" t="s">
        <v>316</v>
      </c>
      <c r="B25" s="214">
        <f>SUM([2]PROMEDIO!B25)</f>
        <v>529</v>
      </c>
      <c r="C25" s="214">
        <f>SUM([2]PROMEDIO!C25)</f>
        <v>27</v>
      </c>
      <c r="D25" s="214">
        <f t="shared" si="2"/>
        <v>477.16666666666669</v>
      </c>
      <c r="E25" s="214">
        <f>[2]RESUMEN!F24/[2]RESUMEN!$AO$48</f>
        <v>0</v>
      </c>
      <c r="F25" s="214">
        <f>[2]RESUMEN!I24/[2]RESUMEN!$AO$48</f>
        <v>477.16666666666669</v>
      </c>
      <c r="G25" s="214">
        <f>[2]RESUMEN!J24/[2]RESUMEN!$AO$48</f>
        <v>2.7222222222222223</v>
      </c>
      <c r="H25" s="215">
        <f t="shared" si="3"/>
        <v>0.5704971475142625</v>
      </c>
      <c r="I25" s="214">
        <f>[2]RESUMEN!L24/[2]RESUMEN!$AO$48</f>
        <v>10.722222222222221</v>
      </c>
      <c r="J25" s="215">
        <f t="shared" si="4"/>
        <v>2.2470601932704617</v>
      </c>
      <c r="K25" s="214">
        <f>[2]RESUMEN!M24/[2]RESUMEN!$AO$48</f>
        <v>463.72222222222223</v>
      </c>
      <c r="L25" s="215">
        <f t="shared" si="5"/>
        <v>97.182442659215269</v>
      </c>
      <c r="M25" s="214">
        <f>[2]RESUMEN!O24/[2]RESUMEN!$AO$48</f>
        <v>0</v>
      </c>
      <c r="N25" s="215">
        <f t="shared" si="6"/>
        <v>0</v>
      </c>
      <c r="O25" s="214">
        <f>[2]RESUMEN!P24/[2]RESUMEN!$AO$48</f>
        <v>0</v>
      </c>
      <c r="P25" s="215">
        <f t="shared" si="7"/>
        <v>0</v>
      </c>
      <c r="Q25" s="214">
        <f>[2]RESUMEN!S24/[2]RESUMEN!$AO$48</f>
        <v>0</v>
      </c>
      <c r="R25" s="215">
        <f t="shared" si="8"/>
        <v>0</v>
      </c>
      <c r="S25" s="214">
        <f>[2]RESUMEN!T24/[2]RESUMEN!$AO$48</f>
        <v>0</v>
      </c>
      <c r="T25" s="216">
        <f t="shared" si="9"/>
        <v>0</v>
      </c>
    </row>
    <row r="26" spans="1:22" ht="18" customHeight="1">
      <c r="A26" s="281" t="s">
        <v>207</v>
      </c>
      <c r="B26" s="214">
        <f>SUM([2]PROMEDIO!B26)</f>
        <v>476</v>
      </c>
      <c r="C26" s="214">
        <f>SUM([2]PROMEDIO!C26)</f>
        <v>44</v>
      </c>
      <c r="D26" s="214">
        <f>SUM(E26:F26)</f>
        <v>349.05555555555554</v>
      </c>
      <c r="E26" s="214">
        <f>[2]RESUMEN!F25/[2]RESUMEN!$AO$48</f>
        <v>88.5</v>
      </c>
      <c r="F26" s="214">
        <f>[2]RESUMEN!I25/[2]RESUMEN!$AO$48</f>
        <v>260.55555555555554</v>
      </c>
      <c r="G26" s="214">
        <f>[2]RESUMEN!J25/[2]RESUMEN!$AO$48</f>
        <v>97.777777777777771</v>
      </c>
      <c r="H26" s="218">
        <f>G26/F26*100</f>
        <v>37.526652452025587</v>
      </c>
      <c r="I26" s="217">
        <f>[2]RESUMEN!L25/[2]RESUMEN!$AO$48</f>
        <v>78.611111111111114</v>
      </c>
      <c r="J26" s="218">
        <f>I26/F26*100</f>
        <v>30.170575692963759</v>
      </c>
      <c r="K26" s="217">
        <f>[2]RESUMEN!M25/[2]RESUMEN!$AO$48</f>
        <v>66.222222222222229</v>
      </c>
      <c r="L26" s="218">
        <f>K26/F26*100</f>
        <v>25.415778251599153</v>
      </c>
      <c r="M26" s="214">
        <f>[2]RESUMEN!O25/[2]RESUMEN!$AO$48</f>
        <v>0</v>
      </c>
      <c r="N26" s="218">
        <f>M26/F26*100</f>
        <v>0</v>
      </c>
      <c r="O26" s="214">
        <v>0</v>
      </c>
      <c r="P26" s="218">
        <f>O26/F26*100</f>
        <v>0</v>
      </c>
      <c r="Q26" s="214">
        <f>[2]RESUMEN!S25/[2]RESUMEN!$AO$48</f>
        <v>15.888888888888889</v>
      </c>
      <c r="R26" s="218">
        <f>Q26/F26*100</f>
        <v>6.0980810234541583</v>
      </c>
      <c r="S26" s="214">
        <f>[2]RESUMEN!T25/[2]RESUMEN!$AO$48</f>
        <v>1.7222222222222223</v>
      </c>
      <c r="T26" s="219">
        <f>S26/F26*100</f>
        <v>0.66098081023454169</v>
      </c>
    </row>
    <row r="27" spans="1:22" ht="18" customHeight="1" thickBot="1">
      <c r="A27" s="210" t="s">
        <v>314</v>
      </c>
      <c r="B27" s="214">
        <f>SUM([2]PROMEDIO!B27)</f>
        <v>26</v>
      </c>
      <c r="C27" s="214">
        <f>SUM([2]PROMEDIO!C27)</f>
        <v>0</v>
      </c>
      <c r="D27" s="214">
        <f>SUM(E27:F27)</f>
        <v>10</v>
      </c>
      <c r="E27" s="214">
        <f>[2]RESUMEN!F26/[2]RESUMEN!$AO$48</f>
        <v>0</v>
      </c>
      <c r="F27" s="214">
        <f>[2]RESUMEN!I26/[2]RESUMEN!$AO$48</f>
        <v>10</v>
      </c>
      <c r="G27" s="214">
        <f>[2]RESUMEN!J26/[2]RESUMEN!$AO$48</f>
        <v>10</v>
      </c>
      <c r="H27" s="276">
        <f>G27/F27*100</f>
        <v>100</v>
      </c>
      <c r="I27" s="277">
        <f>[2]RESUMEN!L26/[2]RESUMEN!$AO$48</f>
        <v>0</v>
      </c>
      <c r="J27" s="276">
        <f>I27/F27*100</f>
        <v>0</v>
      </c>
      <c r="K27" s="277">
        <f>[2]RESUMEN!M26/[2]RESUMEN!$AO$48</f>
        <v>0</v>
      </c>
      <c r="L27" s="276">
        <f>K27/F27*100</f>
        <v>0</v>
      </c>
      <c r="M27" s="214">
        <f>[2]RESUMEN!O26/[2]RESUMEN!$AO$48</f>
        <v>0</v>
      </c>
      <c r="N27" s="276">
        <f>M27/F27*100</f>
        <v>0</v>
      </c>
      <c r="O27" s="214">
        <f>[2]RESUMEN!P26/[2]RESUMEN!$AO$48</f>
        <v>0</v>
      </c>
      <c r="P27" s="276">
        <f>O27/F27*100</f>
        <v>0</v>
      </c>
      <c r="Q27" s="214">
        <f>[2]RESUMEN!S26/[2]RESUMEN!$AO$48</f>
        <v>0</v>
      </c>
      <c r="R27" s="276">
        <f>Q27/F27*100</f>
        <v>0</v>
      </c>
      <c r="S27" s="214">
        <f>[2]RESUMEN!T26/[2]RESUMEN!$AO$48</f>
        <v>0</v>
      </c>
      <c r="T27" s="278">
        <f>S27/F27*100</f>
        <v>0</v>
      </c>
    </row>
    <row r="28" spans="1:22" s="7" customFormat="1" ht="19.5" customHeight="1" thickBot="1">
      <c r="A28" s="302" t="s">
        <v>18</v>
      </c>
      <c r="B28" s="324">
        <f>SUM(B29:B48)</f>
        <v>7012</v>
      </c>
      <c r="C28" s="324">
        <f t="shared" ref="C28:S28" si="10">SUM(C29:C48)</f>
        <v>423</v>
      </c>
      <c r="D28" s="324">
        <f t="shared" si="10"/>
        <v>5961.3888888888887</v>
      </c>
      <c r="E28" s="324">
        <f t="shared" si="10"/>
        <v>1164.9444444444443</v>
      </c>
      <c r="F28" s="324">
        <f>SUM(F29:F48)</f>
        <v>4796.4444444444443</v>
      </c>
      <c r="G28" s="324">
        <f t="shared" si="10"/>
        <v>1621.2777777777774</v>
      </c>
      <c r="H28" s="325">
        <f>G28/F28*100</f>
        <v>33.80165863602668</v>
      </c>
      <c r="I28" s="326">
        <f t="shared" si="10"/>
        <v>1966.2777777777781</v>
      </c>
      <c r="J28" s="325">
        <f>I28/F28*100</f>
        <v>40.994486656782811</v>
      </c>
      <c r="K28" s="326">
        <f t="shared" si="10"/>
        <v>810.27777777777771</v>
      </c>
      <c r="L28" s="325">
        <f>K28/F28*100</f>
        <v>16.893300593031874</v>
      </c>
      <c r="M28" s="324">
        <f t="shared" si="10"/>
        <v>0</v>
      </c>
      <c r="N28" s="325">
        <f>M28/F28*100</f>
        <v>0</v>
      </c>
      <c r="O28" s="324">
        <f t="shared" si="10"/>
        <v>123.44444444444444</v>
      </c>
      <c r="P28" s="325">
        <f>O28/F28*100</f>
        <v>2.5736656782802076</v>
      </c>
      <c r="Q28" s="324">
        <f t="shared" si="10"/>
        <v>147.22222222222223</v>
      </c>
      <c r="R28" s="325">
        <f>Q28/F28*100</f>
        <v>3.0694032616753151</v>
      </c>
      <c r="S28" s="324">
        <f t="shared" si="10"/>
        <v>126.88888888888889</v>
      </c>
      <c r="T28" s="327">
        <f>S28/F28*100</f>
        <v>2.6454781319495924</v>
      </c>
      <c r="V28" s="230"/>
    </row>
    <row r="29" spans="1:22" ht="17.25" customHeight="1">
      <c r="A29" s="211" t="s">
        <v>19</v>
      </c>
      <c r="B29" s="214">
        <f>SUM([2]PROMEDIO!B29)</f>
        <v>534</v>
      </c>
      <c r="C29" s="214">
        <f>SUM([2]PROMEDIO!C29)</f>
        <v>18</v>
      </c>
      <c r="D29" s="214">
        <f t="shared" si="2"/>
        <v>463.11111111111109</v>
      </c>
      <c r="E29" s="214">
        <f>[2]RESUMEN!F28/[2]RESUMEN!$AO$48</f>
        <v>0</v>
      </c>
      <c r="F29" s="214">
        <f>[2]RESUMEN!I28/[2]RESUMEN!$AO$48</f>
        <v>463.11111111111109</v>
      </c>
      <c r="G29" s="214">
        <f>[2]RESUMEN!J28/[2]RESUMEN!$AO$48</f>
        <v>73.222222222222229</v>
      </c>
      <c r="H29" s="215">
        <f t="shared" si="3"/>
        <v>15.81094049904031</v>
      </c>
      <c r="I29" s="214">
        <f>[2]RESUMEN!L28/[2]RESUMEN!$AO$48</f>
        <v>387.27777777777777</v>
      </c>
      <c r="J29" s="215">
        <f t="shared" si="4"/>
        <v>83.625239923224569</v>
      </c>
      <c r="K29" s="214">
        <f>[2]RESUMEN!M28/[2]RESUMEN!$AO$48</f>
        <v>2.6111111111111112</v>
      </c>
      <c r="L29" s="215">
        <f t="shared" si="5"/>
        <v>0.56381957773512481</v>
      </c>
      <c r="M29" s="214">
        <f>[2]RESUMEN!O28/[2]RESUMEN!$AO$48</f>
        <v>0</v>
      </c>
      <c r="N29" s="215">
        <f t="shared" si="6"/>
        <v>0</v>
      </c>
      <c r="O29" s="214">
        <f>[2]RESUMEN!P28/[2]RESUMEN!$AO$48</f>
        <v>0</v>
      </c>
      <c r="P29" s="215">
        <f t="shared" si="7"/>
        <v>0</v>
      </c>
      <c r="Q29" s="214">
        <f>[2]RESUMEN!S28/[2]RESUMEN!$AO$48</f>
        <v>0</v>
      </c>
      <c r="R29" s="215">
        <f t="shared" si="8"/>
        <v>0</v>
      </c>
      <c r="S29" s="214">
        <f>[2]RESUMEN!T28/[2]RESUMEN!$AO$48</f>
        <v>0</v>
      </c>
      <c r="T29" s="216">
        <f t="shared" si="9"/>
        <v>0</v>
      </c>
    </row>
    <row r="30" spans="1:22" ht="17.25" customHeight="1">
      <c r="A30" s="211" t="s">
        <v>20</v>
      </c>
      <c r="B30" s="214">
        <f>SUM([2]PROMEDIO!B30)</f>
        <v>676</v>
      </c>
      <c r="C30" s="214">
        <f>SUM([2]PROMEDIO!C30)</f>
        <v>4</v>
      </c>
      <c r="D30" s="214">
        <f t="shared" si="2"/>
        <v>562.38888888888891</v>
      </c>
      <c r="E30" s="214">
        <f>[2]RESUMEN!F29/[2]RESUMEN!$AO$48</f>
        <v>360.16666666666669</v>
      </c>
      <c r="F30" s="214">
        <f>[2]RESUMEN!I29/[2]RESUMEN!$AO$48</f>
        <v>202.22222222222223</v>
      </c>
      <c r="G30" s="214">
        <f>[2]RESUMEN!J29/[2]RESUMEN!$AO$48</f>
        <v>40</v>
      </c>
      <c r="H30" s="215">
        <f t="shared" si="3"/>
        <v>19.780219780219781</v>
      </c>
      <c r="I30" s="214">
        <f>[2]RESUMEN!L29/[2]RESUMEN!$AO$48</f>
        <v>16</v>
      </c>
      <c r="J30" s="215">
        <f t="shared" si="4"/>
        <v>7.9120879120879115</v>
      </c>
      <c r="K30" s="214">
        <f>[2]RESUMEN!M29/[2]RESUMEN!$AO$48</f>
        <v>41.944444444444443</v>
      </c>
      <c r="L30" s="215">
        <f t="shared" si="5"/>
        <v>20.741758241758241</v>
      </c>
      <c r="M30" s="214">
        <f>[2]RESUMEN!O29/[2]RESUMEN!$AO$48</f>
        <v>0</v>
      </c>
      <c r="N30" s="215">
        <f t="shared" si="6"/>
        <v>0</v>
      </c>
      <c r="O30" s="214">
        <f>[2]RESUMEN!P29/[2]RESUMEN!$AO$48</f>
        <v>17.833333333333332</v>
      </c>
      <c r="P30" s="215">
        <f t="shared" si="7"/>
        <v>8.8186813186813175</v>
      </c>
      <c r="Q30" s="214">
        <f>[2]RESUMEN!S29/[2]RESUMEN!$AO$48</f>
        <v>56.722222222222221</v>
      </c>
      <c r="R30" s="215">
        <f t="shared" si="8"/>
        <v>28.049450549450551</v>
      </c>
      <c r="S30" s="214">
        <f>[2]RESUMEN!T29/[2]RESUMEN!$AO$48</f>
        <v>29.722222222222221</v>
      </c>
      <c r="T30" s="216">
        <f t="shared" si="9"/>
        <v>14.697802197802199</v>
      </c>
    </row>
    <row r="31" spans="1:22" ht="17.25" customHeight="1">
      <c r="A31" s="211" t="s">
        <v>21</v>
      </c>
      <c r="B31" s="214">
        <f>SUM([2]PROMEDIO!B31)</f>
        <v>280</v>
      </c>
      <c r="C31" s="214">
        <f>SUM([2]PROMEDIO!C31)</f>
        <v>0</v>
      </c>
      <c r="D31" s="214">
        <f t="shared" si="2"/>
        <v>268.27777777777777</v>
      </c>
      <c r="E31" s="214">
        <f>[2]RESUMEN!F30/[2]RESUMEN!$AO$48</f>
        <v>0</v>
      </c>
      <c r="F31" s="214">
        <f>[2]RESUMEN!I30/[2]RESUMEN!$AO$48</f>
        <v>268.27777777777777</v>
      </c>
      <c r="G31" s="214">
        <f>[2]RESUMEN!J30/[2]RESUMEN!$AO$48</f>
        <v>171.83333333333334</v>
      </c>
      <c r="H31" s="215">
        <f t="shared" si="3"/>
        <v>64.050528059639674</v>
      </c>
      <c r="I31" s="214">
        <f>[2]RESUMEN!L30/[2]RESUMEN!$AO$48</f>
        <v>96.333333333333329</v>
      </c>
      <c r="J31" s="215">
        <f t="shared" si="4"/>
        <v>35.908055498032724</v>
      </c>
      <c r="K31" s="214">
        <f>[2]RESUMEN!M30/[2]RESUMEN!$AO$48</f>
        <v>0.1111111111111111</v>
      </c>
      <c r="L31" s="215">
        <f t="shared" si="5"/>
        <v>4.141644232760406E-2</v>
      </c>
      <c r="M31" s="214">
        <f>[2]RESUMEN!O30/[2]RESUMEN!$AO$48</f>
        <v>0</v>
      </c>
      <c r="N31" s="215">
        <f t="shared" si="6"/>
        <v>0</v>
      </c>
      <c r="O31" s="214">
        <f>[2]RESUMEN!P30/[2]RESUMEN!$AO$48</f>
        <v>0</v>
      </c>
      <c r="P31" s="215">
        <f t="shared" si="7"/>
        <v>0</v>
      </c>
      <c r="Q31" s="214">
        <f>[2]RESUMEN!S30/[2]RESUMEN!$AO$48</f>
        <v>0</v>
      </c>
      <c r="R31" s="215">
        <f t="shared" si="8"/>
        <v>0</v>
      </c>
      <c r="S31" s="214">
        <f>[2]RESUMEN!T30/[2]RESUMEN!$AO$48</f>
        <v>0</v>
      </c>
      <c r="T31" s="216">
        <f t="shared" si="9"/>
        <v>0</v>
      </c>
    </row>
    <row r="32" spans="1:22" ht="17.25" customHeight="1">
      <c r="A32" s="211" t="s">
        <v>22</v>
      </c>
      <c r="B32" s="214">
        <f>SUM([2]PROMEDIO!B32)</f>
        <v>224</v>
      </c>
      <c r="C32" s="214">
        <f>SUM([2]PROMEDIO!C32)</f>
        <v>2</v>
      </c>
      <c r="D32" s="214">
        <f t="shared" si="2"/>
        <v>217.66666666666666</v>
      </c>
      <c r="E32" s="214">
        <f>[2]RESUMEN!F31/[2]RESUMEN!$AO$48</f>
        <v>0</v>
      </c>
      <c r="F32" s="214">
        <f>[2]RESUMEN!I31/[2]RESUMEN!$AO$48</f>
        <v>217.66666666666666</v>
      </c>
      <c r="G32" s="214">
        <f>[2]RESUMEN!J31/[2]RESUMEN!$AO$48</f>
        <v>217.61111111111111</v>
      </c>
      <c r="H32" s="215">
        <f t="shared" si="3"/>
        <v>99.974476773864211</v>
      </c>
      <c r="I32" s="214">
        <f>[2]RESUMEN!L31/[2]RESUMEN!$AO$48</f>
        <v>5.5555555555555552E-2</v>
      </c>
      <c r="J32" s="215">
        <f t="shared" si="4"/>
        <v>2.5523226135783564E-2</v>
      </c>
      <c r="K32" s="214">
        <f>[2]RESUMEN!M31/[2]RESUMEN!$AO$48</f>
        <v>0</v>
      </c>
      <c r="L32" s="215">
        <f t="shared" si="5"/>
        <v>0</v>
      </c>
      <c r="M32" s="214">
        <f>[2]RESUMEN!O31/[2]RESUMEN!$AO$48</f>
        <v>0</v>
      </c>
      <c r="N32" s="215">
        <f t="shared" si="6"/>
        <v>0</v>
      </c>
      <c r="O32" s="214">
        <f>[2]RESUMEN!P31/[2]RESUMEN!$AO$48</f>
        <v>0</v>
      </c>
      <c r="P32" s="215">
        <f t="shared" si="7"/>
        <v>0</v>
      </c>
      <c r="Q32" s="214">
        <f>[2]RESUMEN!S31/[2]RESUMEN!$AO$48</f>
        <v>0</v>
      </c>
      <c r="R32" s="215">
        <f t="shared" si="8"/>
        <v>0</v>
      </c>
      <c r="S32" s="214">
        <f>[2]RESUMEN!T31/[2]RESUMEN!$AO$48</f>
        <v>0</v>
      </c>
      <c r="T32" s="216">
        <f t="shared" si="9"/>
        <v>0</v>
      </c>
    </row>
    <row r="33" spans="1:20" ht="17.25" customHeight="1">
      <c r="A33" s="210" t="s">
        <v>208</v>
      </c>
      <c r="B33" s="214">
        <f>SUM([2]PROMEDIO!B33)</f>
        <v>192</v>
      </c>
      <c r="C33" s="214">
        <f>SUM([2]PROMEDIO!C33)</f>
        <v>0</v>
      </c>
      <c r="D33" s="214">
        <f t="shared" si="2"/>
        <v>190.27777777777777</v>
      </c>
      <c r="E33" s="214">
        <f>[2]RESUMEN!F32/[2]RESUMEN!$AO$48</f>
        <v>0</v>
      </c>
      <c r="F33" s="214">
        <f>[2]RESUMEN!I32/[2]RESUMEN!$AO$48</f>
        <v>190.27777777777777</v>
      </c>
      <c r="G33" s="214">
        <f>[2]RESUMEN!J32/[2]RESUMEN!$AO$48</f>
        <v>190.27777777777777</v>
      </c>
      <c r="H33" s="215">
        <f t="shared" si="3"/>
        <v>100</v>
      </c>
      <c r="I33" s="214">
        <f>[2]RESUMEN!L32/[2]RESUMEN!$AO$48</f>
        <v>0</v>
      </c>
      <c r="J33" s="215">
        <f t="shared" si="4"/>
        <v>0</v>
      </c>
      <c r="K33" s="214">
        <f>[2]RESUMEN!M32/[2]RESUMEN!$AO$48</f>
        <v>0</v>
      </c>
      <c r="L33" s="215">
        <f t="shared" si="5"/>
        <v>0</v>
      </c>
      <c r="M33" s="214">
        <f>[2]RESUMEN!O32/[2]RESUMEN!$AO$48</f>
        <v>0</v>
      </c>
      <c r="N33" s="215">
        <f t="shared" si="6"/>
        <v>0</v>
      </c>
      <c r="O33" s="214">
        <f>[2]RESUMEN!P32/[2]RESUMEN!$AO$48</f>
        <v>0</v>
      </c>
      <c r="P33" s="215">
        <f t="shared" si="7"/>
        <v>0</v>
      </c>
      <c r="Q33" s="214">
        <f>[2]RESUMEN!S32/[2]RESUMEN!$AO$48</f>
        <v>0</v>
      </c>
      <c r="R33" s="215">
        <f t="shared" si="8"/>
        <v>0</v>
      </c>
      <c r="S33" s="214">
        <f>[2]RESUMEN!T32/[2]RESUMEN!$AO$48</f>
        <v>0</v>
      </c>
      <c r="T33" s="216">
        <f t="shared" si="9"/>
        <v>0</v>
      </c>
    </row>
    <row r="34" spans="1:20" ht="17.25" customHeight="1">
      <c r="A34" s="210" t="s">
        <v>320</v>
      </c>
      <c r="B34" s="214">
        <f>SUM([2]PROMEDIO!B34)</f>
        <v>528</v>
      </c>
      <c r="C34" s="214">
        <f>SUM([2]PROMEDIO!C34)</f>
        <v>15</v>
      </c>
      <c r="D34" s="214">
        <f t="shared" si="2"/>
        <v>475.83333333333331</v>
      </c>
      <c r="E34" s="214">
        <f>[2]RESUMEN!F33/[2]RESUMEN!$AO$48</f>
        <v>80.333333333333329</v>
      </c>
      <c r="F34" s="214">
        <f>[2]RESUMEN!I33/[2]RESUMEN!$AO$48</f>
        <v>395.5</v>
      </c>
      <c r="G34" s="214">
        <f>[2]RESUMEN!J33/[2]RESUMEN!$AO$48</f>
        <v>90.111111111111114</v>
      </c>
      <c r="H34" s="215">
        <f t="shared" si="3"/>
        <v>22.784098890293581</v>
      </c>
      <c r="I34" s="214">
        <f>[2]RESUMEN!L33/[2]RESUMEN!$AO$48</f>
        <v>217.5</v>
      </c>
      <c r="J34" s="215">
        <f t="shared" si="4"/>
        <v>54.993678887484201</v>
      </c>
      <c r="K34" s="214">
        <f>[2]RESUMEN!M33/[2]RESUMEN!$AO$48</f>
        <v>80.277777777777771</v>
      </c>
      <c r="L34" s="215">
        <f t="shared" si="5"/>
        <v>20.297794634077817</v>
      </c>
      <c r="M34" s="214">
        <f>[2]RESUMEN!O33/[2]RESUMEN!$AO$48</f>
        <v>0</v>
      </c>
      <c r="N34" s="215">
        <f t="shared" si="6"/>
        <v>0</v>
      </c>
      <c r="O34" s="214">
        <f>[2]RESUMEN!P33/[2]RESUMEN!$AO$48</f>
        <v>0</v>
      </c>
      <c r="P34" s="215">
        <f t="shared" si="7"/>
        <v>0</v>
      </c>
      <c r="Q34" s="214">
        <f>[2]RESUMEN!S33/[2]RESUMEN!$AO$48</f>
        <v>7.6111111111111107</v>
      </c>
      <c r="R34" s="215">
        <f t="shared" si="8"/>
        <v>1.9244275881444024</v>
      </c>
      <c r="S34" s="214">
        <f>[2]RESUMEN!T33/[2]RESUMEN!$AO$48</f>
        <v>0</v>
      </c>
      <c r="T34" s="216">
        <f t="shared" si="9"/>
        <v>0</v>
      </c>
    </row>
    <row r="35" spans="1:20" ht="17.25" customHeight="1">
      <c r="A35" s="211" t="s">
        <v>23</v>
      </c>
      <c r="B35" s="214">
        <f>SUM([2]PROMEDIO!B35)</f>
        <v>246</v>
      </c>
      <c r="C35" s="214">
        <f>SUM([2]PROMEDIO!C35)</f>
        <v>0</v>
      </c>
      <c r="D35" s="214">
        <f t="shared" si="2"/>
        <v>227.94444444444446</v>
      </c>
      <c r="E35" s="214">
        <f>[2]RESUMEN!F34/[2]RESUMEN!$AO$48</f>
        <v>199.5</v>
      </c>
      <c r="F35" s="214">
        <f>[2]RESUMEN!I34/[2]RESUMEN!$AO$48</f>
        <v>28.444444444444443</v>
      </c>
      <c r="G35" s="214">
        <f>[2]RESUMEN!J34/[2]RESUMEN!$AO$48</f>
        <v>3.7777777777777777</v>
      </c>
      <c r="H35" s="215">
        <f t="shared" si="3"/>
        <v>13.28125</v>
      </c>
      <c r="I35" s="214">
        <f>[2]RESUMEN!L34/[2]RESUMEN!$AO$48</f>
        <v>8.3888888888888893</v>
      </c>
      <c r="J35" s="215">
        <f t="shared" si="4"/>
        <v>29.492187500000007</v>
      </c>
      <c r="K35" s="214">
        <f>[2]RESUMEN!M34/[2]RESUMEN!$AO$48</f>
        <v>0.33333333333333331</v>
      </c>
      <c r="L35" s="215">
        <f t="shared" si="5"/>
        <v>1.171875</v>
      </c>
      <c r="M35" s="214">
        <f>[2]RESUMEN!O34/[2]RESUMEN!$AO$48</f>
        <v>0</v>
      </c>
      <c r="N35" s="215">
        <f t="shared" si="6"/>
        <v>0</v>
      </c>
      <c r="O35" s="214">
        <f>[2]RESUMEN!P34/[2]RESUMEN!$AO$48</f>
        <v>5.8888888888888893</v>
      </c>
      <c r="P35" s="215">
        <f t="shared" si="7"/>
        <v>20.703125000000004</v>
      </c>
      <c r="Q35" s="214">
        <f>[2]RESUMEN!S34/[2]RESUMEN!$AO$48</f>
        <v>10.055555555555555</v>
      </c>
      <c r="R35" s="215">
        <f t="shared" si="8"/>
        <v>35.3515625</v>
      </c>
      <c r="S35" s="214">
        <v>0</v>
      </c>
      <c r="T35" s="216">
        <f t="shared" si="9"/>
        <v>0</v>
      </c>
    </row>
    <row r="36" spans="1:20" ht="17.25" customHeight="1">
      <c r="A36" s="213" t="s">
        <v>24</v>
      </c>
      <c r="B36" s="214">
        <f>SUM([2]PROMEDIO!B36)</f>
        <v>56</v>
      </c>
      <c r="C36" s="214">
        <f>SUM([2]PROMEDIO!C36)</f>
        <v>0</v>
      </c>
      <c r="D36" s="214">
        <f>SUM(E36:F36)</f>
        <v>48.166666666666664</v>
      </c>
      <c r="E36" s="214">
        <f>[2]RESUMEN!F35/[2]RESUMEN!$AO$48</f>
        <v>0</v>
      </c>
      <c r="F36" s="214">
        <f>[2]RESUMEN!I35/[2]RESUMEN!$AO$48</f>
        <v>48.166666666666664</v>
      </c>
      <c r="G36" s="214">
        <f>[2]RESUMEN!J35/[2]RESUMEN!$AO$48</f>
        <v>10.111111111111111</v>
      </c>
      <c r="H36" s="215">
        <f t="shared" si="3"/>
        <v>20.991926182237602</v>
      </c>
      <c r="I36" s="214">
        <f>[2]RESUMEN!L35/[2]RESUMEN!$AO$48</f>
        <v>0</v>
      </c>
      <c r="J36" s="215">
        <f t="shared" si="4"/>
        <v>0</v>
      </c>
      <c r="K36" s="214">
        <f>[2]RESUMEN!M35/[2]RESUMEN!$AO$48</f>
        <v>0</v>
      </c>
      <c r="L36" s="215">
        <f t="shared" si="5"/>
        <v>0</v>
      </c>
      <c r="M36" s="214">
        <f>[2]RESUMEN!O35/[2]RESUMEN!$AO$48</f>
        <v>0</v>
      </c>
      <c r="N36" s="215">
        <f t="shared" si="6"/>
        <v>0</v>
      </c>
      <c r="O36" s="214">
        <f>[2]RESUMEN!P35/[2]RESUMEN!$AO$48</f>
        <v>0</v>
      </c>
      <c r="P36" s="215">
        <f t="shared" si="7"/>
        <v>0</v>
      </c>
      <c r="Q36" s="214">
        <f>[2]RESUMEN!S35/[2]RESUMEN!$AO$48</f>
        <v>0</v>
      </c>
      <c r="R36" s="215">
        <f t="shared" si="8"/>
        <v>0</v>
      </c>
      <c r="S36" s="214">
        <f>[2]RESUMEN!T35/[2]RESUMEN!$AO$48</f>
        <v>38.055555555555557</v>
      </c>
      <c r="T36" s="216">
        <f t="shared" si="9"/>
        <v>79.008073817762408</v>
      </c>
    </row>
    <row r="37" spans="1:20" ht="17.25" customHeight="1">
      <c r="A37" s="210" t="s">
        <v>209</v>
      </c>
      <c r="B37" s="214">
        <f>SUM([2]PROMEDIO!B37)</f>
        <v>420</v>
      </c>
      <c r="C37" s="214">
        <f>SUM([2]PROMEDIO!C37)</f>
        <v>5</v>
      </c>
      <c r="D37" s="214">
        <f t="shared" si="2"/>
        <v>374.88888888888891</v>
      </c>
      <c r="E37" s="214">
        <f>[2]RESUMEN!F36/[2]RESUMEN!$AO$48</f>
        <v>1.9444444444444444</v>
      </c>
      <c r="F37" s="214">
        <f>[2]RESUMEN!I36/[2]RESUMEN!$AO$48</f>
        <v>372.94444444444446</v>
      </c>
      <c r="G37" s="214">
        <f>[2]RESUMEN!J36/[2]RESUMEN!$AO$48</f>
        <v>0</v>
      </c>
      <c r="H37" s="215">
        <f t="shared" si="3"/>
        <v>0</v>
      </c>
      <c r="I37" s="214">
        <f>[2]RESUMEN!L36/[2]RESUMEN!$AO$48</f>
        <v>2.1666666666666665</v>
      </c>
      <c r="J37" s="215">
        <f t="shared" si="4"/>
        <v>0.58096231193207204</v>
      </c>
      <c r="K37" s="214">
        <f>[2]RESUMEN!M36/[2]RESUMEN!$AO$48</f>
        <v>369.72222222222223</v>
      </c>
      <c r="L37" s="215">
        <f t="shared" si="5"/>
        <v>99.136004766870244</v>
      </c>
      <c r="M37" s="214">
        <f>[2]RESUMEN!O36/[2]RESUMEN!$AO$48</f>
        <v>0</v>
      </c>
      <c r="N37" s="215">
        <f t="shared" si="6"/>
        <v>0</v>
      </c>
      <c r="O37" s="214">
        <f>[2]RESUMEN!P36/[2]RESUMEN!$AO$48</f>
        <v>0</v>
      </c>
      <c r="P37" s="215">
        <f t="shared" si="7"/>
        <v>0</v>
      </c>
      <c r="Q37" s="214">
        <v>0</v>
      </c>
      <c r="R37" s="215">
        <f t="shared" si="8"/>
        <v>0</v>
      </c>
      <c r="S37" s="214">
        <f>[2]RESUMEN!T36/[2]RESUMEN!$AO$48</f>
        <v>0</v>
      </c>
      <c r="T37" s="216">
        <f t="shared" si="9"/>
        <v>0</v>
      </c>
    </row>
    <row r="38" spans="1:20" ht="17.25" customHeight="1">
      <c r="A38" s="210" t="s">
        <v>210</v>
      </c>
      <c r="B38" s="214">
        <f>SUM([2]PROMEDIO!B38)</f>
        <v>831</v>
      </c>
      <c r="C38" s="214">
        <f>SUM([2]PROMEDIO!C38)</f>
        <v>254</v>
      </c>
      <c r="D38" s="214">
        <f t="shared" si="2"/>
        <v>592.88888888888891</v>
      </c>
      <c r="E38" s="214">
        <f>[2]RESUMEN!F37/[2]RESUMEN!$AO$48</f>
        <v>0</v>
      </c>
      <c r="F38" s="214">
        <f>[2]RESUMEN!I37/[2]RESUMEN!$AO$48</f>
        <v>592.88888888888891</v>
      </c>
      <c r="G38" s="214">
        <f>[2]RESUMEN!J37/[2]RESUMEN!$AO$48</f>
        <v>0.83333333333333337</v>
      </c>
      <c r="H38" s="215">
        <f t="shared" si="3"/>
        <v>0.14055472263868066</v>
      </c>
      <c r="I38" s="214">
        <f>[2]RESUMEN!L37/[2]RESUMEN!$AO$48</f>
        <v>390.55555555555554</v>
      </c>
      <c r="J38" s="215">
        <f t="shared" si="4"/>
        <v>65.873313343328334</v>
      </c>
      <c r="K38" s="214">
        <f>[2]RESUMEN!M37/[2]RESUMEN!$AO$48</f>
        <v>201.5</v>
      </c>
      <c r="L38" s="215">
        <f t="shared" si="5"/>
        <v>33.986131934032983</v>
      </c>
      <c r="M38" s="214">
        <f>[2]RESUMEN!O37/[2]RESUMEN!$AO$48</f>
        <v>0</v>
      </c>
      <c r="N38" s="215">
        <f t="shared" si="6"/>
        <v>0</v>
      </c>
      <c r="O38" s="214">
        <f>[2]RESUMEN!P37/[2]RESUMEN!$AO$48</f>
        <v>0</v>
      </c>
      <c r="P38" s="215">
        <f t="shared" si="7"/>
        <v>0</v>
      </c>
      <c r="Q38" s="214">
        <f>[2]RESUMEN!S37/[2]RESUMEN!$AO$48</f>
        <v>0</v>
      </c>
      <c r="R38" s="215">
        <f t="shared" si="8"/>
        <v>0</v>
      </c>
      <c r="S38" s="214">
        <f>[2]RESUMEN!T37/[2]RESUMEN!$AO$48</f>
        <v>0</v>
      </c>
      <c r="T38" s="216">
        <f t="shared" si="9"/>
        <v>0</v>
      </c>
    </row>
    <row r="39" spans="1:20" ht="17.25" customHeight="1">
      <c r="A39" s="210" t="s">
        <v>329</v>
      </c>
      <c r="B39" s="214">
        <f>SUM([2]PROMEDIO!B39)</f>
        <v>486</v>
      </c>
      <c r="C39" s="214">
        <f>SUM([2]PROMEDIO!C39)</f>
        <v>17</v>
      </c>
      <c r="D39" s="214">
        <f t="shared" si="2"/>
        <v>334.22222222222223</v>
      </c>
      <c r="E39" s="214">
        <f>[2]RESUMEN!F38/[2]RESUMEN!$AO$48</f>
        <v>35.166666666666664</v>
      </c>
      <c r="F39" s="214">
        <f>[2]RESUMEN!I38/[2]RESUMEN!$AO$48</f>
        <v>299.05555555555554</v>
      </c>
      <c r="G39" s="214">
        <f>[2]RESUMEN!J38/[2]RESUMEN!$AO$48</f>
        <v>58.055555555555557</v>
      </c>
      <c r="H39" s="215">
        <f>G39/F39*100</f>
        <v>19.412966747167008</v>
      </c>
      <c r="I39" s="214">
        <f>[2]RESUMEN!L38/[2]RESUMEN!$AO$48</f>
        <v>218.05555555555554</v>
      </c>
      <c r="J39" s="215">
        <f>I39/F39*100</f>
        <v>72.914731562325841</v>
      </c>
      <c r="K39" s="214">
        <f>[2]RESUMEN!M38/[2]RESUMEN!$AO$48</f>
        <v>10.222222222222221</v>
      </c>
      <c r="L39" s="215">
        <f>K39/F39*100</f>
        <v>3.4181683076351477</v>
      </c>
      <c r="M39" s="214">
        <f>[2]RESUMEN!O38/[2]RESUMEN!$AO$48</f>
        <v>0</v>
      </c>
      <c r="N39" s="215">
        <f t="shared" si="6"/>
        <v>0</v>
      </c>
      <c r="O39" s="214">
        <f>[2]RESUMEN!P38/[2]RESUMEN!$AO$48</f>
        <v>0</v>
      </c>
      <c r="P39" s="215">
        <f t="shared" si="7"/>
        <v>0</v>
      </c>
      <c r="Q39" s="214">
        <f>[2]RESUMEN!S38/[2]RESUMEN!$AO$48</f>
        <v>12.5</v>
      </c>
      <c r="R39" s="215">
        <f t="shared" si="8"/>
        <v>4.1798253761842838</v>
      </c>
      <c r="S39" s="214">
        <f>[2]RESUMEN!T38/[2]RESUMEN!$AO$48</f>
        <v>0.22222222222222221</v>
      </c>
      <c r="T39" s="216">
        <f t="shared" si="9"/>
        <v>7.4308006687720599E-2</v>
      </c>
    </row>
    <row r="40" spans="1:20" ht="17.25" customHeight="1">
      <c r="A40" s="211" t="s">
        <v>25</v>
      </c>
      <c r="B40" s="214">
        <f>SUM([2]PROMEDIO!B40)</f>
        <v>50</v>
      </c>
      <c r="C40" s="214">
        <f>SUM([2]PROMEDIO!C40)</f>
        <v>0</v>
      </c>
      <c r="D40" s="214">
        <f t="shared" si="2"/>
        <v>34.5</v>
      </c>
      <c r="E40" s="214">
        <f>[2]RESUMEN!F39/[2]RESUMEN!$AO$48</f>
        <v>0</v>
      </c>
      <c r="F40" s="214">
        <f>[2]RESUMEN!I39/[2]RESUMEN!$AO$48</f>
        <v>34.5</v>
      </c>
      <c r="G40" s="214">
        <f>[2]RESUMEN!J39/[2]RESUMEN!$AO$48</f>
        <v>34.5</v>
      </c>
      <c r="H40" s="215">
        <f t="shared" si="3"/>
        <v>100</v>
      </c>
      <c r="I40" s="214">
        <f>[2]RESUMEN!L39/[2]RESUMEN!$AO$48</f>
        <v>0</v>
      </c>
      <c r="J40" s="215">
        <f t="shared" si="4"/>
        <v>0</v>
      </c>
      <c r="K40" s="214">
        <f>[2]RESUMEN!M39/[2]RESUMEN!$AO$48</f>
        <v>0</v>
      </c>
      <c r="L40" s="215">
        <f t="shared" si="5"/>
        <v>0</v>
      </c>
      <c r="M40" s="214">
        <f>[2]RESUMEN!O39/[2]RESUMEN!$AO$48</f>
        <v>0</v>
      </c>
      <c r="N40" s="215">
        <f t="shared" si="6"/>
        <v>0</v>
      </c>
      <c r="O40" s="214">
        <f>[2]RESUMEN!P39/[2]RESUMEN!$AO$48</f>
        <v>0</v>
      </c>
      <c r="P40" s="215">
        <f t="shared" si="7"/>
        <v>0</v>
      </c>
      <c r="Q40" s="214">
        <f>[2]RESUMEN!S39/[2]RESUMEN!$AO$48</f>
        <v>0</v>
      </c>
      <c r="R40" s="215">
        <f t="shared" si="8"/>
        <v>0</v>
      </c>
      <c r="S40" s="214">
        <f>[2]RESUMEN!T39/[2]RESUMEN!$AO$48</f>
        <v>0</v>
      </c>
      <c r="T40" s="216">
        <f t="shared" si="9"/>
        <v>0</v>
      </c>
    </row>
    <row r="41" spans="1:20" ht="17.25" customHeight="1">
      <c r="A41" s="210" t="s">
        <v>212</v>
      </c>
      <c r="B41" s="214">
        <f>SUM([2]PROMEDIO!B41)</f>
        <v>546</v>
      </c>
      <c r="C41" s="214">
        <f>SUM([2]PROMEDIO!C41)</f>
        <v>0</v>
      </c>
      <c r="D41" s="214">
        <f t="shared" si="2"/>
        <v>532.83333333333337</v>
      </c>
      <c r="E41" s="214">
        <f>[2]RESUMEN!F40/[2]RESUMEN!$AO$48</f>
        <v>0</v>
      </c>
      <c r="F41" s="214">
        <f>[2]RESUMEN!I40/[2]RESUMEN!$AO$48</f>
        <v>532.83333333333337</v>
      </c>
      <c r="G41" s="214">
        <f>[2]RESUMEN!J40/[2]RESUMEN!$AO$48</f>
        <v>5</v>
      </c>
      <c r="H41" s="215">
        <f t="shared" si="3"/>
        <v>0.93837973099781036</v>
      </c>
      <c r="I41" s="214">
        <f>[2]RESUMEN!L40/[2]RESUMEN!$AO$48</f>
        <v>474.38888888888891</v>
      </c>
      <c r="J41" s="215">
        <f t="shared" si="4"/>
        <v>89.031383588781139</v>
      </c>
      <c r="K41" s="214">
        <f>[2]RESUMEN!M40/[2]RESUMEN!$AO$48</f>
        <v>53.444444444444443</v>
      </c>
      <c r="L41" s="215">
        <f t="shared" si="5"/>
        <v>10.030236680221041</v>
      </c>
      <c r="M41" s="214">
        <f>[2]RESUMEN!O40/[2]RESUMEN!$AO$48</f>
        <v>0</v>
      </c>
      <c r="N41" s="215">
        <f t="shared" si="6"/>
        <v>0</v>
      </c>
      <c r="O41" s="214">
        <f>[2]RESUMEN!P40/[2]RESUMEN!$AO$48</f>
        <v>0</v>
      </c>
      <c r="P41" s="215">
        <f t="shared" si="7"/>
        <v>0</v>
      </c>
      <c r="Q41" s="214">
        <f>[2]RESUMEN!S40/[2]RESUMEN!$AO$48</f>
        <v>0</v>
      </c>
      <c r="R41" s="215">
        <f t="shared" si="8"/>
        <v>0</v>
      </c>
      <c r="S41" s="214">
        <f>[2]RESUMEN!T40/[2]RESUMEN!$AO$48</f>
        <v>0</v>
      </c>
      <c r="T41" s="216">
        <f t="shared" si="9"/>
        <v>0</v>
      </c>
    </row>
    <row r="42" spans="1:20" ht="17.25" customHeight="1">
      <c r="A42" s="211" t="s">
        <v>26</v>
      </c>
      <c r="B42" s="214">
        <f>SUM([2]PROMEDIO!B42)</f>
        <v>152</v>
      </c>
      <c r="C42" s="214">
        <f>SUM([2]PROMEDIO!C42)</f>
        <v>0</v>
      </c>
      <c r="D42" s="214">
        <f t="shared" si="2"/>
        <v>143.38888888888889</v>
      </c>
      <c r="E42" s="214">
        <f>[2]RESUMEN!F41/[2]RESUMEN!$AO$48</f>
        <v>0</v>
      </c>
      <c r="F42" s="214">
        <f>[2]RESUMEN!I41/[2]RESUMEN!$AO$48</f>
        <v>143.38888888888889</v>
      </c>
      <c r="G42" s="214">
        <f>[2]RESUMEN!J41/[2]RESUMEN!$AO$48</f>
        <v>143.38888888888889</v>
      </c>
      <c r="H42" s="215">
        <f t="shared" si="3"/>
        <v>100</v>
      </c>
      <c r="I42" s="214">
        <f>[2]RESUMEN!L41/[2]RESUMEN!$AO$48</f>
        <v>0</v>
      </c>
      <c r="J42" s="215">
        <f t="shared" si="4"/>
        <v>0</v>
      </c>
      <c r="K42" s="214">
        <f>[2]RESUMEN!M41/[2]RESUMEN!$AO$48</f>
        <v>0</v>
      </c>
      <c r="L42" s="215">
        <f t="shared" si="5"/>
        <v>0</v>
      </c>
      <c r="M42" s="214">
        <f>[2]RESUMEN!O41/[2]RESUMEN!$AO$48</f>
        <v>0</v>
      </c>
      <c r="N42" s="215">
        <f t="shared" si="6"/>
        <v>0</v>
      </c>
      <c r="O42" s="214">
        <f>[2]RESUMEN!P41/[2]RESUMEN!$AO$48</f>
        <v>0</v>
      </c>
      <c r="P42" s="215">
        <f t="shared" si="7"/>
        <v>0</v>
      </c>
      <c r="Q42" s="214">
        <f>[2]RESUMEN!S41/[2]RESUMEN!$AO$48</f>
        <v>0</v>
      </c>
      <c r="R42" s="215">
        <f t="shared" si="8"/>
        <v>0</v>
      </c>
      <c r="S42" s="214">
        <f>[2]RESUMEN!T41/[2]RESUMEN!$AO$48</f>
        <v>0</v>
      </c>
      <c r="T42" s="216">
        <f t="shared" si="9"/>
        <v>0</v>
      </c>
    </row>
    <row r="43" spans="1:20" ht="17.25" customHeight="1">
      <c r="A43" s="210" t="s">
        <v>213</v>
      </c>
      <c r="B43" s="214">
        <f>SUM([2]PROMEDIO!B43)</f>
        <v>908</v>
      </c>
      <c r="C43" s="214">
        <f>SUM([2]PROMEDIO!C43)</f>
        <v>10</v>
      </c>
      <c r="D43" s="214">
        <f t="shared" si="2"/>
        <v>786.27777777777771</v>
      </c>
      <c r="E43" s="214">
        <f>[2]RESUMEN!F42/[2]RESUMEN!$AO$48</f>
        <v>236.11111111111111</v>
      </c>
      <c r="F43" s="214">
        <f>[2]RESUMEN!I42/[2]RESUMEN!$AO$48</f>
        <v>550.16666666666663</v>
      </c>
      <c r="G43" s="214">
        <f>[2]RESUMEN!J42/[2]RESUMEN!$AO$48</f>
        <v>210.33333333333334</v>
      </c>
      <c r="H43" s="215">
        <f t="shared" si="3"/>
        <v>38.230839139654655</v>
      </c>
      <c r="I43" s="214">
        <f>[2]RESUMEN!L42/[2]RESUMEN!$AO$48</f>
        <v>153.16666666666666</v>
      </c>
      <c r="J43" s="215">
        <f t="shared" si="4"/>
        <v>27.840048470160557</v>
      </c>
      <c r="K43" s="214">
        <f>[2]RESUMEN!M42/[2]RESUMEN!$AO$48</f>
        <v>50.055555555555557</v>
      </c>
      <c r="L43" s="215">
        <f t="shared" si="5"/>
        <v>9.098253054629911</v>
      </c>
      <c r="M43" s="214">
        <f>[2]RESUMEN!O42/[2]RESUMEN!$AO$48</f>
        <v>0</v>
      </c>
      <c r="N43" s="215">
        <f t="shared" si="6"/>
        <v>0</v>
      </c>
      <c r="O43" s="214">
        <f>[2]RESUMEN!P42/[2]RESUMEN!$AO$48</f>
        <v>62.222222222222221</v>
      </c>
      <c r="P43" s="215">
        <f t="shared" si="7"/>
        <v>11.309704130061599</v>
      </c>
      <c r="Q43" s="214">
        <f>[2]RESUMEN!S42/[2]RESUMEN!$AO$48</f>
        <v>38.722222222222221</v>
      </c>
      <c r="R43" s="215">
        <f t="shared" si="8"/>
        <v>7.0382712309401203</v>
      </c>
      <c r="S43" s="214">
        <f>[2]RESUMEN!T42/[2]RESUMEN!$AO$48</f>
        <v>35.666666666666664</v>
      </c>
      <c r="T43" s="216">
        <f t="shared" si="9"/>
        <v>6.4828839745531663</v>
      </c>
    </row>
    <row r="44" spans="1:20" ht="17.25" customHeight="1">
      <c r="A44" s="210" t="s">
        <v>214</v>
      </c>
      <c r="B44" s="214">
        <f>SUM([2]PROMEDIO!B44)</f>
        <v>75</v>
      </c>
      <c r="C44" s="214">
        <f>SUM([2]PROMEDIO!C44)</f>
        <v>0</v>
      </c>
      <c r="D44" s="214">
        <f t="shared" si="2"/>
        <v>48.833333333333336</v>
      </c>
      <c r="E44" s="214">
        <f>[2]RESUMEN!F43/[2]RESUMEN!$AO$48</f>
        <v>0</v>
      </c>
      <c r="F44" s="214">
        <f>[2]RESUMEN!I43/[2]RESUMEN!$AO$48</f>
        <v>48.833333333333336</v>
      </c>
      <c r="G44" s="214">
        <f>[2]RESUMEN!J43/[2]RESUMEN!$AO$48</f>
        <v>48.833333333333336</v>
      </c>
      <c r="H44" s="215">
        <f t="shared" si="3"/>
        <v>100</v>
      </c>
      <c r="I44" s="214">
        <f>[2]RESUMEN!L43/[2]RESUMEN!$AO$48</f>
        <v>0</v>
      </c>
      <c r="J44" s="215">
        <f t="shared" si="4"/>
        <v>0</v>
      </c>
      <c r="K44" s="214">
        <f>[2]RESUMEN!M43/[2]RESUMEN!$AO$48</f>
        <v>0</v>
      </c>
      <c r="L44" s="215">
        <f t="shared" si="5"/>
        <v>0</v>
      </c>
      <c r="M44" s="214">
        <f>[2]RESUMEN!O43/[2]RESUMEN!$AO$48</f>
        <v>0</v>
      </c>
      <c r="N44" s="215">
        <f t="shared" si="6"/>
        <v>0</v>
      </c>
      <c r="O44" s="214">
        <f>[2]RESUMEN!P43/[2]RESUMEN!$AO$48</f>
        <v>0</v>
      </c>
      <c r="P44" s="215">
        <f t="shared" si="7"/>
        <v>0</v>
      </c>
      <c r="Q44" s="214">
        <f>[2]RESUMEN!S43/[2]RESUMEN!$AO$48</f>
        <v>0</v>
      </c>
      <c r="R44" s="215">
        <f t="shared" si="8"/>
        <v>0</v>
      </c>
      <c r="S44" s="214">
        <f>[2]RESUMEN!T43/[2]RESUMEN!$AO$48</f>
        <v>0</v>
      </c>
      <c r="T44" s="216">
        <f t="shared" si="9"/>
        <v>0</v>
      </c>
    </row>
    <row r="45" spans="1:20" ht="17.25" customHeight="1">
      <c r="A45" s="210" t="s">
        <v>223</v>
      </c>
      <c r="B45" s="214">
        <f>SUM([2]PROMEDIO!B45)</f>
        <v>0</v>
      </c>
      <c r="C45" s="214">
        <f>SUM([2]PROMEDIO!C45)</f>
        <v>0</v>
      </c>
      <c r="D45" s="214">
        <f t="shared" si="2"/>
        <v>0</v>
      </c>
      <c r="E45" s="214">
        <f>[2]RESUMEN!F44/[2]RESUMEN!$AO$48</f>
        <v>0</v>
      </c>
      <c r="F45" s="214">
        <f>[2]RESUMEN!I44/[2]RESUMEN!$AO$48</f>
        <v>0</v>
      </c>
      <c r="G45" s="214">
        <f>[2]RESUMEN!J44/[2]RESUMEN!$AO$48</f>
        <v>0</v>
      </c>
      <c r="H45" s="215">
        <v>0</v>
      </c>
      <c r="I45" s="214">
        <f>[2]RESUMEN!L44/[2]RESUMEN!$AO$48</f>
        <v>0</v>
      </c>
      <c r="J45" s="215">
        <v>0</v>
      </c>
      <c r="K45" s="214">
        <f>[2]RESUMEN!M44/[2]RESUMEN!$AO$48</f>
        <v>0</v>
      </c>
      <c r="L45" s="215">
        <v>0</v>
      </c>
      <c r="M45" s="214">
        <f>[2]RESUMEN!O44/[2]RESUMEN!$AO$48</f>
        <v>0</v>
      </c>
      <c r="N45" s="215">
        <v>0</v>
      </c>
      <c r="O45" s="214">
        <f>[2]RESUMEN!P44/[2]RESUMEN!$AO$48</f>
        <v>0</v>
      </c>
      <c r="P45" s="215">
        <v>0</v>
      </c>
      <c r="Q45" s="214">
        <f>[2]RESUMEN!S44/[2]RESUMEN!$AO$48</f>
        <v>0</v>
      </c>
      <c r="R45" s="215">
        <v>0</v>
      </c>
      <c r="S45" s="214">
        <f>[2]RESUMEN!T44/[2]RESUMEN!$AO$48</f>
        <v>0</v>
      </c>
      <c r="T45" s="216">
        <v>0</v>
      </c>
    </row>
    <row r="46" spans="1:20" ht="17.25" customHeight="1">
      <c r="A46" s="211" t="s">
        <v>27</v>
      </c>
      <c r="B46" s="214">
        <f>SUM([2]PROMEDIO!B46)</f>
        <v>400</v>
      </c>
      <c r="C46" s="214">
        <f>SUM([2]PROMEDIO!C46)</f>
        <v>50</v>
      </c>
      <c r="D46" s="214">
        <f t="shared" si="2"/>
        <v>320.44444444444446</v>
      </c>
      <c r="E46" s="214">
        <f>[2]RESUMEN!F45/[2]RESUMEN!$AO$48</f>
        <v>0</v>
      </c>
      <c r="F46" s="214">
        <f>[2]RESUMEN!I45/[2]RESUMEN!$AO$48</f>
        <v>320.44444444444446</v>
      </c>
      <c r="G46" s="214">
        <f>[2]RESUMEN!J45/[2]RESUMEN!$AO$48</f>
        <v>320.44444444444446</v>
      </c>
      <c r="H46" s="215">
        <f t="shared" si="3"/>
        <v>100</v>
      </c>
      <c r="I46" s="214">
        <f>[2]RESUMEN!L45/[2]RESUMEN!$AO$48</f>
        <v>0</v>
      </c>
      <c r="J46" s="215">
        <f t="shared" si="4"/>
        <v>0</v>
      </c>
      <c r="K46" s="214">
        <f>[2]RESUMEN!M45/[2]RESUMEN!$AO$48</f>
        <v>0</v>
      </c>
      <c r="L46" s="215">
        <f t="shared" si="5"/>
        <v>0</v>
      </c>
      <c r="M46" s="214">
        <f>[2]RESUMEN!O45/[2]RESUMEN!$AO$48</f>
        <v>0</v>
      </c>
      <c r="N46" s="215">
        <f t="shared" si="6"/>
        <v>0</v>
      </c>
      <c r="O46" s="214">
        <f>[2]RESUMEN!P45/[2]RESUMEN!$AO$48</f>
        <v>0</v>
      </c>
      <c r="P46" s="215">
        <f t="shared" si="7"/>
        <v>0</v>
      </c>
      <c r="Q46" s="214">
        <f>[2]RESUMEN!S45/[2]RESUMEN!$AO$48</f>
        <v>0</v>
      </c>
      <c r="R46" s="215">
        <f t="shared" si="8"/>
        <v>0</v>
      </c>
      <c r="S46" s="214">
        <f>[2]RESUMEN!T45/[2]RESUMEN!$AO$48</f>
        <v>0</v>
      </c>
      <c r="T46" s="216">
        <f t="shared" si="9"/>
        <v>0</v>
      </c>
    </row>
    <row r="47" spans="1:20" ht="17.25" customHeight="1">
      <c r="A47" s="211" t="s">
        <v>28</v>
      </c>
      <c r="B47" s="214">
        <f>SUM([2]PROMEDIO!B47)</f>
        <v>384</v>
      </c>
      <c r="C47" s="214">
        <f>SUM([2]PROMEDIO!C47)</f>
        <v>48</v>
      </c>
      <c r="D47" s="214">
        <f t="shared" si="2"/>
        <v>316.22222222222223</v>
      </c>
      <c r="E47" s="214">
        <f>[2]RESUMEN!F46/[2]RESUMEN!$AO$48</f>
        <v>251.72222222222223</v>
      </c>
      <c r="F47" s="214">
        <f>[2]RESUMEN!I46/[2]RESUMEN!$AO$48</f>
        <v>64.5</v>
      </c>
      <c r="G47" s="214">
        <f>[2]RESUMEN!J46/[2]RESUMEN!$AO$48</f>
        <v>2.9444444444444446</v>
      </c>
      <c r="H47" s="215">
        <f t="shared" si="3"/>
        <v>4.5650301464254959</v>
      </c>
      <c r="I47" s="214">
        <f>[2]RESUMEN!L46/[2]RESUMEN!$AO$48</f>
        <v>2.3888888888888888</v>
      </c>
      <c r="J47" s="215">
        <f t="shared" si="4"/>
        <v>3.7037037037037033</v>
      </c>
      <c r="K47" s="214">
        <f>[2]RESUMEN!M46/[2]RESUMEN!$AO$48</f>
        <v>5.5555555555555552E-2</v>
      </c>
      <c r="L47" s="215">
        <f t="shared" si="5"/>
        <v>8.6132644272179162E-2</v>
      </c>
      <c r="M47" s="214">
        <f>[2]RESUMEN!O46/[2]RESUMEN!$AO$48</f>
        <v>0</v>
      </c>
      <c r="N47" s="215">
        <f t="shared" si="6"/>
        <v>0</v>
      </c>
      <c r="O47" s="214">
        <f>[2]RESUMEN!P46/[2]RESUMEN!$AO$48</f>
        <v>37.5</v>
      </c>
      <c r="P47" s="215">
        <f t="shared" si="7"/>
        <v>58.139534883720934</v>
      </c>
      <c r="Q47" s="214">
        <f>[2]RESUMEN!S46/[2]RESUMEN!$AO$48</f>
        <v>21.611111111111111</v>
      </c>
      <c r="R47" s="215">
        <f t="shared" si="8"/>
        <v>33.505598621877688</v>
      </c>
      <c r="S47" s="214">
        <f>[2]RESUMEN!T46/[2]RESUMEN!$AO$48</f>
        <v>0</v>
      </c>
      <c r="T47" s="216">
        <f t="shared" si="9"/>
        <v>0</v>
      </c>
    </row>
    <row r="48" spans="1:20" ht="17.25" customHeight="1" thickBot="1">
      <c r="A48" s="282" t="s">
        <v>215</v>
      </c>
      <c r="B48" s="283">
        <f>SUM([2]PROMEDIO!B48)</f>
        <v>24</v>
      </c>
      <c r="C48" s="283">
        <f>SUM([2]PROMEDIO!C48)</f>
        <v>0</v>
      </c>
      <c r="D48" s="283">
        <f t="shared" si="2"/>
        <v>23.222222222222221</v>
      </c>
      <c r="E48" s="283">
        <f>[2]RESUMEN!F47/[2]RESUMEN!$AO$48</f>
        <v>0</v>
      </c>
      <c r="F48" s="283">
        <f>[2]RESUMEN!I47/[2]RESUMEN!$AO$48</f>
        <v>23.222222222222221</v>
      </c>
      <c r="G48" s="283">
        <f>[2]RESUMEN!J47/[2]RESUMEN!$AO$48</f>
        <v>0</v>
      </c>
      <c r="H48" s="285">
        <f t="shared" si="3"/>
        <v>0</v>
      </c>
      <c r="I48" s="283">
        <f>[2]RESUMEN!L47/[2]RESUMEN!$AO$48</f>
        <v>0</v>
      </c>
      <c r="J48" s="285">
        <f t="shared" si="4"/>
        <v>0</v>
      </c>
      <c r="K48" s="283">
        <f>[2]RESUMEN!M47/[2]RESUMEN!$AO$48</f>
        <v>0</v>
      </c>
      <c r="L48" s="285">
        <f t="shared" si="5"/>
        <v>0</v>
      </c>
      <c r="M48" s="283">
        <f>[2]RESUMEN!O47/[2]RESUMEN!$AO$48</f>
        <v>0</v>
      </c>
      <c r="N48" s="285">
        <f t="shared" si="6"/>
        <v>0</v>
      </c>
      <c r="O48" s="283">
        <f>[2]RESUMEN!P47/[2]RESUMEN!$AO$48</f>
        <v>0</v>
      </c>
      <c r="P48" s="285">
        <f t="shared" si="7"/>
        <v>0</v>
      </c>
      <c r="Q48" s="283">
        <f>[2]RESUMEN!S47/[2]RESUMEN!$AO$48</f>
        <v>0</v>
      </c>
      <c r="R48" s="285">
        <f t="shared" si="8"/>
        <v>0</v>
      </c>
      <c r="S48" s="283">
        <f>[2]RESUMEN!T47/[2]RESUMEN!$AO$48</f>
        <v>23.222222222222221</v>
      </c>
      <c r="T48" s="286">
        <f>S48/F48*100</f>
        <v>100</v>
      </c>
    </row>
    <row r="49" spans="1:20" ht="15.75" customHeight="1">
      <c r="A49" s="11" t="s">
        <v>216</v>
      </c>
      <c r="C49" s="12" t="s">
        <v>39</v>
      </c>
      <c r="D49" s="8"/>
      <c r="E49" s="8"/>
      <c r="F49" s="8"/>
    </row>
    <row r="50" spans="1:20" ht="15.75" customHeight="1">
      <c r="A50" s="11" t="s">
        <v>29</v>
      </c>
      <c r="C50" s="13" t="s">
        <v>40</v>
      </c>
      <c r="D50" s="301"/>
      <c r="E50" s="301"/>
      <c r="F50" s="301"/>
      <c r="G50" s="291"/>
      <c r="H50" s="291"/>
      <c r="I50" s="291"/>
      <c r="J50" s="291"/>
      <c r="K50" s="291"/>
      <c r="L50" s="291"/>
      <c r="M50" s="291"/>
      <c r="N50" s="291"/>
      <c r="O50" s="291"/>
      <c r="P50" s="291"/>
      <c r="Q50" s="291"/>
      <c r="R50" s="291"/>
      <c r="S50" s="291"/>
      <c r="T50" s="291"/>
    </row>
    <row r="51" spans="1:20" ht="15.75" customHeight="1">
      <c r="A51" s="14" t="s">
        <v>217</v>
      </c>
      <c r="C51" s="13" t="s">
        <v>41</v>
      </c>
      <c r="D51" s="8"/>
      <c r="E51" s="8"/>
      <c r="F51" s="8"/>
    </row>
    <row r="52" spans="1:20">
      <c r="B52" s="6"/>
    </row>
    <row r="53" spans="1:20">
      <c r="A53" s="231"/>
    </row>
    <row r="54" spans="1:20">
      <c r="A54" s="231"/>
    </row>
  </sheetData>
  <mergeCells count="7">
    <mergeCell ref="S6:S8"/>
    <mergeCell ref="M5:R5"/>
    <mergeCell ref="A6:A8"/>
    <mergeCell ref="C6:C8"/>
    <mergeCell ref="M6:M8"/>
    <mergeCell ref="O6:O8"/>
    <mergeCell ref="Q6:Q8"/>
  </mergeCells>
  <printOptions horizontalCentered="1"/>
  <pageMargins left="0.25" right="0.25" top="0.35" bottom="0.25" header="0.19" footer="0.17"/>
  <pageSetup scale="70" orientation="portrait" r:id="rId1"/>
  <headerFooter>
    <oddHeader>&amp;C&amp;"-,Bold"DEPARTAMENTO DE CORRECCION Y REHABILITACION</oddHeader>
    <oddFooter>&amp;L&amp;8Fuente: Informe de Recuento Diario,
Oficina de Control de Población&amp;R&amp;8OFICINA DE DESARROLLO PROGRAMATICO</oddFooter>
  </headerFooter>
</worksheet>
</file>

<file path=xl/worksheets/sheet8.xml><?xml version="1.0" encoding="utf-8"?>
<worksheet xmlns="http://schemas.openxmlformats.org/spreadsheetml/2006/main" xmlns:r="http://schemas.openxmlformats.org/officeDocument/2006/relationships">
  <dimension ref="A2:P43"/>
  <sheetViews>
    <sheetView workbookViewId="0"/>
  </sheetViews>
  <sheetFormatPr defaultRowHeight="15"/>
  <cols>
    <col min="14" max="14" width="24.28515625" customWidth="1"/>
  </cols>
  <sheetData>
    <row r="2" spans="1:16">
      <c r="A2" s="408" t="s">
        <v>42</v>
      </c>
      <c r="B2" s="408"/>
      <c r="C2" s="408"/>
      <c r="D2" s="408"/>
      <c r="E2" s="408"/>
      <c r="F2" s="408"/>
      <c r="G2" s="408"/>
      <c r="H2" s="408"/>
      <c r="I2" s="408"/>
      <c r="J2" s="408"/>
      <c r="K2" s="408"/>
    </row>
    <row r="3" spans="1:16">
      <c r="A3" s="408" t="s">
        <v>43</v>
      </c>
      <c r="B3" s="408"/>
      <c r="C3" s="408"/>
      <c r="D3" s="408"/>
      <c r="E3" s="408"/>
      <c r="F3" s="408"/>
      <c r="G3" s="408"/>
      <c r="H3" s="408"/>
      <c r="I3" s="408"/>
      <c r="J3" s="408"/>
      <c r="K3" s="408"/>
    </row>
    <row r="4" spans="1:16">
      <c r="A4" s="408" t="s">
        <v>44</v>
      </c>
      <c r="B4" s="408"/>
      <c r="C4" s="408"/>
      <c r="D4" s="408"/>
      <c r="E4" s="408"/>
      <c r="F4" s="408"/>
      <c r="G4" s="408"/>
      <c r="H4" s="408"/>
      <c r="I4" s="408"/>
      <c r="J4" s="408"/>
      <c r="K4" s="408"/>
      <c r="N4" t="s">
        <v>240</v>
      </c>
    </row>
    <row r="5" spans="1:16">
      <c r="A5" s="15" t="s">
        <v>328</v>
      </c>
      <c r="B5" s="16"/>
      <c r="C5" s="16"/>
      <c r="D5" s="16"/>
      <c r="E5" s="16"/>
      <c r="F5" s="16"/>
      <c r="G5" s="16"/>
      <c r="H5" s="16"/>
      <c r="I5" s="16"/>
      <c r="J5" s="16"/>
      <c r="K5" s="16"/>
      <c r="N5" t="s">
        <v>241</v>
      </c>
      <c r="O5" s="17">
        <f>'[2]NIVELES DE CUSTODIA'!O9</f>
        <v>159.5</v>
      </c>
      <c r="P5" s="18">
        <f t="shared" ref="P5:P11" si="0">SUM(O5/O$12)*100</f>
        <v>1.6312685371424676</v>
      </c>
    </row>
    <row r="6" spans="1:16">
      <c r="N6" t="s">
        <v>242</v>
      </c>
      <c r="O6" s="17">
        <f>'[2]NIVELES DE CUSTODIA'!Q9</f>
        <v>272.33333333333331</v>
      </c>
      <c r="P6" s="18">
        <f t="shared" si="0"/>
        <v>2.7852589233968565</v>
      </c>
    </row>
    <row r="7" spans="1:16" ht="16.5" customHeight="1">
      <c r="N7" t="s">
        <v>243</v>
      </c>
      <c r="O7" s="17">
        <f>'[2]NIVELES DE CUSTODIA'!M9</f>
        <v>0</v>
      </c>
      <c r="P7" s="18">
        <f t="shared" si="0"/>
        <v>0</v>
      </c>
    </row>
    <row r="8" spans="1:16" ht="16.5" customHeight="1">
      <c r="N8" t="s">
        <v>244</v>
      </c>
      <c r="O8" s="17">
        <f>'[2]NIVELES DE CUSTODIA'!S9</f>
        <v>292.55555555555554</v>
      </c>
      <c r="P8" s="18">
        <f t="shared" si="0"/>
        <v>2.9920794554483576</v>
      </c>
    </row>
    <row r="9" spans="1:16" ht="16.5" customHeight="1">
      <c r="N9" t="s">
        <v>245</v>
      </c>
      <c r="O9" s="17">
        <f>'[2]NIVELES DE CUSTODIA'!K9</f>
        <v>1968.6666666666665</v>
      </c>
      <c r="P9" s="18">
        <f t="shared" si="0"/>
        <v>20.134319708178502</v>
      </c>
    </row>
    <row r="10" spans="1:16" ht="16.5" customHeight="1">
      <c r="N10" t="s">
        <v>246</v>
      </c>
      <c r="O10" s="17">
        <f>'[2]NIVELES DE CUSTODIA'!G9</f>
        <v>3639.4999999999995</v>
      </c>
      <c r="P10" s="18">
        <f t="shared" si="0"/>
        <v>37.2225820747963</v>
      </c>
    </row>
    <row r="11" spans="1:16" ht="16.5" customHeight="1">
      <c r="N11" t="s">
        <v>247</v>
      </c>
      <c r="O11" s="17">
        <f>'[2]NIVELES DE CUSTODIA'!I9</f>
        <v>3445.1111111111113</v>
      </c>
      <c r="P11" s="18">
        <f t="shared" si="0"/>
        <v>35.234491301037515</v>
      </c>
    </row>
    <row r="12" spans="1:16" ht="16.5" customHeight="1">
      <c r="N12" t="s">
        <v>248</v>
      </c>
      <c r="O12" s="17">
        <f>SUM(O5:O11)</f>
        <v>9777.6666666666661</v>
      </c>
    </row>
    <row r="13" spans="1:16" ht="16.5" customHeight="1"/>
    <row r="14" spans="1:16" ht="16.5" customHeight="1">
      <c r="N14" t="s">
        <v>249</v>
      </c>
    </row>
    <row r="15" spans="1:16" ht="16.5" customHeight="1">
      <c r="N15" t="s">
        <v>241</v>
      </c>
      <c r="O15" s="17">
        <f>'[2]NIVELES DE CUSTODIA'!O10</f>
        <v>36.055555555555557</v>
      </c>
      <c r="P15" s="18">
        <f>SUM(O15/O$22)*100</f>
        <v>0.72367614098861532</v>
      </c>
    </row>
    <row r="16" spans="1:16" ht="16.5" customHeight="1">
      <c r="N16" t="s">
        <v>242</v>
      </c>
      <c r="O16" s="17">
        <f>'[2]NIVELES DE CUSTODIA'!Q10</f>
        <v>125.1111111111111</v>
      </c>
      <c r="P16" s="18">
        <f t="shared" ref="P16:P21" si="1">SUM(O16/O$22)*100</f>
        <v>2.5111227573287542</v>
      </c>
    </row>
    <row r="17" spans="14:16" ht="16.5" customHeight="1">
      <c r="N17" t="s">
        <v>243</v>
      </c>
      <c r="O17" s="17">
        <f>'[2]NIVELES DE CUSTODIA'!M10</f>
        <v>0</v>
      </c>
      <c r="P17" s="18">
        <f t="shared" si="1"/>
        <v>0</v>
      </c>
    </row>
    <row r="18" spans="14:16" ht="16.5" customHeight="1">
      <c r="N18" t="s">
        <v>244</v>
      </c>
      <c r="O18" s="17">
        <f>'[2]NIVELES DE CUSTODIA'!S10</f>
        <v>165.66666666666669</v>
      </c>
      <c r="P18" s="18">
        <f t="shared" si="1"/>
        <v>3.3251190330170282</v>
      </c>
    </row>
    <row r="19" spans="14:16" ht="16.5" customHeight="1">
      <c r="N19" t="s">
        <v>245</v>
      </c>
      <c r="O19" s="17">
        <f>'[2]NIVELES DE CUSTODIA'!K10</f>
        <v>1158.3888888888889</v>
      </c>
      <c r="P19" s="18">
        <f t="shared" si="1"/>
        <v>23.250186773118052</v>
      </c>
    </row>
    <row r="20" spans="14:16" ht="16.5" customHeight="1">
      <c r="N20" t="s">
        <v>246</v>
      </c>
      <c r="O20" s="17">
        <f>'[2]NIVELES DE CUSTODIA'!G10</f>
        <v>2018.2222222222222</v>
      </c>
      <c r="P20" s="18">
        <f t="shared" si="1"/>
        <v>40.508022881100793</v>
      </c>
    </row>
    <row r="21" spans="14:16" ht="16.5" customHeight="1">
      <c r="N21" t="s">
        <v>247</v>
      </c>
      <c r="O21" s="17">
        <f>'[2]NIVELES DE CUSTODIA'!I10</f>
        <v>1478.8333333333335</v>
      </c>
      <c r="P21" s="18">
        <f t="shared" si="1"/>
        <v>29.681872414446769</v>
      </c>
    </row>
    <row r="22" spans="14:16" ht="16.5" customHeight="1">
      <c r="N22" t="s">
        <v>250</v>
      </c>
      <c r="O22" s="17">
        <f>SUM(O15:O21)</f>
        <v>4982.2777777777774</v>
      </c>
      <c r="P22" s="18"/>
    </row>
    <row r="23" spans="14:16" ht="16.5" customHeight="1"/>
    <row r="24" spans="14:16" ht="16.5" customHeight="1">
      <c r="N24" t="s">
        <v>45</v>
      </c>
    </row>
    <row r="25" spans="14:16">
      <c r="N25" t="s">
        <v>241</v>
      </c>
      <c r="O25" s="17">
        <f>'[2]NIVELES DE CUSTODIA'!O28</f>
        <v>123.44444444444444</v>
      </c>
      <c r="P25" s="18">
        <f>SUM(O25/O$32)*100</f>
        <v>2.5742321906461068</v>
      </c>
    </row>
    <row r="26" spans="14:16">
      <c r="N26" t="s">
        <v>242</v>
      </c>
      <c r="O26" s="17">
        <f>'[2]NIVELES DE CUSTODIA'!Q28</f>
        <v>147.22222222222223</v>
      </c>
      <c r="P26" s="18">
        <f t="shared" ref="P26:P31" si="2">SUM(O26/O$32)*100</f>
        <v>3.0700788952350058</v>
      </c>
    </row>
    <row r="27" spans="14:16">
      <c r="N27" t="s">
        <v>243</v>
      </c>
      <c r="O27" s="17">
        <f>'[2]NIVELES DE CUSTODIA'!M28</f>
        <v>0</v>
      </c>
      <c r="P27" s="18">
        <f t="shared" si="2"/>
        <v>0</v>
      </c>
    </row>
    <row r="28" spans="14:16">
      <c r="N28" t="s">
        <v>244</v>
      </c>
      <c r="O28" s="17">
        <f>'[2]NIVELES DE CUSTODIA'!S28</f>
        <v>126.88888888888889</v>
      </c>
      <c r="P28" s="18">
        <f t="shared" si="2"/>
        <v>2.6460604515912278</v>
      </c>
    </row>
    <row r="29" spans="14:16" ht="19.5" customHeight="1">
      <c r="N29" t="s">
        <v>245</v>
      </c>
      <c r="O29" s="17">
        <f>'[2]NIVELES DE CUSTODIA'!K28</f>
        <v>810.27777777777771</v>
      </c>
      <c r="P29" s="18">
        <f t="shared" si="2"/>
        <v>16.897019127170775</v>
      </c>
    </row>
    <row r="30" spans="14:16" ht="19.5" customHeight="1">
      <c r="N30" t="s">
        <v>246</v>
      </c>
      <c r="O30" s="17">
        <f>'[2]NIVELES DE CUSTODIA'!G28</f>
        <v>1621.2777777777774</v>
      </c>
      <c r="P30" s="18">
        <f t="shared" si="2"/>
        <v>33.809099018733271</v>
      </c>
    </row>
    <row r="31" spans="14:16" ht="19.5" customHeight="1">
      <c r="N31" t="s">
        <v>247</v>
      </c>
      <c r="O31" s="17">
        <f>'[2]NIVELES DE CUSTODIA'!I28</f>
        <v>1966.2777777777781</v>
      </c>
      <c r="P31" s="18">
        <f t="shared" si="2"/>
        <v>41.003510316623618</v>
      </c>
    </row>
    <row r="32" spans="14:16" ht="19.5" customHeight="1">
      <c r="N32" t="s">
        <v>250</v>
      </c>
      <c r="O32" s="17">
        <f>SUM(O25:O31)</f>
        <v>4795.3888888888887</v>
      </c>
    </row>
    <row r="33" spans="13:15" ht="19.5" customHeight="1"/>
    <row r="34" spans="13:15" ht="19.5" customHeight="1">
      <c r="O34" s="17">
        <f>SUM(O22,O32)</f>
        <v>9777.6666666666661</v>
      </c>
    </row>
    <row r="35" spans="13:15" ht="19.5" customHeight="1"/>
    <row r="36" spans="13:15" ht="19.5" customHeight="1"/>
    <row r="37" spans="13:15" ht="19.5" customHeight="1"/>
    <row r="38" spans="13:15" ht="19.5" customHeight="1"/>
    <row r="39" spans="13:15" ht="19.5" customHeight="1"/>
    <row r="40" spans="13:15" ht="19.5" customHeight="1"/>
    <row r="41" spans="13:15" ht="19.5" customHeight="1"/>
    <row r="42" spans="13:15" ht="19.5" customHeight="1">
      <c r="M42" s="223" t="s">
        <v>197</v>
      </c>
    </row>
    <row r="43" spans="13:15" ht="19.5" customHeight="1"/>
  </sheetData>
  <mergeCells count="3">
    <mergeCell ref="A2:K2"/>
    <mergeCell ref="A3:K3"/>
    <mergeCell ref="A4:K4"/>
  </mergeCells>
  <printOptions horizontalCentered="1"/>
  <pageMargins left="0.25" right="0.25" top="0.56000000000000005" bottom="0.75" header="0.3" footer="0.3"/>
  <pageSetup scale="95" orientation="portrait" r:id="rId1"/>
  <headerFooter>
    <oddHeader>&amp;C&amp;"-,Bold"DEPARTAMENTO DE CORRECCION Y REHABILITACION</oddHeader>
    <oddFooter>&amp;R&amp;8OFICINA DE DESARROLLO PROGRAMATICO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DEFINICION</vt:lpstr>
      <vt:lpstr>CONTACTO</vt:lpstr>
      <vt:lpstr>PROMEDIO</vt:lpstr>
      <vt:lpstr>TABLA PROMEDIO</vt:lpstr>
      <vt:lpstr>FUGAS</vt:lpstr>
      <vt:lpstr>MUERTES</vt:lpstr>
      <vt:lpstr>NIVELES DE CUSTODIA</vt:lpstr>
      <vt:lpstr>TABLA DE NIVELES DE CST.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zgonzalez</dc:creator>
  <cp:lastModifiedBy>francisco.pesante</cp:lastModifiedBy>
  <cp:lastPrinted>2011-12-09T12:51:11Z</cp:lastPrinted>
  <dcterms:created xsi:type="dcterms:W3CDTF">2009-09-11T17:26:49Z</dcterms:created>
  <dcterms:modified xsi:type="dcterms:W3CDTF">2011-12-09T13:43:36Z</dcterms:modified>
</cp:coreProperties>
</file>