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23256" windowHeight="12588"/>
  </bookViews>
  <sheets>
    <sheet name="SUMMARY DASHBOARD" sheetId="12" r:id="rId1"/>
    <sheet name="REG+OCC BY CLASS FEBRUARY 2015" sheetId="1" r:id="rId2"/>
    <sheet name="REG+OCC BY CLASS FY 2014-2015" sheetId="2" r:id="rId3"/>
    <sheet name="REG+OCC BY CLASS CY 2015" sheetId="3" r:id="rId4"/>
    <sheet name="REG+OCC BY REGION FEBRUARY 2015" sheetId="4" r:id="rId5"/>
    <sheet name="REG+OCC BY REGION FY 2014-2015" sheetId="5" r:id="rId6"/>
    <sheet name="REG+OCC BY REGION CY 2015" sheetId="6" r:id="rId7"/>
    <sheet name="ARR$ FEBRUARY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FEBRUARY 2015'!$A$1:$W$30</definedName>
    <definedName name="_xlnm.Print_Area" localSheetId="0">'SUMMARY DASHBOARD'!$A$1:$L$49</definedName>
  </definedNames>
  <calcPr calcId="145621"/>
</workbook>
</file>

<file path=xl/calcChain.xml><?xml version="1.0" encoding="utf-8"?>
<calcChain xmlns="http://schemas.openxmlformats.org/spreadsheetml/2006/main">
  <c r="F56" i="12" l="1"/>
  <c r="E56" i="12"/>
  <c r="F55" i="12"/>
  <c r="E55" i="12"/>
  <c r="F54" i="12"/>
  <c r="E54" i="12"/>
  <c r="G21" i="12"/>
  <c r="F21" i="12"/>
  <c r="E21" i="12"/>
  <c r="G20" i="12"/>
  <c r="F20" i="12"/>
  <c r="E20" i="12"/>
  <c r="G16" i="12"/>
  <c r="F16" i="12"/>
  <c r="E16" i="12"/>
  <c r="G15" i="12"/>
  <c r="F15" i="12"/>
  <c r="E15" i="12"/>
  <c r="G11" i="12"/>
  <c r="F11" i="12"/>
  <c r="E11" i="12"/>
  <c r="G8" i="12"/>
  <c r="F8" i="12"/>
  <c r="E8" i="12"/>
  <c r="T47" i="6" l="1"/>
  <c r="J47" i="6"/>
  <c r="G47" i="6"/>
  <c r="T46" i="6"/>
  <c r="G46" i="6"/>
  <c r="D46" i="6"/>
  <c r="T45" i="6"/>
  <c r="J45" i="6"/>
  <c r="G45" i="6"/>
  <c r="D45" i="6"/>
  <c r="J44" i="6"/>
  <c r="V35" i="6"/>
  <c r="T35" i="6"/>
  <c r="S35" i="6"/>
  <c r="Q35" i="6"/>
  <c r="P35" i="6"/>
  <c r="J35" i="6"/>
  <c r="I35" i="6"/>
  <c r="G35" i="6"/>
  <c r="W34" i="6"/>
  <c r="T34" i="6"/>
  <c r="S34" i="6"/>
  <c r="P34" i="6"/>
  <c r="J34" i="6"/>
  <c r="I34" i="6"/>
  <c r="G34" i="6"/>
  <c r="F34" i="6"/>
  <c r="D34" i="6"/>
  <c r="W33" i="6"/>
  <c r="V33" i="6"/>
  <c r="S33" i="6"/>
  <c r="J33" i="6"/>
  <c r="I33" i="6"/>
  <c r="F33" i="6"/>
  <c r="V47" i="5"/>
  <c r="I47" i="5"/>
  <c r="T47" i="5"/>
  <c r="J47" i="5"/>
  <c r="G47" i="5"/>
  <c r="J46" i="5"/>
  <c r="T46" i="5"/>
  <c r="G46" i="5"/>
  <c r="D46" i="5"/>
  <c r="T45" i="5"/>
  <c r="P45" i="5"/>
  <c r="G45" i="5"/>
  <c r="J45" i="5"/>
  <c r="T44" i="5"/>
  <c r="G44" i="5"/>
  <c r="J44" i="5"/>
  <c r="V35" i="5"/>
  <c r="T35" i="5"/>
  <c r="S35" i="5"/>
  <c r="P35" i="5"/>
  <c r="J35" i="5"/>
  <c r="I35" i="5"/>
  <c r="G35" i="5"/>
  <c r="F35" i="5"/>
  <c r="W34" i="5"/>
  <c r="T34" i="5"/>
  <c r="S34" i="5"/>
  <c r="Q34" i="5"/>
  <c r="J34" i="5"/>
  <c r="I34" i="5"/>
  <c r="F34" i="5"/>
  <c r="V33" i="5"/>
  <c r="Q33" i="5"/>
  <c r="I33" i="5"/>
  <c r="Q47" i="4"/>
  <c r="T47" i="4"/>
  <c r="J47" i="4"/>
  <c r="D47" i="4"/>
  <c r="T46" i="4"/>
  <c r="J46" i="4"/>
  <c r="G46" i="4"/>
  <c r="J45" i="4"/>
  <c r="G45" i="4"/>
  <c r="W44" i="4"/>
  <c r="S44" i="4"/>
  <c r="J44" i="4"/>
  <c r="F44" i="4"/>
  <c r="T44" i="4"/>
  <c r="G44" i="4"/>
  <c r="D44" i="4"/>
  <c r="T35" i="4"/>
  <c r="Q35" i="4"/>
  <c r="P35" i="4"/>
  <c r="D35" i="4"/>
  <c r="G35" i="4"/>
  <c r="W34" i="4"/>
  <c r="T34" i="4"/>
  <c r="S34" i="4"/>
  <c r="P34" i="4"/>
  <c r="J34" i="4"/>
  <c r="G34" i="4"/>
  <c r="F34" i="4"/>
  <c r="W33" i="4"/>
  <c r="V33" i="4"/>
  <c r="S33" i="4"/>
  <c r="Q33" i="4"/>
  <c r="J33" i="4"/>
  <c r="I33" i="4"/>
  <c r="F33" i="4"/>
  <c r="Z44" i="4" l="1"/>
  <c r="K34" i="6"/>
  <c r="N35" i="6"/>
  <c r="K35" i="6"/>
  <c r="J37" i="6"/>
  <c r="G43" i="6"/>
  <c r="X33" i="6"/>
  <c r="M35" i="6"/>
  <c r="O35" i="6" s="1"/>
  <c r="R35" i="6"/>
  <c r="T43" i="6"/>
  <c r="W44" i="6"/>
  <c r="Q45" i="6"/>
  <c r="N45" i="6" s="1"/>
  <c r="W45" i="6"/>
  <c r="Z45" i="6" s="1"/>
  <c r="I45" i="6"/>
  <c r="K45" i="6" s="1"/>
  <c r="Q46" i="6"/>
  <c r="N46" i="6" s="1"/>
  <c r="P47" i="6"/>
  <c r="V47" i="6"/>
  <c r="S37" i="6"/>
  <c r="Q44" i="6"/>
  <c r="P45" i="6"/>
  <c r="P46" i="6"/>
  <c r="F47" i="6"/>
  <c r="H47" i="6" s="1"/>
  <c r="Q47" i="6"/>
  <c r="N47" i="6" s="1"/>
  <c r="H34" i="6"/>
  <c r="U34" i="6"/>
  <c r="Z34" i="6"/>
  <c r="U35" i="6"/>
  <c r="I37" i="6"/>
  <c r="K33" i="6"/>
  <c r="Q43" i="6"/>
  <c r="M34" i="6"/>
  <c r="I44" i="6"/>
  <c r="K44" i="6" s="1"/>
  <c r="P44" i="6"/>
  <c r="V44" i="6"/>
  <c r="F45" i="6"/>
  <c r="H45" i="6" s="1"/>
  <c r="C47" i="6"/>
  <c r="S47" i="6"/>
  <c r="U47" i="6" s="1"/>
  <c r="P43" i="6"/>
  <c r="S45" i="6"/>
  <c r="U45" i="6" s="1"/>
  <c r="V45" i="6"/>
  <c r="F46" i="6"/>
  <c r="H46" i="6" s="1"/>
  <c r="S46" i="6"/>
  <c r="U46" i="6" s="1"/>
  <c r="I47" i="6"/>
  <c r="K47" i="6" s="1"/>
  <c r="D35" i="6"/>
  <c r="D47" i="6"/>
  <c r="Q33" i="6"/>
  <c r="V34" i="6"/>
  <c r="F35" i="6"/>
  <c r="H35" i="6" s="1"/>
  <c r="W35" i="6"/>
  <c r="G44" i="6"/>
  <c r="T44" i="6"/>
  <c r="J46" i="6"/>
  <c r="G33" i="6"/>
  <c r="G37" i="6" s="1"/>
  <c r="P33" i="6"/>
  <c r="T33" i="6"/>
  <c r="T37" i="6" s="1"/>
  <c r="Q34" i="6"/>
  <c r="N34" i="6" s="1"/>
  <c r="J43" i="5"/>
  <c r="J49" i="5" s="1"/>
  <c r="D34" i="5"/>
  <c r="M35" i="5"/>
  <c r="S44" i="5"/>
  <c r="U44" i="5" s="1"/>
  <c r="I46" i="5"/>
  <c r="K46" i="5" s="1"/>
  <c r="Q46" i="5"/>
  <c r="N46" i="5" s="1"/>
  <c r="V46" i="5"/>
  <c r="P47" i="5"/>
  <c r="I37" i="5"/>
  <c r="P43" i="5"/>
  <c r="T43" i="5"/>
  <c r="T49" i="5" s="1"/>
  <c r="W44" i="5"/>
  <c r="P46" i="5"/>
  <c r="F47" i="5"/>
  <c r="H47" i="5" s="1"/>
  <c r="G43" i="5"/>
  <c r="G49" i="5" s="1"/>
  <c r="S43" i="5"/>
  <c r="I44" i="5"/>
  <c r="K44" i="5" s="1"/>
  <c r="Q44" i="5"/>
  <c r="N44" i="5" s="1"/>
  <c r="V44" i="5"/>
  <c r="F45" i="5"/>
  <c r="H45" i="5" s="1"/>
  <c r="S45" i="5"/>
  <c r="U45" i="5" s="1"/>
  <c r="W45" i="5"/>
  <c r="M45" i="5"/>
  <c r="S47" i="5"/>
  <c r="U47" i="5" s="1"/>
  <c r="F43" i="5"/>
  <c r="W43" i="5"/>
  <c r="D44" i="5"/>
  <c r="I45" i="5"/>
  <c r="K45" i="5" s="1"/>
  <c r="Q45" i="5"/>
  <c r="N45" i="5" s="1"/>
  <c r="V45" i="5"/>
  <c r="Q47" i="5"/>
  <c r="N47" i="5" s="1"/>
  <c r="W47" i="5"/>
  <c r="X47" i="5" s="1"/>
  <c r="H35" i="5"/>
  <c r="U34" i="5"/>
  <c r="U35" i="5"/>
  <c r="K34" i="5"/>
  <c r="N34" i="5"/>
  <c r="Z34" i="5"/>
  <c r="K35" i="5"/>
  <c r="D45" i="5"/>
  <c r="K47" i="5"/>
  <c r="D35" i="5"/>
  <c r="V34" i="5"/>
  <c r="W35" i="5"/>
  <c r="X35" i="5" s="1"/>
  <c r="Q43" i="5"/>
  <c r="G33" i="5"/>
  <c r="G37" i="5" s="1"/>
  <c r="P33" i="5"/>
  <c r="T33" i="5"/>
  <c r="T37" i="5" s="1"/>
  <c r="F46" i="5"/>
  <c r="H46" i="5" s="1"/>
  <c r="S46" i="5"/>
  <c r="U46" i="5" s="1"/>
  <c r="W46" i="5"/>
  <c r="Z46" i="5" s="1"/>
  <c r="F33" i="5"/>
  <c r="J33" i="5"/>
  <c r="J37" i="5" s="1"/>
  <c r="S33" i="5"/>
  <c r="W33" i="5"/>
  <c r="G34" i="5"/>
  <c r="H34" i="5" s="1"/>
  <c r="P34" i="5"/>
  <c r="Q35" i="5"/>
  <c r="N35" i="5" s="1"/>
  <c r="P44" i="5"/>
  <c r="X33" i="4"/>
  <c r="M34" i="4"/>
  <c r="C46" i="4"/>
  <c r="S46" i="4"/>
  <c r="U46" i="4" s="1"/>
  <c r="W47" i="4"/>
  <c r="Z47" i="4" s="1"/>
  <c r="I45" i="4"/>
  <c r="K45" i="4" s="1"/>
  <c r="Q45" i="4"/>
  <c r="Q46" i="4"/>
  <c r="N46" i="4" s="1"/>
  <c r="F47" i="4"/>
  <c r="I44" i="4"/>
  <c r="K44" i="4" s="1"/>
  <c r="Q44" i="4"/>
  <c r="N44" i="4" s="1"/>
  <c r="V44" i="4"/>
  <c r="V45" i="4"/>
  <c r="P46" i="4"/>
  <c r="P44" i="4"/>
  <c r="F46" i="4"/>
  <c r="H46" i="4" s="1"/>
  <c r="I47" i="4"/>
  <c r="K47" i="4" s="1"/>
  <c r="S47" i="4"/>
  <c r="U47" i="4" s="1"/>
  <c r="D33" i="4"/>
  <c r="Z33" i="4" s="1"/>
  <c r="H44" i="4"/>
  <c r="H34" i="4"/>
  <c r="U34" i="4"/>
  <c r="U44" i="4"/>
  <c r="D34" i="4"/>
  <c r="Z34" i="4" s="1"/>
  <c r="N47" i="4"/>
  <c r="N35" i="4"/>
  <c r="K33" i="4"/>
  <c r="R35" i="4"/>
  <c r="G33" i="4"/>
  <c r="G37" i="4" s="1"/>
  <c r="Q34" i="4"/>
  <c r="N34" i="4" s="1"/>
  <c r="I35" i="4"/>
  <c r="G43" i="4"/>
  <c r="G49" i="4" s="1"/>
  <c r="P43" i="4"/>
  <c r="T43" i="4"/>
  <c r="D45" i="4"/>
  <c r="T45" i="4"/>
  <c r="D46" i="4"/>
  <c r="I34" i="4"/>
  <c r="K34" i="4" s="1"/>
  <c r="V34" i="4"/>
  <c r="F35" i="4"/>
  <c r="H35" i="4" s="1"/>
  <c r="J35" i="4"/>
  <c r="J37" i="4" s="1"/>
  <c r="S35" i="4"/>
  <c r="U35" i="4" s="1"/>
  <c r="W35" i="4"/>
  <c r="Z35" i="4" s="1"/>
  <c r="F45" i="4"/>
  <c r="H45" i="4" s="1"/>
  <c r="S45" i="4"/>
  <c r="W45" i="4"/>
  <c r="P33" i="4"/>
  <c r="V35" i="4"/>
  <c r="G47" i="4"/>
  <c r="I46" i="4"/>
  <c r="K46" i="4" s="1"/>
  <c r="V46" i="4"/>
  <c r="T33" i="4"/>
  <c r="T37" i="4" s="1"/>
  <c r="K37" i="6" l="1"/>
  <c r="Z45" i="4"/>
  <c r="M35" i="4"/>
  <c r="Z35" i="6"/>
  <c r="Z35" i="5"/>
  <c r="K37" i="5"/>
  <c r="O34" i="4"/>
  <c r="U33" i="4"/>
  <c r="K35" i="4"/>
  <c r="R34" i="4"/>
  <c r="N33" i="4"/>
  <c r="W37" i="4"/>
  <c r="J43" i="6"/>
  <c r="J49" i="6" s="1"/>
  <c r="I46" i="6"/>
  <c r="K46" i="6" s="1"/>
  <c r="D33" i="6"/>
  <c r="Q37" i="6"/>
  <c r="N37" i="6" s="1"/>
  <c r="N33" i="6"/>
  <c r="I43" i="6"/>
  <c r="C34" i="6"/>
  <c r="E34" i="6" s="1"/>
  <c r="X45" i="6"/>
  <c r="R44" i="6"/>
  <c r="M46" i="6"/>
  <c r="O46" i="6" s="1"/>
  <c r="R46" i="6"/>
  <c r="R47" i="6"/>
  <c r="M47" i="6"/>
  <c r="O47" i="6" s="1"/>
  <c r="O34" i="6"/>
  <c r="C35" i="6"/>
  <c r="X35" i="6"/>
  <c r="R34" i="6"/>
  <c r="U33" i="6"/>
  <c r="H33" i="6"/>
  <c r="S43" i="6"/>
  <c r="V46" i="6"/>
  <c r="F44" i="6"/>
  <c r="H44" i="6" s="1"/>
  <c r="R33" i="6"/>
  <c r="P37" i="6"/>
  <c r="M33" i="6"/>
  <c r="X34" i="6"/>
  <c r="W47" i="6"/>
  <c r="Z47" i="6" s="1"/>
  <c r="V43" i="6"/>
  <c r="R43" i="6"/>
  <c r="P49" i="6"/>
  <c r="G49" i="6"/>
  <c r="W43" i="6"/>
  <c r="S44" i="6"/>
  <c r="U44" i="6" s="1"/>
  <c r="W46" i="6"/>
  <c r="Z46" i="6" s="1"/>
  <c r="Y47" i="6"/>
  <c r="W37" i="6"/>
  <c r="N44" i="6"/>
  <c r="T49" i="6"/>
  <c r="V37" i="6"/>
  <c r="F43" i="6"/>
  <c r="X44" i="6"/>
  <c r="N43" i="6"/>
  <c r="Q49" i="6"/>
  <c r="C43" i="6"/>
  <c r="M45" i="6"/>
  <c r="O45" i="6" s="1"/>
  <c r="R45" i="6"/>
  <c r="C33" i="6"/>
  <c r="E47" i="6"/>
  <c r="U37" i="6"/>
  <c r="F37" i="6"/>
  <c r="H37" i="6" s="1"/>
  <c r="W37" i="5"/>
  <c r="X34" i="5"/>
  <c r="C33" i="5"/>
  <c r="F37" i="5"/>
  <c r="H37" i="5" s="1"/>
  <c r="H33" i="5"/>
  <c r="V43" i="5"/>
  <c r="C47" i="5"/>
  <c r="M46" i="5"/>
  <c r="O46" i="5" s="1"/>
  <c r="R46" i="5"/>
  <c r="R47" i="5"/>
  <c r="M47" i="5"/>
  <c r="O47" i="5" s="1"/>
  <c r="C44" i="5"/>
  <c r="E44" i="5" s="1"/>
  <c r="M34" i="5"/>
  <c r="O34" i="5" s="1"/>
  <c r="R34" i="5"/>
  <c r="F44" i="5"/>
  <c r="H44" i="5" s="1"/>
  <c r="N43" i="5"/>
  <c r="Q49" i="5"/>
  <c r="N49" i="5" s="1"/>
  <c r="X44" i="5"/>
  <c r="S49" i="5"/>
  <c r="U49" i="5" s="1"/>
  <c r="U43" i="5"/>
  <c r="X46" i="5"/>
  <c r="C35" i="5"/>
  <c r="Z45" i="5"/>
  <c r="Z44" i="5"/>
  <c r="O35" i="5"/>
  <c r="X33" i="5"/>
  <c r="N33" i="5"/>
  <c r="D33" i="5"/>
  <c r="D37" i="5" s="1"/>
  <c r="O45" i="5"/>
  <c r="K33" i="5"/>
  <c r="R35" i="5"/>
  <c r="S37" i="5"/>
  <c r="U37" i="5" s="1"/>
  <c r="U33" i="5"/>
  <c r="I43" i="5"/>
  <c r="C34" i="5"/>
  <c r="E34" i="5" s="1"/>
  <c r="W49" i="5"/>
  <c r="R45" i="5"/>
  <c r="M44" i="5"/>
  <c r="O44" i="5" s="1"/>
  <c r="R44" i="5"/>
  <c r="R33" i="5"/>
  <c r="P37" i="5"/>
  <c r="M33" i="5"/>
  <c r="X45" i="5"/>
  <c r="H43" i="5"/>
  <c r="R43" i="5"/>
  <c r="P49" i="5"/>
  <c r="M43" i="5"/>
  <c r="D43" i="5"/>
  <c r="V37" i="5"/>
  <c r="Q37" i="5"/>
  <c r="N37" i="5" s="1"/>
  <c r="C34" i="4"/>
  <c r="E34" i="4" s="1"/>
  <c r="D43" i="4"/>
  <c r="D49" i="4" s="1"/>
  <c r="X44" i="4"/>
  <c r="I43" i="4"/>
  <c r="Y46" i="4"/>
  <c r="F43" i="4"/>
  <c r="C35" i="4"/>
  <c r="E35" i="4" s="1"/>
  <c r="P47" i="4"/>
  <c r="J43" i="4"/>
  <c r="J49" i="4" s="1"/>
  <c r="R33" i="4"/>
  <c r="P37" i="4"/>
  <c r="M33" i="4"/>
  <c r="O33" i="4" s="1"/>
  <c r="X34" i="4"/>
  <c r="V47" i="4"/>
  <c r="P45" i="4"/>
  <c r="Q43" i="4"/>
  <c r="O35" i="4"/>
  <c r="F37" i="4"/>
  <c r="H37" i="4" s="1"/>
  <c r="I37" i="4"/>
  <c r="K37" i="4" s="1"/>
  <c r="H33" i="4"/>
  <c r="H47" i="4"/>
  <c r="N45" i="4"/>
  <c r="T49" i="4"/>
  <c r="S37" i="4"/>
  <c r="U37" i="4" s="1"/>
  <c r="E46" i="4"/>
  <c r="Q37" i="4"/>
  <c r="N37" i="4" s="1"/>
  <c r="S43" i="4"/>
  <c r="X35" i="4"/>
  <c r="M44" i="4"/>
  <c r="O44" i="4" s="1"/>
  <c r="R44" i="4"/>
  <c r="M46" i="4"/>
  <c r="O46" i="4" s="1"/>
  <c r="R46" i="4"/>
  <c r="X45" i="4"/>
  <c r="D37" i="4"/>
  <c r="V43" i="4"/>
  <c r="C33" i="4"/>
  <c r="W46" i="4"/>
  <c r="Z46" i="4" s="1"/>
  <c r="V37" i="4"/>
  <c r="W43" i="4"/>
  <c r="P49" i="4"/>
  <c r="M43" i="4"/>
  <c r="U45" i="4"/>
  <c r="X47" i="6" l="1"/>
  <c r="O33" i="6"/>
  <c r="Z37" i="4"/>
  <c r="N49" i="6"/>
  <c r="Z37" i="5"/>
  <c r="O33" i="5"/>
  <c r="Y34" i="5"/>
  <c r="X46" i="4"/>
  <c r="E33" i="6"/>
  <c r="C37" i="6"/>
  <c r="Y37" i="6" s="1"/>
  <c r="Y33" i="6"/>
  <c r="X37" i="6"/>
  <c r="F49" i="6"/>
  <c r="H49" i="6" s="1"/>
  <c r="H43" i="6"/>
  <c r="C44" i="6"/>
  <c r="X43" i="6"/>
  <c r="V49" i="6"/>
  <c r="Y43" i="6"/>
  <c r="R49" i="6"/>
  <c r="X46" i="6"/>
  <c r="S49" i="6"/>
  <c r="U49" i="6" s="1"/>
  <c r="U43" i="6"/>
  <c r="K43" i="6"/>
  <c r="I49" i="6"/>
  <c r="K49" i="6" s="1"/>
  <c r="D44" i="6"/>
  <c r="Z44" i="6" s="1"/>
  <c r="M37" i="6"/>
  <c r="O37" i="6" s="1"/>
  <c r="R37" i="6"/>
  <c r="D37" i="6"/>
  <c r="Z37" i="6" s="1"/>
  <c r="Z33" i="6"/>
  <c r="Y34" i="6"/>
  <c r="M43" i="6"/>
  <c r="O43" i="6" s="1"/>
  <c r="M44" i="6"/>
  <c r="O44" i="6" s="1"/>
  <c r="C46" i="6"/>
  <c r="E46" i="6" s="1"/>
  <c r="E35" i="6"/>
  <c r="Y35" i="6"/>
  <c r="D43" i="6"/>
  <c r="C45" i="6"/>
  <c r="W49" i="6"/>
  <c r="K43" i="5"/>
  <c r="I49" i="5"/>
  <c r="K49" i="5" s="1"/>
  <c r="E35" i="5"/>
  <c r="Y35" i="5"/>
  <c r="E33" i="5"/>
  <c r="C37" i="5"/>
  <c r="E37" i="5" s="1"/>
  <c r="Y33" i="5"/>
  <c r="C45" i="5"/>
  <c r="D47" i="5"/>
  <c r="Z47" i="5" s="1"/>
  <c r="Y37" i="5"/>
  <c r="X37" i="5"/>
  <c r="M49" i="5"/>
  <c r="O49" i="5" s="1"/>
  <c r="R49" i="5"/>
  <c r="Y47" i="5"/>
  <c r="X43" i="5"/>
  <c r="V49" i="5"/>
  <c r="C46" i="5"/>
  <c r="M37" i="5"/>
  <c r="O37" i="5" s="1"/>
  <c r="R37" i="5"/>
  <c r="C43" i="5"/>
  <c r="Z43" i="5"/>
  <c r="O43" i="5"/>
  <c r="F49" i="5"/>
  <c r="H49" i="5" s="1"/>
  <c r="Y44" i="5"/>
  <c r="Z33" i="5"/>
  <c r="C47" i="4"/>
  <c r="E47" i="4" s="1"/>
  <c r="X37" i="4"/>
  <c r="C45" i="4"/>
  <c r="N43" i="4"/>
  <c r="Q49" i="4"/>
  <c r="N49" i="4" s="1"/>
  <c r="X47" i="4"/>
  <c r="M37" i="4"/>
  <c r="O37" i="4" s="1"/>
  <c r="R37" i="4"/>
  <c r="K43" i="4"/>
  <c r="I49" i="4"/>
  <c r="K49" i="4" s="1"/>
  <c r="E33" i="4"/>
  <c r="C37" i="4"/>
  <c r="E37" i="4" s="1"/>
  <c r="Y33" i="4"/>
  <c r="X43" i="4"/>
  <c r="V49" i="4"/>
  <c r="S49" i="4"/>
  <c r="U49" i="4" s="1"/>
  <c r="U43" i="4"/>
  <c r="F49" i="4"/>
  <c r="H49" i="4" s="1"/>
  <c r="H43" i="4"/>
  <c r="W49" i="4"/>
  <c r="Z49" i="4" s="1"/>
  <c r="Z43" i="4"/>
  <c r="C43" i="4"/>
  <c r="C44" i="4"/>
  <c r="R49" i="4"/>
  <c r="M45" i="4"/>
  <c r="O45" i="4" s="1"/>
  <c r="R45" i="4"/>
  <c r="R47" i="4"/>
  <c r="M47" i="4"/>
  <c r="O47" i="4" s="1"/>
  <c r="O43" i="4"/>
  <c r="Y35" i="4"/>
  <c r="R43" i="4"/>
  <c r="Y34" i="4"/>
  <c r="Y47" i="4" l="1"/>
  <c r="D49" i="6"/>
  <c r="Z49" i="6" s="1"/>
  <c r="Y46" i="6"/>
  <c r="D49" i="5"/>
  <c r="Z49" i="5" s="1"/>
  <c r="E47" i="5"/>
  <c r="Y37" i="4"/>
  <c r="X49" i="6"/>
  <c r="E44" i="6"/>
  <c r="Y44" i="6"/>
  <c r="E45" i="6"/>
  <c r="Y45" i="6"/>
  <c r="M49" i="6"/>
  <c r="O49" i="6" s="1"/>
  <c r="E43" i="6"/>
  <c r="Z43" i="6"/>
  <c r="C49" i="6"/>
  <c r="E37" i="6"/>
  <c r="E43" i="5"/>
  <c r="C49" i="5"/>
  <c r="E49" i="5" s="1"/>
  <c r="X49" i="5"/>
  <c r="E45" i="5"/>
  <c r="Y45" i="5"/>
  <c r="E46" i="5"/>
  <c r="Y46" i="5"/>
  <c r="Y43" i="5"/>
  <c r="E43" i="4"/>
  <c r="C49" i="4"/>
  <c r="E49" i="4" s="1"/>
  <c r="X49" i="4"/>
  <c r="E44" i="4"/>
  <c r="Y44" i="4"/>
  <c r="E45" i="4"/>
  <c r="Y45" i="4"/>
  <c r="M49" i="4"/>
  <c r="O49" i="4" s="1"/>
  <c r="Y43" i="4"/>
  <c r="E49" i="6" l="1"/>
  <c r="Y49" i="6"/>
  <c r="Y49" i="5"/>
  <c r="Y49" i="4"/>
</calcChain>
</file>

<file path=xl/sharedStrings.xml><?xml version="1.0" encoding="utf-8"?>
<sst xmlns="http://schemas.openxmlformats.org/spreadsheetml/2006/main" count="1048" uniqueCount="202">
  <si>
    <t xml:space="preserve">TOTAL </t>
  </si>
  <si>
    <t>%</t>
  </si>
  <si>
    <t>NON</t>
  </si>
  <si>
    <t xml:space="preserve">CHANGE IN </t>
  </si>
  <si>
    <t>ROOM NIGHTS</t>
  </si>
  <si>
    <t>AVERAGE</t>
  </si>
  <si>
    <t>FEBRUARY</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</si>
  <si>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</si>
  <si>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</si>
  <si>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</si>
  <si>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</si>
  <si>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</si>
  <si>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</si>
  <si>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</si>
  <si>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</si>
  <si>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</si>
  <si>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</si>
  <si>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</si>
  <si>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</si>
  <si>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</si>
  <si>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</si>
  <si>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</si>
  <si>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</si>
  <si>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</si>
  <si>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</si>
  <si>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</si>
  <si>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</si>
  <si>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</si>
  <si>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</si>
  <si>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FEBRUARY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</si>
  <si>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</si>
  <si>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</si>
  <si>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</si>
  <si>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</si>
  <si>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</si>
  <si>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</si>
  <si>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</si>
  <si>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FEBRUARY)</t>
  </si>
  <si>
    <t>REGISTRATIONS AND OCCUPANCY RATE</t>
  </si>
  <si>
    <t>FOR THE MONTH OF FEBRUARY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</si>
  <si>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</si>
  <si>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</si>
  <si>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</si>
  <si>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</si>
  <si>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</si>
  <si>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</si>
  <si>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</si>
  <si>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</si>
  <si>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</si>
  <si>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</si>
  <si>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</si>
  <si>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</si>
  <si>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</si>
  <si>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</si>
  <si>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</si>
  <si>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</si>
  <si>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</si>
  <si>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</si>
  <si>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</si>
  <si>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</si>
  <si>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</si>
  <si>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</si>
  <si>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</si>
  <si>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</si>
  <si>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</si>
  <si>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FEBRUARY 2015</t>
  </si>
  <si>
    <t>BY REGION AS OF FEBRUARY 2015</t>
  </si>
  <si>
    <t>1/ Metropolitan Region includes the following municipalities: Bayamón, Cataño, Guaynabo, San Juan and Carolina.</t>
  </si>
  <si>
    <t>2/ Includes Paradores.</t>
  </si>
  <si>
    <t>FISCAL YEAR 2014-2015</t>
  </si>
  <si>
    <t xml:space="preserve"> AS OF FEBRUARY 2015</t>
  </si>
  <si>
    <t>14/13</t>
  </si>
  <si>
    <t>BY REGION - FEBRUARY 2015</t>
  </si>
  <si>
    <t>Classification by</t>
  </si>
  <si>
    <t>Average Room Rate $</t>
  </si>
  <si>
    <t>CHANGE %</t>
  </si>
  <si>
    <t>Number of Rooms</t>
  </si>
  <si>
    <t>February 2015</t>
  </si>
  <si>
    <t>February 2014</t>
  </si>
  <si>
    <t>Metropolitan</t>
  </si>
  <si>
    <t>Grand Total</t>
  </si>
  <si>
    <t>BY AREA - FEBRUARY 2015</t>
  </si>
  <si>
    <t>Area</t>
  </si>
  <si>
    <t>Metro</t>
  </si>
  <si>
    <t>Non Metro</t>
  </si>
  <si>
    <t>PARADORES - FEBRUARY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</si>
  <si>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</si>
  <si>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</si>
  <si>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</si>
  <si>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</si>
  <si>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</si>
  <si>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</si>
  <si>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</si>
  <si>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</si>
  <si>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</si>
  <si>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</si>
  <si>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</si>
  <si>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</si>
  <si>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</si>
  <si>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</si>
  <si>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</si>
  <si>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</si>
  <si>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</si>
  <si>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</si>
  <si>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</si>
  <si>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</si>
  <si>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</si>
  <si>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</si>
  <si>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</si>
  <si>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</si>
  <si>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</si>
  <si>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</si>
  <si>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</si>
  <si>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</si>
  <si>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</si>
  <si>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</si>
  <si>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</si>
  <si>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</si>
  <si>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</si>
  <si>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</si>
  <si>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</si>
  <si>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</si>
  <si>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</si>
  <si>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</si>
  <si>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</si>
  <si>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</si>
  <si>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</si>
  <si>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</si>
  <si>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</si>
  <si>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</si>
  <si>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</si>
  <si>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</si>
  <si>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</si>
  <si>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</si>
  <si>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</si>
  <si>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</si>
  <si>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</si>
  <si>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</si>
  <si>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</si>
  <si>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</si>
  <si>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2015 Jul</t>
  </si>
  <si>
    <t>2015 Aug</t>
  </si>
  <si>
    <t>2015 Sep</t>
  </si>
  <si>
    <t>2015 Oct</t>
  </si>
  <si>
    <t>2015 Nov</t>
  </si>
  <si>
    <t>2015 Dec</t>
  </si>
  <si>
    <t>CALENDAR YEAR 2014 R</t>
  </si>
  <si>
    <t>PERCENTAGE CHANGE:  CALENDAR YEAR 2015 vs 2014</t>
  </si>
  <si>
    <t>ADR $</t>
  </si>
  <si>
    <t>Jul</t>
  </si>
  <si>
    <t>Total Registrations</t>
  </si>
  <si>
    <t xml:space="preserve">by: Carlos Acobis </t>
  </si>
  <si>
    <t>PRTC - Registration and Occupancy %/ Average Room Rate (ARR$) Report Surveys</t>
  </si>
  <si>
    <t>Rooms Available</t>
  </si>
  <si>
    <t>Rooms Occupied</t>
  </si>
  <si>
    <t>FISCAL YEAR 2015 VS. 2014</t>
  </si>
  <si>
    <t>ARR$</t>
  </si>
  <si>
    <t>Occupancy %</t>
  </si>
  <si>
    <t>REGISTRATION AND OCCUPANCY SURVEY DATA FOR ENDORSED LODGINGS*</t>
  </si>
  <si>
    <t>PRTC MONTHLY STATISTICS REPORT</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</si>
  <si>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</si>
  <si>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</si>
  <si>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</si>
  <si>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</si>
  <si>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</si>
  <si>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</si>
  <si>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</si>
  <si>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</si>
  <si>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</si>
  <si>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</si>
  <si>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</si>
  <si>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</si>
  <si>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</si>
  <si>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</si>
  <si>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</si>
  <si>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</si>
  <si>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</si>
  <si>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</si>
  <si>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</si>
  <si>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</si>
  <si>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</si>
  <si>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</si>
  <si>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</si>
  <si>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</si>
  <si>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</si>
  <si>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</si>
  <si>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</si>
  <si>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</si>
  <si>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</si>
  <si>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</si>
  <si>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</si>
  <si>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</si>
  <si>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</si>
  <si>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</si>
  <si>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</si>
  <si>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</si>
  <si>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</si>
  <si>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</si>
  <si>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</si>
  <si>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23 de abril de 2015</t>
  </si>
  <si>
    <t>* Sample includes 104 endorsed hotels and paradors representing over 12,500 rooms and over 95% of endorsed universe.</t>
  </si>
  <si>
    <r>
      <t xml:space="preserve">For the month of February 2015, the tourism lodging sector had a great preformance for the period.  The occupancy percentage shows a growth of 5.5 points closing at 79.2%.  Total registrations ended with a 8.2% advance from 189,132 in 2014 to 204,618 in 2015.  Non-residents registrations outperformed last year by 8.7% while Residents keep showing sings of improvement with a 6.3% gain.  Total rooms occupied increased by 7.3%.  Room supply enters a period of stabilization with almost even results.  The Average Room Rate (ARR$) for the month jumped 7.1% with a selling rate of $183.98 in 2015 vs. $171.78 in 2014.  As for Paradores, the occupancy rate for February 2015 </t>
    </r>
    <r>
      <rPr>
        <sz val="9"/>
        <color theme="1"/>
        <rFont val="Arial Black"/>
        <family val="2"/>
      </rPr>
      <t>reveal a 2.5</t>
    </r>
    <r>
      <rPr>
        <sz val="9"/>
        <rFont val="Arial Black"/>
        <family val="2"/>
      </rPr>
      <t xml:space="preserve"> points rise when compared with last year 2014.  Total registrations for Paradores expose a -8.2% loss from 8,070 in 2014 to 7,405 in 2015.  As mentioned previosuly, this reduction is attributed to the removal of three (2) lodgings from the Paradores survey sample due to loss of endorsement or closings.  Average Room Rate (ARR$) for Paradores surpassed 2014 by 7.6% for a total gain of $6.72.                                                                                                               Fiscal Year To Date 2015 finished off with a 0.3 percentage points increase on its occupancy rate closing at 68.5%.  Total registrations ended with a 4.8% climb from 1,572,750 in 2014 to 1,648,764 in 2015.  Non-residents and Residents registrations exceeded previous year by 7.0% and 0.8% respectively.  Room demand ended positive with a 2.4% rise, meanwhile, room supply remains over fiscal year 2014 by 2.0%.  The (ARR$) for fiscal period 2015 turned out 3.8% ahead of 2014, closing at $151.07 vs. $145.58 for a total gain of $5.49.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</si>
</sst>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1"/>
      <name val="Arial"/>
      <family val="2"/>
    </font>
    <font>
      <sz val="10"/>
      <color rgb="FFFF0000"/>
      <name val="Arial"/>
      <family val="2"/>
    </font>
    <font>
      <sz val="10"/>
      <color theme="0"/>
      <name val="Arial"/>
      <family val="2"/>
    </font>
    <font>
      <sz val="9"/>
      <name val="Arial Black"/>
      <family val="2"/>
    </font>
    <font>
      <sz val="9"/>
      <color theme="1"/>
      <name val="Arial Black"/>
      <family val="2"/>
    </font>
    <font>
      <sz val="9"/>
      <name val="Arial"/>
      <family val="2"/>
    </font>
    <font>
      <b/>
      <sz val="9"/>
      <color theme="1"/>
      <name val="Calibri"/>
      <family val="2"/>
      <scheme val="minor"/>
    </font>
    <font>
      <b/>
      <sz val="10"/>
      <color theme="1"/>
      <name val="Calibri"/>
      <family val="2"/>
      <scheme val="minor"/>
    </font>
    <font>
      <sz val="8"/>
      <color theme="1"/>
      <name val="Calibri"/>
      <family val="2"/>
      <scheme val="minor"/>
    </font>
    <font>
      <sz val="10"/>
      <color theme="7" tint="0.39997558519241921"/>
      <name val="Arial"/>
      <family val="2"/>
    </font>
    <font>
      <b/>
      <sz val="10"/>
      <color theme="7" tint="0.39997558519241921"/>
      <name val="Arial"/>
      <family val="2"/>
    </font>
    <font>
      <b/>
      <sz val="10"/>
      <color theme="1"/>
      <name val="Arial"/>
      <family val="2"/>
    </font>
    <font>
      <b/>
      <sz val="11"/>
      <color rgb="FF92D050"/>
      <name val="Calibri"/>
      <family val="2"/>
      <scheme val="minor"/>
    </font>
    <font>
      <b/>
      <sz val="12"/>
      <color theme="1"/>
      <name val="Calibri"/>
      <family val="2"/>
      <scheme val="minor"/>
    </font>
    <font>
      <b/>
      <sz val="14"/>
      <color theme="1"/>
      <name val="Calibri"/>
      <family val="2"/>
      <scheme val="minor"/>
    </font>
    <font>
      <b/>
      <sz val="22"/>
      <color theme="1"/>
      <name val="Calibri"/>
      <family val="2"/>
      <scheme val="minor"/>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3">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theme="4" tint="-0.24994659260841701"/>
      </right>
      <top/>
      <bottom style="medium">
        <color theme="4" tint="-0.24994659260841701"/>
      </bottom>
      <diagonal/>
    </border>
    <border>
      <left/>
      <right/>
      <top/>
      <bottom style="medium">
        <color theme="4" tint="-0.24994659260841701"/>
      </bottom>
      <diagonal/>
    </border>
    <border>
      <left style="medium">
        <color theme="4" tint="-0.24994659260841701"/>
      </left>
      <right/>
      <top/>
      <bottom style="medium">
        <color theme="4" tint="-0.24994659260841701"/>
      </bottom>
      <diagonal/>
    </border>
    <border>
      <left/>
      <right style="medium">
        <color theme="4" tint="-0.24994659260841701"/>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medium">
        <color theme="4" tint="-0.24994659260841701"/>
      </left>
      <right/>
      <top/>
      <bottom/>
      <diagonal/>
    </border>
    <border>
      <left/>
      <right style="double">
        <color indexed="64"/>
      </right>
      <top/>
      <bottom/>
      <diagonal/>
    </border>
    <border>
      <left/>
      <right style="medium">
        <color theme="3"/>
      </right>
      <top/>
      <bottom/>
      <diagonal/>
    </border>
    <border>
      <left style="medium">
        <color theme="3"/>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top style="medium">
        <color indexed="64"/>
      </top>
      <bottom style="medium">
        <color indexed="64"/>
      </bottom>
      <diagonal/>
    </border>
    <border>
      <left/>
      <right style="medium">
        <color theme="4" tint="-0.24994659260841701"/>
      </right>
      <top style="medium">
        <color theme="4" tint="-0.24994659260841701"/>
      </top>
      <bottom/>
      <diagonal/>
    </border>
    <border>
      <left/>
      <right/>
      <top style="medium">
        <color theme="4" tint="-0.24994659260841701"/>
      </top>
      <bottom/>
      <diagonal/>
    </border>
    <border>
      <left style="medium">
        <color theme="4" tint="-0.24994659260841701"/>
      </left>
      <right/>
      <top style="medium">
        <color theme="4" tint="-0.24994659260841701"/>
      </top>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61">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0" borderId="0" xfId="4"/>
    <xf numFmtId="0" fontId="47" fillId="0" borderId="0" xfId="4" applyFont="1"/>
    <xf numFmtId="0" fontId="48" fillId="0" borderId="0" xfId="4" applyFont="1"/>
    <xf numFmtId="0" fontId="49" fillId="0" borderId="0" xfId="4" applyFont="1" applyFill="1"/>
    <xf numFmtId="37" fontId="49" fillId="0" borderId="0" xfId="4" applyNumberFormat="1" applyFont="1" applyFill="1"/>
    <xf numFmtId="0" fontId="47" fillId="17" borderId="142" xfId="4" applyFont="1" applyFill="1" applyBorder="1"/>
    <xf numFmtId="0" fontId="47" fillId="17" borderId="143" xfId="4" applyFont="1" applyFill="1" applyBorder="1"/>
    <xf numFmtId="8" fontId="49" fillId="17" borderId="143" xfId="4" applyNumberFormat="1" applyFont="1" applyFill="1" applyBorder="1"/>
    <xf numFmtId="0" fontId="49" fillId="17" borderId="143" xfId="4" applyFont="1" applyFill="1" applyBorder="1"/>
    <xf numFmtId="0" fontId="47" fillId="17" borderId="144" xfId="4" applyFont="1" applyFill="1" applyBorder="1"/>
    <xf numFmtId="0" fontId="47" fillId="17" borderId="145" xfId="4" applyFont="1" applyFill="1" applyBorder="1"/>
    <xf numFmtId="0" fontId="47" fillId="17" borderId="0" xfId="4" applyFont="1" applyFill="1" applyBorder="1"/>
    <xf numFmtId="0" fontId="47" fillId="17" borderId="149" xfId="4" applyFont="1" applyFill="1" applyBorder="1"/>
    <xf numFmtId="0" fontId="47" fillId="17" borderId="151" xfId="4" applyFont="1" applyFill="1" applyBorder="1"/>
    <xf numFmtId="0" fontId="47" fillId="17" borderId="152" xfId="4" applyFont="1" applyFill="1" applyBorder="1"/>
    <xf numFmtId="0" fontId="13" fillId="17" borderId="151" xfId="4" applyFill="1" applyBorder="1"/>
    <xf numFmtId="0" fontId="13" fillId="17" borderId="0" xfId="4" applyFill="1" applyBorder="1"/>
    <xf numFmtId="0" fontId="13" fillId="17" borderId="152" xfId="4" applyFill="1" applyBorder="1"/>
    <xf numFmtId="0" fontId="13" fillId="17" borderId="145" xfId="4" applyFill="1" applyBorder="1"/>
    <xf numFmtId="0" fontId="13" fillId="17" borderId="149" xfId="4" applyFill="1" applyBorder="1"/>
    <xf numFmtId="0" fontId="13" fillId="0" borderId="0" xfId="4" applyFill="1"/>
    <xf numFmtId="0" fontId="47" fillId="0" borderId="0" xfId="4" applyFont="1" applyFill="1"/>
    <xf numFmtId="0" fontId="13" fillId="17" borderId="149" xfId="4" applyFill="1" applyBorder="1" applyAlignment="1"/>
    <xf numFmtId="0" fontId="13" fillId="17" borderId="145" xfId="4" applyFill="1" applyBorder="1" applyAlignment="1"/>
    <xf numFmtId="0" fontId="13" fillId="17" borderId="0" xfId="4" applyFill="1" applyBorder="1" applyAlignment="1"/>
    <xf numFmtId="8" fontId="47" fillId="0" borderId="0" xfId="4" applyNumberFormat="1" applyFont="1"/>
    <xf numFmtId="0" fontId="48" fillId="17" borderId="145" xfId="4" applyFont="1" applyFill="1" applyBorder="1"/>
    <xf numFmtId="0" fontId="48" fillId="17" borderId="0" xfId="4" applyFont="1" applyFill="1" applyBorder="1"/>
    <xf numFmtId="0" fontId="48" fillId="17" borderId="149" xfId="4" applyFont="1" applyFill="1" applyBorder="1"/>
    <xf numFmtId="4" fontId="47" fillId="0" borderId="0" xfId="4" applyNumberFormat="1" applyFont="1"/>
    <xf numFmtId="0" fontId="13" fillId="17" borderId="0" xfId="4" applyFill="1" applyBorder="1" applyAlignment="1">
      <alignment horizontal="center"/>
    </xf>
    <xf numFmtId="0" fontId="52" fillId="17" borderId="0" xfId="4" applyFont="1" applyFill="1" applyBorder="1" applyAlignment="1">
      <alignment horizontal="center" vertical="center" wrapText="1"/>
    </xf>
    <xf numFmtId="0" fontId="53" fillId="17" borderId="0" xfId="4" applyFont="1" applyFill="1" applyBorder="1" applyAlignment="1"/>
    <xf numFmtId="0" fontId="13" fillId="17" borderId="0" xfId="4" applyFill="1" applyBorder="1" applyAlignment="1">
      <alignment horizontal="left" vertical="center"/>
    </xf>
    <xf numFmtId="166" fontId="2" fillId="17" borderId="127" xfId="5" applyNumberFormat="1" applyFont="1" applyFill="1" applyBorder="1" applyAlignment="1" applyProtection="1">
      <alignment horizontal="center" vertical="center" wrapText="1"/>
    </xf>
    <xf numFmtId="38" fontId="32" fillId="17" borderId="127" xfId="4" applyNumberFormat="1" applyFont="1" applyFill="1" applyBorder="1" applyAlignment="1">
      <alignment horizontal="center" vertical="center" wrapText="1"/>
    </xf>
    <xf numFmtId="0" fontId="2" fillId="17" borderId="73" xfId="4" applyFont="1" applyFill="1" applyBorder="1" applyAlignment="1">
      <alignment horizontal="center" vertical="center" wrapText="1"/>
    </xf>
    <xf numFmtId="166" fontId="2" fillId="17" borderId="62" xfId="5" applyNumberFormat="1" applyFont="1" applyFill="1" applyBorder="1" applyAlignment="1" applyProtection="1">
      <alignment horizontal="center" vertical="center" wrapText="1"/>
    </xf>
    <xf numFmtId="3" fontId="32" fillId="17" borderId="73" xfId="4" applyNumberFormat="1"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0" fontId="2" fillId="17" borderId="127" xfId="4" applyFont="1" applyFill="1" applyBorder="1" applyAlignment="1">
      <alignment horizontal="center" vertical="center" wrapText="1"/>
    </xf>
    <xf numFmtId="0" fontId="2" fillId="17" borderId="69" xfId="4"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1" fontId="2" fillId="17" borderId="156"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10" fontId="2" fillId="0" borderId="0" xfId="5" applyNumberFormat="1" applyFont="1" applyBorder="1" applyAlignment="1">
      <alignment horizontal="center" vertical="center" wrapText="1"/>
    </xf>
    <xf numFmtId="8" fontId="47" fillId="0" borderId="0" xfId="4" applyNumberFormat="1" applyFont="1" applyBorder="1" applyAlignment="1">
      <alignment horizontal="center" vertical="center" wrapText="1"/>
    </xf>
    <xf numFmtId="8" fontId="13" fillId="17" borderId="145" xfId="4" applyNumberFormat="1" applyFill="1" applyBorder="1" applyAlignment="1">
      <alignment horizontal="center" vertical="center" wrapText="1"/>
    </xf>
    <xf numFmtId="0" fontId="2" fillId="17" borderId="0" xfId="4" applyFont="1" applyFill="1" applyBorder="1" applyAlignment="1">
      <alignment horizontal="center" vertical="center" wrapText="1"/>
    </xf>
    <xf numFmtId="166" fontId="2" fillId="17" borderId="141" xfId="5" applyNumberFormat="1" applyFont="1" applyFill="1" applyBorder="1" applyAlignment="1" applyProtection="1">
      <alignment horizontal="center" vertical="center" wrapText="1"/>
    </xf>
    <xf numFmtId="8" fontId="32" fillId="17" borderId="141" xfId="4" applyNumberFormat="1" applyFont="1" applyFill="1" applyBorder="1" applyAlignment="1">
      <alignment horizontal="center" vertical="center" wrapText="1"/>
    </xf>
    <xf numFmtId="8" fontId="13" fillId="17" borderId="0" xfId="4" applyNumberFormat="1" applyFill="1" applyBorder="1" applyAlignment="1">
      <alignment horizontal="center" vertical="center" wrapText="1"/>
    </xf>
    <xf numFmtId="165" fontId="2" fillId="17" borderId="62" xfId="5" applyNumberFormat="1" applyFont="1" applyFill="1" applyBorder="1" applyAlignment="1" applyProtection="1">
      <alignment horizontal="center" vertical="center" wrapText="1"/>
    </xf>
    <xf numFmtId="166" fontId="32" fillId="17" borderId="73" xfId="4" applyNumberFormat="1" applyFont="1" applyFill="1" applyBorder="1" applyAlignment="1">
      <alignment horizontal="center" vertical="center" wrapText="1"/>
    </xf>
    <xf numFmtId="166" fontId="32" fillId="17" borderId="63" xfId="4" applyNumberFormat="1" applyFont="1" applyFill="1" applyBorder="1" applyAlignment="1">
      <alignment horizontal="center" vertical="center" wrapText="1"/>
    </xf>
    <xf numFmtId="0" fontId="54" fillId="17" borderId="141" xfId="4" applyFont="1" applyFill="1" applyBorder="1" applyAlignment="1">
      <alignment horizontal="center" vertical="center" wrapText="1"/>
    </xf>
    <xf numFmtId="1" fontId="2" fillId="17" borderId="141" xfId="4" applyNumberFormat="1" applyFont="1" applyFill="1" applyBorder="1" applyAlignment="1">
      <alignment horizontal="center" vertical="center" wrapText="1"/>
    </xf>
    <xf numFmtId="166" fontId="2" fillId="17" borderId="0" xfId="5" applyNumberFormat="1" applyFont="1" applyFill="1" applyBorder="1" applyAlignment="1" applyProtection="1">
      <alignment horizontal="center" vertical="center" wrapText="1"/>
    </xf>
    <xf numFmtId="8" fontId="32" fillId="17" borderId="0"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166" fontId="47" fillId="0" borderId="0" xfId="5" applyNumberFormat="1" applyFont="1" applyBorder="1" applyAlignment="1">
      <alignment horizontal="center" vertical="center" wrapText="1"/>
    </xf>
    <xf numFmtId="10" fontId="13" fillId="17" borderId="145" xfId="5" applyNumberFormat="1" applyFont="1" applyFill="1" applyBorder="1" applyAlignment="1">
      <alignment horizontal="center" vertical="center" wrapText="1"/>
    </xf>
    <xf numFmtId="10" fontId="13" fillId="17" borderId="0" xfId="5" applyNumberFormat="1" applyFont="1" applyFill="1" applyBorder="1" applyAlignment="1">
      <alignment horizontal="center" vertical="center" wrapText="1"/>
    </xf>
    <xf numFmtId="0" fontId="59" fillId="17" borderId="70" xfId="5" applyNumberFormat="1" applyFont="1" applyFill="1" applyBorder="1" applyAlignment="1">
      <alignment horizontal="center" vertical="center" wrapText="1"/>
    </xf>
    <xf numFmtId="166" fontId="32" fillId="17" borderId="70" xfId="5" applyNumberFormat="1" applyFont="1" applyFill="1" applyBorder="1" applyAlignment="1">
      <alignment horizontal="center" vertical="center" wrapText="1"/>
    </xf>
    <xf numFmtId="0" fontId="2" fillId="17" borderId="28" xfId="4" applyFont="1" applyFill="1" applyBorder="1" applyAlignment="1">
      <alignment horizontal="center" vertical="center" wrapText="1"/>
    </xf>
    <xf numFmtId="165" fontId="59" fillId="17" borderId="69" xfId="5" applyNumberFormat="1" applyFont="1" applyFill="1" applyBorder="1" applyAlignment="1">
      <alignment horizontal="center" vertical="center" wrapText="1"/>
    </xf>
    <xf numFmtId="166" fontId="32" fillId="17" borderId="141" xfId="5" applyNumberFormat="1" applyFont="1" applyFill="1" applyBorder="1" applyAlignment="1">
      <alignment horizontal="center" vertical="center" wrapText="1"/>
    </xf>
    <xf numFmtId="166" fontId="58" fillId="17" borderId="70" xfId="5"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17" fontId="2" fillId="17" borderId="145" xfId="6" applyNumberFormat="1" applyFont="1" applyFill="1" applyBorder="1" applyAlignment="1">
      <alignment horizontal="center" vertical="center" wrapText="1"/>
    </xf>
    <xf numFmtId="0" fontId="13" fillId="17" borderId="0" xfId="4" applyFill="1" applyBorder="1" applyAlignment="1">
      <alignment horizontal="center" vertical="center" wrapText="1"/>
    </xf>
    <xf numFmtId="17" fontId="2" fillId="17" borderId="0" xfId="6" applyNumberFormat="1" applyFont="1" applyFill="1" applyBorder="1" applyAlignment="1">
      <alignment horizontal="center" vertical="center" wrapText="1"/>
    </xf>
    <xf numFmtId="0" fontId="60" fillId="17" borderId="0" xfId="4" applyFont="1" applyFill="1" applyBorder="1"/>
    <xf numFmtId="0" fontId="13" fillId="17" borderId="0" xfId="4" applyFill="1" applyBorder="1" applyAlignment="1">
      <alignment horizontal="center" vertical="center"/>
    </xf>
    <xf numFmtId="0" fontId="62" fillId="17" borderId="0" xfId="4" applyFont="1" applyFill="1" applyBorder="1" applyAlignment="1">
      <alignment horizontal="center" vertical="center"/>
    </xf>
    <xf numFmtId="0" fontId="13" fillId="17" borderId="157" xfId="4" applyFill="1" applyBorder="1"/>
    <xf numFmtId="0" fontId="13" fillId="17" borderId="158" xfId="4" applyFill="1" applyBorder="1"/>
    <xf numFmtId="0" fontId="56" fillId="17" borderId="158" xfId="4" applyFont="1" applyFill="1" applyBorder="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60"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56"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56"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62"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32" fillId="0" borderId="0" xfId="0" applyNumberFormat="1" applyFont="1"/>
    <xf numFmtId="0" fontId="48" fillId="0" borderId="0" xfId="4" applyFont="1" applyFill="1"/>
    <xf numFmtId="0" fontId="50" fillId="17" borderId="155" xfId="4" applyFont="1" applyFill="1" applyBorder="1" applyAlignment="1">
      <alignment horizontal="center" vertical="center" wrapText="1"/>
    </xf>
    <xf numFmtId="0" fontId="13" fillId="0" borderId="154" xfId="3" applyBorder="1" applyAlignment="1">
      <alignment wrapText="1"/>
    </xf>
    <xf numFmtId="0" fontId="13" fillId="0" borderId="153"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50" xfId="3" applyBorder="1" applyAlignment="1">
      <alignment wrapText="1"/>
    </xf>
    <xf numFmtId="0" fontId="13" fillId="0" borderId="9" xfId="3" applyBorder="1" applyAlignment="1"/>
    <xf numFmtId="0" fontId="13" fillId="0" borderId="0" xfId="3" applyBorder="1" applyAlignment="1"/>
    <xf numFmtId="0" fontId="13" fillId="0" borderId="150" xfId="3" applyBorder="1" applyAlignment="1"/>
    <xf numFmtId="0" fontId="0" fillId="0" borderId="9" xfId="0" applyBorder="1" applyAlignment="1"/>
    <xf numFmtId="0" fontId="0" fillId="0" borderId="0" xfId="0" applyBorder="1" applyAlignment="1"/>
    <xf numFmtId="0" fontId="0" fillId="0" borderId="150" xfId="0" applyBorder="1" applyAlignment="1"/>
    <xf numFmtId="0" fontId="0" fillId="0" borderId="148" xfId="0" applyBorder="1" applyAlignment="1"/>
    <xf numFmtId="0" fontId="0" fillId="0" borderId="147" xfId="0" applyBorder="1" applyAlignment="1"/>
    <xf numFmtId="0" fontId="0" fillId="0" borderId="146" xfId="0" applyBorder="1" applyAlignment="1"/>
    <xf numFmtId="0" fontId="13" fillId="17" borderId="0" xfId="4" applyFill="1" applyBorder="1" applyAlignment="1"/>
    <xf numFmtId="0" fontId="13" fillId="17" borderId="0" xfId="3" applyFill="1" applyBorder="1" applyAlignment="1"/>
    <xf numFmtId="0" fontId="13" fillId="17" borderId="145" xfId="3" applyFill="1" applyBorder="1" applyAlignment="1"/>
    <xf numFmtId="0" fontId="13" fillId="17" borderId="159" xfId="4" applyFill="1" applyBorder="1" applyAlignment="1"/>
    <xf numFmtId="0" fontId="13" fillId="17" borderId="149" xfId="4" applyFill="1" applyBorder="1" applyAlignment="1"/>
    <xf numFmtId="0" fontId="62" fillId="17" borderId="0" xfId="4" applyFont="1" applyFill="1" applyBorder="1" applyAlignment="1">
      <alignment horizontal="center" vertical="center"/>
    </xf>
    <xf numFmtId="49" fontId="61" fillId="17" borderId="0" xfId="4" applyNumberFormat="1" applyFont="1" applyFill="1" applyBorder="1" applyAlignment="1">
      <alignment horizontal="center" vertical="center"/>
    </xf>
    <xf numFmtId="0" fontId="60" fillId="17" borderId="0" xfId="4" applyFont="1" applyFill="1" applyBorder="1" applyAlignment="1">
      <alignment horizontal="center" vertical="center"/>
    </xf>
    <xf numFmtId="49" fontId="58"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49" fontId="57" fillId="17" borderId="63" xfId="4" applyNumberFormat="1" applyFont="1" applyFill="1" applyBorder="1" applyAlignment="1">
      <alignment horizontal="center" vertical="center" wrapText="1"/>
    </xf>
    <xf numFmtId="49" fontId="56" fillId="0" borderId="63" xfId="4" applyNumberFormat="1" applyFont="1" applyBorder="1" applyAlignment="1">
      <alignment horizontal="center" vertical="center" wrapText="1"/>
    </xf>
    <xf numFmtId="0" fontId="55" fillId="17" borderId="0" xfId="4" applyFont="1" applyFill="1" applyBorder="1" applyAlignment="1">
      <alignment horizontal="left" vertical="center" wrapText="1"/>
    </xf>
    <xf numFmtId="0" fontId="54" fillId="17" borderId="0" xfId="4" applyFont="1" applyFill="1" applyBorder="1" applyAlignment="1">
      <alignment horizontal="left" vertical="center"/>
    </xf>
    <xf numFmtId="0" fontId="53" fillId="17" borderId="0" xfId="4" applyFont="1" applyFill="1" applyBorder="1" applyAlignment="1"/>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39" fillId="2" borderId="138" xfId="3" applyFont="1" applyFill="1" applyBorder="1" applyAlignment="1">
      <alignment horizontal="center"/>
    </xf>
    <xf numFmtId="0" fontId="64" fillId="25" borderId="156" xfId="4" applyFont="1" applyFill="1" applyBorder="1" applyAlignment="1">
      <alignment wrapText="1"/>
    </xf>
    <xf numFmtId="0" fontId="64" fillId="25" borderId="69" xfId="4" applyFont="1" applyFill="1" applyBorder="1" applyAlignment="1">
      <alignment wrapText="1"/>
    </xf>
    <xf numFmtId="0" fontId="64" fillId="25" borderId="156" xfId="4" applyFont="1" applyFill="1" applyBorder="1" applyAlignment="1">
      <alignment horizontal="center" wrapText="1"/>
    </xf>
    <xf numFmtId="0" fontId="64" fillId="25" borderId="69" xfId="4" applyFont="1" applyFill="1" applyBorder="1" applyAlignment="1">
      <alignment horizontal="center" wrapText="1"/>
    </xf>
    <xf numFmtId="0" fontId="64" fillId="25" borderId="156"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61"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56"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56"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56" xfId="4" applyFont="1" applyFill="1" applyBorder="1" applyAlignment="1"/>
    <xf numFmtId="0" fontId="64" fillId="25" borderId="69" xfId="4" applyFont="1" applyFill="1" applyBorder="1" applyAlignment="1"/>
    <xf numFmtId="0" fontId="68" fillId="25" borderId="156"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56"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6"/>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5"/>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February 2015</a:t>
            </a:r>
          </a:p>
        </c:rich>
      </c:tx>
      <c:layout>
        <c:manualLayout>
          <c:xMode val="edge"/>
          <c:yMode val="edge"/>
          <c:x val="0.23518023854613282"/>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201"/>
          <c:w val="0.73575068100714569"/>
          <c:h val="0.63125609298839491"/>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dLbls>
          <c:cat>
            <c:numRef>
              <c:f>'SUMMARY DASHBOARD'!$E$7:$F$7</c:f>
              <c:numCache>
                <c:formatCode>0</c:formatCode>
                <c:ptCount val="2"/>
                <c:pt idx="0">
                  <c:v>2015</c:v>
                </c:pt>
                <c:pt idx="1">
                  <c:v>2014</c:v>
                </c:pt>
              </c:numCache>
            </c:numRef>
          </c:cat>
          <c:val>
            <c:numRef>
              <c:f>'SUMMARY DASHBOARD'!$E$8:$F$8</c:f>
              <c:numCache>
                <c:formatCode>0.0%</c:formatCode>
                <c:ptCount val="2"/>
                <c:pt idx="0">
                  <c:v>0.79154965298784463</c:v>
                </c:pt>
                <c:pt idx="1">
                  <c:v>0.73701999118074979</c:v>
                </c:pt>
              </c:numCache>
            </c:numRef>
          </c:val>
        </c:ser>
        <c:dLbls>
          <c:showLegendKey val="0"/>
          <c:showVal val="0"/>
          <c:showCatName val="0"/>
          <c:showSerName val="0"/>
          <c:showPercent val="0"/>
          <c:showBubbleSize val="0"/>
        </c:dLbls>
        <c:gapWidth val="150"/>
        <c:shape val="box"/>
        <c:axId val="100359680"/>
        <c:axId val="99623488"/>
        <c:axId val="0"/>
      </c:bar3DChart>
      <c:dateAx>
        <c:axId val="10035968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99623488"/>
        <c:crosses val="autoZero"/>
        <c:auto val="0"/>
        <c:lblOffset val="100"/>
        <c:baseTimeUnit val="days"/>
      </c:dateAx>
      <c:valAx>
        <c:axId val="99623488"/>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00359680"/>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February 2015</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1292"/>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775E-2"/>
                  <c:y val="-2.0151138830239609E-2"/>
                </c:manualLayout>
              </c:layout>
              <c:showLegendKey val="0"/>
              <c:showVal val="1"/>
              <c:showCatName val="0"/>
              <c:showSerName val="0"/>
              <c:showPercent val="0"/>
              <c:showBubbleSize val="0"/>
            </c:dLbl>
            <c:dLbl>
              <c:idx val="1"/>
              <c:layout>
                <c:manualLayout>
                  <c:x val="5.0156739811913473E-2"/>
                  <c:y val="0"/>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numRef>
              <c:f>'SUMMARY DASHBOARD'!$E$10:$F$10</c:f>
              <c:numCache>
                <c:formatCode>0</c:formatCode>
                <c:ptCount val="2"/>
                <c:pt idx="0">
                  <c:v>2015</c:v>
                </c:pt>
                <c:pt idx="1">
                  <c:v>2014</c:v>
                </c:pt>
              </c:numCache>
            </c:numRef>
          </c:cat>
          <c:val>
            <c:numRef>
              <c:f>'SUMMARY DASHBOARD'!$E$11:$F$11</c:f>
              <c:numCache>
                <c:formatCode>"$"#,##0.00_);[Red]\("$"#,##0.00\)</c:formatCode>
                <c:ptCount val="2"/>
                <c:pt idx="0">
                  <c:v>183.98173076923072</c:v>
                </c:pt>
                <c:pt idx="1">
                  <c:v>171.78308411214951</c:v>
                </c:pt>
              </c:numCache>
            </c:numRef>
          </c:val>
        </c:ser>
        <c:dLbls>
          <c:showLegendKey val="0"/>
          <c:showVal val="0"/>
          <c:showCatName val="0"/>
          <c:showSerName val="0"/>
          <c:showPercent val="0"/>
          <c:showBubbleSize val="0"/>
        </c:dLbls>
        <c:gapWidth val="150"/>
        <c:shape val="box"/>
        <c:axId val="100357120"/>
        <c:axId val="99625792"/>
        <c:axId val="0"/>
      </c:bar3DChart>
      <c:catAx>
        <c:axId val="100357120"/>
        <c:scaling>
          <c:orientation val="minMax"/>
        </c:scaling>
        <c:delete val="0"/>
        <c:axPos val="l"/>
        <c:numFmt formatCode="0" sourceLinked="1"/>
        <c:majorTickMark val="out"/>
        <c:minorTickMark val="none"/>
        <c:tickLblPos val="nextTo"/>
        <c:txPr>
          <a:bodyPr/>
          <a:lstStyle/>
          <a:p>
            <a:pPr>
              <a:defRPr b="1" i="0" baseline="0"/>
            </a:pPr>
            <a:endParaRPr lang="es-ES"/>
          </a:p>
        </c:txPr>
        <c:crossAx val="99625792"/>
        <c:crosses val="autoZero"/>
        <c:auto val="1"/>
        <c:lblAlgn val="ctr"/>
        <c:lblOffset val="100"/>
        <c:noMultiLvlLbl val="0"/>
      </c:catAx>
      <c:valAx>
        <c:axId val="99625792"/>
        <c:scaling>
          <c:orientation val="minMax"/>
          <c:max val="200"/>
          <c:min val="125"/>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s-ES"/>
          </a:p>
        </c:txPr>
        <c:crossAx val="100357120"/>
        <c:crosses val="autoZero"/>
        <c:crossBetween val="between"/>
        <c:majorUnit val="20"/>
      </c:valAx>
    </c:plotArea>
    <c:legend>
      <c:legendPos val="r"/>
      <c:legendEntry>
        <c:idx val="0"/>
        <c:txPr>
          <a:bodyPr/>
          <a:lstStyle/>
          <a:p>
            <a:pPr>
              <a:defRPr sz="900" b="1" i="0" baseline="0"/>
            </a:pPr>
            <a:endParaRPr lang="es-ES"/>
          </a:p>
        </c:txPr>
      </c:legendEntry>
      <c:layout>
        <c:manualLayout>
          <c:xMode val="edge"/>
          <c:yMode val="edge"/>
          <c:x val="0.81932548400102023"/>
          <c:y val="0.44529838494704638"/>
          <c:w val="0.1539569430654063"/>
          <c:h val="0.1412176359781124"/>
        </c:manualLayout>
      </c:layout>
      <c:overlay val="0"/>
      <c:txPr>
        <a:bodyPr/>
        <a:lstStyle/>
        <a:p>
          <a:pPr>
            <a:defRPr sz="900" baseline="0"/>
          </a:pPr>
          <a:endParaRPr lang="es-E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101" l="0.70000000000000062" r="0.70000000000000062" t="0.75000000000001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64"/>
        </c:manualLayout>
      </c:layout>
      <c:bar3DChart>
        <c:barDir val="col"/>
        <c:grouping val="clustered"/>
        <c:varyColors val="0"/>
        <c:ser>
          <c:idx val="0"/>
          <c:order val="0"/>
          <c:tx>
            <c:strRef>
              <c:f>'SUMMARY DASHBOARD'!$E$53</c:f>
              <c:strCache>
                <c:ptCount val="1"/>
                <c:pt idx="0">
                  <c:v>2015</c:v>
                </c:pt>
              </c:strCache>
            </c:strRef>
          </c:tx>
          <c:spPr>
            <a:solidFill>
              <a:schemeClr val="accent5">
                <a:lumMod val="75000"/>
              </a:schemeClr>
            </a:solidFill>
          </c:spPr>
          <c:invertIfNegative val="0"/>
          <c:dLbls>
            <c:dLbl>
              <c:idx val="0"/>
              <c:layout>
                <c:manualLayout>
                  <c:x val="1.1256852387122505E-2"/>
                  <c:y val="1.1704853095256221E-2"/>
                </c:manualLayout>
              </c:layout>
              <c:showLegendKey val="0"/>
              <c:showVal val="1"/>
              <c:showCatName val="0"/>
              <c:showSerName val="0"/>
              <c:showPercent val="0"/>
              <c:showBubbleSize val="0"/>
            </c:dLbl>
            <c:dLbl>
              <c:idx val="1"/>
              <c:layout>
                <c:manualLayout>
                  <c:x val="-1.2658227848101266E-2"/>
                  <c:y val="-6.2353873452077524E-3"/>
                </c:manualLayout>
              </c:layout>
              <c:showLegendKey val="0"/>
              <c:showVal val="1"/>
              <c:showCatName val="0"/>
              <c:showSerName val="0"/>
              <c:showPercent val="0"/>
              <c:showBubbleSize val="0"/>
            </c:dLbl>
            <c:dLbl>
              <c:idx val="2"/>
              <c:layout>
                <c:manualLayout>
                  <c:x val="-5.1563174856308024E-4"/>
                  <c:y val="3.4388406696511484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204618</c:v>
                </c:pt>
                <c:pt idx="1">
                  <c:v>161641</c:v>
                </c:pt>
                <c:pt idx="2">
                  <c:v>42977</c:v>
                </c:pt>
              </c:numCache>
            </c:numRef>
          </c:val>
        </c:ser>
        <c:ser>
          <c:idx val="1"/>
          <c:order val="1"/>
          <c:tx>
            <c:strRef>
              <c:f>'SUMMARY DASHBOARD'!$F$53</c:f>
              <c:strCache>
                <c:ptCount val="1"/>
                <c:pt idx="0">
                  <c:v>2014</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605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189132</c:v>
                </c:pt>
                <c:pt idx="1">
                  <c:v>148691</c:v>
                </c:pt>
                <c:pt idx="2">
                  <c:v>40441</c:v>
                </c:pt>
              </c:numCache>
            </c:numRef>
          </c:val>
        </c:ser>
        <c:dLbls>
          <c:showLegendKey val="0"/>
          <c:showVal val="0"/>
          <c:showCatName val="0"/>
          <c:showSerName val="0"/>
          <c:showPercent val="0"/>
          <c:showBubbleSize val="0"/>
        </c:dLbls>
        <c:gapWidth val="150"/>
        <c:shape val="box"/>
        <c:axId val="100435456"/>
        <c:axId val="99626944"/>
        <c:axId val="0"/>
      </c:bar3DChart>
      <c:catAx>
        <c:axId val="100435456"/>
        <c:scaling>
          <c:orientation val="minMax"/>
        </c:scaling>
        <c:delete val="0"/>
        <c:axPos val="b"/>
        <c:numFmt formatCode="General" sourceLinked="1"/>
        <c:majorTickMark val="out"/>
        <c:minorTickMark val="none"/>
        <c:tickLblPos val="nextTo"/>
        <c:txPr>
          <a:bodyPr rot="-480000" anchor="b" anchorCtr="1"/>
          <a:lstStyle/>
          <a:p>
            <a:pPr>
              <a:defRPr sz="800" b="1"/>
            </a:pPr>
            <a:endParaRPr lang="es-ES"/>
          </a:p>
        </c:txPr>
        <c:crossAx val="99626944"/>
        <c:crosses val="autoZero"/>
        <c:auto val="1"/>
        <c:lblAlgn val="ctr"/>
        <c:lblOffset val="100"/>
        <c:tickLblSkip val="1"/>
        <c:noMultiLvlLbl val="0"/>
      </c:catAx>
      <c:valAx>
        <c:axId val="99626944"/>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s-ES"/>
          </a:p>
        </c:txPr>
        <c:crossAx val="100435456"/>
        <c:crosses val="autoZero"/>
        <c:crossBetween val="between"/>
        <c:majorUnit val="50000"/>
      </c:valAx>
    </c:plotArea>
    <c:legend>
      <c:legendPos val="r"/>
      <c:layout>
        <c:manualLayout>
          <c:xMode val="edge"/>
          <c:yMode val="edge"/>
          <c:x val="0.86895716899740849"/>
          <c:y val="0.38002354845831177"/>
          <c:w val="0.13042483254261991"/>
          <c:h val="0.19523143719184918"/>
        </c:manualLayout>
      </c:layout>
      <c:overlay val="0"/>
      <c:txPr>
        <a:bodyPr/>
        <a:lstStyle/>
        <a:p>
          <a:pPr>
            <a:defRPr sz="800" b="1"/>
          </a:pPr>
          <a:endParaRPr lang="es-E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711" l="0.70000000000000062" r="0.70000000000000062" t="0.750000000000007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80937778352191"/>
          <c:y val="0.20830468030009144"/>
          <c:w val="0.658251218229438"/>
          <c:h val="0.6489097935380187"/>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2015</c:v>
                </c:pt>
                <c:pt idx="1">
                  <c:v>2014</c:v>
                </c:pt>
              </c:numCache>
            </c:numRef>
          </c:cat>
          <c:val>
            <c:numRef>
              <c:f>'SUMMARY DASHBOARD'!$E$16:$F$16</c:f>
              <c:numCache>
                <c:formatCode>"$"#,##0.00_);[Red]\("$"#,##0.00\)</c:formatCode>
                <c:ptCount val="2"/>
                <c:pt idx="0">
                  <c:v>151.07</c:v>
                </c:pt>
                <c:pt idx="1">
                  <c:v>145.58000000000001</c:v>
                </c:pt>
              </c:numCache>
            </c:numRef>
          </c:val>
        </c:ser>
        <c:dLbls>
          <c:showLegendKey val="0"/>
          <c:showVal val="0"/>
          <c:showCatName val="0"/>
          <c:showSerName val="0"/>
          <c:showPercent val="0"/>
          <c:showBubbleSize val="0"/>
        </c:dLbls>
        <c:gapWidth val="150"/>
        <c:axId val="102446080"/>
        <c:axId val="99629824"/>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198046048690638"/>
                  <c:y val="-4.4387653337202841E-2"/>
                </c:manualLayout>
              </c:layout>
              <c:showLegendKey val="0"/>
              <c:showVal val="1"/>
              <c:showCatName val="0"/>
              <c:showSerName val="0"/>
              <c:showPercent val="0"/>
              <c:showBubbleSize val="0"/>
            </c:dLbl>
            <c:dLbl>
              <c:idx val="1"/>
              <c:layout>
                <c:manualLayout>
                  <c:x val="-4.8865394576100674E-2"/>
                  <c:y val="-5.0645621387837292E-2"/>
                </c:manualLayout>
              </c:layout>
              <c:showLegendKey val="0"/>
              <c:showVal val="1"/>
              <c:showCatName val="0"/>
              <c:showSerName val="0"/>
              <c:showPercent val="0"/>
              <c:showBubbleSize val="0"/>
            </c:dLbl>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2015</c:v>
                </c:pt>
                <c:pt idx="1">
                  <c:v>2014</c:v>
                </c:pt>
              </c:numCache>
            </c:numRef>
          </c:cat>
          <c:val>
            <c:numRef>
              <c:f>'SUMMARY DASHBOARD'!$E$15:$F$15</c:f>
              <c:numCache>
                <c:formatCode>0.0%</c:formatCode>
                <c:ptCount val="2"/>
                <c:pt idx="0">
                  <c:v>0.68500000000000005</c:v>
                </c:pt>
                <c:pt idx="1">
                  <c:v>0.68200000000000005</c:v>
                </c:pt>
              </c:numCache>
            </c:numRef>
          </c:val>
          <c:smooth val="1"/>
        </c:ser>
        <c:dLbls>
          <c:showLegendKey val="0"/>
          <c:showVal val="0"/>
          <c:showCatName val="0"/>
          <c:showSerName val="0"/>
          <c:showPercent val="0"/>
          <c:showBubbleSize val="0"/>
        </c:dLbls>
        <c:marker val="1"/>
        <c:smooth val="0"/>
        <c:axId val="100436992"/>
        <c:axId val="99629248"/>
      </c:lineChart>
      <c:catAx>
        <c:axId val="100436992"/>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s-ES"/>
          </a:p>
        </c:txPr>
        <c:crossAx val="99629248"/>
        <c:crosses val="autoZero"/>
        <c:auto val="1"/>
        <c:lblAlgn val="ctr"/>
        <c:lblOffset val="100"/>
        <c:noMultiLvlLbl val="0"/>
      </c:catAx>
      <c:valAx>
        <c:axId val="99629248"/>
        <c:scaling>
          <c:orientation val="minMax"/>
          <c:max val="0.75000000000000022"/>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s-ES"/>
          </a:p>
        </c:txPr>
        <c:crossAx val="100436992"/>
        <c:crosses val="autoZero"/>
        <c:crossBetween val="between"/>
        <c:majorUnit val="0.05"/>
      </c:valAx>
      <c:valAx>
        <c:axId val="99629824"/>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s-ES"/>
          </a:p>
        </c:txPr>
        <c:crossAx val="102446080"/>
        <c:crosses val="max"/>
        <c:crossBetween val="between"/>
        <c:majorUnit val="20"/>
      </c:valAx>
      <c:catAx>
        <c:axId val="102446080"/>
        <c:scaling>
          <c:orientation val="minMax"/>
        </c:scaling>
        <c:delete val="1"/>
        <c:axPos val="b"/>
        <c:numFmt formatCode="0" sourceLinked="1"/>
        <c:majorTickMark val="out"/>
        <c:minorTickMark val="none"/>
        <c:tickLblPos val="none"/>
        <c:crossAx val="99629824"/>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s-E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s-E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511" l="0.70000000000000062" r="0.70000000000000062" t="0.750000000000005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528968" y="85185"/>
          <a:ext cx="1190463" cy="7727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287107</xdr:colOff>
      <xdr:row>29</xdr:row>
      <xdr:rowOff>133749</xdr:rowOff>
    </xdr:from>
    <xdr:ext cx="248851" cy="444737"/>
    <xdr:sp macro="" textlink="">
      <xdr:nvSpPr>
        <xdr:cNvPr id="7" name="TextBox 6"/>
        <xdr:cNvSpPr txBox="1"/>
      </xdr:nvSpPr>
      <xdr:spPr>
        <a:xfrm rot="5400000">
          <a:off x="6277227" y="8669255"/>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5.5</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0.70446</cdr:x>
      <cdr:y>0.48398</cdr:y>
    </cdr:from>
    <cdr:to>
      <cdr:x>0.78283</cdr:x>
      <cdr:y>0.53436</cdr:y>
    </cdr:to>
    <cdr:sp macro="" textlink="">
      <cdr:nvSpPr>
        <cdr:cNvPr id="3" name="Straight Arrow Connector 2"/>
        <cdr:cNvSpPr/>
      </cdr:nvSpPr>
      <cdr:spPr>
        <a:xfrm xmlns:a="http://schemas.openxmlformats.org/drawingml/2006/main" flipV="1">
          <a:off x="2133773" y="920443"/>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0.58026</cdr:x>
      <cdr:y>0.44743</cdr:y>
    </cdr:from>
    <cdr:to>
      <cdr:x>0.71122</cdr:x>
      <cdr:y>0.56427</cdr:y>
    </cdr:to>
    <cdr:sp macro="" textlink="">
      <cdr:nvSpPr>
        <cdr:cNvPr id="4" name="TextBox 3"/>
        <cdr:cNvSpPr txBox="1"/>
      </cdr:nvSpPr>
      <cdr:spPr>
        <a:xfrm xmlns:a="http://schemas.openxmlformats.org/drawingml/2006/main">
          <a:off x="1757573" y="850941"/>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7.1%</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February 2015</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 </a:t>
          </a:r>
          <a:r>
            <a:rPr lang="en-US" sz="1100" b="1">
              <a:solidFill>
                <a:schemeClr val="bg1"/>
              </a:solidFill>
            </a:rPr>
            <a:t>Year 2015 vs. 2014</a:t>
          </a:r>
        </a:p>
      </cdr:txBody>
    </cdr:sp>
  </cdr:relSizeAnchor>
  <cdr:relSizeAnchor xmlns:cdr="http://schemas.openxmlformats.org/drawingml/2006/chartDrawing">
    <cdr:from>
      <cdr:x>0.60957</cdr:x>
      <cdr:y>0.58572</cdr:y>
    </cdr:from>
    <cdr:to>
      <cdr:x>0.69133</cdr:x>
      <cdr:y>0.78215</cdr:y>
    </cdr:to>
    <cdr:sp macro="" textlink="">
      <cdr:nvSpPr>
        <cdr:cNvPr id="3" name="TextBox 2"/>
        <cdr:cNvSpPr txBox="1"/>
      </cdr:nvSpPr>
      <cdr:spPr>
        <a:xfrm xmlns:a="http://schemas.openxmlformats.org/drawingml/2006/main" rot="5400000">
          <a:off x="1755411" y="1286254"/>
          <a:ext cx="404758" cy="24608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858" customWidth="1"/>
    <col min="2" max="2" width="2.6640625" style="858" customWidth="1"/>
    <col min="3" max="11" width="12.44140625" style="858" customWidth="1"/>
    <col min="12" max="12" width="15.33203125" style="858" customWidth="1"/>
    <col min="13" max="18" width="12.44140625" style="858" customWidth="1"/>
    <col min="19" max="256" width="9.109375" style="858"/>
    <col min="257" max="257" width="1.88671875" style="858" customWidth="1"/>
    <col min="258" max="258" width="2.6640625" style="858" customWidth="1"/>
    <col min="259" max="274" width="12.44140625" style="858" customWidth="1"/>
    <col min="275" max="512" width="9.109375" style="858"/>
    <col min="513" max="513" width="1.88671875" style="858" customWidth="1"/>
    <col min="514" max="514" width="2.6640625" style="858" customWidth="1"/>
    <col min="515" max="530" width="12.44140625" style="858" customWidth="1"/>
    <col min="531" max="768" width="9.109375" style="858"/>
    <col min="769" max="769" width="1.88671875" style="858" customWidth="1"/>
    <col min="770" max="770" width="2.6640625" style="858" customWidth="1"/>
    <col min="771" max="786" width="12.44140625" style="858" customWidth="1"/>
    <col min="787" max="1024" width="9.109375" style="858"/>
    <col min="1025" max="1025" width="1.88671875" style="858" customWidth="1"/>
    <col min="1026" max="1026" width="2.6640625" style="858" customWidth="1"/>
    <col min="1027" max="1042" width="12.44140625" style="858" customWidth="1"/>
    <col min="1043" max="1280" width="9.109375" style="858"/>
    <col min="1281" max="1281" width="1.88671875" style="858" customWidth="1"/>
    <col min="1282" max="1282" width="2.6640625" style="858" customWidth="1"/>
    <col min="1283" max="1298" width="12.44140625" style="858" customWidth="1"/>
    <col min="1299" max="1536" width="9.109375" style="858"/>
    <col min="1537" max="1537" width="1.88671875" style="858" customWidth="1"/>
    <col min="1538" max="1538" width="2.6640625" style="858" customWidth="1"/>
    <col min="1539" max="1554" width="12.44140625" style="858" customWidth="1"/>
    <col min="1555" max="1792" width="9.109375" style="858"/>
    <col min="1793" max="1793" width="1.88671875" style="858" customWidth="1"/>
    <col min="1794" max="1794" width="2.6640625" style="858" customWidth="1"/>
    <col min="1795" max="1810" width="12.44140625" style="858" customWidth="1"/>
    <col min="1811" max="2048" width="9.109375" style="858"/>
    <col min="2049" max="2049" width="1.88671875" style="858" customWidth="1"/>
    <col min="2050" max="2050" width="2.6640625" style="858" customWidth="1"/>
    <col min="2051" max="2066" width="12.44140625" style="858" customWidth="1"/>
    <col min="2067" max="2304" width="9.109375" style="858"/>
    <col min="2305" max="2305" width="1.88671875" style="858" customWidth="1"/>
    <col min="2306" max="2306" width="2.6640625" style="858" customWidth="1"/>
    <col min="2307" max="2322" width="12.44140625" style="858" customWidth="1"/>
    <col min="2323" max="2560" width="9.109375" style="858"/>
    <col min="2561" max="2561" width="1.88671875" style="858" customWidth="1"/>
    <col min="2562" max="2562" width="2.6640625" style="858" customWidth="1"/>
    <col min="2563" max="2578" width="12.44140625" style="858" customWidth="1"/>
    <col min="2579" max="2816" width="9.109375" style="858"/>
    <col min="2817" max="2817" width="1.88671875" style="858" customWidth="1"/>
    <col min="2818" max="2818" width="2.6640625" style="858" customWidth="1"/>
    <col min="2819" max="2834" width="12.44140625" style="858" customWidth="1"/>
    <col min="2835" max="3072" width="9.109375" style="858"/>
    <col min="3073" max="3073" width="1.88671875" style="858" customWidth="1"/>
    <col min="3074" max="3074" width="2.6640625" style="858" customWidth="1"/>
    <col min="3075" max="3090" width="12.44140625" style="858" customWidth="1"/>
    <col min="3091" max="3328" width="9.109375" style="858"/>
    <col min="3329" max="3329" width="1.88671875" style="858" customWidth="1"/>
    <col min="3330" max="3330" width="2.6640625" style="858" customWidth="1"/>
    <col min="3331" max="3346" width="12.44140625" style="858" customWidth="1"/>
    <col min="3347" max="3584" width="9.109375" style="858"/>
    <col min="3585" max="3585" width="1.88671875" style="858" customWidth="1"/>
    <col min="3586" max="3586" width="2.6640625" style="858" customWidth="1"/>
    <col min="3587" max="3602" width="12.44140625" style="858" customWidth="1"/>
    <col min="3603" max="3840" width="9.109375" style="858"/>
    <col min="3841" max="3841" width="1.88671875" style="858" customWidth="1"/>
    <col min="3842" max="3842" width="2.6640625" style="858" customWidth="1"/>
    <col min="3843" max="3858" width="12.44140625" style="858" customWidth="1"/>
    <col min="3859" max="4096" width="9.109375" style="858"/>
    <col min="4097" max="4097" width="1.88671875" style="858" customWidth="1"/>
    <col min="4098" max="4098" width="2.6640625" style="858" customWidth="1"/>
    <col min="4099" max="4114" width="12.44140625" style="858" customWidth="1"/>
    <col min="4115" max="4352" width="9.109375" style="858"/>
    <col min="4353" max="4353" width="1.88671875" style="858" customWidth="1"/>
    <col min="4354" max="4354" width="2.6640625" style="858" customWidth="1"/>
    <col min="4355" max="4370" width="12.44140625" style="858" customWidth="1"/>
    <col min="4371" max="4608" width="9.109375" style="858"/>
    <col min="4609" max="4609" width="1.88671875" style="858" customWidth="1"/>
    <col min="4610" max="4610" width="2.6640625" style="858" customWidth="1"/>
    <col min="4611" max="4626" width="12.44140625" style="858" customWidth="1"/>
    <col min="4627" max="4864" width="9.109375" style="858"/>
    <col min="4865" max="4865" width="1.88671875" style="858" customWidth="1"/>
    <col min="4866" max="4866" width="2.6640625" style="858" customWidth="1"/>
    <col min="4867" max="4882" width="12.44140625" style="858" customWidth="1"/>
    <col min="4883" max="5120" width="9.109375" style="858"/>
    <col min="5121" max="5121" width="1.88671875" style="858" customWidth="1"/>
    <col min="5122" max="5122" width="2.6640625" style="858" customWidth="1"/>
    <col min="5123" max="5138" width="12.44140625" style="858" customWidth="1"/>
    <col min="5139" max="5376" width="9.109375" style="858"/>
    <col min="5377" max="5377" width="1.88671875" style="858" customWidth="1"/>
    <col min="5378" max="5378" width="2.6640625" style="858" customWidth="1"/>
    <col min="5379" max="5394" width="12.44140625" style="858" customWidth="1"/>
    <col min="5395" max="5632" width="9.109375" style="858"/>
    <col min="5633" max="5633" width="1.88671875" style="858" customWidth="1"/>
    <col min="5634" max="5634" width="2.6640625" style="858" customWidth="1"/>
    <col min="5635" max="5650" width="12.44140625" style="858" customWidth="1"/>
    <col min="5651" max="5888" width="9.109375" style="858"/>
    <col min="5889" max="5889" width="1.88671875" style="858" customWidth="1"/>
    <col min="5890" max="5890" width="2.6640625" style="858" customWidth="1"/>
    <col min="5891" max="5906" width="12.44140625" style="858" customWidth="1"/>
    <col min="5907" max="6144" width="9.109375" style="858"/>
    <col min="6145" max="6145" width="1.88671875" style="858" customWidth="1"/>
    <col min="6146" max="6146" width="2.6640625" style="858" customWidth="1"/>
    <col min="6147" max="6162" width="12.44140625" style="858" customWidth="1"/>
    <col min="6163" max="6400" width="9.109375" style="858"/>
    <col min="6401" max="6401" width="1.88671875" style="858" customWidth="1"/>
    <col min="6402" max="6402" width="2.6640625" style="858" customWidth="1"/>
    <col min="6403" max="6418" width="12.44140625" style="858" customWidth="1"/>
    <col min="6419" max="6656" width="9.109375" style="858"/>
    <col min="6657" max="6657" width="1.88671875" style="858" customWidth="1"/>
    <col min="6658" max="6658" width="2.6640625" style="858" customWidth="1"/>
    <col min="6659" max="6674" width="12.44140625" style="858" customWidth="1"/>
    <col min="6675" max="6912" width="9.109375" style="858"/>
    <col min="6913" max="6913" width="1.88671875" style="858" customWidth="1"/>
    <col min="6914" max="6914" width="2.6640625" style="858" customWidth="1"/>
    <col min="6915" max="6930" width="12.44140625" style="858" customWidth="1"/>
    <col min="6931" max="7168" width="9.109375" style="858"/>
    <col min="7169" max="7169" width="1.88671875" style="858" customWidth="1"/>
    <col min="7170" max="7170" width="2.6640625" style="858" customWidth="1"/>
    <col min="7171" max="7186" width="12.44140625" style="858" customWidth="1"/>
    <col min="7187" max="7424" width="9.109375" style="858"/>
    <col min="7425" max="7425" width="1.88671875" style="858" customWidth="1"/>
    <col min="7426" max="7426" width="2.6640625" style="858" customWidth="1"/>
    <col min="7427" max="7442" width="12.44140625" style="858" customWidth="1"/>
    <col min="7443" max="7680" width="9.109375" style="858"/>
    <col min="7681" max="7681" width="1.88671875" style="858" customWidth="1"/>
    <col min="7682" max="7682" width="2.6640625" style="858" customWidth="1"/>
    <col min="7683" max="7698" width="12.44140625" style="858" customWidth="1"/>
    <col min="7699" max="7936" width="9.109375" style="858"/>
    <col min="7937" max="7937" width="1.88671875" style="858" customWidth="1"/>
    <col min="7938" max="7938" width="2.6640625" style="858" customWidth="1"/>
    <col min="7939" max="7954" width="12.44140625" style="858" customWidth="1"/>
    <col min="7955" max="8192" width="9.109375" style="858"/>
    <col min="8193" max="8193" width="1.88671875" style="858" customWidth="1"/>
    <col min="8194" max="8194" width="2.6640625" style="858" customWidth="1"/>
    <col min="8195" max="8210" width="12.44140625" style="858" customWidth="1"/>
    <col min="8211" max="8448" width="9.109375" style="858"/>
    <col min="8449" max="8449" width="1.88671875" style="858" customWidth="1"/>
    <col min="8450" max="8450" width="2.6640625" style="858" customWidth="1"/>
    <col min="8451" max="8466" width="12.44140625" style="858" customWidth="1"/>
    <col min="8467" max="8704" width="9.109375" style="858"/>
    <col min="8705" max="8705" width="1.88671875" style="858" customWidth="1"/>
    <col min="8706" max="8706" width="2.6640625" style="858" customWidth="1"/>
    <col min="8707" max="8722" width="12.44140625" style="858" customWidth="1"/>
    <col min="8723" max="8960" width="9.109375" style="858"/>
    <col min="8961" max="8961" width="1.88671875" style="858" customWidth="1"/>
    <col min="8962" max="8962" width="2.6640625" style="858" customWidth="1"/>
    <col min="8963" max="8978" width="12.44140625" style="858" customWidth="1"/>
    <col min="8979" max="9216" width="9.109375" style="858"/>
    <col min="9217" max="9217" width="1.88671875" style="858" customWidth="1"/>
    <col min="9218" max="9218" width="2.6640625" style="858" customWidth="1"/>
    <col min="9219" max="9234" width="12.44140625" style="858" customWidth="1"/>
    <col min="9235" max="9472" width="9.109375" style="858"/>
    <col min="9473" max="9473" width="1.88671875" style="858" customWidth="1"/>
    <col min="9474" max="9474" width="2.6640625" style="858" customWidth="1"/>
    <col min="9475" max="9490" width="12.44140625" style="858" customWidth="1"/>
    <col min="9491" max="9728" width="9.109375" style="858"/>
    <col min="9729" max="9729" width="1.88671875" style="858" customWidth="1"/>
    <col min="9730" max="9730" width="2.6640625" style="858" customWidth="1"/>
    <col min="9731" max="9746" width="12.44140625" style="858" customWidth="1"/>
    <col min="9747" max="9984" width="9.109375" style="858"/>
    <col min="9985" max="9985" width="1.88671875" style="858" customWidth="1"/>
    <col min="9986" max="9986" width="2.6640625" style="858" customWidth="1"/>
    <col min="9987" max="10002" width="12.44140625" style="858" customWidth="1"/>
    <col min="10003" max="10240" width="9.109375" style="858"/>
    <col min="10241" max="10241" width="1.88671875" style="858" customWidth="1"/>
    <col min="10242" max="10242" width="2.6640625" style="858" customWidth="1"/>
    <col min="10243" max="10258" width="12.44140625" style="858" customWidth="1"/>
    <col min="10259" max="10496" width="9.109375" style="858"/>
    <col min="10497" max="10497" width="1.88671875" style="858" customWidth="1"/>
    <col min="10498" max="10498" width="2.6640625" style="858" customWidth="1"/>
    <col min="10499" max="10514" width="12.44140625" style="858" customWidth="1"/>
    <col min="10515" max="10752" width="9.109375" style="858"/>
    <col min="10753" max="10753" width="1.88671875" style="858" customWidth="1"/>
    <col min="10754" max="10754" width="2.6640625" style="858" customWidth="1"/>
    <col min="10755" max="10770" width="12.44140625" style="858" customWidth="1"/>
    <col min="10771" max="11008" width="9.109375" style="858"/>
    <col min="11009" max="11009" width="1.88671875" style="858" customWidth="1"/>
    <col min="11010" max="11010" width="2.6640625" style="858" customWidth="1"/>
    <col min="11011" max="11026" width="12.44140625" style="858" customWidth="1"/>
    <col min="11027" max="11264" width="9.109375" style="858"/>
    <col min="11265" max="11265" width="1.88671875" style="858" customWidth="1"/>
    <col min="11266" max="11266" width="2.6640625" style="858" customWidth="1"/>
    <col min="11267" max="11282" width="12.44140625" style="858" customWidth="1"/>
    <col min="11283" max="11520" width="9.109375" style="858"/>
    <col min="11521" max="11521" width="1.88671875" style="858" customWidth="1"/>
    <col min="11522" max="11522" width="2.6640625" style="858" customWidth="1"/>
    <col min="11523" max="11538" width="12.44140625" style="858" customWidth="1"/>
    <col min="11539" max="11776" width="9.109375" style="858"/>
    <col min="11777" max="11777" width="1.88671875" style="858" customWidth="1"/>
    <col min="11778" max="11778" width="2.6640625" style="858" customWidth="1"/>
    <col min="11779" max="11794" width="12.44140625" style="858" customWidth="1"/>
    <col min="11795" max="12032" width="9.109375" style="858"/>
    <col min="12033" max="12033" width="1.88671875" style="858" customWidth="1"/>
    <col min="12034" max="12034" width="2.6640625" style="858" customWidth="1"/>
    <col min="12035" max="12050" width="12.44140625" style="858" customWidth="1"/>
    <col min="12051" max="12288" width="9.109375" style="858"/>
    <col min="12289" max="12289" width="1.88671875" style="858" customWidth="1"/>
    <col min="12290" max="12290" width="2.6640625" style="858" customWidth="1"/>
    <col min="12291" max="12306" width="12.44140625" style="858" customWidth="1"/>
    <col min="12307" max="12544" width="9.109375" style="858"/>
    <col min="12545" max="12545" width="1.88671875" style="858" customWidth="1"/>
    <col min="12546" max="12546" width="2.6640625" style="858" customWidth="1"/>
    <col min="12547" max="12562" width="12.44140625" style="858" customWidth="1"/>
    <col min="12563" max="12800" width="9.109375" style="858"/>
    <col min="12801" max="12801" width="1.88671875" style="858" customWidth="1"/>
    <col min="12802" max="12802" width="2.6640625" style="858" customWidth="1"/>
    <col min="12803" max="12818" width="12.44140625" style="858" customWidth="1"/>
    <col min="12819" max="13056" width="9.109375" style="858"/>
    <col min="13057" max="13057" width="1.88671875" style="858" customWidth="1"/>
    <col min="13058" max="13058" width="2.6640625" style="858" customWidth="1"/>
    <col min="13059" max="13074" width="12.44140625" style="858" customWidth="1"/>
    <col min="13075" max="13312" width="9.109375" style="858"/>
    <col min="13313" max="13313" width="1.88671875" style="858" customWidth="1"/>
    <col min="13314" max="13314" width="2.6640625" style="858" customWidth="1"/>
    <col min="13315" max="13330" width="12.44140625" style="858" customWidth="1"/>
    <col min="13331" max="13568" width="9.109375" style="858"/>
    <col min="13569" max="13569" width="1.88671875" style="858" customWidth="1"/>
    <col min="13570" max="13570" width="2.6640625" style="858" customWidth="1"/>
    <col min="13571" max="13586" width="12.44140625" style="858" customWidth="1"/>
    <col min="13587" max="13824" width="9.109375" style="858"/>
    <col min="13825" max="13825" width="1.88671875" style="858" customWidth="1"/>
    <col min="13826" max="13826" width="2.6640625" style="858" customWidth="1"/>
    <col min="13827" max="13842" width="12.44140625" style="858" customWidth="1"/>
    <col min="13843" max="14080" width="9.109375" style="858"/>
    <col min="14081" max="14081" width="1.88671875" style="858" customWidth="1"/>
    <col min="14082" max="14082" width="2.6640625" style="858" customWidth="1"/>
    <col min="14083" max="14098" width="12.44140625" style="858" customWidth="1"/>
    <col min="14099" max="14336" width="9.109375" style="858"/>
    <col min="14337" max="14337" width="1.88671875" style="858" customWidth="1"/>
    <col min="14338" max="14338" width="2.6640625" style="858" customWidth="1"/>
    <col min="14339" max="14354" width="12.44140625" style="858" customWidth="1"/>
    <col min="14355" max="14592" width="9.109375" style="858"/>
    <col min="14593" max="14593" width="1.88671875" style="858" customWidth="1"/>
    <col min="14594" max="14594" width="2.6640625" style="858" customWidth="1"/>
    <col min="14595" max="14610" width="12.44140625" style="858" customWidth="1"/>
    <col min="14611" max="14848" width="9.109375" style="858"/>
    <col min="14849" max="14849" width="1.88671875" style="858" customWidth="1"/>
    <col min="14850" max="14850" width="2.6640625" style="858" customWidth="1"/>
    <col min="14851" max="14866" width="12.44140625" style="858" customWidth="1"/>
    <col min="14867" max="15104" width="9.109375" style="858"/>
    <col min="15105" max="15105" width="1.88671875" style="858" customWidth="1"/>
    <col min="15106" max="15106" width="2.6640625" style="858" customWidth="1"/>
    <col min="15107" max="15122" width="12.44140625" style="858" customWidth="1"/>
    <col min="15123" max="15360" width="9.109375" style="858"/>
    <col min="15361" max="15361" width="1.88671875" style="858" customWidth="1"/>
    <col min="15362" max="15362" width="2.6640625" style="858" customWidth="1"/>
    <col min="15363" max="15378" width="12.44140625" style="858" customWidth="1"/>
    <col min="15379" max="15616" width="9.109375" style="858"/>
    <col min="15617" max="15617" width="1.88671875" style="858" customWidth="1"/>
    <col min="15618" max="15618" width="2.6640625" style="858" customWidth="1"/>
    <col min="15619" max="15634" width="12.44140625" style="858" customWidth="1"/>
    <col min="15635" max="15872" width="9.109375" style="858"/>
    <col min="15873" max="15873" width="1.88671875" style="858" customWidth="1"/>
    <col min="15874" max="15874" width="2.6640625" style="858" customWidth="1"/>
    <col min="15875" max="15890" width="12.44140625" style="858" customWidth="1"/>
    <col min="15891" max="16128" width="9.109375" style="858"/>
    <col min="16129" max="16129" width="1.88671875" style="858" customWidth="1"/>
    <col min="16130" max="16130" width="2.6640625" style="858" customWidth="1"/>
    <col min="16131" max="16146" width="12.44140625" style="858" customWidth="1"/>
    <col min="16147" max="16384" width="9.109375" style="858"/>
  </cols>
  <sheetData>
    <row r="1" spans="1:29" ht="74.25" customHeight="1">
      <c r="A1" s="988"/>
      <c r="B1" s="937"/>
      <c r="C1" s="937"/>
      <c r="D1" s="937"/>
      <c r="E1" s="937"/>
      <c r="F1" s="937"/>
      <c r="G1" s="938"/>
      <c r="H1" s="937"/>
      <c r="I1" s="937"/>
      <c r="J1" s="937"/>
      <c r="K1" s="937"/>
      <c r="L1" s="936"/>
    </row>
    <row r="2" spans="1:29" ht="28.8">
      <c r="A2" s="989"/>
      <c r="B2" s="935"/>
      <c r="C2" s="990" t="s">
        <v>159</v>
      </c>
      <c r="D2" s="990"/>
      <c r="E2" s="990"/>
      <c r="F2" s="990"/>
      <c r="G2" s="990"/>
      <c r="H2" s="990"/>
      <c r="I2" s="934"/>
      <c r="J2" s="934"/>
      <c r="K2" s="874"/>
      <c r="L2" s="876"/>
      <c r="M2" s="859"/>
      <c r="N2" s="859"/>
      <c r="O2" s="859"/>
      <c r="P2" s="859"/>
      <c r="Q2" s="859"/>
      <c r="R2" s="859"/>
      <c r="S2" s="859"/>
      <c r="T2" s="859"/>
      <c r="U2" s="859"/>
      <c r="V2" s="859"/>
      <c r="W2" s="859"/>
      <c r="X2" s="859"/>
      <c r="Y2" s="859"/>
      <c r="Z2" s="859"/>
      <c r="AA2" s="859"/>
      <c r="AB2" s="859"/>
      <c r="AC2" s="859"/>
    </row>
    <row r="3" spans="1:29" ht="18">
      <c r="A3" s="989"/>
      <c r="B3" s="874"/>
      <c r="C3" s="874"/>
      <c r="D3" s="991" t="s">
        <v>29</v>
      </c>
      <c r="E3" s="991"/>
      <c r="F3" s="991"/>
      <c r="G3" s="991"/>
      <c r="H3" s="874"/>
      <c r="I3" s="874"/>
      <c r="J3" s="874"/>
      <c r="K3" s="874"/>
      <c r="L3" s="876"/>
      <c r="M3" s="859"/>
      <c r="N3" s="859"/>
      <c r="O3" s="859"/>
      <c r="P3" s="859"/>
      <c r="Q3" s="859"/>
      <c r="R3" s="859"/>
      <c r="S3" s="859"/>
      <c r="T3" s="859"/>
      <c r="U3" s="859"/>
      <c r="V3" s="859"/>
      <c r="W3" s="859"/>
      <c r="X3" s="859"/>
      <c r="Y3" s="859"/>
      <c r="Z3" s="859"/>
      <c r="AA3" s="859"/>
      <c r="AB3" s="859"/>
      <c r="AC3" s="859"/>
    </row>
    <row r="4" spans="1:29">
      <c r="A4" s="989"/>
      <c r="B4" s="874"/>
      <c r="C4" s="874"/>
      <c r="D4" s="874"/>
      <c r="E4" s="874"/>
      <c r="F4" s="874"/>
      <c r="G4" s="874"/>
      <c r="H4" s="874"/>
      <c r="I4" s="874"/>
      <c r="J4" s="874"/>
      <c r="K4" s="874"/>
      <c r="L4" s="876"/>
      <c r="M4" s="859"/>
      <c r="N4" s="859"/>
      <c r="O4" s="859"/>
      <c r="P4" s="859"/>
      <c r="Q4" s="859"/>
      <c r="R4" s="859"/>
      <c r="S4" s="859"/>
      <c r="T4" s="859"/>
      <c r="U4" s="859"/>
      <c r="V4" s="859"/>
      <c r="W4" s="859"/>
      <c r="X4" s="859"/>
      <c r="Y4" s="859"/>
      <c r="Z4" s="859"/>
      <c r="AA4" s="859"/>
      <c r="AB4" s="859"/>
      <c r="AC4" s="859"/>
    </row>
    <row r="5" spans="1:29" ht="15.6">
      <c r="A5" s="989"/>
      <c r="B5" s="933"/>
      <c r="C5" s="992" t="s">
        <v>158</v>
      </c>
      <c r="D5" s="992"/>
      <c r="E5" s="992"/>
      <c r="F5" s="992"/>
      <c r="G5" s="992"/>
      <c r="H5" s="992"/>
      <c r="I5" s="874"/>
      <c r="J5" s="874"/>
      <c r="K5" s="874"/>
      <c r="L5" s="876"/>
      <c r="M5" s="859"/>
      <c r="N5" s="859"/>
      <c r="O5" s="859"/>
      <c r="P5" s="859"/>
      <c r="Q5" s="859"/>
      <c r="R5" s="859"/>
      <c r="S5" s="859"/>
      <c r="T5" s="859"/>
      <c r="U5" s="859"/>
      <c r="V5" s="859"/>
      <c r="W5" s="859"/>
      <c r="X5" s="859"/>
      <c r="Y5" s="859"/>
      <c r="Z5" s="859"/>
      <c r="AA5" s="859"/>
      <c r="AB5" s="859"/>
      <c r="AC5" s="859"/>
    </row>
    <row r="6" spans="1:29" ht="13.8" thickBot="1">
      <c r="A6" s="989"/>
      <c r="B6" s="874"/>
      <c r="C6" s="874"/>
      <c r="D6" s="874"/>
      <c r="E6" s="874"/>
      <c r="F6" s="874"/>
      <c r="G6" s="874"/>
      <c r="H6" s="874"/>
      <c r="I6" s="874"/>
      <c r="J6" s="874"/>
      <c r="K6" s="874"/>
      <c r="L6" s="876"/>
      <c r="M6" s="859"/>
      <c r="N6" s="859"/>
      <c r="O6" s="859"/>
      <c r="P6" s="859"/>
      <c r="Q6" s="859"/>
      <c r="R6" s="859"/>
      <c r="S6" s="859"/>
      <c r="T6" s="859"/>
      <c r="U6" s="859"/>
      <c r="V6" s="859"/>
      <c r="W6" s="859"/>
      <c r="X6" s="859"/>
      <c r="Y6" s="859"/>
      <c r="Z6" s="859"/>
      <c r="AA6" s="859"/>
      <c r="AB6" s="859"/>
      <c r="AC6" s="859"/>
    </row>
    <row r="7" spans="1:29" ht="25.5" customHeight="1" thickBot="1">
      <c r="A7" s="989"/>
      <c r="B7" s="931"/>
      <c r="C7" s="932"/>
      <c r="D7" s="931"/>
      <c r="E7" s="901">
        <v>2015</v>
      </c>
      <c r="F7" s="914">
        <v>2014</v>
      </c>
      <c r="G7" s="899" t="s">
        <v>8</v>
      </c>
      <c r="H7" s="874"/>
      <c r="I7" s="874"/>
      <c r="J7" s="874"/>
      <c r="K7" s="931"/>
      <c r="L7" s="930"/>
      <c r="M7" s="929"/>
      <c r="N7" s="928"/>
      <c r="O7" s="859"/>
      <c r="P7" s="859"/>
      <c r="Q7" s="859"/>
      <c r="R7" s="859"/>
      <c r="S7" s="859"/>
      <c r="T7" s="859"/>
      <c r="U7" s="859"/>
      <c r="V7" s="859"/>
      <c r="W7" s="859"/>
      <c r="X7" s="859"/>
      <c r="Y7" s="859"/>
      <c r="Z7" s="859"/>
      <c r="AA7" s="859"/>
      <c r="AB7" s="859"/>
      <c r="AC7" s="859"/>
    </row>
    <row r="8" spans="1:29" ht="25.5" customHeight="1" thickBot="1">
      <c r="A8" s="989"/>
      <c r="B8" s="906"/>
      <c r="C8" s="921"/>
      <c r="D8" s="913" t="s">
        <v>157</v>
      </c>
      <c r="E8" s="927">
        <f>'REG+OCC BY CLASS FEBRUARY 2015'!K6</f>
        <v>0.79154965298784463</v>
      </c>
      <c r="F8" s="926">
        <f>'REG+OCC BY CLASS FEBRUARY 2015'!L6</f>
        <v>0.73701999118074979</v>
      </c>
      <c r="G8" s="925">
        <f>'REG+OCC BY CLASS FEBRUARY 2015'!M6</f>
        <v>5.5</v>
      </c>
      <c r="H8" s="874"/>
      <c r="I8" s="874"/>
      <c r="J8" s="874"/>
      <c r="K8" s="906"/>
      <c r="L8" s="920"/>
      <c r="M8" s="919"/>
      <c r="N8" s="903"/>
      <c r="O8" s="859"/>
      <c r="P8" s="859"/>
      <c r="Q8" s="859"/>
      <c r="R8" s="859"/>
      <c r="S8" s="859"/>
      <c r="T8" s="859"/>
      <c r="U8" s="859"/>
      <c r="V8" s="859"/>
      <c r="W8" s="859"/>
      <c r="X8" s="859"/>
      <c r="Y8" s="859"/>
      <c r="Z8" s="859"/>
      <c r="AA8" s="859"/>
      <c r="AB8" s="859"/>
      <c r="AC8" s="859"/>
    </row>
    <row r="9" spans="1:29" ht="17.25" customHeight="1" thickBot="1">
      <c r="A9" s="989"/>
      <c r="B9" s="906"/>
      <c r="C9" s="921"/>
      <c r="D9" s="924"/>
      <c r="E9" s="923"/>
      <c r="F9" s="923"/>
      <c r="G9" s="922"/>
      <c r="H9" s="874"/>
      <c r="I9" s="874"/>
      <c r="J9" s="874"/>
      <c r="K9" s="906"/>
      <c r="L9" s="920"/>
      <c r="M9" s="919"/>
      <c r="N9" s="903"/>
      <c r="O9" s="859"/>
      <c r="P9" s="859"/>
      <c r="Q9" s="859"/>
      <c r="R9" s="859"/>
      <c r="S9" s="859"/>
      <c r="T9" s="859"/>
      <c r="U9" s="859"/>
      <c r="V9" s="859"/>
      <c r="W9" s="859"/>
      <c r="X9" s="859"/>
      <c r="Y9" s="859"/>
      <c r="Z9" s="859"/>
      <c r="AA9" s="859"/>
      <c r="AB9" s="859"/>
      <c r="AC9" s="859"/>
    </row>
    <row r="10" spans="1:29" ht="25.5" customHeight="1" thickBot="1">
      <c r="A10" s="989"/>
      <c r="B10" s="906"/>
      <c r="C10" s="921"/>
      <c r="D10" s="902"/>
      <c r="E10" s="901">
        <v>2015</v>
      </c>
      <c r="F10" s="914">
        <v>2014</v>
      </c>
      <c r="G10" s="899" t="s">
        <v>8</v>
      </c>
      <c r="H10" s="874"/>
      <c r="I10" s="874"/>
      <c r="J10" s="874"/>
      <c r="K10" s="906"/>
      <c r="L10" s="920"/>
      <c r="M10" s="919"/>
      <c r="N10" s="903"/>
      <c r="O10" s="859"/>
      <c r="P10" s="859"/>
      <c r="Q10" s="859"/>
      <c r="R10" s="859"/>
      <c r="S10" s="859"/>
      <c r="T10" s="859"/>
      <c r="U10" s="859"/>
      <c r="V10" s="859"/>
      <c r="W10" s="859"/>
      <c r="X10" s="859"/>
      <c r="Y10" s="859"/>
      <c r="Z10" s="859"/>
      <c r="AA10" s="859"/>
      <c r="AB10" s="859"/>
      <c r="AC10" s="859"/>
    </row>
    <row r="11" spans="1:29" ht="25.5" customHeight="1" thickBot="1">
      <c r="A11" s="989"/>
      <c r="B11" s="906"/>
      <c r="C11" s="909"/>
      <c r="D11" s="894" t="s">
        <v>156</v>
      </c>
      <c r="E11" s="918">
        <f>'ARR$ FEBRUARY 2015'!C21</f>
        <v>183.98173076923072</v>
      </c>
      <c r="F11" s="917">
        <f>'ARR$ FEBRUARY 2015'!D21</f>
        <v>171.78308411214951</v>
      </c>
      <c r="G11" s="895">
        <f>'ARR$ FEBRUARY 2015'!E21</f>
        <v>7.1011920179039636E-2</v>
      </c>
      <c r="H11" s="874"/>
      <c r="I11" s="874"/>
      <c r="J11" s="874"/>
      <c r="K11" s="906"/>
      <c r="L11" s="905"/>
      <c r="M11" s="904"/>
      <c r="N11" s="903"/>
      <c r="O11" s="859"/>
      <c r="P11" s="859"/>
      <c r="Q11" s="859"/>
      <c r="R11" s="859"/>
      <c r="S11" s="859"/>
      <c r="T11" s="859"/>
      <c r="U11" s="859"/>
      <c r="V11" s="859"/>
      <c r="W11" s="859"/>
      <c r="X11" s="859"/>
      <c r="Y11" s="859"/>
      <c r="Z11" s="859"/>
      <c r="AA11" s="859"/>
      <c r="AB11" s="859"/>
      <c r="AC11" s="859"/>
    </row>
    <row r="12" spans="1:29" ht="21" customHeight="1">
      <c r="A12" s="989"/>
      <c r="B12" s="906"/>
      <c r="C12" s="909"/>
      <c r="D12" s="906"/>
      <c r="E12" s="916"/>
      <c r="F12" s="916"/>
      <c r="G12" s="915"/>
      <c r="H12" s="874"/>
      <c r="I12" s="874"/>
      <c r="J12" s="874"/>
      <c r="K12" s="906"/>
      <c r="L12" s="905"/>
      <c r="M12" s="904"/>
      <c r="N12" s="903"/>
      <c r="O12" s="859"/>
      <c r="P12" s="859"/>
      <c r="Q12" s="859"/>
      <c r="R12" s="859"/>
      <c r="S12" s="859"/>
      <c r="T12" s="859"/>
      <c r="U12" s="859"/>
      <c r="V12" s="859"/>
      <c r="W12" s="859"/>
      <c r="X12" s="859"/>
      <c r="Y12" s="859"/>
      <c r="Z12" s="859"/>
      <c r="AA12" s="859"/>
      <c r="AB12" s="859"/>
      <c r="AC12" s="859"/>
    </row>
    <row r="13" spans="1:29" ht="25.5" customHeight="1" thickBot="1">
      <c r="A13" s="989"/>
      <c r="B13" s="906"/>
      <c r="C13" s="909"/>
      <c r="D13" s="906"/>
      <c r="E13" s="993" t="s">
        <v>155</v>
      </c>
      <c r="F13" s="994"/>
      <c r="G13" s="994"/>
      <c r="H13" s="874"/>
      <c r="I13" s="874"/>
      <c r="J13" s="874"/>
      <c r="K13" s="906"/>
      <c r="L13" s="905"/>
      <c r="M13" s="904"/>
      <c r="N13" s="903"/>
      <c r="O13" s="859"/>
      <c r="P13" s="859"/>
      <c r="Q13" s="859"/>
      <c r="R13" s="859"/>
      <c r="S13" s="859"/>
      <c r="T13" s="859"/>
      <c r="U13" s="859"/>
      <c r="V13" s="859"/>
      <c r="W13" s="859"/>
      <c r="X13" s="859"/>
      <c r="Y13" s="859"/>
      <c r="Z13" s="859"/>
      <c r="AA13" s="859"/>
      <c r="AB13" s="859"/>
      <c r="AC13" s="859"/>
    </row>
    <row r="14" spans="1:29" ht="25.5" customHeight="1" thickBot="1">
      <c r="A14" s="989"/>
      <c r="B14" s="906"/>
      <c r="C14" s="909"/>
      <c r="D14" s="902"/>
      <c r="E14" s="901">
        <v>2015</v>
      </c>
      <c r="F14" s="914">
        <v>2014</v>
      </c>
      <c r="G14" s="899" t="s">
        <v>8</v>
      </c>
      <c r="H14" s="874"/>
      <c r="I14" s="874"/>
      <c r="J14" s="874"/>
      <c r="K14" s="906"/>
      <c r="L14" s="905"/>
      <c r="M14" s="904"/>
      <c r="N14" s="903"/>
      <c r="O14" s="859"/>
      <c r="P14" s="859"/>
      <c r="Q14" s="859"/>
      <c r="R14" s="859"/>
      <c r="S14" s="859"/>
      <c r="T14" s="859"/>
      <c r="U14" s="859"/>
      <c r="V14" s="859"/>
      <c r="W14" s="859"/>
      <c r="X14" s="859"/>
      <c r="Y14" s="859"/>
      <c r="Z14" s="859"/>
      <c r="AA14" s="859"/>
      <c r="AB14" s="859"/>
      <c r="AC14" s="859"/>
    </row>
    <row r="15" spans="1:29" ht="25.5" customHeight="1" thickBot="1">
      <c r="A15" s="989"/>
      <c r="B15" s="906"/>
      <c r="C15" s="909"/>
      <c r="D15" s="913" t="s">
        <v>157</v>
      </c>
      <c r="E15" s="912">
        <f>'REG+OCC BY CLASS FY 2014-2015'!K6</f>
        <v>0.68500000000000005</v>
      </c>
      <c r="F15" s="911">
        <f>'REG+OCC BY CLASS FY 2014-2015'!L6</f>
        <v>0.68200000000000005</v>
      </c>
      <c r="G15" s="910">
        <f>'REG+OCC BY CLASS FY 2014-2015'!M6</f>
        <v>0.3</v>
      </c>
      <c r="H15" s="874"/>
      <c r="I15" s="874"/>
      <c r="J15" s="874"/>
      <c r="K15" s="906"/>
      <c r="L15" s="905"/>
      <c r="M15" s="904"/>
      <c r="N15" s="903"/>
      <c r="O15" s="859"/>
      <c r="P15" s="859"/>
      <c r="Q15" s="859"/>
      <c r="R15" s="859"/>
      <c r="S15" s="859"/>
      <c r="T15" s="859"/>
      <c r="U15" s="859"/>
      <c r="V15" s="859"/>
      <c r="W15" s="859"/>
      <c r="X15" s="859"/>
      <c r="Y15" s="859"/>
      <c r="Z15" s="859"/>
      <c r="AA15" s="859"/>
      <c r="AB15" s="859"/>
      <c r="AC15" s="859"/>
    </row>
    <row r="16" spans="1:29" ht="25.5" customHeight="1" thickBot="1">
      <c r="A16" s="989"/>
      <c r="B16" s="906"/>
      <c r="C16" s="909"/>
      <c r="D16" s="894" t="s">
        <v>156</v>
      </c>
      <c r="E16" s="908">
        <f>'ARR$ BY REGION FY 14-15'!O21</f>
        <v>151.07</v>
      </c>
      <c r="F16" s="908">
        <f>'ARR$ BY REGION FY 14-15'!O45</f>
        <v>145.58000000000001</v>
      </c>
      <c r="G16" s="907">
        <f>'ARR$ BY REGION FY 14-15'!O69</f>
        <v>3.7711224069240143E-2</v>
      </c>
      <c r="H16" s="874"/>
      <c r="I16" s="874"/>
      <c r="J16" s="874"/>
      <c r="K16" s="906"/>
      <c r="L16" s="905"/>
      <c r="M16" s="904"/>
      <c r="N16" s="903"/>
      <c r="O16" s="859"/>
      <c r="P16" s="859"/>
      <c r="Q16" s="859"/>
      <c r="R16" s="859"/>
      <c r="S16" s="859"/>
      <c r="T16" s="859"/>
      <c r="U16" s="859"/>
      <c r="V16" s="859"/>
      <c r="W16" s="859"/>
      <c r="X16" s="859"/>
      <c r="Y16" s="859"/>
      <c r="Z16" s="859"/>
      <c r="AA16" s="859"/>
      <c r="AB16" s="859"/>
      <c r="AC16" s="859"/>
    </row>
    <row r="17" spans="1:32" ht="21" customHeight="1">
      <c r="A17" s="989"/>
      <c r="B17" s="882"/>
      <c r="C17" s="882"/>
      <c r="D17" s="882"/>
      <c r="E17" s="882"/>
      <c r="F17" s="882"/>
      <c r="G17" s="882"/>
      <c r="H17" s="882"/>
      <c r="I17" s="874"/>
      <c r="J17" s="874"/>
      <c r="K17" s="874"/>
      <c r="L17" s="876"/>
      <c r="M17" s="859"/>
      <c r="N17" s="883"/>
      <c r="O17" s="859"/>
      <c r="P17" s="859"/>
      <c r="Q17" s="859"/>
      <c r="R17" s="859"/>
      <c r="S17" s="859"/>
      <c r="T17" s="859"/>
      <c r="U17" s="859"/>
      <c r="V17" s="859"/>
      <c r="W17" s="859"/>
      <c r="X17" s="859"/>
      <c r="Y17" s="859"/>
      <c r="Z17" s="859"/>
      <c r="AA17" s="859"/>
      <c r="AB17" s="859"/>
      <c r="AC17" s="859"/>
    </row>
    <row r="18" spans="1:32" ht="27" customHeight="1" thickBot="1">
      <c r="A18" s="989"/>
      <c r="B18" s="882"/>
      <c r="C18" s="882"/>
      <c r="D18" s="882"/>
      <c r="E18" s="995" t="s">
        <v>155</v>
      </c>
      <c r="F18" s="996"/>
      <c r="G18" s="996"/>
      <c r="H18" s="882"/>
      <c r="I18" s="874"/>
      <c r="J18" s="874"/>
      <c r="K18" s="874"/>
      <c r="L18" s="876"/>
      <c r="M18" s="859"/>
      <c r="N18" s="859"/>
      <c r="O18" s="859"/>
      <c r="P18" s="859"/>
      <c r="Q18" s="859"/>
      <c r="R18" s="859"/>
      <c r="S18" s="859"/>
      <c r="T18" s="859"/>
      <c r="U18" s="859"/>
      <c r="V18" s="859"/>
      <c r="W18" s="859"/>
      <c r="X18" s="859"/>
      <c r="Y18" s="859"/>
      <c r="Z18" s="859"/>
      <c r="AA18" s="859"/>
      <c r="AB18" s="859"/>
      <c r="AC18" s="859"/>
      <c r="AD18" s="859"/>
      <c r="AE18" s="859"/>
      <c r="AF18" s="859"/>
    </row>
    <row r="19" spans="1:32" ht="25.5" customHeight="1" thickBot="1">
      <c r="A19" s="989"/>
      <c r="B19" s="882"/>
      <c r="C19" s="882"/>
      <c r="D19" s="902"/>
      <c r="E19" s="901">
        <v>2015</v>
      </c>
      <c r="F19" s="900">
        <v>2014</v>
      </c>
      <c r="G19" s="899" t="s">
        <v>8</v>
      </c>
      <c r="H19" s="882"/>
      <c r="I19" s="874"/>
      <c r="J19" s="874"/>
      <c r="K19" s="874"/>
      <c r="L19" s="876"/>
      <c r="M19" s="859"/>
      <c r="N19" s="859"/>
      <c r="O19" s="859"/>
      <c r="P19" s="859"/>
      <c r="Q19" s="859"/>
      <c r="R19" s="859"/>
      <c r="S19" s="859"/>
      <c r="T19" s="859"/>
      <c r="U19" s="859"/>
      <c r="V19" s="859"/>
      <c r="W19" s="859"/>
      <c r="X19" s="859"/>
      <c r="Y19" s="859"/>
      <c r="Z19" s="859"/>
      <c r="AA19" s="859"/>
      <c r="AB19" s="859"/>
      <c r="AC19" s="859"/>
      <c r="AD19" s="859"/>
      <c r="AE19" s="859"/>
      <c r="AF19" s="859"/>
    </row>
    <row r="20" spans="1:32" ht="31.5" customHeight="1" thickBot="1">
      <c r="A20" s="989"/>
      <c r="B20" s="882"/>
      <c r="C20" s="882"/>
      <c r="D20" s="898" t="s">
        <v>154</v>
      </c>
      <c r="E20" s="897">
        <f>'REG+OCC BY CLASS FY 2014-2015'!N6</f>
        <v>2221193</v>
      </c>
      <c r="F20" s="896">
        <f>'REG+OCC BY CLASS FY 2014-2015'!O6</f>
        <v>2168334</v>
      </c>
      <c r="G20" s="895">
        <f>'REG+OCC BY CLASS FY 2014-2015'!P6</f>
        <v>2.4377701959200013E-2</v>
      </c>
      <c r="H20" s="882"/>
      <c r="I20" s="874"/>
      <c r="J20" s="874"/>
      <c r="K20" s="874"/>
      <c r="L20" s="876"/>
      <c r="M20" s="859"/>
      <c r="N20" s="859"/>
      <c r="O20" s="859"/>
      <c r="P20" s="859"/>
      <c r="Q20" s="859"/>
      <c r="R20" s="859"/>
      <c r="S20" s="859"/>
      <c r="T20" s="859"/>
      <c r="U20" s="859"/>
      <c r="V20" s="859"/>
      <c r="W20" s="859"/>
      <c r="X20" s="859"/>
      <c r="Y20" s="859"/>
      <c r="Z20" s="859"/>
      <c r="AA20" s="859"/>
      <c r="AB20" s="859"/>
      <c r="AC20" s="859"/>
      <c r="AD20" s="859"/>
      <c r="AE20" s="859"/>
      <c r="AF20" s="859"/>
    </row>
    <row r="21" spans="1:32" ht="30" customHeight="1" thickBot="1">
      <c r="A21" s="989"/>
      <c r="B21" s="882"/>
      <c r="C21" s="882"/>
      <c r="D21" s="894" t="s">
        <v>153</v>
      </c>
      <c r="E21" s="893">
        <f>'REG+OCC BY CLASS FY 2014-2015'!Q6</f>
        <v>3243090</v>
      </c>
      <c r="F21" s="893">
        <f>'REG+OCC BY CLASS FY 2014-2015'!R6</f>
        <v>3178392</v>
      </c>
      <c r="G21" s="892">
        <f>'REG+OCC BY CLASS FY 2014-2015'!S6</f>
        <v>2.0355576027123148E-2</v>
      </c>
      <c r="H21" s="882"/>
      <c r="I21" s="891"/>
      <c r="J21" s="874"/>
      <c r="K21" s="874"/>
      <c r="L21" s="876"/>
      <c r="M21" s="859"/>
      <c r="N21" s="859"/>
      <c r="O21" s="859"/>
      <c r="P21" s="859"/>
      <c r="Q21" s="859"/>
      <c r="R21" s="859"/>
      <c r="S21" s="859"/>
      <c r="T21" s="859"/>
      <c r="U21" s="859"/>
      <c r="V21" s="859"/>
      <c r="W21" s="859"/>
      <c r="X21" s="859"/>
      <c r="Y21" s="859"/>
      <c r="Z21" s="859"/>
      <c r="AA21" s="859"/>
      <c r="AB21" s="859"/>
      <c r="AC21" s="859"/>
      <c r="AD21" s="859"/>
      <c r="AE21" s="859"/>
      <c r="AF21" s="859"/>
    </row>
    <row r="22" spans="1:32">
      <c r="A22" s="989"/>
      <c r="B22" s="882"/>
      <c r="C22" s="882"/>
      <c r="D22" s="882"/>
      <c r="E22" s="882"/>
      <c r="F22" s="882"/>
      <c r="G22" s="882"/>
      <c r="H22" s="882"/>
      <c r="I22" s="874"/>
      <c r="J22" s="874"/>
      <c r="K22" s="874"/>
      <c r="L22" s="876"/>
      <c r="M22" s="859"/>
      <c r="N22" s="859"/>
      <c r="O22" s="859"/>
      <c r="P22" s="859"/>
      <c r="Q22" s="859"/>
      <c r="R22" s="859"/>
      <c r="S22" s="859"/>
      <c r="T22" s="859"/>
      <c r="U22" s="859"/>
      <c r="V22" s="859"/>
      <c r="W22" s="859"/>
      <c r="X22" s="859"/>
      <c r="Y22" s="859"/>
      <c r="Z22" s="859"/>
      <c r="AA22" s="859"/>
      <c r="AB22" s="859"/>
      <c r="AC22" s="859"/>
      <c r="AD22" s="859"/>
      <c r="AE22" s="859"/>
      <c r="AF22" s="859"/>
    </row>
    <row r="23" spans="1:32" ht="24" customHeight="1">
      <c r="A23" s="989"/>
      <c r="B23" s="890"/>
      <c r="C23" s="997" t="s">
        <v>200</v>
      </c>
      <c r="D23" s="997"/>
      <c r="E23" s="997"/>
      <c r="F23" s="997"/>
      <c r="G23" s="997"/>
      <c r="H23" s="997"/>
      <c r="I23" s="874"/>
      <c r="J23" s="874"/>
      <c r="K23" s="874"/>
      <c r="L23" s="876"/>
      <c r="M23" s="859"/>
      <c r="N23" s="859"/>
      <c r="O23" s="859"/>
      <c r="P23" s="859"/>
      <c r="Q23" s="859"/>
      <c r="R23" s="859"/>
      <c r="S23" s="859"/>
      <c r="T23" s="859"/>
      <c r="U23" s="859"/>
      <c r="V23" s="859"/>
      <c r="W23" s="859"/>
      <c r="X23" s="859"/>
      <c r="Y23" s="859"/>
      <c r="Z23" s="859"/>
      <c r="AA23" s="859"/>
      <c r="AB23" s="859"/>
      <c r="AC23" s="859"/>
      <c r="AD23" s="859"/>
      <c r="AE23" s="859"/>
      <c r="AF23" s="859"/>
    </row>
    <row r="24" spans="1:32" ht="13.5" customHeight="1">
      <c r="A24" s="989"/>
      <c r="B24" s="874"/>
      <c r="C24" s="998" t="s">
        <v>152</v>
      </c>
      <c r="D24" s="998"/>
      <c r="E24" s="998"/>
      <c r="F24" s="998"/>
      <c r="G24" s="998"/>
      <c r="H24" s="998"/>
      <c r="I24" s="998"/>
      <c r="J24" s="874"/>
      <c r="K24" s="874"/>
      <c r="L24" s="876"/>
      <c r="M24" s="859"/>
      <c r="N24" s="859"/>
      <c r="O24" s="859"/>
      <c r="P24" s="859"/>
      <c r="Q24" s="859"/>
      <c r="R24" s="859"/>
      <c r="S24" s="859"/>
      <c r="T24" s="859"/>
      <c r="U24" s="859"/>
      <c r="V24" s="859"/>
      <c r="W24" s="859"/>
      <c r="X24" s="859"/>
      <c r="Y24" s="859"/>
      <c r="Z24" s="859"/>
      <c r="AA24" s="859"/>
      <c r="AB24" s="859"/>
      <c r="AC24" s="859"/>
      <c r="AD24" s="859"/>
      <c r="AE24" s="859"/>
      <c r="AF24" s="859"/>
    </row>
    <row r="25" spans="1:32" ht="12" customHeight="1">
      <c r="A25" s="989"/>
      <c r="B25" s="874"/>
      <c r="C25" s="999" t="s">
        <v>151</v>
      </c>
      <c r="D25" s="999"/>
      <c r="E25" s="874"/>
      <c r="F25" s="874"/>
      <c r="G25" s="874"/>
      <c r="H25" s="874"/>
      <c r="I25" s="874"/>
      <c r="J25" s="874"/>
      <c r="K25" s="874"/>
      <c r="L25" s="876"/>
      <c r="M25" s="859"/>
      <c r="N25" s="859"/>
      <c r="O25" s="859"/>
      <c r="P25" s="859"/>
      <c r="Q25" s="859"/>
      <c r="R25" s="859"/>
      <c r="S25" s="859"/>
      <c r="T25" s="859"/>
      <c r="U25" s="859"/>
      <c r="V25" s="859"/>
      <c r="W25" s="859"/>
      <c r="X25" s="859"/>
      <c r="Y25" s="859"/>
      <c r="Z25" s="859"/>
      <c r="AA25" s="859"/>
      <c r="AB25" s="859"/>
      <c r="AC25" s="859"/>
      <c r="AD25" s="859"/>
      <c r="AE25" s="859"/>
      <c r="AF25" s="859"/>
    </row>
    <row r="26" spans="1:32" ht="15" customHeight="1" thickBot="1">
      <c r="A26" s="989"/>
      <c r="B26" s="889"/>
      <c r="C26" s="888"/>
      <c r="D26" s="888"/>
      <c r="E26" s="888"/>
      <c r="F26" s="888"/>
      <c r="G26" s="888"/>
      <c r="H26" s="888"/>
      <c r="I26" s="874"/>
      <c r="J26" s="874"/>
      <c r="K26" s="874"/>
      <c r="L26" s="876"/>
      <c r="M26" s="859"/>
      <c r="N26" s="859"/>
      <c r="O26" s="883"/>
      <c r="P26" s="859"/>
      <c r="Q26" s="859"/>
      <c r="R26" s="859"/>
      <c r="S26" s="859"/>
      <c r="T26" s="859"/>
      <c r="U26" s="859"/>
      <c r="V26" s="859"/>
      <c r="W26" s="859"/>
      <c r="X26" s="859"/>
      <c r="Y26" s="859"/>
      <c r="Z26" s="859"/>
      <c r="AA26" s="859"/>
      <c r="AB26" s="859"/>
      <c r="AC26" s="859"/>
      <c r="AD26" s="859"/>
      <c r="AE26" s="859"/>
      <c r="AF26" s="859"/>
    </row>
    <row r="27" spans="1:32" ht="15" customHeight="1" thickTop="1">
      <c r="A27" s="989"/>
      <c r="B27" s="970" t="s">
        <v>201</v>
      </c>
      <c r="C27" s="971"/>
      <c r="D27" s="971"/>
      <c r="E27" s="971"/>
      <c r="F27" s="971"/>
      <c r="G27" s="971"/>
      <c r="H27" s="972"/>
      <c r="I27" s="874"/>
      <c r="J27" s="874"/>
      <c r="K27" s="874"/>
      <c r="L27" s="876"/>
      <c r="M27" s="859"/>
      <c r="N27" s="859"/>
      <c r="O27" s="859"/>
      <c r="P27" s="859"/>
      <c r="Q27" s="859"/>
      <c r="R27" s="859"/>
      <c r="S27" s="859"/>
      <c r="T27" s="859"/>
      <c r="U27" s="859"/>
      <c r="V27" s="859"/>
      <c r="W27" s="859"/>
      <c r="X27" s="859"/>
      <c r="Y27" s="859"/>
      <c r="Z27" s="859"/>
      <c r="AA27" s="859"/>
      <c r="AB27" s="859"/>
      <c r="AC27" s="859"/>
      <c r="AD27" s="859"/>
      <c r="AE27" s="859"/>
      <c r="AF27" s="859"/>
    </row>
    <row r="28" spans="1:32" ht="15" customHeight="1">
      <c r="A28" s="989"/>
      <c r="B28" s="973"/>
      <c r="C28" s="974"/>
      <c r="D28" s="974"/>
      <c r="E28" s="974"/>
      <c r="F28" s="974"/>
      <c r="G28" s="974"/>
      <c r="H28" s="975"/>
      <c r="I28" s="874"/>
      <c r="J28" s="874"/>
      <c r="K28" s="874"/>
      <c r="L28" s="876"/>
      <c r="M28" s="859"/>
      <c r="N28" s="859"/>
      <c r="O28" s="859"/>
      <c r="P28" s="859"/>
      <c r="Q28" s="859"/>
      <c r="R28" s="859"/>
      <c r="S28" s="859"/>
      <c r="T28" s="859"/>
      <c r="U28" s="859"/>
      <c r="V28" s="859"/>
      <c r="W28" s="859"/>
      <c r="X28" s="859"/>
      <c r="Y28" s="859"/>
      <c r="Z28" s="859"/>
      <c r="AA28" s="859"/>
      <c r="AB28" s="859"/>
      <c r="AC28" s="859"/>
      <c r="AD28" s="859"/>
      <c r="AE28" s="859"/>
      <c r="AF28" s="859"/>
    </row>
    <row r="29" spans="1:32" ht="15" customHeight="1">
      <c r="A29" s="989"/>
      <c r="B29" s="973"/>
      <c r="C29" s="974"/>
      <c r="D29" s="974"/>
      <c r="E29" s="974"/>
      <c r="F29" s="974"/>
      <c r="G29" s="974"/>
      <c r="H29" s="975"/>
      <c r="I29" s="874"/>
      <c r="J29" s="874"/>
      <c r="K29" s="874"/>
      <c r="L29" s="876"/>
      <c r="M29" s="859"/>
      <c r="N29" s="887"/>
      <c r="O29" s="859"/>
      <c r="P29" s="859"/>
      <c r="Q29" s="859"/>
      <c r="R29" s="859"/>
      <c r="S29" s="859"/>
      <c r="T29" s="859"/>
      <c r="U29" s="859"/>
      <c r="V29" s="859"/>
      <c r="W29" s="859"/>
      <c r="X29" s="859"/>
      <c r="Y29" s="859"/>
      <c r="Z29" s="859"/>
      <c r="AA29" s="859"/>
      <c r="AB29" s="859"/>
      <c r="AC29" s="859"/>
      <c r="AD29" s="859"/>
      <c r="AE29" s="859"/>
      <c r="AF29" s="859"/>
    </row>
    <row r="30" spans="1:32" ht="15" customHeight="1">
      <c r="A30" s="989"/>
      <c r="B30" s="973"/>
      <c r="C30" s="974"/>
      <c r="D30" s="974"/>
      <c r="E30" s="974"/>
      <c r="F30" s="974"/>
      <c r="G30" s="974"/>
      <c r="H30" s="975"/>
      <c r="I30" s="874"/>
      <c r="J30" s="874"/>
      <c r="K30" s="874"/>
      <c r="L30" s="876"/>
      <c r="M30" s="859"/>
      <c r="N30" s="859"/>
      <c r="O30" s="859"/>
      <c r="P30" s="859"/>
      <c r="Q30" s="859"/>
      <c r="R30" s="859"/>
      <c r="S30" s="859"/>
      <c r="T30" s="859"/>
      <c r="U30" s="859"/>
      <c r="V30" s="859"/>
      <c r="W30" s="859"/>
      <c r="X30" s="859"/>
      <c r="Y30" s="859"/>
      <c r="Z30" s="859"/>
      <c r="AA30" s="859"/>
      <c r="AB30" s="859"/>
      <c r="AC30" s="859"/>
      <c r="AD30" s="859"/>
      <c r="AE30" s="859"/>
      <c r="AF30" s="859"/>
    </row>
    <row r="31" spans="1:32" ht="15" customHeight="1">
      <c r="A31" s="989"/>
      <c r="B31" s="973"/>
      <c r="C31" s="974"/>
      <c r="D31" s="974"/>
      <c r="E31" s="974"/>
      <c r="F31" s="974"/>
      <c r="G31" s="974"/>
      <c r="H31" s="975"/>
      <c r="I31" s="874"/>
      <c r="J31" s="874"/>
      <c r="K31" s="874"/>
      <c r="L31" s="876"/>
      <c r="M31" s="859"/>
      <c r="N31" s="883"/>
      <c r="O31" s="859"/>
      <c r="P31" s="859"/>
      <c r="Q31" s="859"/>
      <c r="R31" s="859"/>
      <c r="S31" s="859"/>
      <c r="T31" s="859"/>
      <c r="U31" s="859"/>
      <c r="V31" s="859"/>
      <c r="W31" s="859"/>
      <c r="X31" s="859"/>
      <c r="Y31" s="859"/>
      <c r="Z31" s="859"/>
      <c r="AA31" s="859"/>
      <c r="AB31" s="859"/>
      <c r="AC31" s="859"/>
      <c r="AD31" s="859"/>
      <c r="AE31" s="859"/>
      <c r="AF31" s="859"/>
    </row>
    <row r="32" spans="1:32" ht="14.25" customHeight="1">
      <c r="A32" s="989"/>
      <c r="B32" s="973"/>
      <c r="C32" s="974"/>
      <c r="D32" s="974"/>
      <c r="E32" s="974"/>
      <c r="F32" s="974"/>
      <c r="G32" s="974"/>
      <c r="H32" s="975"/>
      <c r="I32" s="874"/>
      <c r="J32" s="874"/>
      <c r="K32" s="874"/>
      <c r="L32" s="876"/>
      <c r="M32" s="859"/>
      <c r="N32" s="859"/>
      <c r="O32" s="859"/>
      <c r="P32" s="859"/>
      <c r="Q32" s="859"/>
      <c r="R32" s="859"/>
      <c r="S32" s="859"/>
      <c r="T32" s="859"/>
      <c r="U32" s="859"/>
      <c r="V32" s="859"/>
      <c r="W32" s="859"/>
      <c r="X32" s="859"/>
      <c r="Y32" s="859"/>
      <c r="Z32" s="859"/>
      <c r="AA32" s="859"/>
      <c r="AB32" s="859"/>
      <c r="AC32" s="859"/>
      <c r="AD32" s="859"/>
      <c r="AE32" s="859"/>
      <c r="AF32" s="859"/>
    </row>
    <row r="33" spans="1:32">
      <c r="A33" s="886"/>
      <c r="B33" s="973"/>
      <c r="C33" s="974"/>
      <c r="D33" s="974"/>
      <c r="E33" s="974"/>
      <c r="F33" s="974"/>
      <c r="G33" s="974"/>
      <c r="H33" s="975"/>
      <c r="I33" s="885"/>
      <c r="J33" s="885"/>
      <c r="K33" s="885"/>
      <c r="L33" s="884"/>
      <c r="M33" s="859"/>
      <c r="N33" s="883"/>
      <c r="O33" s="859"/>
      <c r="P33" s="859"/>
      <c r="Q33" s="859"/>
      <c r="R33" s="859"/>
      <c r="S33" s="859"/>
      <c r="T33" s="859"/>
      <c r="U33" s="859"/>
      <c r="V33" s="859"/>
      <c r="W33" s="859"/>
      <c r="X33" s="859"/>
      <c r="Y33" s="859"/>
      <c r="Z33" s="859"/>
      <c r="AA33" s="859"/>
      <c r="AB33" s="859"/>
      <c r="AC33" s="859"/>
      <c r="AD33" s="859"/>
      <c r="AE33" s="859"/>
      <c r="AF33" s="859"/>
    </row>
    <row r="34" spans="1:32">
      <c r="A34" s="877"/>
      <c r="B34" s="973"/>
      <c r="C34" s="974"/>
      <c r="D34" s="974"/>
      <c r="E34" s="974"/>
      <c r="F34" s="974"/>
      <c r="G34" s="974"/>
      <c r="H34" s="975"/>
      <c r="I34" s="874"/>
      <c r="J34" s="874"/>
      <c r="K34" s="874"/>
      <c r="L34" s="876"/>
      <c r="M34" s="859"/>
      <c r="N34" s="859"/>
      <c r="O34" s="859"/>
      <c r="P34" s="859"/>
      <c r="Q34" s="859"/>
      <c r="R34" s="859"/>
      <c r="S34" s="859"/>
      <c r="T34" s="859"/>
      <c r="U34" s="859"/>
      <c r="V34" s="859"/>
      <c r="W34" s="859"/>
      <c r="X34" s="859"/>
      <c r="Y34" s="859"/>
      <c r="Z34" s="859"/>
      <c r="AA34" s="859"/>
      <c r="AB34" s="859"/>
      <c r="AC34" s="859"/>
      <c r="AD34" s="859"/>
      <c r="AE34" s="859"/>
      <c r="AF34" s="859"/>
    </row>
    <row r="35" spans="1:32">
      <c r="A35" s="877"/>
      <c r="B35" s="973"/>
      <c r="C35" s="974"/>
      <c r="D35" s="974"/>
      <c r="E35" s="974"/>
      <c r="F35" s="974"/>
      <c r="G35" s="974"/>
      <c r="H35" s="975"/>
      <c r="I35" s="874"/>
      <c r="J35" s="874"/>
      <c r="K35" s="874"/>
      <c r="L35" s="876"/>
      <c r="M35" s="859"/>
      <c r="N35" s="859"/>
      <c r="O35" s="859"/>
      <c r="P35" s="859"/>
      <c r="Q35" s="859"/>
      <c r="R35" s="859"/>
      <c r="S35" s="859"/>
      <c r="T35" s="859"/>
      <c r="U35" s="859"/>
      <c r="V35" s="859"/>
      <c r="W35" s="859"/>
      <c r="X35" s="859"/>
      <c r="Y35" s="859"/>
      <c r="Z35" s="859"/>
      <c r="AA35" s="859"/>
      <c r="AB35" s="859"/>
      <c r="AC35" s="859"/>
      <c r="AD35" s="859"/>
      <c r="AE35" s="859"/>
      <c r="AF35" s="859"/>
    </row>
    <row r="36" spans="1:32">
      <c r="A36" s="880"/>
      <c r="B36" s="973"/>
      <c r="C36" s="974"/>
      <c r="D36" s="974"/>
      <c r="E36" s="974"/>
      <c r="F36" s="974"/>
      <c r="G36" s="974"/>
      <c r="H36" s="975"/>
      <c r="I36" s="882"/>
      <c r="J36" s="882"/>
      <c r="K36" s="882"/>
      <c r="L36" s="881"/>
      <c r="M36" s="859"/>
      <c r="N36" s="859"/>
      <c r="O36" s="859"/>
      <c r="P36" s="859"/>
      <c r="Q36" s="859"/>
      <c r="R36" s="859"/>
      <c r="S36" s="859"/>
      <c r="T36" s="859"/>
      <c r="U36" s="859"/>
      <c r="V36" s="859"/>
      <c r="W36" s="859"/>
      <c r="X36" s="859"/>
      <c r="Y36" s="859"/>
      <c r="Z36" s="859"/>
      <c r="AA36" s="859"/>
      <c r="AB36" s="859"/>
      <c r="AC36" s="859"/>
      <c r="AD36" s="859"/>
      <c r="AE36" s="859"/>
      <c r="AF36" s="859"/>
    </row>
    <row r="37" spans="1:32" s="878" customFormat="1">
      <c r="A37" s="877"/>
      <c r="B37" s="973"/>
      <c r="C37" s="974"/>
      <c r="D37" s="974"/>
      <c r="E37" s="974"/>
      <c r="F37" s="974"/>
      <c r="G37" s="974"/>
      <c r="H37" s="975"/>
      <c r="I37" s="874"/>
      <c r="J37" s="874"/>
      <c r="K37" s="874"/>
      <c r="L37" s="876"/>
      <c r="M37" s="879"/>
      <c r="N37" s="879"/>
      <c r="O37" s="879"/>
      <c r="P37" s="879"/>
      <c r="Q37" s="879"/>
      <c r="R37" s="879"/>
      <c r="S37" s="879"/>
      <c r="T37" s="879"/>
      <c r="U37" s="879"/>
      <c r="V37" s="879"/>
      <c r="W37" s="879"/>
      <c r="X37" s="879"/>
      <c r="Y37" s="879"/>
      <c r="Z37" s="879"/>
      <c r="AA37" s="879"/>
      <c r="AB37" s="879"/>
      <c r="AC37" s="879"/>
      <c r="AD37" s="879"/>
      <c r="AE37" s="879"/>
      <c r="AF37" s="879"/>
    </row>
    <row r="38" spans="1:32" s="878" customFormat="1">
      <c r="A38" s="877"/>
      <c r="B38" s="973"/>
      <c r="C38" s="974"/>
      <c r="D38" s="974"/>
      <c r="E38" s="974"/>
      <c r="F38" s="974"/>
      <c r="G38" s="974"/>
      <c r="H38" s="975"/>
      <c r="I38" s="874"/>
      <c r="J38" s="874"/>
      <c r="K38" s="874"/>
      <c r="L38" s="876"/>
      <c r="M38" s="879"/>
      <c r="N38" s="879"/>
      <c r="O38" s="879"/>
      <c r="P38" s="879"/>
      <c r="Q38" s="879"/>
      <c r="R38" s="879"/>
      <c r="S38" s="879"/>
      <c r="T38" s="879"/>
      <c r="U38" s="879"/>
      <c r="V38" s="879"/>
      <c r="W38" s="879"/>
      <c r="X38" s="879"/>
      <c r="Y38" s="879"/>
      <c r="Z38" s="879"/>
      <c r="AA38" s="879"/>
      <c r="AB38" s="879"/>
      <c r="AC38" s="879"/>
      <c r="AD38" s="879"/>
      <c r="AE38" s="879"/>
      <c r="AF38" s="879"/>
    </row>
    <row r="39" spans="1:32" s="878" customFormat="1">
      <c r="A39" s="877"/>
      <c r="B39" s="973"/>
      <c r="C39" s="974"/>
      <c r="D39" s="974"/>
      <c r="E39" s="974"/>
      <c r="F39" s="974"/>
      <c r="G39" s="974"/>
      <c r="H39" s="975"/>
      <c r="I39" s="874"/>
      <c r="J39" s="874"/>
      <c r="K39" s="874"/>
      <c r="L39" s="876"/>
      <c r="M39" s="879"/>
      <c r="N39" s="879"/>
      <c r="O39" s="879"/>
      <c r="P39" s="879"/>
      <c r="Q39" s="879"/>
      <c r="R39" s="879"/>
      <c r="S39" s="879"/>
      <c r="T39" s="879"/>
      <c r="U39" s="879"/>
      <c r="V39" s="879"/>
      <c r="W39" s="879"/>
      <c r="X39" s="879"/>
      <c r="Y39" s="879"/>
      <c r="Z39" s="879"/>
      <c r="AA39" s="879"/>
      <c r="AB39" s="879"/>
      <c r="AC39" s="879"/>
      <c r="AD39" s="879"/>
      <c r="AE39" s="879"/>
      <c r="AF39" s="879"/>
    </row>
    <row r="40" spans="1:32" s="878" customFormat="1">
      <c r="A40" s="877"/>
      <c r="B40" s="973"/>
      <c r="C40" s="974"/>
      <c r="D40" s="974"/>
      <c r="E40" s="974"/>
      <c r="F40" s="974"/>
      <c r="G40" s="974"/>
      <c r="H40" s="975"/>
      <c r="I40" s="874"/>
      <c r="J40" s="874"/>
      <c r="K40" s="874"/>
      <c r="L40" s="876"/>
      <c r="M40" s="879"/>
      <c r="N40" s="879"/>
      <c r="O40" s="879"/>
      <c r="P40" s="879"/>
      <c r="Q40" s="879"/>
      <c r="R40" s="879"/>
      <c r="S40" s="879"/>
      <c r="T40" s="879"/>
      <c r="U40" s="879"/>
      <c r="V40" s="879"/>
      <c r="W40" s="879"/>
      <c r="X40" s="879"/>
      <c r="Y40" s="879"/>
      <c r="Z40" s="879"/>
      <c r="AA40" s="879"/>
      <c r="AB40" s="879"/>
      <c r="AC40" s="879"/>
      <c r="AD40" s="879"/>
      <c r="AE40" s="879"/>
      <c r="AF40" s="879"/>
    </row>
    <row r="41" spans="1:32" s="878" customFormat="1">
      <c r="A41" s="880"/>
      <c r="B41" s="973"/>
      <c r="C41" s="974"/>
      <c r="D41" s="974"/>
      <c r="E41" s="974"/>
      <c r="F41" s="974"/>
      <c r="G41" s="974"/>
      <c r="H41" s="975"/>
      <c r="I41" s="985"/>
      <c r="J41" s="986"/>
      <c r="K41" s="986"/>
      <c r="L41" s="987"/>
      <c r="M41" s="879"/>
      <c r="N41" s="879"/>
      <c r="O41" s="879"/>
      <c r="P41" s="879"/>
      <c r="Q41" s="879"/>
      <c r="R41" s="879"/>
      <c r="S41" s="879"/>
      <c r="T41" s="879"/>
      <c r="U41" s="879"/>
      <c r="V41" s="879"/>
      <c r="W41" s="879"/>
      <c r="X41" s="879"/>
      <c r="Y41" s="879"/>
      <c r="Z41" s="879"/>
      <c r="AA41" s="879"/>
      <c r="AB41" s="879"/>
      <c r="AC41" s="879"/>
      <c r="AD41" s="879"/>
      <c r="AE41" s="879"/>
      <c r="AF41" s="879"/>
    </row>
    <row r="42" spans="1:32">
      <c r="A42" s="877"/>
      <c r="B42" s="973"/>
      <c r="C42" s="974"/>
      <c r="D42" s="974"/>
      <c r="E42" s="974"/>
      <c r="F42" s="974"/>
      <c r="G42" s="974"/>
      <c r="H42" s="975"/>
      <c r="I42" s="874"/>
      <c r="J42" s="874"/>
      <c r="K42" s="874"/>
      <c r="L42" s="876"/>
      <c r="M42" s="859"/>
      <c r="N42" s="859"/>
      <c r="O42" s="859"/>
      <c r="P42" s="859"/>
      <c r="Q42" s="859"/>
      <c r="R42" s="859"/>
      <c r="S42" s="859"/>
      <c r="T42" s="859"/>
      <c r="U42" s="859"/>
      <c r="V42" s="859"/>
      <c r="W42" s="859"/>
      <c r="X42" s="859"/>
      <c r="Y42" s="859"/>
      <c r="Z42" s="859"/>
      <c r="AA42" s="859"/>
      <c r="AB42" s="859"/>
      <c r="AC42" s="859"/>
      <c r="AD42" s="859"/>
      <c r="AE42" s="859"/>
      <c r="AF42" s="859"/>
    </row>
    <row r="43" spans="1:32">
      <c r="A43" s="877"/>
      <c r="B43" s="973"/>
      <c r="C43" s="974"/>
      <c r="D43" s="974"/>
      <c r="E43" s="974"/>
      <c r="F43" s="974"/>
      <c r="G43" s="974"/>
      <c r="H43" s="975"/>
      <c r="I43" s="874"/>
      <c r="J43" s="874"/>
      <c r="K43" s="874"/>
      <c r="L43" s="876"/>
      <c r="M43" s="859"/>
      <c r="N43" s="859"/>
      <c r="O43" s="859"/>
      <c r="P43" s="859"/>
      <c r="Q43" s="859"/>
      <c r="R43" s="859"/>
      <c r="S43" s="859"/>
      <c r="T43" s="859"/>
      <c r="U43" s="859"/>
      <c r="V43" s="859"/>
      <c r="W43" s="859"/>
      <c r="X43" s="859"/>
      <c r="Y43" s="859"/>
      <c r="Z43" s="859"/>
      <c r="AA43" s="859"/>
      <c r="AB43" s="859"/>
      <c r="AC43" s="859"/>
      <c r="AD43" s="859"/>
      <c r="AE43" s="859"/>
      <c r="AF43" s="859"/>
    </row>
    <row r="44" spans="1:32">
      <c r="A44" s="877"/>
      <c r="B44" s="973"/>
      <c r="C44" s="974"/>
      <c r="D44" s="974"/>
      <c r="E44" s="974"/>
      <c r="F44" s="974"/>
      <c r="G44" s="974"/>
      <c r="H44" s="975"/>
      <c r="I44" s="874"/>
      <c r="J44" s="874"/>
      <c r="K44" s="874"/>
      <c r="L44" s="876"/>
      <c r="M44" s="859"/>
      <c r="N44" s="859"/>
      <c r="O44" s="859"/>
      <c r="P44" s="859"/>
      <c r="Q44" s="859"/>
      <c r="R44" s="859"/>
      <c r="S44" s="859"/>
      <c r="T44" s="859"/>
      <c r="U44" s="859"/>
      <c r="V44" s="859"/>
      <c r="W44" s="859"/>
      <c r="X44" s="859"/>
      <c r="Y44" s="859"/>
      <c r="Z44" s="859"/>
      <c r="AA44" s="859"/>
      <c r="AB44" s="859"/>
      <c r="AC44" s="859"/>
      <c r="AD44" s="859"/>
      <c r="AE44" s="859"/>
      <c r="AF44" s="859"/>
    </row>
    <row r="45" spans="1:32">
      <c r="A45" s="877"/>
      <c r="B45" s="976"/>
      <c r="C45" s="977"/>
      <c r="D45" s="977"/>
      <c r="E45" s="977"/>
      <c r="F45" s="977"/>
      <c r="G45" s="977"/>
      <c r="H45" s="978"/>
      <c r="I45" s="874"/>
      <c r="J45" s="874"/>
      <c r="K45" s="874"/>
      <c r="L45" s="876"/>
      <c r="M45" s="859"/>
      <c r="N45" s="859"/>
      <c r="O45" s="859"/>
      <c r="P45" s="859"/>
      <c r="Q45" s="859"/>
      <c r="R45" s="859"/>
      <c r="S45" s="859"/>
      <c r="T45" s="859"/>
      <c r="U45" s="859"/>
      <c r="V45" s="859"/>
      <c r="W45" s="859"/>
      <c r="X45" s="859"/>
      <c r="Y45" s="859"/>
      <c r="Z45" s="859"/>
      <c r="AA45" s="859"/>
      <c r="AB45" s="859"/>
      <c r="AC45" s="859"/>
      <c r="AD45" s="859"/>
      <c r="AE45" s="859"/>
      <c r="AF45" s="859"/>
    </row>
    <row r="46" spans="1:32">
      <c r="A46" s="875"/>
      <c r="B46" s="976"/>
      <c r="C46" s="977"/>
      <c r="D46" s="977"/>
      <c r="E46" s="977"/>
      <c r="F46" s="977"/>
      <c r="G46" s="977"/>
      <c r="H46" s="978"/>
      <c r="I46" s="874"/>
      <c r="J46" s="874"/>
      <c r="K46" s="874"/>
      <c r="L46" s="873"/>
      <c r="M46" s="859"/>
      <c r="N46" s="859"/>
      <c r="O46" s="859"/>
      <c r="P46" s="859"/>
      <c r="Q46" s="859"/>
      <c r="R46" s="859"/>
      <c r="S46" s="859"/>
      <c r="T46" s="859"/>
      <c r="U46" s="859"/>
      <c r="V46" s="859"/>
      <c r="W46" s="859"/>
      <c r="X46" s="859"/>
      <c r="Y46" s="859"/>
      <c r="Z46" s="859"/>
      <c r="AA46" s="859"/>
      <c r="AB46" s="859"/>
      <c r="AC46" s="859"/>
      <c r="AD46" s="859"/>
      <c r="AE46" s="859"/>
      <c r="AF46" s="859"/>
    </row>
    <row r="47" spans="1:32">
      <c r="A47" s="872"/>
      <c r="B47" s="976"/>
      <c r="C47" s="977"/>
      <c r="D47" s="977"/>
      <c r="E47" s="977"/>
      <c r="F47" s="977"/>
      <c r="G47" s="977"/>
      <c r="H47" s="978"/>
      <c r="I47" s="869"/>
      <c r="J47" s="869"/>
      <c r="K47" s="869"/>
      <c r="L47" s="871"/>
      <c r="M47" s="859"/>
      <c r="N47" s="859"/>
      <c r="O47" s="859"/>
      <c r="P47" s="859"/>
      <c r="Q47" s="859"/>
      <c r="R47" s="859"/>
      <c r="S47" s="859"/>
      <c r="T47" s="859"/>
      <c r="U47" s="859"/>
      <c r="V47" s="859"/>
      <c r="W47" s="859"/>
      <c r="X47" s="859"/>
      <c r="Y47" s="859"/>
      <c r="Z47" s="859"/>
      <c r="AA47" s="859"/>
      <c r="AB47" s="859"/>
      <c r="AC47" s="859"/>
      <c r="AD47" s="859"/>
      <c r="AE47" s="859"/>
      <c r="AF47" s="859"/>
    </row>
    <row r="48" spans="1:32">
      <c r="A48" s="872"/>
      <c r="B48" s="976"/>
      <c r="C48" s="977"/>
      <c r="D48" s="977"/>
      <c r="E48" s="977"/>
      <c r="F48" s="977"/>
      <c r="G48" s="977"/>
      <c r="H48" s="978"/>
      <c r="I48" s="869"/>
      <c r="J48" s="869"/>
      <c r="K48" s="869"/>
      <c r="L48" s="871"/>
      <c r="M48" s="859"/>
      <c r="N48" s="859"/>
      <c r="O48" s="859"/>
      <c r="P48" s="859"/>
      <c r="Q48" s="859"/>
      <c r="R48" s="859"/>
      <c r="S48" s="859"/>
      <c r="T48" s="859"/>
      <c r="U48" s="859"/>
      <c r="V48" s="859"/>
      <c r="W48" s="859"/>
      <c r="X48" s="859"/>
      <c r="Y48" s="859"/>
      <c r="Z48" s="859"/>
      <c r="AA48" s="859"/>
      <c r="AB48" s="859"/>
      <c r="AC48" s="859"/>
      <c r="AD48" s="859"/>
      <c r="AE48" s="859"/>
      <c r="AF48" s="859"/>
    </row>
    <row r="49" spans="1:32">
      <c r="A49" s="870"/>
      <c r="B49" s="979"/>
      <c r="C49" s="980"/>
      <c r="D49" s="980"/>
      <c r="E49" s="980"/>
      <c r="F49" s="980"/>
      <c r="G49" s="980"/>
      <c r="H49" s="981"/>
      <c r="I49" s="869"/>
      <c r="J49" s="869"/>
      <c r="K49" s="869"/>
      <c r="L49" s="868"/>
      <c r="M49" s="859"/>
      <c r="N49" s="859"/>
      <c r="O49" s="859"/>
      <c r="P49" s="859"/>
      <c r="Q49" s="859"/>
      <c r="R49" s="859"/>
      <c r="S49" s="859"/>
      <c r="T49" s="859"/>
      <c r="U49" s="859"/>
      <c r="V49" s="859"/>
      <c r="W49" s="859"/>
      <c r="X49" s="859"/>
      <c r="Y49" s="859"/>
      <c r="Z49" s="859"/>
      <c r="AA49" s="859"/>
      <c r="AB49" s="859"/>
      <c r="AC49" s="859"/>
      <c r="AD49" s="859"/>
      <c r="AE49" s="859"/>
      <c r="AF49" s="859"/>
    </row>
    <row r="50" spans="1:32" ht="13.8" thickBot="1">
      <c r="A50" s="870"/>
      <c r="B50" s="982"/>
      <c r="C50" s="983"/>
      <c r="D50" s="983"/>
      <c r="E50" s="983"/>
      <c r="F50" s="983"/>
      <c r="G50" s="983"/>
      <c r="H50" s="984"/>
      <c r="I50" s="869"/>
      <c r="J50" s="869"/>
      <c r="K50" s="869"/>
      <c r="L50" s="868"/>
      <c r="M50" s="859"/>
      <c r="N50" s="859"/>
      <c r="O50" s="859"/>
      <c r="P50" s="859"/>
      <c r="Q50" s="859"/>
      <c r="R50" s="859"/>
      <c r="S50" s="859"/>
      <c r="T50" s="859"/>
      <c r="U50" s="859"/>
      <c r="V50" s="859"/>
      <c r="W50" s="859"/>
      <c r="X50" s="859"/>
      <c r="Y50" s="859"/>
      <c r="Z50" s="859"/>
      <c r="AA50" s="859"/>
      <c r="AB50" s="859"/>
      <c r="AC50" s="859"/>
      <c r="AD50" s="859"/>
      <c r="AE50" s="859"/>
      <c r="AF50" s="859"/>
    </row>
    <row r="51" spans="1:32" ht="14.4" thickTop="1" thickBot="1">
      <c r="A51" s="867"/>
      <c r="B51" s="864"/>
      <c r="C51" s="866"/>
      <c r="D51" s="866"/>
      <c r="E51" s="866"/>
      <c r="F51" s="866"/>
      <c r="G51" s="865"/>
      <c r="H51" s="864"/>
      <c r="I51" s="864"/>
      <c r="J51" s="864"/>
      <c r="K51" s="864"/>
      <c r="L51" s="863"/>
      <c r="M51" s="859"/>
      <c r="N51" s="859"/>
      <c r="O51" s="859"/>
      <c r="P51" s="859"/>
      <c r="Q51" s="859"/>
      <c r="R51" s="859"/>
      <c r="S51" s="859"/>
      <c r="T51" s="859"/>
      <c r="U51" s="859"/>
      <c r="V51" s="859"/>
      <c r="W51" s="859"/>
      <c r="X51" s="859"/>
      <c r="Y51" s="859"/>
      <c r="Z51" s="859"/>
      <c r="AA51" s="859"/>
      <c r="AB51" s="859"/>
      <c r="AC51" s="859"/>
      <c r="AD51" s="859"/>
      <c r="AE51" s="859"/>
      <c r="AF51" s="859"/>
    </row>
    <row r="52" spans="1:32">
      <c r="A52" s="859"/>
      <c r="B52" s="859"/>
      <c r="C52" s="861"/>
      <c r="D52" s="861"/>
      <c r="E52" s="861"/>
      <c r="F52" s="861"/>
      <c r="G52" s="861"/>
      <c r="H52" s="860"/>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row>
    <row r="53" spans="1:32">
      <c r="A53" s="859"/>
      <c r="B53" s="859"/>
      <c r="C53" s="861"/>
      <c r="D53" s="861"/>
      <c r="E53" s="861">
        <v>2015</v>
      </c>
      <c r="F53" s="861">
        <v>2014</v>
      </c>
      <c r="G53" s="969"/>
      <c r="H53" s="860"/>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row>
    <row r="54" spans="1:32">
      <c r="A54" s="859"/>
      <c r="B54" s="859"/>
      <c r="C54" s="861"/>
      <c r="D54" s="861" t="s">
        <v>150</v>
      </c>
      <c r="E54" s="862">
        <f>'REG+OCC BY CLASS FEBRUARY 2015'!B6</f>
        <v>204618</v>
      </c>
      <c r="F54" s="862">
        <f>'REG+OCC BY CLASS FEBRUARY 2015'!C6</f>
        <v>189132</v>
      </c>
      <c r="G54" s="969"/>
      <c r="H54" s="860"/>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row>
    <row r="55" spans="1:32">
      <c r="A55" s="859"/>
      <c r="B55" s="859"/>
      <c r="C55" s="861"/>
      <c r="D55" s="861" t="s">
        <v>42</v>
      </c>
      <c r="E55" s="862">
        <f>'REG+OCC BY CLASS FEBRUARY 2015'!E6</f>
        <v>161641</v>
      </c>
      <c r="F55" s="862">
        <f>'REG+OCC BY CLASS FEBRUARY 2015'!F6</f>
        <v>148691</v>
      </c>
      <c r="G55" s="969"/>
      <c r="H55" s="860"/>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row>
    <row r="56" spans="1:32">
      <c r="A56" s="859"/>
      <c r="B56" s="859"/>
      <c r="C56" s="861"/>
      <c r="D56" s="861" t="s">
        <v>43</v>
      </c>
      <c r="E56" s="862">
        <f>'REG+OCC BY CLASS FEBRUARY 2015'!H6</f>
        <v>42977</v>
      </c>
      <c r="F56" s="862">
        <f>'REG+OCC BY CLASS FEBRUARY 2015'!I6</f>
        <v>40441</v>
      </c>
      <c r="G56" s="969"/>
      <c r="H56" s="860"/>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row>
    <row r="57" spans="1:32">
      <c r="A57" s="859"/>
      <c r="B57" s="859"/>
      <c r="C57" s="969"/>
      <c r="D57" s="969"/>
      <c r="E57" s="969"/>
      <c r="F57" s="969"/>
      <c r="G57" s="969"/>
      <c r="H57" s="860"/>
      <c r="I57" s="859"/>
      <c r="J57" s="859"/>
      <c r="K57" s="859"/>
      <c r="L57" s="859"/>
      <c r="M57" s="859"/>
      <c r="N57" s="859"/>
      <c r="O57" s="859"/>
    </row>
    <row r="58" spans="1:32">
      <c r="A58" s="859"/>
      <c r="B58" s="859"/>
      <c r="C58" s="969"/>
      <c r="D58" s="969"/>
      <c r="E58" s="969"/>
      <c r="F58" s="969"/>
      <c r="G58" s="969"/>
      <c r="H58" s="860"/>
      <c r="I58" s="859"/>
      <c r="J58" s="859"/>
      <c r="K58" s="859"/>
      <c r="L58" s="859"/>
      <c r="M58" s="859"/>
      <c r="N58" s="859"/>
      <c r="O58" s="859"/>
    </row>
    <row r="59" spans="1:32">
      <c r="A59" s="859"/>
      <c r="B59" s="859"/>
      <c r="C59" s="860"/>
      <c r="D59" s="860"/>
      <c r="E59" s="860"/>
      <c r="F59" s="860"/>
      <c r="G59" s="860"/>
      <c r="H59" s="860"/>
      <c r="I59" s="859"/>
      <c r="J59" s="859"/>
      <c r="K59" s="859"/>
      <c r="L59" s="859"/>
      <c r="M59" s="859"/>
      <c r="N59" s="859"/>
      <c r="O59" s="859"/>
    </row>
    <row r="60" spans="1:32">
      <c r="A60" s="859"/>
      <c r="B60" s="859"/>
      <c r="C60" s="860"/>
      <c r="D60" s="860"/>
      <c r="E60" s="860"/>
      <c r="F60" s="860"/>
      <c r="G60" s="860"/>
      <c r="H60" s="860"/>
      <c r="I60" s="859"/>
      <c r="J60" s="859"/>
      <c r="K60" s="859"/>
      <c r="L60" s="859"/>
      <c r="M60" s="859"/>
      <c r="N60" s="859"/>
      <c r="O60" s="859"/>
    </row>
    <row r="61" spans="1:32">
      <c r="A61" s="859"/>
      <c r="B61" s="859"/>
      <c r="C61" s="860"/>
      <c r="D61" s="860"/>
      <c r="E61" s="860"/>
      <c r="F61" s="860"/>
      <c r="G61" s="860"/>
      <c r="H61" s="860"/>
      <c r="I61" s="859"/>
      <c r="J61" s="859"/>
      <c r="K61" s="859"/>
      <c r="L61" s="859"/>
      <c r="M61" s="859"/>
      <c r="N61" s="859"/>
      <c r="O61" s="859"/>
    </row>
    <row r="62" spans="1:32">
      <c r="A62" s="859"/>
      <c r="B62" s="859"/>
      <c r="C62" s="859"/>
      <c r="D62" s="859"/>
      <c r="E62" s="859"/>
      <c r="F62" s="859"/>
      <c r="G62" s="859"/>
      <c r="H62" s="859"/>
      <c r="I62" s="859"/>
      <c r="J62" s="859"/>
      <c r="K62" s="859"/>
      <c r="L62" s="859"/>
      <c r="M62" s="859"/>
      <c r="N62" s="859"/>
      <c r="O62" s="859"/>
    </row>
    <row r="63" spans="1:32">
      <c r="A63" s="859"/>
      <c r="B63" s="859"/>
      <c r="C63" s="859"/>
      <c r="D63" s="859"/>
      <c r="E63" s="859"/>
      <c r="F63" s="859"/>
      <c r="G63" s="859"/>
      <c r="H63" s="859"/>
      <c r="I63" s="859"/>
      <c r="J63" s="859"/>
      <c r="K63" s="859"/>
      <c r="L63" s="859"/>
      <c r="M63" s="859"/>
      <c r="N63" s="859"/>
      <c r="O63" s="859"/>
    </row>
    <row r="64" spans="1:32">
      <c r="A64" s="859"/>
      <c r="B64" s="859"/>
      <c r="C64" s="859"/>
      <c r="D64" s="859"/>
      <c r="E64" s="859"/>
      <c r="F64" s="859"/>
      <c r="G64" s="859"/>
      <c r="H64" s="859"/>
      <c r="I64" s="859"/>
      <c r="J64" s="859"/>
      <c r="K64" s="859"/>
      <c r="L64" s="859"/>
      <c r="M64" s="859"/>
      <c r="N64" s="859"/>
      <c r="O64" s="859"/>
    </row>
    <row r="65" spans="1:15">
      <c r="A65" s="859"/>
      <c r="B65" s="859"/>
      <c r="C65" s="859"/>
      <c r="D65" s="859"/>
      <c r="E65" s="859"/>
      <c r="F65" s="859"/>
      <c r="G65" s="859"/>
      <c r="H65" s="859"/>
      <c r="I65" s="859"/>
      <c r="J65" s="859"/>
      <c r="K65" s="859"/>
      <c r="L65" s="859"/>
      <c r="M65" s="859"/>
      <c r="N65" s="859"/>
      <c r="O65" s="859"/>
    </row>
    <row r="66" spans="1:15">
      <c r="A66" s="859"/>
      <c r="B66" s="859"/>
      <c r="C66" s="859"/>
      <c r="D66" s="859"/>
      <c r="E66" s="859"/>
      <c r="F66" s="859"/>
      <c r="G66" s="859"/>
      <c r="H66" s="859"/>
      <c r="I66" s="859"/>
      <c r="J66" s="859"/>
      <c r="K66" s="859"/>
      <c r="L66" s="859"/>
      <c r="M66" s="859"/>
      <c r="N66" s="859"/>
      <c r="O66" s="859"/>
    </row>
    <row r="67" spans="1:15">
      <c r="A67" s="859"/>
      <c r="B67" s="859"/>
      <c r="C67" s="859"/>
      <c r="D67" s="859"/>
      <c r="E67" s="859"/>
      <c r="F67" s="859"/>
      <c r="G67" s="859"/>
      <c r="H67" s="859"/>
      <c r="I67" s="859"/>
      <c r="J67" s="859"/>
      <c r="K67" s="859"/>
      <c r="L67" s="859"/>
      <c r="M67" s="859"/>
      <c r="N67" s="859"/>
      <c r="O67" s="859"/>
    </row>
    <row r="68" spans="1:15">
      <c r="A68" s="859"/>
      <c r="B68" s="859"/>
      <c r="C68" s="859"/>
      <c r="D68" s="859"/>
      <c r="E68" s="859"/>
      <c r="F68" s="859"/>
      <c r="G68" s="859"/>
      <c r="H68" s="859"/>
      <c r="I68" s="859"/>
      <c r="J68" s="859"/>
      <c r="K68" s="859"/>
      <c r="L68" s="859"/>
      <c r="M68" s="859"/>
      <c r="N68" s="859"/>
      <c r="O68" s="859"/>
    </row>
    <row r="69" spans="1:15">
      <c r="A69" s="859"/>
      <c r="B69" s="859"/>
      <c r="C69" s="859"/>
      <c r="D69" s="859"/>
      <c r="E69" s="859"/>
      <c r="F69" s="859"/>
      <c r="G69" s="859"/>
      <c r="H69" s="859"/>
      <c r="I69" s="859"/>
      <c r="J69" s="859"/>
      <c r="K69" s="859"/>
      <c r="L69" s="859"/>
      <c r="M69" s="859"/>
      <c r="N69" s="859"/>
      <c r="O69" s="859"/>
    </row>
    <row r="70" spans="1:15">
      <c r="A70" s="859"/>
      <c r="B70" s="859"/>
      <c r="C70" s="859"/>
      <c r="D70" s="859"/>
      <c r="E70" s="859"/>
      <c r="F70" s="859"/>
      <c r="G70" s="859"/>
      <c r="H70" s="859"/>
      <c r="I70" s="859"/>
      <c r="J70" s="859"/>
      <c r="K70" s="859"/>
      <c r="L70" s="859"/>
      <c r="M70" s="859"/>
      <c r="N70" s="859"/>
      <c r="O70" s="859"/>
    </row>
    <row r="71" spans="1:15">
      <c r="A71" s="859"/>
      <c r="B71" s="859"/>
      <c r="C71" s="859"/>
      <c r="D71" s="859"/>
      <c r="E71" s="859"/>
      <c r="F71" s="859"/>
      <c r="G71" s="859"/>
      <c r="H71" s="859"/>
      <c r="I71" s="859"/>
      <c r="J71" s="859"/>
      <c r="K71" s="859"/>
      <c r="L71" s="859"/>
      <c r="M71" s="859"/>
      <c r="N71" s="859"/>
      <c r="O71" s="859"/>
    </row>
    <row r="72" spans="1:15">
      <c r="A72" s="859"/>
      <c r="B72" s="859"/>
      <c r="C72" s="859"/>
      <c r="D72" s="859"/>
      <c r="E72" s="859"/>
      <c r="F72" s="859"/>
      <c r="G72" s="859"/>
      <c r="H72" s="859"/>
      <c r="I72" s="859"/>
      <c r="J72" s="859"/>
      <c r="K72" s="859"/>
      <c r="L72" s="859"/>
      <c r="M72" s="859"/>
      <c r="N72" s="859"/>
      <c r="O72" s="859"/>
    </row>
    <row r="73" spans="1:15">
      <c r="A73" s="859"/>
      <c r="B73" s="859"/>
      <c r="C73" s="859"/>
      <c r="D73" s="859"/>
      <c r="E73" s="859"/>
      <c r="F73" s="859"/>
      <c r="G73" s="859"/>
      <c r="H73" s="859"/>
      <c r="I73" s="859"/>
      <c r="J73" s="859"/>
      <c r="K73" s="859"/>
      <c r="L73" s="859"/>
      <c r="M73" s="859"/>
      <c r="N73" s="859"/>
      <c r="O73" s="859"/>
    </row>
    <row r="74" spans="1:15">
      <c r="A74" s="859"/>
      <c r="B74" s="859"/>
      <c r="C74" s="859"/>
      <c r="D74" s="859"/>
      <c r="E74" s="859"/>
      <c r="F74" s="859"/>
      <c r="G74" s="859"/>
      <c r="H74" s="859"/>
      <c r="I74" s="859"/>
      <c r="J74" s="859"/>
      <c r="K74" s="859"/>
      <c r="L74" s="859"/>
      <c r="M74" s="859"/>
      <c r="N74" s="859"/>
      <c r="O74" s="859"/>
    </row>
    <row r="75" spans="1:15">
      <c r="A75" s="859"/>
      <c r="B75" s="859"/>
      <c r="C75" s="859"/>
      <c r="D75" s="859"/>
      <c r="E75" s="859"/>
      <c r="F75" s="859"/>
      <c r="G75" s="859"/>
      <c r="H75" s="859"/>
      <c r="I75" s="859"/>
      <c r="J75" s="859"/>
      <c r="K75" s="859"/>
      <c r="L75" s="859"/>
      <c r="M75" s="859"/>
      <c r="N75" s="859"/>
      <c r="O75" s="859"/>
    </row>
    <row r="76" spans="1:15">
      <c r="A76" s="859"/>
      <c r="B76" s="859"/>
      <c r="C76" s="859"/>
      <c r="D76" s="859"/>
      <c r="E76" s="859"/>
      <c r="F76" s="859"/>
      <c r="G76" s="859"/>
      <c r="H76" s="859"/>
      <c r="I76" s="859"/>
      <c r="J76" s="859"/>
      <c r="K76" s="859"/>
      <c r="L76" s="859"/>
      <c r="M76" s="859"/>
      <c r="N76" s="859"/>
      <c r="O76" s="859"/>
    </row>
    <row r="77" spans="1:15">
      <c r="A77" s="859"/>
      <c r="B77" s="859"/>
      <c r="C77" s="859"/>
      <c r="D77" s="859"/>
      <c r="E77" s="859"/>
      <c r="F77" s="859"/>
      <c r="G77" s="859"/>
      <c r="H77" s="859"/>
      <c r="I77" s="859"/>
      <c r="J77" s="859"/>
      <c r="K77" s="859"/>
      <c r="L77" s="859"/>
      <c r="M77" s="859"/>
      <c r="N77" s="859"/>
      <c r="O77" s="859"/>
    </row>
    <row r="78" spans="1:15">
      <c r="A78" s="859"/>
      <c r="B78" s="859"/>
      <c r="C78" s="859"/>
      <c r="D78" s="859"/>
      <c r="E78" s="859"/>
      <c r="F78" s="859"/>
      <c r="G78" s="859"/>
      <c r="H78" s="859"/>
      <c r="I78" s="859"/>
      <c r="J78" s="859"/>
      <c r="K78" s="859"/>
      <c r="L78" s="859"/>
      <c r="M78" s="859"/>
      <c r="N78" s="859"/>
      <c r="O78" s="859"/>
    </row>
    <row r="79" spans="1:15">
      <c r="A79" s="859"/>
      <c r="B79" s="859"/>
      <c r="C79" s="859"/>
      <c r="D79" s="859"/>
      <c r="E79" s="859"/>
      <c r="F79" s="859"/>
      <c r="G79" s="859"/>
      <c r="H79" s="859"/>
      <c r="I79" s="859"/>
      <c r="J79" s="859"/>
      <c r="K79" s="859"/>
      <c r="L79" s="859"/>
      <c r="M79" s="859"/>
      <c r="N79" s="859"/>
      <c r="O79" s="859"/>
    </row>
    <row r="80" spans="1:15">
      <c r="A80" s="859"/>
      <c r="B80" s="859"/>
      <c r="C80" s="859"/>
      <c r="D80" s="859"/>
      <c r="E80" s="859"/>
      <c r="F80" s="859"/>
      <c r="G80" s="859"/>
      <c r="H80" s="859"/>
      <c r="I80" s="859"/>
      <c r="J80" s="859"/>
      <c r="K80" s="859"/>
      <c r="L80" s="859"/>
      <c r="M80" s="859"/>
      <c r="N80" s="859"/>
      <c r="O80" s="859"/>
    </row>
    <row r="81" spans="1:15">
      <c r="A81" s="859"/>
      <c r="B81" s="859"/>
      <c r="C81" s="859"/>
      <c r="D81" s="859"/>
      <c r="E81" s="859"/>
      <c r="F81" s="859"/>
      <c r="G81" s="859"/>
      <c r="H81" s="859"/>
      <c r="I81" s="859"/>
      <c r="J81" s="859"/>
      <c r="K81" s="859"/>
      <c r="L81" s="859"/>
      <c r="M81" s="859"/>
      <c r="N81" s="859"/>
      <c r="O81" s="859"/>
    </row>
    <row r="82" spans="1:15">
      <c r="A82" s="859"/>
      <c r="B82" s="859"/>
      <c r="C82" s="859"/>
      <c r="D82" s="859"/>
      <c r="E82" s="859"/>
      <c r="F82" s="859"/>
      <c r="G82" s="859"/>
      <c r="H82" s="859"/>
      <c r="I82" s="859"/>
      <c r="J82" s="859"/>
      <c r="K82" s="859"/>
      <c r="L82" s="859"/>
      <c r="M82" s="859"/>
      <c r="N82" s="859"/>
      <c r="O82" s="859"/>
    </row>
    <row r="83" spans="1:15">
      <c r="A83" s="859"/>
      <c r="B83" s="859"/>
      <c r="C83" s="859"/>
      <c r="D83" s="859"/>
      <c r="E83" s="859"/>
      <c r="F83" s="859"/>
      <c r="G83" s="859"/>
      <c r="H83" s="859"/>
      <c r="I83" s="859"/>
      <c r="J83" s="859"/>
      <c r="K83" s="859"/>
      <c r="L83" s="859"/>
      <c r="M83" s="859"/>
      <c r="N83" s="859"/>
      <c r="O83" s="859"/>
    </row>
    <row r="84" spans="1:15">
      <c r="A84" s="859"/>
      <c r="B84" s="859"/>
      <c r="C84" s="859"/>
      <c r="D84" s="859"/>
      <c r="E84" s="859"/>
      <c r="F84" s="859"/>
      <c r="G84" s="859"/>
      <c r="H84" s="859"/>
      <c r="I84" s="859"/>
      <c r="J84" s="859"/>
      <c r="K84" s="859"/>
      <c r="L84" s="859"/>
      <c r="M84" s="859"/>
      <c r="N84" s="859"/>
      <c r="O84" s="859"/>
    </row>
    <row r="85" spans="1:15">
      <c r="A85" s="859"/>
      <c r="B85" s="859"/>
      <c r="C85" s="859"/>
      <c r="D85" s="859"/>
      <c r="E85" s="859"/>
      <c r="F85" s="859"/>
      <c r="G85" s="859"/>
      <c r="H85" s="859"/>
      <c r="I85" s="859"/>
      <c r="J85" s="859"/>
      <c r="K85" s="859"/>
      <c r="L85" s="859"/>
      <c r="M85" s="859"/>
      <c r="N85" s="859"/>
      <c r="O85" s="859"/>
    </row>
    <row r="86" spans="1:15">
      <c r="A86" s="859"/>
      <c r="B86" s="859"/>
      <c r="C86" s="859"/>
      <c r="D86" s="859"/>
      <c r="E86" s="859"/>
      <c r="F86" s="859"/>
      <c r="G86" s="859"/>
      <c r="H86" s="859"/>
      <c r="I86" s="859"/>
      <c r="J86" s="859"/>
      <c r="K86" s="859"/>
      <c r="L86" s="859"/>
      <c r="M86" s="859"/>
      <c r="N86" s="859"/>
      <c r="O86" s="859"/>
    </row>
    <row r="87" spans="1:15">
      <c r="A87" s="859"/>
      <c r="B87" s="859"/>
      <c r="C87" s="859"/>
      <c r="D87" s="859"/>
      <c r="E87" s="859"/>
      <c r="F87" s="859"/>
      <c r="G87" s="859"/>
      <c r="H87" s="859"/>
      <c r="I87" s="859"/>
      <c r="J87" s="859"/>
      <c r="K87" s="859"/>
      <c r="L87" s="859"/>
      <c r="M87" s="859"/>
      <c r="N87" s="859"/>
      <c r="O87" s="859"/>
    </row>
    <row r="88" spans="1:15">
      <c r="A88" s="859"/>
      <c r="B88" s="859"/>
      <c r="C88" s="859"/>
      <c r="D88" s="859"/>
      <c r="E88" s="859"/>
      <c r="F88" s="859"/>
      <c r="G88" s="859"/>
      <c r="H88" s="859"/>
      <c r="I88" s="859"/>
      <c r="J88" s="859"/>
      <c r="K88" s="859"/>
      <c r="L88" s="859"/>
      <c r="M88" s="859"/>
      <c r="N88" s="859"/>
      <c r="O88" s="859"/>
    </row>
    <row r="89" spans="1:15">
      <c r="A89" s="859"/>
      <c r="B89" s="859"/>
      <c r="C89" s="859"/>
      <c r="D89" s="859"/>
      <c r="E89" s="859"/>
      <c r="F89" s="859"/>
      <c r="G89" s="859"/>
      <c r="H89" s="859"/>
      <c r="I89" s="859"/>
      <c r="J89" s="859"/>
      <c r="K89" s="859"/>
      <c r="L89" s="859"/>
      <c r="M89" s="859"/>
      <c r="N89" s="859"/>
      <c r="O89" s="859"/>
    </row>
    <row r="90" spans="1:15">
      <c r="A90" s="859"/>
      <c r="B90" s="859"/>
      <c r="C90" s="859"/>
      <c r="D90" s="859"/>
      <c r="E90" s="859"/>
      <c r="F90" s="859"/>
      <c r="G90" s="859"/>
      <c r="H90" s="859"/>
      <c r="I90" s="859"/>
      <c r="J90" s="859"/>
      <c r="K90" s="859"/>
      <c r="L90" s="859"/>
      <c r="M90" s="859"/>
      <c r="N90" s="859"/>
      <c r="O90" s="859"/>
    </row>
    <row r="91" spans="1:15">
      <c r="A91" s="859"/>
      <c r="B91" s="859"/>
      <c r="C91" s="859"/>
      <c r="D91" s="859"/>
      <c r="E91" s="859"/>
      <c r="F91" s="859"/>
      <c r="G91" s="859"/>
      <c r="H91" s="859"/>
      <c r="I91" s="859"/>
      <c r="J91" s="859"/>
      <c r="K91" s="859"/>
      <c r="L91" s="859"/>
      <c r="M91" s="859"/>
      <c r="N91" s="859"/>
      <c r="O91" s="859"/>
    </row>
    <row r="92" spans="1:15">
      <c r="A92" s="859"/>
      <c r="B92" s="859"/>
      <c r="C92" s="859"/>
      <c r="D92" s="859"/>
      <c r="E92" s="859"/>
      <c r="F92" s="859"/>
      <c r="G92" s="859"/>
      <c r="H92" s="859"/>
      <c r="I92" s="859"/>
      <c r="J92" s="859"/>
      <c r="K92" s="859"/>
      <c r="L92" s="859"/>
      <c r="M92" s="859"/>
      <c r="N92" s="859"/>
      <c r="O92" s="859"/>
    </row>
    <row r="93" spans="1:15">
      <c r="A93" s="859"/>
      <c r="B93" s="859"/>
      <c r="C93" s="859"/>
      <c r="D93" s="859"/>
      <c r="E93" s="859"/>
      <c r="F93" s="859"/>
      <c r="G93" s="859"/>
      <c r="H93" s="859"/>
      <c r="I93" s="859"/>
      <c r="J93" s="859"/>
      <c r="K93" s="859"/>
      <c r="L93" s="859"/>
      <c r="M93" s="859"/>
      <c r="N93" s="859"/>
      <c r="O93" s="859"/>
    </row>
    <row r="94" spans="1:15">
      <c r="A94" s="859"/>
      <c r="B94" s="859"/>
      <c r="C94" s="859"/>
      <c r="D94" s="859"/>
      <c r="E94" s="859"/>
      <c r="F94" s="859"/>
      <c r="G94" s="859"/>
      <c r="H94" s="859"/>
      <c r="I94" s="859"/>
      <c r="J94" s="859"/>
      <c r="K94" s="859"/>
      <c r="L94" s="859"/>
      <c r="M94" s="859"/>
      <c r="N94" s="859"/>
      <c r="O94" s="859"/>
    </row>
    <row r="95" spans="1:15">
      <c r="A95" s="859"/>
      <c r="B95" s="859"/>
      <c r="C95" s="859"/>
      <c r="D95" s="859"/>
      <c r="E95" s="859"/>
      <c r="F95" s="859"/>
      <c r="G95" s="859"/>
      <c r="H95" s="859"/>
      <c r="I95" s="859"/>
      <c r="J95" s="859"/>
      <c r="K95" s="859"/>
      <c r="L95" s="859"/>
      <c r="M95" s="859"/>
      <c r="N95" s="859"/>
      <c r="O95" s="859"/>
    </row>
    <row r="96" spans="1:15">
      <c r="A96" s="859"/>
      <c r="B96" s="859"/>
      <c r="C96" s="859"/>
      <c r="D96" s="859"/>
      <c r="E96" s="859"/>
      <c r="F96" s="859"/>
      <c r="G96" s="859"/>
      <c r="H96" s="859"/>
      <c r="I96" s="859"/>
      <c r="J96" s="859"/>
      <c r="K96" s="859"/>
      <c r="L96" s="859"/>
      <c r="M96" s="859"/>
      <c r="N96" s="859"/>
      <c r="O96" s="859"/>
    </row>
    <row r="97" spans="1:15">
      <c r="A97" s="859"/>
      <c r="B97" s="859"/>
      <c r="C97" s="859"/>
      <c r="D97" s="859"/>
      <c r="E97" s="859"/>
      <c r="F97" s="859"/>
      <c r="G97" s="859"/>
      <c r="H97" s="859"/>
      <c r="I97" s="859"/>
      <c r="J97" s="859"/>
      <c r="K97" s="859"/>
      <c r="L97" s="859"/>
      <c r="M97" s="859"/>
      <c r="N97" s="859"/>
      <c r="O97" s="859"/>
    </row>
    <row r="98" spans="1:15">
      <c r="A98" s="859"/>
      <c r="B98" s="859"/>
      <c r="C98" s="859"/>
      <c r="D98" s="859"/>
      <c r="E98" s="859"/>
      <c r="F98" s="859"/>
      <c r="G98" s="859"/>
      <c r="H98" s="859"/>
      <c r="I98" s="859"/>
      <c r="J98" s="859"/>
      <c r="K98" s="859"/>
      <c r="L98" s="859"/>
      <c r="M98" s="859"/>
      <c r="N98" s="859"/>
      <c r="O98" s="859"/>
    </row>
    <row r="99" spans="1:15">
      <c r="A99" s="859"/>
      <c r="B99" s="859"/>
      <c r="C99" s="859"/>
      <c r="D99" s="859"/>
      <c r="E99" s="859"/>
      <c r="F99" s="859"/>
      <c r="G99" s="859"/>
      <c r="H99" s="859"/>
      <c r="I99" s="859"/>
      <c r="J99" s="859"/>
      <c r="K99" s="859"/>
      <c r="L99" s="859"/>
      <c r="M99" s="859"/>
      <c r="N99" s="859"/>
      <c r="O99" s="859"/>
    </row>
    <row r="100" spans="1:15">
      <c r="A100" s="859"/>
      <c r="B100" s="859"/>
      <c r="C100" s="859"/>
      <c r="D100" s="859"/>
      <c r="E100" s="859"/>
      <c r="F100" s="859"/>
      <c r="G100" s="859"/>
      <c r="H100" s="859"/>
      <c r="I100" s="859"/>
      <c r="J100" s="859"/>
      <c r="K100" s="859"/>
      <c r="L100" s="859"/>
      <c r="M100" s="859"/>
      <c r="N100" s="859"/>
      <c r="O100" s="859"/>
    </row>
    <row r="101" spans="1:15">
      <c r="A101" s="859"/>
      <c r="B101" s="859"/>
      <c r="C101" s="859"/>
      <c r="D101" s="859"/>
      <c r="E101" s="859"/>
      <c r="F101" s="859"/>
      <c r="G101" s="859"/>
      <c r="H101" s="859"/>
      <c r="I101" s="859"/>
      <c r="J101" s="859"/>
      <c r="K101" s="859"/>
      <c r="L101" s="859"/>
      <c r="M101" s="859"/>
      <c r="N101" s="859"/>
      <c r="O101" s="859"/>
    </row>
    <row r="102" spans="1:15">
      <c r="A102" s="859"/>
      <c r="B102" s="859"/>
      <c r="C102" s="859"/>
      <c r="D102" s="859"/>
      <c r="E102" s="859"/>
      <c r="F102" s="859"/>
      <c r="G102" s="859"/>
      <c r="H102" s="859"/>
      <c r="I102" s="859"/>
      <c r="J102" s="859"/>
      <c r="K102" s="859"/>
      <c r="L102" s="859"/>
      <c r="M102" s="859"/>
      <c r="N102" s="859"/>
      <c r="O102" s="859"/>
    </row>
    <row r="103" spans="1:15">
      <c r="A103" s="859"/>
      <c r="B103" s="859"/>
      <c r="C103" s="859"/>
      <c r="D103" s="859"/>
      <c r="E103" s="859"/>
      <c r="F103" s="859"/>
      <c r="G103" s="859"/>
      <c r="H103" s="859"/>
      <c r="I103" s="859"/>
      <c r="J103" s="859"/>
      <c r="K103" s="859"/>
      <c r="L103" s="859"/>
      <c r="M103" s="859"/>
      <c r="N103" s="859"/>
      <c r="O103" s="859"/>
    </row>
    <row r="104" spans="1:15">
      <c r="A104" s="859"/>
      <c r="B104" s="859"/>
      <c r="C104" s="859"/>
      <c r="D104" s="859"/>
      <c r="E104" s="859"/>
      <c r="F104" s="859"/>
      <c r="G104" s="859"/>
      <c r="H104" s="859"/>
      <c r="I104" s="859"/>
      <c r="J104" s="859"/>
      <c r="K104" s="859"/>
      <c r="L104" s="859"/>
      <c r="M104" s="859"/>
      <c r="N104" s="859"/>
      <c r="O104" s="859"/>
    </row>
    <row r="105" spans="1:15">
      <c r="A105" s="859"/>
      <c r="B105" s="859"/>
      <c r="C105" s="859"/>
      <c r="D105" s="859"/>
      <c r="E105" s="859"/>
      <c r="F105" s="859"/>
      <c r="G105" s="859"/>
      <c r="H105" s="859"/>
      <c r="I105" s="859"/>
      <c r="J105" s="859"/>
      <c r="K105" s="859"/>
      <c r="L105" s="859"/>
      <c r="M105" s="859"/>
      <c r="N105" s="859"/>
      <c r="O105" s="859"/>
    </row>
    <row r="106" spans="1:15">
      <c r="A106" s="859"/>
      <c r="B106" s="859"/>
      <c r="C106" s="859"/>
      <c r="D106" s="859"/>
      <c r="E106" s="859"/>
      <c r="F106" s="859"/>
      <c r="G106" s="859"/>
      <c r="H106" s="859"/>
      <c r="I106" s="859"/>
      <c r="J106" s="859"/>
      <c r="K106" s="859"/>
      <c r="L106" s="859"/>
      <c r="M106" s="859"/>
      <c r="N106" s="859"/>
      <c r="O106" s="859"/>
    </row>
    <row r="107" spans="1:15">
      <c r="A107" s="859"/>
      <c r="B107" s="859"/>
      <c r="C107" s="859"/>
      <c r="D107" s="859"/>
      <c r="E107" s="859"/>
      <c r="F107" s="859"/>
      <c r="G107" s="859"/>
      <c r="H107" s="859"/>
      <c r="I107" s="859"/>
      <c r="J107" s="859"/>
      <c r="K107" s="859"/>
      <c r="L107" s="859"/>
      <c r="M107" s="859"/>
      <c r="N107" s="859"/>
      <c r="O107" s="859"/>
    </row>
    <row r="108" spans="1:15">
      <c r="A108" s="859"/>
      <c r="B108" s="859"/>
      <c r="C108" s="859"/>
      <c r="D108" s="859"/>
      <c r="E108" s="859"/>
      <c r="F108" s="859"/>
      <c r="G108" s="859"/>
      <c r="H108" s="859"/>
      <c r="I108" s="859"/>
      <c r="J108" s="859"/>
      <c r="K108" s="859"/>
      <c r="L108" s="859"/>
      <c r="M108" s="859"/>
      <c r="N108" s="859"/>
      <c r="O108" s="859"/>
    </row>
    <row r="109" spans="1:15">
      <c r="A109" s="859"/>
      <c r="B109" s="859"/>
      <c r="C109" s="859"/>
      <c r="D109" s="859"/>
      <c r="E109" s="859"/>
      <c r="F109" s="859"/>
      <c r="G109" s="859"/>
      <c r="H109" s="859"/>
      <c r="I109" s="859"/>
      <c r="J109" s="859"/>
      <c r="K109" s="859"/>
      <c r="L109" s="859"/>
      <c r="M109" s="859"/>
      <c r="N109" s="859"/>
      <c r="O109" s="859"/>
    </row>
    <row r="110" spans="1:15">
      <c r="A110" s="859"/>
      <c r="B110" s="859"/>
      <c r="C110" s="859"/>
      <c r="D110" s="859"/>
      <c r="E110" s="859"/>
      <c r="F110" s="859"/>
      <c r="G110" s="859"/>
      <c r="H110" s="859"/>
      <c r="I110" s="859"/>
      <c r="J110" s="859"/>
      <c r="K110" s="859"/>
      <c r="L110" s="859"/>
      <c r="M110" s="859"/>
      <c r="N110" s="859"/>
      <c r="O110" s="859"/>
    </row>
    <row r="111" spans="1:15">
      <c r="A111" s="859"/>
      <c r="B111" s="859"/>
      <c r="C111" s="859"/>
      <c r="D111" s="859"/>
      <c r="E111" s="859"/>
      <c r="F111" s="859"/>
      <c r="G111" s="859"/>
      <c r="H111" s="859"/>
      <c r="I111" s="859"/>
      <c r="J111" s="859"/>
      <c r="K111" s="859"/>
      <c r="L111" s="859"/>
      <c r="M111" s="859"/>
      <c r="N111" s="859"/>
      <c r="O111" s="859"/>
    </row>
    <row r="112" spans="1:15">
      <c r="A112" s="859"/>
      <c r="B112" s="859"/>
      <c r="C112" s="859"/>
      <c r="D112" s="859"/>
      <c r="E112" s="859"/>
      <c r="F112" s="859"/>
      <c r="G112" s="859"/>
      <c r="H112" s="859"/>
      <c r="I112" s="859"/>
      <c r="J112" s="859"/>
      <c r="K112" s="859"/>
      <c r="L112" s="859"/>
      <c r="M112" s="859"/>
      <c r="N112" s="859"/>
      <c r="O112" s="859"/>
    </row>
    <row r="113" spans="1:15">
      <c r="A113" s="859"/>
      <c r="B113" s="859"/>
      <c r="C113" s="859"/>
      <c r="D113" s="859"/>
      <c r="E113" s="859"/>
      <c r="F113" s="859"/>
      <c r="G113" s="859"/>
      <c r="H113" s="859"/>
      <c r="I113" s="859"/>
      <c r="J113" s="859"/>
      <c r="K113" s="859"/>
      <c r="L113" s="859"/>
      <c r="M113" s="859"/>
      <c r="N113" s="859"/>
      <c r="O113" s="859"/>
    </row>
    <row r="114" spans="1:15">
      <c r="A114" s="859"/>
      <c r="B114" s="859"/>
      <c r="C114" s="859"/>
      <c r="D114" s="859"/>
      <c r="E114" s="859"/>
      <c r="F114" s="859"/>
      <c r="G114" s="859"/>
      <c r="H114" s="859"/>
      <c r="I114" s="859"/>
      <c r="J114" s="859"/>
      <c r="K114" s="859"/>
      <c r="L114" s="859"/>
      <c r="M114" s="859"/>
      <c r="N114" s="859"/>
      <c r="O114" s="859"/>
    </row>
    <row r="115" spans="1:15">
      <c r="A115" s="859"/>
      <c r="B115" s="859"/>
      <c r="C115" s="859"/>
      <c r="D115" s="859"/>
      <c r="E115" s="859"/>
      <c r="F115" s="859"/>
      <c r="G115" s="859"/>
      <c r="H115" s="859"/>
      <c r="I115" s="859"/>
      <c r="J115" s="859"/>
      <c r="K115" s="859"/>
      <c r="L115" s="859"/>
      <c r="M115" s="859"/>
      <c r="N115" s="859"/>
      <c r="O115" s="859"/>
    </row>
    <row r="116" spans="1:15">
      <c r="A116" s="859"/>
      <c r="B116" s="859"/>
      <c r="C116" s="859"/>
      <c r="D116" s="859"/>
      <c r="E116" s="859"/>
      <c r="F116" s="859"/>
      <c r="G116" s="859"/>
      <c r="H116" s="859"/>
      <c r="I116" s="859"/>
      <c r="J116" s="859"/>
      <c r="K116" s="859"/>
      <c r="L116" s="859"/>
      <c r="M116" s="859"/>
      <c r="N116" s="859"/>
      <c r="O116" s="859"/>
    </row>
    <row r="117" spans="1:15">
      <c r="A117" s="859"/>
      <c r="B117" s="859"/>
      <c r="C117" s="859"/>
      <c r="D117" s="859"/>
      <c r="E117" s="859"/>
      <c r="F117" s="859"/>
      <c r="G117" s="859"/>
      <c r="H117" s="859"/>
      <c r="I117" s="859"/>
      <c r="J117" s="859"/>
      <c r="K117" s="859"/>
      <c r="L117" s="859"/>
      <c r="M117" s="859"/>
      <c r="N117" s="859"/>
      <c r="O117" s="859"/>
    </row>
    <row r="118" spans="1:15">
      <c r="A118" s="859"/>
      <c r="B118" s="859"/>
      <c r="C118" s="859"/>
      <c r="D118" s="859"/>
      <c r="E118" s="859"/>
      <c r="F118" s="859"/>
      <c r="G118" s="859"/>
      <c r="H118" s="859"/>
      <c r="I118" s="859"/>
      <c r="J118" s="859"/>
      <c r="K118" s="859"/>
      <c r="L118" s="859"/>
      <c r="M118" s="859"/>
      <c r="N118" s="859"/>
      <c r="O118" s="859"/>
    </row>
    <row r="119" spans="1:15">
      <c r="A119" s="859"/>
      <c r="B119" s="859"/>
      <c r="C119" s="859"/>
      <c r="D119" s="859"/>
      <c r="E119" s="859"/>
      <c r="F119" s="859"/>
      <c r="G119" s="859"/>
      <c r="H119" s="859"/>
      <c r="I119" s="859"/>
      <c r="J119" s="859"/>
      <c r="K119" s="859"/>
      <c r="L119" s="859"/>
      <c r="M119" s="859"/>
      <c r="N119" s="859"/>
      <c r="O119" s="859"/>
    </row>
    <row r="120" spans="1:15">
      <c r="A120" s="859"/>
      <c r="B120" s="859"/>
      <c r="C120" s="859"/>
      <c r="D120" s="859"/>
      <c r="E120" s="859"/>
      <c r="F120" s="859"/>
      <c r="G120" s="859"/>
      <c r="H120" s="859"/>
      <c r="I120" s="859"/>
      <c r="J120" s="859"/>
      <c r="K120" s="859"/>
      <c r="L120" s="859"/>
      <c r="M120" s="859"/>
      <c r="N120" s="859"/>
      <c r="O120" s="859"/>
    </row>
    <row r="121" spans="1:15">
      <c r="A121" s="859"/>
      <c r="B121" s="859"/>
      <c r="C121" s="859"/>
      <c r="D121" s="859"/>
      <c r="E121" s="859"/>
      <c r="F121" s="859"/>
      <c r="G121" s="859"/>
      <c r="H121" s="859"/>
      <c r="I121" s="859"/>
      <c r="J121" s="859"/>
      <c r="K121" s="859"/>
      <c r="L121" s="859"/>
      <c r="M121" s="859"/>
      <c r="N121" s="859"/>
      <c r="O121" s="859"/>
    </row>
    <row r="122" spans="1:15">
      <c r="A122" s="859"/>
      <c r="B122" s="859"/>
      <c r="C122" s="859"/>
      <c r="D122" s="859"/>
      <c r="E122" s="859"/>
      <c r="F122" s="859"/>
      <c r="G122" s="859"/>
      <c r="H122" s="859"/>
      <c r="I122" s="859"/>
      <c r="J122" s="859"/>
      <c r="K122" s="859"/>
      <c r="L122" s="859"/>
      <c r="M122" s="859"/>
      <c r="N122" s="859"/>
      <c r="O122" s="859"/>
    </row>
    <row r="123" spans="1:15">
      <c r="A123" s="859"/>
      <c r="B123" s="859"/>
      <c r="C123" s="859"/>
      <c r="D123" s="859"/>
      <c r="E123" s="859"/>
      <c r="F123" s="859"/>
      <c r="G123" s="859"/>
      <c r="H123" s="859"/>
      <c r="I123" s="859"/>
      <c r="J123" s="859"/>
      <c r="K123" s="859"/>
      <c r="L123" s="859"/>
      <c r="M123" s="859"/>
      <c r="N123" s="859"/>
      <c r="O123" s="859"/>
    </row>
    <row r="124" spans="1:15">
      <c r="A124" s="859"/>
      <c r="B124" s="859"/>
      <c r="C124" s="859"/>
      <c r="D124" s="859"/>
      <c r="E124" s="859"/>
      <c r="F124" s="859"/>
      <c r="G124" s="859"/>
      <c r="H124" s="859"/>
      <c r="I124" s="859"/>
      <c r="J124" s="859"/>
      <c r="K124" s="859"/>
      <c r="L124" s="859"/>
      <c r="M124" s="859"/>
      <c r="N124" s="859"/>
      <c r="O124" s="859"/>
    </row>
    <row r="125" spans="1:15">
      <c r="A125" s="859"/>
      <c r="B125" s="859"/>
      <c r="C125" s="859"/>
      <c r="D125" s="859"/>
      <c r="E125" s="859"/>
      <c r="F125" s="859"/>
      <c r="G125" s="859"/>
      <c r="H125" s="859"/>
      <c r="I125" s="859"/>
      <c r="J125" s="859"/>
      <c r="K125" s="859"/>
      <c r="L125" s="859"/>
      <c r="M125" s="859"/>
      <c r="N125" s="859"/>
      <c r="O125" s="859"/>
    </row>
    <row r="126" spans="1:15">
      <c r="A126" s="859"/>
      <c r="B126" s="859"/>
      <c r="C126" s="859"/>
      <c r="D126" s="859"/>
      <c r="E126" s="859"/>
      <c r="F126" s="859"/>
      <c r="G126" s="859"/>
      <c r="H126" s="859"/>
      <c r="I126" s="859"/>
      <c r="J126" s="859"/>
      <c r="K126" s="859"/>
      <c r="L126" s="859"/>
      <c r="M126" s="859"/>
      <c r="N126" s="859"/>
      <c r="O126" s="859"/>
    </row>
    <row r="127" spans="1:15">
      <c r="A127" s="859"/>
      <c r="B127" s="859"/>
      <c r="C127" s="859"/>
      <c r="D127" s="859"/>
      <c r="E127" s="859"/>
      <c r="F127" s="859"/>
      <c r="G127" s="859"/>
      <c r="H127" s="859"/>
      <c r="I127" s="859"/>
      <c r="J127" s="859"/>
      <c r="K127" s="859"/>
      <c r="L127" s="859"/>
      <c r="M127" s="859"/>
      <c r="N127" s="859"/>
      <c r="O127" s="859"/>
    </row>
    <row r="128" spans="1:15">
      <c r="A128" s="859"/>
      <c r="B128" s="859"/>
      <c r="C128" s="859"/>
      <c r="D128" s="859"/>
      <c r="E128" s="859"/>
      <c r="F128" s="859"/>
      <c r="G128" s="859"/>
      <c r="H128" s="859"/>
      <c r="I128" s="859"/>
      <c r="J128" s="859"/>
      <c r="K128" s="859"/>
      <c r="L128" s="859"/>
      <c r="M128" s="859"/>
      <c r="N128" s="859"/>
      <c r="O128" s="859"/>
    </row>
    <row r="129" spans="1:15">
      <c r="A129" s="859"/>
      <c r="B129" s="859"/>
      <c r="C129" s="859"/>
      <c r="D129" s="859"/>
      <c r="E129" s="859"/>
      <c r="F129" s="859"/>
      <c r="G129" s="859"/>
      <c r="H129" s="859"/>
      <c r="I129" s="859"/>
      <c r="J129" s="859"/>
      <c r="K129" s="859"/>
      <c r="L129" s="859"/>
      <c r="M129" s="859"/>
      <c r="N129" s="859"/>
      <c r="O129" s="859"/>
    </row>
    <row r="130" spans="1:15">
      <c r="A130" s="859"/>
      <c r="B130" s="859"/>
      <c r="C130" s="859"/>
      <c r="D130" s="859"/>
      <c r="E130" s="859"/>
      <c r="F130" s="859"/>
      <c r="G130" s="859"/>
      <c r="H130" s="859"/>
      <c r="I130" s="859"/>
      <c r="J130" s="859"/>
      <c r="K130" s="859"/>
      <c r="L130" s="859"/>
      <c r="M130" s="859"/>
      <c r="N130" s="859"/>
      <c r="O130" s="859"/>
    </row>
    <row r="131" spans="1:15">
      <c r="A131" s="859"/>
      <c r="B131" s="859"/>
      <c r="C131" s="859"/>
      <c r="D131" s="859"/>
      <c r="E131" s="859"/>
      <c r="F131" s="859"/>
      <c r="G131" s="859"/>
      <c r="H131" s="859"/>
      <c r="I131" s="859"/>
      <c r="J131" s="859"/>
      <c r="K131" s="859"/>
      <c r="L131" s="859"/>
      <c r="M131" s="859"/>
      <c r="N131" s="859"/>
      <c r="O131" s="859"/>
    </row>
    <row r="132" spans="1:15">
      <c r="A132" s="859"/>
      <c r="B132" s="859"/>
      <c r="C132" s="859"/>
      <c r="D132" s="859"/>
      <c r="E132" s="859"/>
      <c r="F132" s="859"/>
      <c r="G132" s="859"/>
      <c r="H132" s="859"/>
      <c r="I132" s="859"/>
      <c r="J132" s="859"/>
      <c r="K132" s="859"/>
      <c r="L132" s="859"/>
      <c r="M132" s="859"/>
      <c r="N132" s="859"/>
      <c r="O132" s="859"/>
    </row>
    <row r="133" spans="1:15">
      <c r="A133" s="859"/>
      <c r="B133" s="859"/>
      <c r="C133" s="859"/>
      <c r="D133" s="859"/>
      <c r="E133" s="859"/>
      <c r="F133" s="859"/>
      <c r="G133" s="859"/>
      <c r="H133" s="859"/>
      <c r="I133" s="859"/>
      <c r="J133" s="859"/>
      <c r="K133" s="859"/>
      <c r="L133" s="859"/>
      <c r="M133" s="859"/>
      <c r="N133" s="859"/>
      <c r="O133" s="859"/>
    </row>
    <row r="134" spans="1:15">
      <c r="A134" s="859"/>
      <c r="B134" s="859"/>
      <c r="C134" s="859"/>
      <c r="D134" s="859"/>
      <c r="E134" s="859"/>
      <c r="F134" s="859"/>
      <c r="G134" s="859"/>
      <c r="H134" s="859"/>
      <c r="I134" s="859"/>
      <c r="J134" s="859"/>
      <c r="K134" s="859"/>
      <c r="L134" s="859"/>
      <c r="M134" s="859"/>
      <c r="N134" s="859"/>
      <c r="O134" s="859"/>
    </row>
    <row r="135" spans="1:15">
      <c r="A135" s="859"/>
      <c r="B135" s="859"/>
      <c r="C135" s="859"/>
      <c r="D135" s="859"/>
      <c r="E135" s="859"/>
      <c r="F135" s="859"/>
      <c r="G135" s="859"/>
      <c r="H135" s="859"/>
      <c r="I135" s="859"/>
      <c r="J135" s="859"/>
      <c r="K135" s="859"/>
      <c r="L135" s="859"/>
      <c r="M135" s="859"/>
      <c r="N135" s="859"/>
      <c r="O135" s="859"/>
    </row>
    <row r="136" spans="1:15">
      <c r="A136" s="859"/>
      <c r="B136" s="859"/>
      <c r="C136" s="859"/>
      <c r="D136" s="859"/>
      <c r="E136" s="859"/>
      <c r="F136" s="859"/>
      <c r="G136" s="859"/>
      <c r="H136" s="859"/>
      <c r="I136" s="859"/>
      <c r="J136" s="859"/>
      <c r="K136" s="859"/>
      <c r="L136" s="859"/>
      <c r="M136" s="859"/>
      <c r="N136" s="859"/>
      <c r="O136" s="859"/>
    </row>
    <row r="137" spans="1:15">
      <c r="A137" s="859"/>
      <c r="B137" s="859"/>
      <c r="C137" s="859"/>
      <c r="D137" s="859"/>
      <c r="E137" s="859"/>
      <c r="F137" s="859"/>
      <c r="G137" s="859"/>
      <c r="H137" s="859"/>
      <c r="I137" s="859"/>
      <c r="J137" s="859"/>
      <c r="K137" s="859"/>
      <c r="L137" s="859"/>
      <c r="M137" s="859"/>
      <c r="N137" s="859"/>
      <c r="O137" s="859"/>
    </row>
    <row r="138" spans="1:15">
      <c r="A138" s="859"/>
      <c r="B138" s="859"/>
      <c r="C138" s="859"/>
      <c r="D138" s="859"/>
      <c r="E138" s="859"/>
      <c r="F138" s="859"/>
      <c r="G138" s="859"/>
      <c r="H138" s="859"/>
      <c r="I138" s="859"/>
      <c r="J138" s="859"/>
      <c r="K138" s="859"/>
      <c r="L138" s="859"/>
      <c r="M138" s="859"/>
      <c r="N138" s="859"/>
      <c r="O138" s="859"/>
    </row>
    <row r="139" spans="1:15">
      <c r="A139" s="859"/>
      <c r="B139" s="859"/>
      <c r="C139" s="859"/>
      <c r="D139" s="859"/>
      <c r="E139" s="859"/>
      <c r="F139" s="859"/>
      <c r="G139" s="859"/>
      <c r="H139" s="859"/>
      <c r="I139" s="859"/>
      <c r="J139" s="859"/>
      <c r="K139" s="859"/>
      <c r="L139" s="859"/>
      <c r="M139" s="859"/>
      <c r="N139" s="859"/>
      <c r="O139" s="859"/>
    </row>
    <row r="140" spans="1:15">
      <c r="A140" s="859"/>
      <c r="B140" s="859"/>
      <c r="C140" s="859"/>
      <c r="D140" s="859"/>
      <c r="E140" s="859"/>
      <c r="F140" s="859"/>
      <c r="G140" s="859"/>
      <c r="H140" s="859"/>
      <c r="I140" s="859"/>
      <c r="J140" s="859"/>
      <c r="K140" s="859"/>
      <c r="L140" s="859"/>
      <c r="M140" s="859"/>
      <c r="N140" s="859"/>
      <c r="O140" s="859"/>
    </row>
    <row r="141" spans="1:15">
      <c r="A141" s="859"/>
      <c r="B141" s="859"/>
      <c r="C141" s="859"/>
      <c r="D141" s="859"/>
      <c r="E141" s="859"/>
      <c r="F141" s="859"/>
      <c r="G141" s="859"/>
      <c r="H141" s="859"/>
      <c r="I141" s="859"/>
      <c r="J141" s="859"/>
      <c r="K141" s="859"/>
      <c r="L141" s="859"/>
      <c r="M141" s="859"/>
      <c r="N141" s="859"/>
      <c r="O141" s="859"/>
    </row>
    <row r="142" spans="1:15">
      <c r="A142" s="859"/>
      <c r="B142" s="859"/>
      <c r="C142" s="859"/>
      <c r="D142" s="859"/>
      <c r="E142" s="859"/>
      <c r="F142" s="859"/>
      <c r="G142" s="859"/>
      <c r="H142" s="859"/>
      <c r="I142" s="859"/>
      <c r="J142" s="859"/>
      <c r="K142" s="859"/>
      <c r="L142" s="859"/>
      <c r="M142" s="859"/>
      <c r="N142" s="859"/>
      <c r="O142" s="859"/>
    </row>
    <row r="143" spans="1:15">
      <c r="A143" s="859"/>
      <c r="B143" s="859"/>
      <c r="C143" s="859"/>
      <c r="D143" s="859"/>
      <c r="E143" s="859"/>
      <c r="F143" s="859"/>
      <c r="G143" s="859"/>
      <c r="H143" s="859"/>
      <c r="I143" s="859"/>
      <c r="J143" s="859"/>
      <c r="K143" s="859"/>
      <c r="L143" s="859"/>
      <c r="M143" s="859"/>
      <c r="N143" s="859"/>
      <c r="O143" s="859"/>
    </row>
    <row r="144" spans="1:15">
      <c r="A144" s="859"/>
      <c r="B144" s="859"/>
      <c r="C144" s="859"/>
      <c r="D144" s="859"/>
      <c r="E144" s="859"/>
      <c r="F144" s="859"/>
      <c r="G144" s="859"/>
      <c r="H144" s="859"/>
      <c r="I144" s="859"/>
      <c r="J144" s="859"/>
      <c r="K144" s="859"/>
      <c r="L144" s="859"/>
      <c r="M144" s="859"/>
      <c r="N144" s="859"/>
      <c r="O144" s="859"/>
    </row>
    <row r="145" spans="1:15">
      <c r="A145" s="859"/>
      <c r="B145" s="859"/>
      <c r="C145" s="859"/>
      <c r="D145" s="859"/>
      <c r="E145" s="859"/>
      <c r="F145" s="859"/>
      <c r="G145" s="859"/>
      <c r="H145" s="859"/>
      <c r="I145" s="859"/>
      <c r="J145" s="859"/>
      <c r="K145" s="859"/>
      <c r="L145" s="859"/>
      <c r="M145" s="859"/>
      <c r="N145" s="859"/>
      <c r="O145" s="859"/>
    </row>
    <row r="146" spans="1:15">
      <c r="A146" s="859"/>
      <c r="B146" s="859"/>
      <c r="C146" s="859"/>
      <c r="D146" s="859"/>
      <c r="E146" s="859"/>
      <c r="F146" s="859"/>
      <c r="G146" s="859"/>
      <c r="H146" s="859"/>
      <c r="I146" s="859"/>
      <c r="J146" s="859"/>
      <c r="K146" s="859"/>
      <c r="L146" s="859"/>
      <c r="M146" s="859"/>
      <c r="N146" s="859"/>
      <c r="O146" s="859"/>
    </row>
    <row r="147" spans="1:15">
      <c r="A147" s="859"/>
      <c r="B147" s="859"/>
      <c r="C147" s="859"/>
      <c r="D147" s="859"/>
      <c r="E147" s="859"/>
      <c r="F147" s="859"/>
      <c r="G147" s="859"/>
      <c r="H147" s="859"/>
      <c r="I147" s="859"/>
      <c r="J147" s="859"/>
      <c r="K147" s="859"/>
      <c r="L147" s="859"/>
      <c r="M147" s="859"/>
      <c r="N147" s="859"/>
      <c r="O147" s="859"/>
    </row>
    <row r="148" spans="1:15">
      <c r="A148" s="859"/>
      <c r="B148" s="859"/>
      <c r="C148" s="859"/>
      <c r="D148" s="859"/>
      <c r="E148" s="859"/>
      <c r="F148" s="859"/>
      <c r="G148" s="859"/>
      <c r="H148" s="859"/>
      <c r="I148" s="859"/>
      <c r="J148" s="859"/>
      <c r="K148" s="859"/>
      <c r="L148" s="859"/>
      <c r="M148" s="859"/>
      <c r="N148" s="859"/>
      <c r="O148" s="859"/>
    </row>
    <row r="149" spans="1:15">
      <c r="A149" s="859"/>
      <c r="B149" s="859"/>
      <c r="C149" s="859"/>
      <c r="D149" s="859"/>
      <c r="E149" s="859"/>
      <c r="F149" s="859"/>
      <c r="G149" s="859"/>
      <c r="H149" s="859"/>
      <c r="I149" s="859"/>
      <c r="J149" s="859"/>
      <c r="K149" s="859"/>
      <c r="L149" s="859"/>
      <c r="M149" s="859"/>
      <c r="N149" s="859"/>
      <c r="O149" s="859"/>
    </row>
    <row r="150" spans="1:15">
      <c r="A150" s="859"/>
      <c r="B150" s="859"/>
      <c r="C150" s="859"/>
      <c r="D150" s="859"/>
      <c r="E150" s="859"/>
      <c r="F150" s="859"/>
      <c r="G150" s="859"/>
      <c r="H150" s="859"/>
      <c r="I150" s="859"/>
      <c r="J150" s="859"/>
      <c r="K150" s="859"/>
      <c r="L150" s="859"/>
      <c r="M150" s="859"/>
      <c r="N150" s="859"/>
      <c r="O150" s="859"/>
    </row>
    <row r="151" spans="1:15">
      <c r="A151" s="859"/>
      <c r="B151" s="859"/>
      <c r="C151" s="859"/>
      <c r="D151" s="859"/>
      <c r="E151" s="859"/>
      <c r="F151" s="859"/>
      <c r="G151" s="859"/>
      <c r="H151" s="859"/>
      <c r="I151" s="859"/>
      <c r="J151" s="859"/>
      <c r="K151" s="859"/>
      <c r="L151" s="859"/>
      <c r="M151" s="859"/>
      <c r="N151" s="859"/>
      <c r="O151" s="859"/>
    </row>
    <row r="152" spans="1:15">
      <c r="A152" s="859"/>
      <c r="B152" s="859"/>
      <c r="C152" s="859"/>
      <c r="D152" s="859"/>
      <c r="E152" s="859"/>
      <c r="F152" s="859"/>
      <c r="G152" s="859"/>
      <c r="H152" s="859"/>
      <c r="I152" s="859"/>
      <c r="J152" s="859"/>
      <c r="K152" s="859"/>
      <c r="L152" s="859"/>
      <c r="M152" s="859"/>
      <c r="N152" s="859"/>
      <c r="O152" s="859"/>
    </row>
    <row r="153" spans="1:15">
      <c r="A153" s="859"/>
      <c r="B153" s="859"/>
      <c r="C153" s="859"/>
      <c r="D153" s="859"/>
      <c r="E153" s="859"/>
      <c r="F153" s="859"/>
      <c r="G153" s="859"/>
      <c r="H153" s="859"/>
      <c r="I153" s="859"/>
      <c r="J153" s="859"/>
      <c r="K153" s="859"/>
      <c r="L153" s="859"/>
      <c r="M153" s="859"/>
      <c r="N153" s="859"/>
      <c r="O153" s="859"/>
    </row>
    <row r="154" spans="1:15">
      <c r="A154" s="859"/>
      <c r="B154" s="859"/>
      <c r="C154" s="859"/>
      <c r="D154" s="859"/>
      <c r="E154" s="859"/>
      <c r="F154" s="859"/>
      <c r="G154" s="859"/>
      <c r="H154" s="859"/>
      <c r="I154" s="859"/>
      <c r="J154" s="859"/>
      <c r="K154" s="859"/>
      <c r="L154" s="859"/>
      <c r="M154" s="859"/>
      <c r="N154" s="859"/>
      <c r="O154" s="859"/>
    </row>
    <row r="155" spans="1:15">
      <c r="A155" s="859"/>
      <c r="B155" s="859"/>
      <c r="C155" s="859"/>
      <c r="D155" s="859"/>
      <c r="E155" s="859"/>
      <c r="F155" s="859"/>
      <c r="G155" s="859"/>
      <c r="H155" s="859"/>
      <c r="I155" s="859"/>
      <c r="J155" s="859"/>
      <c r="K155" s="859"/>
      <c r="L155" s="859"/>
      <c r="M155" s="859"/>
      <c r="N155" s="859"/>
      <c r="O155" s="859"/>
    </row>
    <row r="156" spans="1:15">
      <c r="A156" s="859"/>
      <c r="B156" s="859"/>
      <c r="C156" s="859"/>
      <c r="D156" s="859"/>
      <c r="E156" s="859"/>
      <c r="F156" s="859"/>
      <c r="G156" s="859"/>
      <c r="H156" s="859"/>
      <c r="I156" s="859"/>
      <c r="J156" s="859"/>
      <c r="K156" s="859"/>
      <c r="L156" s="859"/>
      <c r="M156" s="859"/>
      <c r="N156" s="859"/>
      <c r="O156" s="859"/>
    </row>
    <row r="157" spans="1:15">
      <c r="A157" s="859"/>
      <c r="B157" s="859"/>
      <c r="C157" s="859"/>
      <c r="D157" s="859"/>
      <c r="E157" s="859"/>
      <c r="F157" s="859"/>
      <c r="G157" s="859"/>
      <c r="H157" s="859"/>
      <c r="I157" s="859"/>
      <c r="J157" s="859"/>
      <c r="K157" s="859"/>
      <c r="L157" s="859"/>
      <c r="M157" s="859"/>
      <c r="N157" s="859"/>
      <c r="O157" s="859"/>
    </row>
    <row r="158" spans="1:15">
      <c r="A158" s="859"/>
      <c r="B158" s="859"/>
      <c r="C158" s="859"/>
      <c r="D158" s="859"/>
      <c r="E158" s="859"/>
      <c r="F158" s="859"/>
      <c r="G158" s="859"/>
      <c r="H158" s="859"/>
      <c r="I158" s="859"/>
      <c r="J158" s="859"/>
      <c r="K158" s="859"/>
      <c r="L158" s="859"/>
      <c r="M158" s="859"/>
      <c r="N158" s="859"/>
      <c r="O158" s="859"/>
    </row>
    <row r="159" spans="1:15">
      <c r="A159" s="859"/>
      <c r="B159" s="859"/>
      <c r="C159" s="859"/>
      <c r="D159" s="859"/>
      <c r="E159" s="859"/>
      <c r="F159" s="859"/>
      <c r="G159" s="859"/>
      <c r="H159" s="859"/>
      <c r="I159" s="859"/>
      <c r="J159" s="859"/>
      <c r="K159" s="859"/>
      <c r="L159" s="859"/>
      <c r="M159" s="859"/>
      <c r="N159" s="859"/>
      <c r="O159" s="859"/>
    </row>
    <row r="160" spans="1:15">
      <c r="A160" s="859"/>
      <c r="B160" s="859"/>
      <c r="C160" s="859"/>
      <c r="D160" s="859"/>
      <c r="E160" s="859"/>
      <c r="F160" s="859"/>
      <c r="G160" s="859"/>
      <c r="H160" s="859"/>
      <c r="I160" s="859"/>
      <c r="J160" s="859"/>
      <c r="K160" s="859"/>
      <c r="L160" s="859"/>
      <c r="M160" s="859"/>
      <c r="N160" s="859"/>
      <c r="O160" s="859"/>
    </row>
    <row r="161" spans="1:15">
      <c r="A161" s="859"/>
      <c r="B161" s="859"/>
      <c r="C161" s="859"/>
      <c r="D161" s="859"/>
      <c r="E161" s="859"/>
      <c r="F161" s="859"/>
      <c r="G161" s="859"/>
      <c r="H161" s="859"/>
      <c r="I161" s="859"/>
      <c r="J161" s="859"/>
      <c r="K161" s="859"/>
      <c r="L161" s="859"/>
      <c r="M161" s="859"/>
      <c r="N161" s="859"/>
      <c r="O161" s="859"/>
    </row>
    <row r="162" spans="1:15">
      <c r="A162" s="859"/>
      <c r="B162" s="859"/>
      <c r="C162" s="859"/>
      <c r="D162" s="859"/>
      <c r="E162" s="859"/>
      <c r="F162" s="859"/>
      <c r="G162" s="859"/>
      <c r="H162" s="859"/>
      <c r="I162" s="859"/>
      <c r="J162" s="859"/>
      <c r="K162" s="859"/>
      <c r="L162" s="859"/>
      <c r="M162" s="859"/>
      <c r="N162" s="859"/>
      <c r="O162" s="859"/>
    </row>
    <row r="163" spans="1:15">
      <c r="A163" s="859"/>
      <c r="B163" s="859"/>
      <c r="C163" s="859"/>
      <c r="D163" s="859"/>
      <c r="E163" s="859"/>
      <c r="F163" s="859"/>
      <c r="G163" s="859"/>
      <c r="H163" s="859"/>
      <c r="I163" s="859"/>
      <c r="J163" s="859"/>
      <c r="K163" s="859"/>
      <c r="L163" s="859"/>
      <c r="M163" s="859"/>
      <c r="N163" s="859"/>
      <c r="O163" s="859"/>
    </row>
    <row r="164" spans="1:15">
      <c r="A164" s="859"/>
      <c r="B164" s="859"/>
      <c r="C164" s="859"/>
      <c r="D164" s="859"/>
      <c r="E164" s="859"/>
      <c r="F164" s="859"/>
      <c r="G164" s="859"/>
      <c r="H164" s="859"/>
      <c r="I164" s="859"/>
      <c r="J164" s="859"/>
      <c r="K164" s="859"/>
      <c r="L164" s="859"/>
      <c r="M164" s="859"/>
      <c r="N164" s="859"/>
      <c r="O164" s="859"/>
    </row>
    <row r="165" spans="1:15">
      <c r="A165" s="859"/>
      <c r="B165" s="859"/>
      <c r="C165" s="859"/>
      <c r="D165" s="859"/>
      <c r="E165" s="859"/>
      <c r="F165" s="859"/>
      <c r="G165" s="859"/>
      <c r="H165" s="859"/>
      <c r="I165" s="859"/>
      <c r="J165" s="859"/>
      <c r="K165" s="859"/>
      <c r="L165" s="859"/>
      <c r="M165" s="859"/>
      <c r="N165" s="859"/>
      <c r="O165" s="859"/>
    </row>
    <row r="166" spans="1:15">
      <c r="A166" s="859"/>
      <c r="B166" s="859"/>
      <c r="C166" s="859"/>
      <c r="D166" s="859"/>
      <c r="E166" s="859"/>
      <c r="F166" s="859"/>
      <c r="G166" s="859"/>
      <c r="H166" s="859"/>
      <c r="I166" s="859"/>
      <c r="J166" s="859"/>
      <c r="K166" s="859"/>
      <c r="L166" s="859"/>
      <c r="M166" s="859"/>
      <c r="N166" s="859"/>
      <c r="O166" s="859"/>
    </row>
    <row r="167" spans="1:15">
      <c r="A167" s="859"/>
      <c r="B167" s="859"/>
      <c r="C167" s="859"/>
      <c r="D167" s="859"/>
      <c r="E167" s="859"/>
      <c r="F167" s="859"/>
      <c r="G167" s="859"/>
      <c r="H167" s="859"/>
      <c r="I167" s="859"/>
      <c r="J167" s="859"/>
      <c r="K167" s="859"/>
      <c r="L167" s="859"/>
      <c r="M167" s="859"/>
      <c r="N167" s="859"/>
      <c r="O167" s="859"/>
    </row>
    <row r="168" spans="1:15">
      <c r="A168" s="859"/>
      <c r="B168" s="859"/>
      <c r="C168" s="859"/>
      <c r="D168" s="859"/>
      <c r="E168" s="859"/>
      <c r="F168" s="859"/>
      <c r="G168" s="859"/>
      <c r="H168" s="859"/>
      <c r="I168" s="859"/>
      <c r="J168" s="859"/>
      <c r="K168" s="859"/>
      <c r="L168" s="859"/>
      <c r="M168" s="859"/>
      <c r="N168" s="859"/>
      <c r="O168" s="859"/>
    </row>
    <row r="169" spans="1:15">
      <c r="A169" s="859"/>
      <c r="B169" s="859"/>
      <c r="C169" s="859"/>
      <c r="D169" s="859"/>
      <c r="E169" s="859"/>
      <c r="F169" s="859"/>
      <c r="G169" s="859"/>
      <c r="H169" s="859"/>
      <c r="I169" s="859"/>
      <c r="J169" s="859"/>
      <c r="K169" s="859"/>
      <c r="L169" s="859"/>
      <c r="M169" s="859"/>
      <c r="N169" s="859"/>
      <c r="O169" s="859"/>
    </row>
    <row r="170" spans="1:15">
      <c r="A170" s="859"/>
      <c r="B170" s="859"/>
      <c r="C170" s="859"/>
      <c r="D170" s="859"/>
      <c r="E170" s="859"/>
      <c r="F170" s="859"/>
      <c r="G170" s="859"/>
      <c r="H170" s="859"/>
      <c r="I170" s="859"/>
      <c r="J170" s="859"/>
      <c r="K170" s="859"/>
      <c r="L170" s="859"/>
      <c r="M170" s="859"/>
      <c r="N170" s="859"/>
      <c r="O170" s="859"/>
    </row>
    <row r="171" spans="1:15">
      <c r="A171" s="859"/>
      <c r="B171" s="859"/>
      <c r="C171" s="859"/>
      <c r="D171" s="859"/>
      <c r="E171" s="859"/>
      <c r="F171" s="859"/>
      <c r="G171" s="859"/>
      <c r="H171" s="859"/>
      <c r="I171" s="859"/>
      <c r="J171" s="859"/>
      <c r="K171" s="859"/>
      <c r="L171" s="859"/>
      <c r="M171" s="859"/>
      <c r="N171" s="859"/>
      <c r="O171" s="859"/>
    </row>
    <row r="172" spans="1:15">
      <c r="A172" s="859"/>
      <c r="B172" s="859"/>
      <c r="C172" s="859"/>
      <c r="D172" s="859"/>
      <c r="E172" s="859"/>
      <c r="F172" s="859"/>
      <c r="G172" s="859"/>
      <c r="H172" s="859"/>
      <c r="I172" s="859"/>
      <c r="J172" s="859"/>
      <c r="K172" s="859"/>
      <c r="L172" s="859"/>
      <c r="M172" s="859"/>
      <c r="N172" s="859"/>
      <c r="O172" s="859"/>
    </row>
    <row r="173" spans="1:15">
      <c r="A173" s="859"/>
      <c r="B173" s="859"/>
      <c r="C173" s="859"/>
      <c r="D173" s="859"/>
      <c r="E173" s="859"/>
      <c r="F173" s="859"/>
      <c r="G173" s="859"/>
      <c r="H173" s="859"/>
      <c r="I173" s="859"/>
      <c r="J173" s="859"/>
      <c r="K173" s="859"/>
      <c r="L173" s="859"/>
      <c r="M173" s="859"/>
      <c r="N173" s="859"/>
      <c r="O173" s="859"/>
    </row>
    <row r="174" spans="1:15">
      <c r="A174" s="859"/>
      <c r="B174" s="859"/>
      <c r="C174" s="859"/>
      <c r="D174" s="859"/>
      <c r="E174" s="859"/>
      <c r="F174" s="859"/>
      <c r="G174" s="859"/>
      <c r="H174" s="859"/>
      <c r="I174" s="859"/>
      <c r="J174" s="859"/>
      <c r="K174" s="859"/>
      <c r="L174" s="859"/>
      <c r="M174" s="859"/>
      <c r="N174" s="859"/>
      <c r="O174" s="859"/>
    </row>
    <row r="175" spans="1:15">
      <c r="A175" s="859"/>
      <c r="B175" s="859"/>
      <c r="C175" s="859"/>
      <c r="D175" s="859"/>
      <c r="E175" s="859"/>
      <c r="F175" s="859"/>
      <c r="G175" s="859"/>
      <c r="H175" s="859"/>
      <c r="I175" s="859"/>
      <c r="J175" s="859"/>
      <c r="K175" s="859"/>
      <c r="L175" s="859"/>
      <c r="M175" s="859"/>
      <c r="N175" s="859"/>
      <c r="O175" s="859"/>
    </row>
    <row r="176" spans="1:15">
      <c r="A176" s="859"/>
      <c r="B176" s="859"/>
      <c r="C176" s="859"/>
      <c r="D176" s="859"/>
      <c r="E176" s="859"/>
      <c r="F176" s="859"/>
      <c r="G176" s="859"/>
      <c r="H176" s="859"/>
      <c r="I176" s="859"/>
      <c r="J176" s="859"/>
      <c r="K176" s="859"/>
      <c r="L176" s="859"/>
      <c r="M176" s="859"/>
      <c r="N176" s="859"/>
      <c r="O176" s="859"/>
    </row>
    <row r="177" spans="1:15">
      <c r="A177" s="859"/>
      <c r="B177" s="859"/>
      <c r="C177" s="859"/>
      <c r="D177" s="859"/>
      <c r="E177" s="859"/>
      <c r="F177" s="859"/>
      <c r="G177" s="859"/>
      <c r="H177" s="859"/>
      <c r="I177" s="859"/>
      <c r="J177" s="859"/>
      <c r="K177" s="859"/>
      <c r="L177" s="859"/>
      <c r="M177" s="859"/>
      <c r="N177" s="859"/>
      <c r="O177" s="859"/>
    </row>
    <row r="178" spans="1:15">
      <c r="A178" s="859"/>
      <c r="B178" s="859"/>
      <c r="C178" s="859"/>
      <c r="D178" s="859"/>
      <c r="E178" s="859"/>
      <c r="F178" s="859"/>
      <c r="G178" s="859"/>
      <c r="H178" s="859"/>
      <c r="I178" s="859"/>
      <c r="J178" s="859"/>
      <c r="K178" s="859"/>
      <c r="L178" s="859"/>
      <c r="M178" s="859"/>
      <c r="N178" s="859"/>
      <c r="O178" s="859"/>
    </row>
    <row r="179" spans="1:15">
      <c r="A179" s="859"/>
      <c r="B179" s="859"/>
      <c r="C179" s="859"/>
      <c r="D179" s="859"/>
      <c r="E179" s="859"/>
      <c r="F179" s="859"/>
      <c r="G179" s="859"/>
      <c r="H179" s="859"/>
      <c r="I179" s="859"/>
      <c r="J179" s="859"/>
      <c r="K179" s="859"/>
      <c r="L179" s="859"/>
      <c r="M179" s="859"/>
      <c r="N179" s="859"/>
      <c r="O179" s="859"/>
    </row>
    <row r="180" spans="1:15">
      <c r="A180" s="859"/>
      <c r="B180" s="859"/>
      <c r="C180" s="859"/>
      <c r="D180" s="859"/>
      <c r="E180" s="859"/>
      <c r="F180" s="859"/>
      <c r="G180" s="859"/>
      <c r="H180" s="859"/>
      <c r="I180" s="859"/>
      <c r="J180" s="859"/>
      <c r="K180" s="859"/>
      <c r="L180" s="859"/>
      <c r="M180" s="859"/>
      <c r="N180" s="859"/>
      <c r="O180" s="859"/>
    </row>
    <row r="181" spans="1:15">
      <c r="A181" s="859"/>
      <c r="B181" s="859"/>
      <c r="C181" s="859"/>
      <c r="D181" s="859"/>
      <c r="E181" s="859"/>
      <c r="F181" s="859"/>
      <c r="G181" s="859"/>
      <c r="H181" s="859"/>
      <c r="I181" s="859"/>
      <c r="J181" s="859"/>
      <c r="K181" s="859"/>
      <c r="L181" s="859"/>
      <c r="M181" s="859"/>
      <c r="N181" s="859"/>
      <c r="O181" s="859"/>
    </row>
    <row r="182" spans="1:15">
      <c r="A182" s="859"/>
      <c r="B182" s="859"/>
      <c r="C182" s="859"/>
      <c r="D182" s="859"/>
      <c r="E182" s="859"/>
      <c r="F182" s="859"/>
      <c r="G182" s="859"/>
      <c r="H182" s="859"/>
      <c r="I182" s="859"/>
      <c r="J182" s="859"/>
      <c r="K182" s="859"/>
      <c r="L182" s="859"/>
      <c r="M182" s="859"/>
      <c r="N182" s="859"/>
      <c r="O182" s="859"/>
    </row>
    <row r="183" spans="1:15">
      <c r="A183" s="859"/>
      <c r="B183" s="859"/>
      <c r="C183" s="859"/>
      <c r="D183" s="859"/>
      <c r="E183" s="859"/>
      <c r="F183" s="859"/>
      <c r="G183" s="859"/>
      <c r="H183" s="859"/>
      <c r="I183" s="859"/>
      <c r="J183" s="859"/>
      <c r="K183" s="859"/>
      <c r="L183" s="859"/>
      <c r="M183" s="859"/>
      <c r="N183" s="859"/>
      <c r="O183" s="859"/>
    </row>
    <row r="184" spans="1:15">
      <c r="A184" s="859"/>
      <c r="B184" s="859"/>
      <c r="C184" s="859"/>
      <c r="D184" s="859"/>
      <c r="E184" s="859"/>
      <c r="F184" s="859"/>
      <c r="G184" s="859"/>
      <c r="H184" s="859"/>
      <c r="I184" s="859"/>
      <c r="J184" s="859"/>
      <c r="K184" s="859"/>
      <c r="L184" s="859"/>
      <c r="M184" s="859"/>
      <c r="N184" s="859"/>
      <c r="O184" s="859"/>
    </row>
    <row r="185" spans="1:15">
      <c r="A185" s="859"/>
      <c r="B185" s="859"/>
      <c r="C185" s="859"/>
      <c r="D185" s="859"/>
      <c r="E185" s="859"/>
      <c r="F185" s="859"/>
      <c r="G185" s="859"/>
      <c r="H185" s="859"/>
      <c r="I185" s="859"/>
      <c r="J185" s="859"/>
      <c r="K185" s="859"/>
      <c r="L185" s="859"/>
      <c r="M185" s="859"/>
      <c r="N185" s="859"/>
      <c r="O185" s="859"/>
    </row>
    <row r="186" spans="1:15">
      <c r="A186" s="859"/>
      <c r="B186" s="859"/>
      <c r="C186" s="859"/>
      <c r="D186" s="859"/>
      <c r="E186" s="859"/>
      <c r="F186" s="859"/>
      <c r="G186" s="859"/>
      <c r="H186" s="859"/>
      <c r="I186" s="859"/>
      <c r="J186" s="859"/>
      <c r="K186" s="859"/>
      <c r="L186" s="859"/>
      <c r="M186" s="859"/>
      <c r="N186" s="859"/>
      <c r="O186" s="859"/>
    </row>
    <row r="187" spans="1:15">
      <c r="A187" s="859"/>
      <c r="B187" s="859"/>
      <c r="C187" s="859"/>
      <c r="D187" s="859"/>
      <c r="E187" s="859"/>
      <c r="F187" s="859"/>
      <c r="G187" s="859"/>
      <c r="H187" s="859"/>
      <c r="I187" s="859"/>
      <c r="J187" s="859"/>
      <c r="K187" s="859"/>
      <c r="L187" s="859"/>
      <c r="M187" s="859"/>
      <c r="N187" s="859"/>
      <c r="O187" s="859"/>
    </row>
    <row r="188" spans="1:15">
      <c r="A188" s="859"/>
      <c r="B188" s="859"/>
      <c r="C188" s="859"/>
      <c r="D188" s="859"/>
      <c r="E188" s="859"/>
      <c r="F188" s="859"/>
      <c r="G188" s="859"/>
      <c r="H188" s="859"/>
      <c r="I188" s="859"/>
      <c r="J188" s="859"/>
      <c r="K188" s="859"/>
      <c r="L188" s="859"/>
      <c r="M188" s="859"/>
      <c r="N188" s="859"/>
      <c r="O188" s="859"/>
    </row>
    <row r="189" spans="1:15">
      <c r="A189" s="859"/>
      <c r="B189" s="859"/>
      <c r="C189" s="859"/>
      <c r="D189" s="859"/>
      <c r="E189" s="859"/>
      <c r="F189" s="859"/>
      <c r="G189" s="859"/>
      <c r="H189" s="859"/>
      <c r="I189" s="859"/>
      <c r="J189" s="859"/>
      <c r="K189" s="859"/>
      <c r="L189" s="859"/>
      <c r="M189" s="859"/>
      <c r="N189" s="859"/>
      <c r="O189" s="859"/>
    </row>
    <row r="190" spans="1:15">
      <c r="A190" s="859"/>
      <c r="B190" s="859"/>
      <c r="C190" s="859"/>
      <c r="D190" s="859"/>
      <c r="E190" s="859"/>
      <c r="F190" s="859"/>
      <c r="G190" s="859"/>
      <c r="H190" s="859"/>
      <c r="I190" s="859"/>
      <c r="J190" s="859"/>
      <c r="K190" s="859"/>
      <c r="L190" s="859"/>
      <c r="M190" s="859"/>
      <c r="N190" s="859"/>
      <c r="O190" s="859"/>
    </row>
    <row r="191" spans="1:15">
      <c r="A191" s="859"/>
      <c r="B191" s="859"/>
      <c r="C191" s="859"/>
      <c r="D191" s="859"/>
      <c r="E191" s="859"/>
      <c r="F191" s="859"/>
      <c r="G191" s="859"/>
      <c r="H191" s="859"/>
      <c r="I191" s="859"/>
      <c r="J191" s="859"/>
      <c r="K191" s="859"/>
      <c r="L191" s="859"/>
      <c r="M191" s="859"/>
      <c r="N191" s="859"/>
      <c r="O191" s="859"/>
    </row>
    <row r="192" spans="1:15">
      <c r="A192" s="859"/>
      <c r="B192" s="859"/>
      <c r="C192" s="859"/>
      <c r="D192" s="859"/>
      <c r="E192" s="859"/>
      <c r="F192" s="859"/>
      <c r="G192" s="859"/>
      <c r="H192" s="859"/>
      <c r="I192" s="859"/>
      <c r="J192" s="859"/>
      <c r="K192" s="859"/>
      <c r="L192" s="859"/>
      <c r="M192" s="859"/>
      <c r="N192" s="859"/>
      <c r="O192" s="859"/>
    </row>
    <row r="193" spans="1:15">
      <c r="A193" s="859"/>
      <c r="B193" s="859"/>
      <c r="C193" s="859"/>
      <c r="D193" s="859"/>
      <c r="E193" s="859"/>
      <c r="F193" s="859"/>
      <c r="G193" s="859"/>
      <c r="H193" s="859"/>
      <c r="I193" s="859"/>
      <c r="J193" s="859"/>
      <c r="K193" s="859"/>
      <c r="L193" s="859"/>
      <c r="M193" s="859"/>
      <c r="N193" s="859"/>
      <c r="O193" s="859"/>
    </row>
    <row r="194" spans="1:15">
      <c r="A194" s="859"/>
      <c r="B194" s="859"/>
      <c r="C194" s="859"/>
      <c r="D194" s="859"/>
      <c r="E194" s="859"/>
      <c r="F194" s="859"/>
      <c r="G194" s="859"/>
      <c r="H194" s="859"/>
      <c r="I194" s="859"/>
      <c r="J194" s="859"/>
      <c r="K194" s="859"/>
      <c r="L194" s="859"/>
      <c r="M194" s="859"/>
      <c r="N194" s="859"/>
      <c r="O194" s="859"/>
    </row>
    <row r="195" spans="1:15">
      <c r="A195" s="859"/>
      <c r="B195" s="859"/>
      <c r="C195" s="859"/>
      <c r="D195" s="859"/>
      <c r="E195" s="859"/>
      <c r="F195" s="859"/>
      <c r="G195" s="859"/>
      <c r="H195" s="859"/>
      <c r="I195" s="859"/>
      <c r="J195" s="859"/>
      <c r="K195" s="859"/>
      <c r="L195" s="859"/>
      <c r="M195" s="859"/>
      <c r="N195" s="859"/>
      <c r="O195" s="859"/>
    </row>
    <row r="196" spans="1:15">
      <c r="A196" s="859"/>
      <c r="B196" s="859"/>
      <c r="C196" s="859"/>
      <c r="D196" s="859"/>
      <c r="E196" s="859"/>
      <c r="F196" s="859"/>
      <c r="G196" s="859"/>
      <c r="H196" s="859"/>
      <c r="I196" s="859"/>
      <c r="J196" s="859"/>
      <c r="K196" s="859"/>
      <c r="L196" s="859"/>
      <c r="M196" s="859"/>
      <c r="N196" s="859"/>
      <c r="O196" s="859"/>
    </row>
    <row r="197" spans="1:15">
      <c r="A197" s="859"/>
      <c r="B197" s="859"/>
      <c r="C197" s="859"/>
      <c r="D197" s="859"/>
      <c r="E197" s="859"/>
      <c r="F197" s="859"/>
      <c r="G197" s="859"/>
      <c r="H197" s="859"/>
      <c r="I197" s="859"/>
      <c r="J197" s="859"/>
      <c r="K197" s="859"/>
      <c r="L197" s="859"/>
      <c r="M197" s="859"/>
      <c r="N197" s="859"/>
      <c r="O197" s="859"/>
    </row>
    <row r="198" spans="1:15">
      <c r="A198" s="859"/>
      <c r="B198" s="859"/>
      <c r="C198" s="859"/>
      <c r="D198" s="859"/>
      <c r="E198" s="859"/>
      <c r="F198" s="859"/>
      <c r="G198" s="859"/>
      <c r="H198" s="859"/>
      <c r="I198" s="859"/>
      <c r="J198" s="859"/>
      <c r="K198" s="859"/>
      <c r="L198" s="859"/>
      <c r="M198" s="859"/>
      <c r="N198" s="859"/>
      <c r="O198" s="859"/>
    </row>
    <row r="199" spans="1:15">
      <c r="A199" s="859"/>
      <c r="B199" s="859"/>
      <c r="C199" s="859"/>
      <c r="D199" s="859"/>
      <c r="E199" s="859"/>
      <c r="F199" s="859"/>
      <c r="G199" s="859"/>
      <c r="H199" s="859"/>
      <c r="I199" s="859"/>
      <c r="J199" s="859"/>
      <c r="K199" s="859"/>
      <c r="L199" s="859"/>
      <c r="M199" s="859"/>
      <c r="N199" s="859"/>
      <c r="O199" s="859"/>
    </row>
    <row r="200" spans="1:15">
      <c r="A200" s="859"/>
      <c r="B200" s="859"/>
      <c r="C200" s="859"/>
      <c r="D200" s="859"/>
      <c r="E200" s="859"/>
      <c r="F200" s="859"/>
      <c r="G200" s="859"/>
      <c r="H200" s="859"/>
      <c r="I200" s="859"/>
      <c r="J200" s="859"/>
      <c r="K200" s="859"/>
      <c r="L200" s="859"/>
      <c r="M200" s="859"/>
      <c r="N200" s="859"/>
      <c r="O200" s="859"/>
    </row>
    <row r="201" spans="1:15">
      <c r="A201" s="859"/>
      <c r="B201" s="859"/>
      <c r="C201" s="859"/>
      <c r="D201" s="859"/>
      <c r="E201" s="859"/>
      <c r="F201" s="859"/>
      <c r="G201" s="859"/>
      <c r="H201" s="859"/>
      <c r="I201" s="859"/>
      <c r="J201" s="859"/>
      <c r="K201" s="859"/>
      <c r="L201" s="859"/>
      <c r="M201" s="859"/>
      <c r="N201" s="859"/>
      <c r="O201" s="859"/>
    </row>
    <row r="202" spans="1:15">
      <c r="A202" s="859"/>
      <c r="B202" s="859"/>
      <c r="C202" s="859"/>
      <c r="D202" s="859"/>
      <c r="E202" s="859"/>
      <c r="F202" s="859"/>
      <c r="G202" s="859"/>
      <c r="H202" s="859"/>
      <c r="I202" s="859"/>
      <c r="J202" s="859"/>
      <c r="K202" s="859"/>
      <c r="L202" s="859"/>
      <c r="M202" s="859"/>
      <c r="N202" s="859"/>
      <c r="O202" s="859"/>
    </row>
    <row r="203" spans="1:15">
      <c r="A203" s="859"/>
      <c r="B203" s="859"/>
      <c r="C203" s="859"/>
      <c r="D203" s="859"/>
      <c r="E203" s="859"/>
      <c r="F203" s="859"/>
      <c r="G203" s="859"/>
      <c r="H203" s="859"/>
      <c r="I203" s="859"/>
      <c r="J203" s="859"/>
      <c r="K203" s="859"/>
      <c r="L203" s="859"/>
      <c r="M203" s="859"/>
      <c r="N203" s="859"/>
      <c r="O203" s="859"/>
    </row>
    <row r="204" spans="1:15">
      <c r="A204" s="859"/>
      <c r="B204" s="859"/>
      <c r="C204" s="859"/>
      <c r="D204" s="859"/>
      <c r="E204" s="859"/>
      <c r="F204" s="859"/>
      <c r="G204" s="859"/>
      <c r="H204" s="859"/>
      <c r="I204" s="859"/>
      <c r="J204" s="859"/>
      <c r="K204" s="859"/>
      <c r="L204" s="859"/>
      <c r="M204" s="859"/>
      <c r="N204" s="859"/>
      <c r="O204" s="859"/>
    </row>
    <row r="205" spans="1:15">
      <c r="A205" s="859"/>
      <c r="B205" s="859"/>
      <c r="C205" s="859"/>
      <c r="D205" s="859"/>
      <c r="E205" s="859"/>
      <c r="F205" s="859"/>
      <c r="G205" s="859"/>
      <c r="H205" s="859"/>
      <c r="I205" s="859"/>
      <c r="J205" s="859"/>
      <c r="K205" s="859"/>
      <c r="L205" s="859"/>
      <c r="M205" s="859"/>
      <c r="N205" s="859"/>
      <c r="O205" s="859"/>
    </row>
    <row r="206" spans="1:15">
      <c r="A206" s="859"/>
      <c r="B206" s="859"/>
      <c r="C206" s="859"/>
      <c r="D206" s="859"/>
      <c r="E206" s="859"/>
      <c r="F206" s="859"/>
      <c r="G206" s="859"/>
      <c r="H206" s="859"/>
      <c r="I206" s="859"/>
      <c r="J206" s="859"/>
      <c r="K206" s="859"/>
      <c r="L206" s="859"/>
      <c r="M206" s="859"/>
      <c r="N206" s="859"/>
      <c r="O206" s="859"/>
    </row>
    <row r="207" spans="1:15">
      <c r="A207" s="859"/>
      <c r="B207" s="859"/>
      <c r="C207" s="859"/>
      <c r="D207" s="859"/>
      <c r="E207" s="859"/>
      <c r="F207" s="859"/>
      <c r="G207" s="859"/>
      <c r="H207" s="859"/>
      <c r="I207" s="859"/>
      <c r="J207" s="859"/>
      <c r="K207" s="859"/>
      <c r="L207" s="859"/>
      <c r="M207" s="859"/>
      <c r="N207" s="859"/>
      <c r="O207" s="859"/>
    </row>
    <row r="208" spans="1:15">
      <c r="A208" s="859"/>
      <c r="B208" s="859"/>
      <c r="C208" s="859"/>
      <c r="D208" s="859"/>
      <c r="E208" s="859"/>
      <c r="F208" s="859"/>
      <c r="G208" s="859"/>
      <c r="H208" s="859"/>
      <c r="I208" s="859"/>
      <c r="J208" s="859"/>
      <c r="K208" s="859"/>
      <c r="L208" s="859"/>
      <c r="M208" s="859"/>
      <c r="N208" s="859"/>
      <c r="O208" s="859"/>
    </row>
    <row r="209" spans="1:15">
      <c r="A209" s="859"/>
      <c r="B209" s="859"/>
      <c r="C209" s="859"/>
      <c r="D209" s="859"/>
      <c r="E209" s="859"/>
      <c r="F209" s="859"/>
      <c r="G209" s="859"/>
      <c r="H209" s="859"/>
      <c r="I209" s="859"/>
      <c r="J209" s="859"/>
      <c r="K209" s="859"/>
      <c r="L209" s="859"/>
      <c r="M209" s="859"/>
      <c r="N209" s="859"/>
      <c r="O209" s="859"/>
    </row>
    <row r="210" spans="1:15">
      <c r="A210" s="859"/>
      <c r="B210" s="859"/>
      <c r="C210" s="859"/>
      <c r="D210" s="859"/>
      <c r="E210" s="859"/>
      <c r="F210" s="859"/>
      <c r="G210" s="859"/>
      <c r="H210" s="859"/>
      <c r="I210" s="859"/>
      <c r="J210" s="859"/>
      <c r="K210" s="859"/>
      <c r="L210" s="859"/>
      <c r="M210" s="859"/>
      <c r="N210" s="859"/>
      <c r="O210" s="859"/>
    </row>
    <row r="211" spans="1:15">
      <c r="A211" s="859"/>
      <c r="B211" s="859"/>
      <c r="C211" s="859"/>
      <c r="D211" s="859"/>
      <c r="E211" s="859"/>
      <c r="F211" s="859"/>
      <c r="G211" s="859"/>
      <c r="H211" s="859"/>
      <c r="I211" s="859"/>
      <c r="J211" s="859"/>
      <c r="K211" s="859"/>
      <c r="L211" s="859"/>
      <c r="M211" s="859"/>
      <c r="N211" s="859"/>
      <c r="O211" s="859"/>
    </row>
    <row r="212" spans="1:15">
      <c r="A212" s="859"/>
      <c r="B212" s="859"/>
      <c r="C212" s="859"/>
      <c r="D212" s="859"/>
      <c r="E212" s="859"/>
      <c r="F212" s="859"/>
      <c r="G212" s="859"/>
      <c r="H212" s="859"/>
      <c r="I212" s="859"/>
      <c r="J212" s="859"/>
      <c r="K212" s="859"/>
      <c r="L212" s="859"/>
      <c r="M212" s="859"/>
      <c r="N212" s="859"/>
      <c r="O212" s="859"/>
    </row>
    <row r="213" spans="1:15">
      <c r="A213" s="859"/>
      <c r="B213" s="859"/>
      <c r="C213" s="859"/>
      <c r="D213" s="859"/>
      <c r="E213" s="859"/>
      <c r="F213" s="859"/>
      <c r="G213" s="859"/>
      <c r="H213" s="859"/>
      <c r="I213" s="859"/>
      <c r="J213" s="859"/>
      <c r="K213" s="859"/>
      <c r="L213" s="859"/>
      <c r="M213" s="859"/>
      <c r="N213" s="859"/>
      <c r="O213" s="859"/>
    </row>
    <row r="214" spans="1:15">
      <c r="A214" s="859"/>
      <c r="B214" s="859"/>
      <c r="C214" s="859"/>
      <c r="D214" s="859"/>
      <c r="E214" s="859"/>
      <c r="F214" s="859"/>
      <c r="G214" s="859"/>
      <c r="H214" s="859"/>
      <c r="I214" s="859"/>
      <c r="J214" s="859"/>
      <c r="K214" s="859"/>
      <c r="L214" s="859"/>
      <c r="M214" s="859"/>
      <c r="N214" s="859"/>
      <c r="O214" s="859"/>
    </row>
    <row r="215" spans="1:15">
      <c r="A215" s="859"/>
      <c r="B215" s="859"/>
      <c r="C215" s="859"/>
      <c r="D215" s="859"/>
      <c r="E215" s="859"/>
      <c r="F215" s="859"/>
      <c r="G215" s="859"/>
      <c r="H215" s="859"/>
      <c r="I215" s="859"/>
      <c r="J215" s="859"/>
      <c r="K215" s="859"/>
      <c r="L215" s="859"/>
      <c r="M215" s="859"/>
      <c r="N215" s="859"/>
      <c r="O215" s="859"/>
    </row>
    <row r="216" spans="1:15">
      <c r="A216" s="859"/>
      <c r="B216" s="859"/>
      <c r="C216" s="859"/>
      <c r="D216" s="859"/>
      <c r="E216" s="859"/>
      <c r="F216" s="859"/>
      <c r="G216" s="859"/>
      <c r="H216" s="859"/>
      <c r="I216" s="859"/>
      <c r="J216" s="859"/>
      <c r="K216" s="859"/>
      <c r="L216" s="859"/>
      <c r="M216" s="859"/>
      <c r="N216" s="859"/>
      <c r="O216" s="859"/>
    </row>
    <row r="217" spans="1:15">
      <c r="A217" s="859"/>
      <c r="B217" s="859"/>
      <c r="C217" s="859"/>
      <c r="D217" s="859"/>
      <c r="E217" s="859"/>
      <c r="F217" s="859"/>
      <c r="G217" s="859"/>
      <c r="H217" s="859"/>
      <c r="I217" s="859"/>
      <c r="J217" s="859"/>
      <c r="K217" s="859"/>
      <c r="L217" s="859"/>
      <c r="M217" s="859"/>
      <c r="N217" s="859"/>
      <c r="O217" s="859"/>
    </row>
    <row r="218" spans="1:15">
      <c r="A218" s="859"/>
      <c r="B218" s="859"/>
      <c r="C218" s="859"/>
      <c r="D218" s="859"/>
      <c r="E218" s="859"/>
      <c r="F218" s="859"/>
      <c r="G218" s="859"/>
      <c r="H218" s="859"/>
      <c r="I218" s="859"/>
      <c r="J218" s="859"/>
      <c r="K218" s="859"/>
      <c r="L218" s="859"/>
      <c r="M218" s="859"/>
      <c r="N218" s="859"/>
      <c r="O218" s="859"/>
    </row>
    <row r="219" spans="1:15">
      <c r="A219" s="859"/>
      <c r="B219" s="859"/>
      <c r="C219" s="859"/>
      <c r="D219" s="859"/>
      <c r="E219" s="859"/>
      <c r="F219" s="859"/>
      <c r="G219" s="859"/>
      <c r="H219" s="859"/>
      <c r="I219" s="859"/>
      <c r="J219" s="859"/>
      <c r="K219" s="859"/>
      <c r="L219" s="859"/>
      <c r="M219" s="859"/>
      <c r="N219" s="859"/>
      <c r="O219" s="859"/>
    </row>
    <row r="220" spans="1:15">
      <c r="A220" s="859"/>
      <c r="B220" s="859"/>
      <c r="C220" s="859"/>
      <c r="D220" s="859"/>
      <c r="E220" s="859"/>
      <c r="F220" s="859"/>
      <c r="G220" s="859"/>
      <c r="H220" s="859"/>
      <c r="I220" s="859"/>
      <c r="J220" s="859"/>
      <c r="K220" s="859"/>
      <c r="L220" s="859"/>
      <c r="M220" s="859"/>
      <c r="N220" s="859"/>
      <c r="O220" s="859"/>
    </row>
    <row r="221" spans="1:15">
      <c r="A221" s="859"/>
      <c r="B221" s="859"/>
      <c r="C221" s="859"/>
      <c r="D221" s="859"/>
      <c r="E221" s="859"/>
      <c r="F221" s="859"/>
      <c r="G221" s="859"/>
      <c r="H221" s="859"/>
      <c r="I221" s="859"/>
      <c r="J221" s="859"/>
      <c r="K221" s="859"/>
      <c r="L221" s="859"/>
      <c r="M221" s="859"/>
      <c r="N221" s="859"/>
      <c r="O221" s="859"/>
    </row>
    <row r="222" spans="1:15">
      <c r="A222" s="859"/>
      <c r="B222" s="859"/>
      <c r="C222" s="859"/>
      <c r="D222" s="859"/>
      <c r="E222" s="859"/>
      <c r="F222" s="859"/>
      <c r="G222" s="859"/>
      <c r="H222" s="859"/>
      <c r="I222" s="859"/>
      <c r="J222" s="859"/>
      <c r="K222" s="859"/>
      <c r="L222" s="859"/>
      <c r="M222" s="859"/>
      <c r="N222" s="859"/>
      <c r="O222" s="859"/>
    </row>
    <row r="223" spans="1:15">
      <c r="A223" s="859"/>
      <c r="B223" s="859"/>
      <c r="C223" s="859"/>
      <c r="D223" s="859"/>
      <c r="E223" s="859"/>
      <c r="F223" s="859"/>
      <c r="G223" s="859"/>
      <c r="H223" s="859"/>
      <c r="I223" s="859"/>
      <c r="J223" s="859"/>
      <c r="K223" s="859"/>
      <c r="L223" s="859"/>
      <c r="M223" s="859"/>
      <c r="N223" s="859"/>
      <c r="O223" s="859"/>
    </row>
    <row r="224" spans="1:15">
      <c r="A224" s="859"/>
      <c r="B224" s="859"/>
      <c r="C224" s="859"/>
      <c r="D224" s="859"/>
      <c r="E224" s="859"/>
      <c r="F224" s="859"/>
      <c r="G224" s="859"/>
      <c r="H224" s="859"/>
      <c r="I224" s="859"/>
      <c r="J224" s="859"/>
      <c r="K224" s="859"/>
      <c r="L224" s="859"/>
      <c r="M224" s="859"/>
      <c r="N224" s="859"/>
      <c r="O224" s="859"/>
    </row>
    <row r="225" spans="1:15">
      <c r="A225" s="859"/>
      <c r="B225" s="859"/>
      <c r="C225" s="859"/>
      <c r="D225" s="859"/>
      <c r="E225" s="859"/>
      <c r="F225" s="859"/>
      <c r="G225" s="859"/>
      <c r="H225" s="859"/>
      <c r="I225" s="859"/>
      <c r="J225" s="859"/>
      <c r="K225" s="859"/>
      <c r="L225" s="859"/>
      <c r="M225" s="859"/>
      <c r="N225" s="859"/>
      <c r="O225" s="859"/>
    </row>
    <row r="226" spans="1:15">
      <c r="A226" s="859"/>
      <c r="B226" s="859"/>
      <c r="C226" s="859"/>
      <c r="D226" s="859"/>
      <c r="E226" s="859"/>
      <c r="F226" s="859"/>
      <c r="G226" s="859"/>
      <c r="H226" s="859"/>
      <c r="I226" s="859"/>
      <c r="J226" s="859"/>
      <c r="K226" s="859"/>
      <c r="L226" s="859"/>
      <c r="M226" s="859"/>
      <c r="N226" s="859"/>
      <c r="O226" s="859"/>
    </row>
    <row r="227" spans="1:15">
      <c r="A227" s="859"/>
      <c r="B227" s="859"/>
      <c r="C227" s="859"/>
      <c r="D227" s="859"/>
      <c r="E227" s="859"/>
      <c r="F227" s="859"/>
      <c r="G227" s="859"/>
      <c r="H227" s="859"/>
      <c r="I227" s="859"/>
      <c r="J227" s="859"/>
      <c r="K227" s="859"/>
      <c r="L227" s="859"/>
      <c r="M227" s="859"/>
      <c r="N227" s="859"/>
      <c r="O227" s="859"/>
    </row>
    <row r="228" spans="1:15">
      <c r="A228" s="859"/>
      <c r="B228" s="859"/>
      <c r="C228" s="859"/>
      <c r="D228" s="859"/>
      <c r="E228" s="859"/>
      <c r="F228" s="859"/>
      <c r="G228" s="859"/>
      <c r="H228" s="859"/>
      <c r="I228" s="859"/>
      <c r="J228" s="859"/>
      <c r="K228" s="859"/>
      <c r="L228" s="859"/>
      <c r="M228" s="859"/>
      <c r="N228" s="859"/>
      <c r="O228" s="859"/>
    </row>
    <row r="229" spans="1:15">
      <c r="A229" s="859"/>
      <c r="B229" s="859"/>
      <c r="C229" s="859"/>
      <c r="D229" s="859"/>
      <c r="E229" s="859"/>
      <c r="F229" s="859"/>
      <c r="G229" s="859"/>
      <c r="H229" s="859"/>
      <c r="I229" s="859"/>
      <c r="J229" s="859"/>
      <c r="K229" s="859"/>
      <c r="L229" s="859"/>
      <c r="M229" s="859"/>
      <c r="N229" s="859"/>
      <c r="O229" s="859"/>
    </row>
    <row r="230" spans="1:15">
      <c r="A230" s="859"/>
      <c r="B230" s="859"/>
      <c r="C230" s="859"/>
      <c r="D230" s="859"/>
      <c r="E230" s="859"/>
      <c r="F230" s="859"/>
      <c r="G230" s="859"/>
      <c r="H230" s="859"/>
      <c r="I230" s="859"/>
      <c r="J230" s="859"/>
      <c r="K230" s="859"/>
      <c r="L230" s="859"/>
      <c r="M230" s="859"/>
      <c r="N230" s="859"/>
      <c r="O230" s="859"/>
    </row>
    <row r="231" spans="1:15">
      <c r="A231" s="859"/>
      <c r="B231" s="859"/>
      <c r="C231" s="859"/>
      <c r="D231" s="859"/>
      <c r="E231" s="859"/>
      <c r="F231" s="859"/>
      <c r="G231" s="859"/>
      <c r="H231" s="859"/>
      <c r="I231" s="859"/>
      <c r="J231" s="859"/>
      <c r="K231" s="859"/>
      <c r="L231" s="859"/>
      <c r="M231" s="859"/>
      <c r="N231" s="859"/>
      <c r="O231" s="859"/>
    </row>
    <row r="232" spans="1:15">
      <c r="A232" s="859"/>
      <c r="B232" s="859"/>
      <c r="C232" s="859"/>
      <c r="D232" s="859"/>
      <c r="E232" s="859"/>
      <c r="F232" s="859"/>
      <c r="G232" s="859"/>
      <c r="H232" s="859"/>
      <c r="I232" s="859"/>
      <c r="J232" s="859"/>
      <c r="K232" s="859"/>
      <c r="L232" s="859"/>
      <c r="M232" s="859"/>
      <c r="N232" s="859"/>
      <c r="O232" s="859"/>
    </row>
    <row r="233" spans="1:15">
      <c r="A233" s="859"/>
      <c r="B233" s="859"/>
      <c r="C233" s="859"/>
      <c r="D233" s="859"/>
      <c r="E233" s="859"/>
      <c r="F233" s="859"/>
      <c r="G233" s="859"/>
      <c r="H233" s="859"/>
      <c r="I233" s="859"/>
      <c r="J233" s="859"/>
      <c r="K233" s="859"/>
      <c r="L233" s="859"/>
      <c r="M233" s="859"/>
      <c r="N233" s="859"/>
      <c r="O233" s="859"/>
    </row>
    <row r="234" spans="1:15">
      <c r="A234" s="859"/>
      <c r="B234" s="859"/>
      <c r="C234" s="859"/>
      <c r="D234" s="859"/>
      <c r="E234" s="859"/>
      <c r="F234" s="859"/>
      <c r="G234" s="859"/>
      <c r="H234" s="859"/>
      <c r="I234" s="859"/>
      <c r="J234" s="859"/>
      <c r="K234" s="859"/>
      <c r="L234" s="859"/>
      <c r="M234" s="859"/>
      <c r="N234" s="859"/>
      <c r="O234" s="859"/>
    </row>
    <row r="235" spans="1:15">
      <c r="A235" s="859"/>
      <c r="B235" s="859"/>
      <c r="C235" s="859"/>
      <c r="D235" s="859"/>
      <c r="E235" s="859"/>
      <c r="F235" s="859"/>
      <c r="G235" s="859"/>
      <c r="H235" s="859"/>
      <c r="I235" s="859"/>
      <c r="J235" s="859"/>
      <c r="K235" s="859"/>
      <c r="L235" s="859"/>
      <c r="M235" s="859"/>
      <c r="N235" s="859"/>
      <c r="O235" s="859"/>
    </row>
    <row r="236" spans="1:15">
      <c r="A236" s="859"/>
      <c r="B236" s="859"/>
      <c r="C236" s="859"/>
      <c r="D236" s="859"/>
      <c r="E236" s="859"/>
      <c r="F236" s="859"/>
      <c r="G236" s="859"/>
      <c r="H236" s="859"/>
      <c r="I236" s="859"/>
      <c r="J236" s="859"/>
      <c r="K236" s="859"/>
      <c r="L236" s="859"/>
      <c r="M236" s="859"/>
      <c r="N236" s="859"/>
      <c r="O236" s="859"/>
    </row>
    <row r="237" spans="1:15">
      <c r="A237" s="859"/>
      <c r="B237" s="859"/>
      <c r="C237" s="859"/>
      <c r="D237" s="859"/>
      <c r="E237" s="859"/>
      <c r="F237" s="859"/>
      <c r="G237" s="859"/>
      <c r="H237" s="859"/>
      <c r="I237" s="859"/>
      <c r="J237" s="859"/>
      <c r="K237" s="859"/>
      <c r="L237" s="859"/>
      <c r="M237" s="859"/>
      <c r="N237" s="859"/>
      <c r="O237" s="859"/>
    </row>
    <row r="238" spans="1:15">
      <c r="A238" s="859"/>
      <c r="B238" s="859"/>
      <c r="C238" s="859"/>
      <c r="D238" s="859"/>
      <c r="E238" s="859"/>
      <c r="F238" s="859"/>
      <c r="G238" s="859"/>
      <c r="H238" s="859"/>
      <c r="I238" s="859"/>
      <c r="J238" s="859"/>
      <c r="K238" s="859"/>
      <c r="L238" s="859"/>
      <c r="M238" s="859"/>
      <c r="N238" s="859"/>
      <c r="O238" s="859"/>
    </row>
    <row r="239" spans="1:15">
      <c r="A239" s="859"/>
      <c r="B239" s="859"/>
      <c r="C239" s="859"/>
      <c r="D239" s="859"/>
      <c r="E239" s="859"/>
      <c r="F239" s="859"/>
      <c r="G239" s="859"/>
      <c r="H239" s="859"/>
      <c r="I239" s="859"/>
      <c r="J239" s="859"/>
      <c r="K239" s="859"/>
      <c r="L239" s="859"/>
      <c r="M239" s="859"/>
      <c r="N239" s="859"/>
      <c r="O239" s="859"/>
    </row>
    <row r="240" spans="1:15">
      <c r="A240" s="859"/>
      <c r="B240" s="859"/>
      <c r="C240" s="859"/>
      <c r="D240" s="859"/>
      <c r="E240" s="859"/>
      <c r="F240" s="859"/>
      <c r="G240" s="859"/>
      <c r="H240" s="859"/>
      <c r="I240" s="859"/>
      <c r="J240" s="859"/>
      <c r="K240" s="859"/>
      <c r="L240" s="859"/>
      <c r="M240" s="859"/>
      <c r="N240" s="859"/>
      <c r="O240" s="859"/>
    </row>
    <row r="241" spans="1:15">
      <c r="A241" s="859"/>
      <c r="B241" s="859"/>
      <c r="C241" s="859"/>
      <c r="D241" s="859"/>
      <c r="E241" s="859"/>
      <c r="F241" s="859"/>
      <c r="G241" s="859"/>
      <c r="H241" s="859"/>
      <c r="I241" s="859"/>
      <c r="J241" s="859"/>
      <c r="K241" s="859"/>
      <c r="L241" s="859"/>
      <c r="M241" s="859"/>
      <c r="N241" s="859"/>
      <c r="O241" s="859"/>
    </row>
    <row r="242" spans="1:15">
      <c r="A242" s="859"/>
      <c r="B242" s="859"/>
      <c r="C242" s="859"/>
      <c r="D242" s="859"/>
      <c r="E242" s="859"/>
      <c r="F242" s="859"/>
      <c r="G242" s="859"/>
      <c r="H242" s="859"/>
      <c r="I242" s="859"/>
      <c r="J242" s="859"/>
      <c r="K242" s="859"/>
      <c r="L242" s="859"/>
      <c r="M242" s="859"/>
      <c r="N242" s="859"/>
      <c r="O242" s="859"/>
    </row>
    <row r="243" spans="1:15">
      <c r="A243" s="859"/>
      <c r="B243" s="859"/>
      <c r="C243" s="859"/>
      <c r="D243" s="859"/>
      <c r="E243" s="859"/>
      <c r="F243" s="859"/>
      <c r="G243" s="859"/>
      <c r="H243" s="859"/>
      <c r="I243" s="859"/>
      <c r="J243" s="859"/>
      <c r="K243" s="859"/>
      <c r="L243" s="859"/>
      <c r="M243" s="859"/>
      <c r="N243" s="859"/>
      <c r="O243" s="859"/>
    </row>
    <row r="244" spans="1:15">
      <c r="A244" s="859"/>
      <c r="B244" s="859"/>
      <c r="C244" s="859"/>
      <c r="D244" s="859"/>
      <c r="E244" s="859"/>
      <c r="F244" s="859"/>
      <c r="G244" s="859"/>
      <c r="H244" s="859"/>
      <c r="I244" s="859"/>
      <c r="J244" s="859"/>
      <c r="K244" s="859"/>
      <c r="L244" s="859"/>
      <c r="M244" s="859"/>
      <c r="N244" s="859"/>
      <c r="O244" s="859"/>
    </row>
    <row r="245" spans="1:15">
      <c r="A245" s="859"/>
      <c r="B245" s="859"/>
      <c r="C245" s="859"/>
      <c r="D245" s="859"/>
      <c r="E245" s="859"/>
      <c r="F245" s="859"/>
      <c r="G245" s="859"/>
      <c r="H245" s="859"/>
      <c r="I245" s="859"/>
      <c r="J245" s="859"/>
      <c r="K245" s="859"/>
      <c r="L245" s="859"/>
      <c r="M245" s="859"/>
      <c r="N245" s="859"/>
      <c r="O245" s="859"/>
    </row>
  </sheetData>
  <mergeCells count="11">
    <mergeCell ref="B27:H50"/>
    <mergeCell ref="I41:L41"/>
    <mergeCell ref="A1:A32"/>
    <mergeCell ref="C2:H2"/>
    <mergeCell ref="D3:G3"/>
    <mergeCell ref="C5:H5"/>
    <mergeCell ref="E13:G13"/>
    <mergeCell ref="E18:G18"/>
    <mergeCell ref="C23:H23"/>
    <mergeCell ref="C24:I24"/>
    <mergeCell ref="C25:D25"/>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2598741</v>
      </c>
      <c r="C3" s="23">
        <v>2598368</v>
      </c>
      <c r="D3" s="24" t="s">
        <v>15</v>
      </c>
      <c r="E3" s="23">
        <v>2598741</v>
      </c>
      <c r="F3" s="23">
        <v>2598368</v>
      </c>
      <c r="G3" s="24" t="s">
        <v>15</v>
      </c>
      <c r="H3" s="23">
        <v>2598741</v>
      </c>
      <c r="I3" s="23">
        <v>2598368</v>
      </c>
      <c r="J3" s="25" t="s">
        <v>15</v>
      </c>
      <c r="K3" s="26">
        <v>2598741</v>
      </c>
      <c r="L3" s="23">
        <v>2598368</v>
      </c>
      <c r="M3" s="24" t="s">
        <v>15</v>
      </c>
      <c r="N3" s="23">
        <v>2598741</v>
      </c>
      <c r="O3" s="23">
        <v>2598368</v>
      </c>
      <c r="P3" s="24" t="s">
        <v>15</v>
      </c>
      <c r="Q3" s="23">
        <v>2598741</v>
      </c>
      <c r="R3" s="23">
        <v>2598368</v>
      </c>
      <c r="S3" s="24" t="s">
        <v>15</v>
      </c>
      <c r="T3" s="23">
        <v>2598741</v>
      </c>
      <c r="U3" s="23">
        <v>2598368</v>
      </c>
      <c r="V3" s="27">
        <v>2598741</v>
      </c>
      <c r="W3" s="28">
        <v>2598368</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204618</v>
      </c>
      <c r="C6" s="46">
        <v>189132</v>
      </c>
      <c r="D6" s="47">
        <v>8.1879322378021702E-2</v>
      </c>
      <c r="E6" s="46">
        <v>161641</v>
      </c>
      <c r="F6" s="46">
        <v>148691</v>
      </c>
      <c r="G6" s="47">
        <v>8.7093368125844867E-2</v>
      </c>
      <c r="H6" s="46">
        <v>42977</v>
      </c>
      <c r="I6" s="46">
        <v>40441</v>
      </c>
      <c r="J6" s="48">
        <v>6.2708637274053555E-2</v>
      </c>
      <c r="K6" s="49">
        <v>0.79154965298784463</v>
      </c>
      <c r="L6" s="50">
        <v>0.73701999118074979</v>
      </c>
      <c r="M6" s="51">
        <v>5.5</v>
      </c>
      <c r="N6" s="46">
        <v>299615</v>
      </c>
      <c r="O6" s="46">
        <v>279122</v>
      </c>
      <c r="P6" s="47">
        <v>7.3419508315360302E-2</v>
      </c>
      <c r="Q6" s="46">
        <v>378517</v>
      </c>
      <c r="R6" s="46">
        <v>378717</v>
      </c>
      <c r="S6" s="47">
        <v>-5.2809881785079627E-4</v>
      </c>
      <c r="T6" s="46">
        <v>551249</v>
      </c>
      <c r="U6" s="52">
        <v>504253</v>
      </c>
      <c r="V6" s="53">
        <v>2.6940396250574241</v>
      </c>
      <c r="W6" s="54">
        <v>2.6661432227227544</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197213</v>
      </c>
      <c r="C8" s="46">
        <v>181062</v>
      </c>
      <c r="D8" s="47">
        <v>8.9201488992720721E-2</v>
      </c>
      <c r="E8" s="46">
        <v>159172</v>
      </c>
      <c r="F8" s="46">
        <v>146214</v>
      </c>
      <c r="G8" s="47">
        <v>8.8623524423105865E-2</v>
      </c>
      <c r="H8" s="46">
        <v>38041</v>
      </c>
      <c r="I8" s="46">
        <v>34848</v>
      </c>
      <c r="J8" s="48">
        <v>9.1626492194674017E-2</v>
      </c>
      <c r="K8" s="49">
        <v>0.80742705863802222</v>
      </c>
      <c r="L8" s="50">
        <v>0.75350126028677789</v>
      </c>
      <c r="M8" s="51">
        <v>5.4</v>
      </c>
      <c r="N8" s="46">
        <v>291876</v>
      </c>
      <c r="O8" s="46">
        <v>270840</v>
      </c>
      <c r="P8" s="47">
        <v>7.7669472751439969E-2</v>
      </c>
      <c r="Q8" s="46">
        <v>361489</v>
      </c>
      <c r="R8" s="46">
        <v>359442</v>
      </c>
      <c r="S8" s="47">
        <v>5.6949382654225156E-3</v>
      </c>
      <c r="T8" s="46">
        <v>535260</v>
      </c>
      <c r="U8" s="52">
        <v>486765</v>
      </c>
      <c r="V8" s="53">
        <v>2.71412128003732</v>
      </c>
      <c r="W8" s="54">
        <v>2.6883885078039564</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128595</v>
      </c>
      <c r="C10" s="68">
        <v>117412</v>
      </c>
      <c r="D10" s="69">
        <v>9.5245801110619019E-2</v>
      </c>
      <c r="E10" s="68">
        <v>112754</v>
      </c>
      <c r="F10" s="68">
        <v>102999</v>
      </c>
      <c r="G10" s="69">
        <v>9.4709657375314324E-2</v>
      </c>
      <c r="H10" s="68">
        <v>15841</v>
      </c>
      <c r="I10" s="68">
        <v>14413</v>
      </c>
      <c r="J10" s="70">
        <v>9.9077221952404079E-2</v>
      </c>
      <c r="K10" s="71">
        <v>0.87882324718821214</v>
      </c>
      <c r="L10" s="72">
        <v>0.82031106700592127</v>
      </c>
      <c r="M10" s="73">
        <v>5.8999999999999995</v>
      </c>
      <c r="N10" s="68">
        <v>190499</v>
      </c>
      <c r="O10" s="68">
        <v>174417</v>
      </c>
      <c r="P10" s="69">
        <v>9.2204314946364177E-2</v>
      </c>
      <c r="Q10" s="68">
        <v>216766</v>
      </c>
      <c r="R10" s="68">
        <v>212623</v>
      </c>
      <c r="S10" s="69">
        <v>1.9485192100572375E-2</v>
      </c>
      <c r="T10" s="68">
        <v>333245</v>
      </c>
      <c r="U10" s="74">
        <v>295879</v>
      </c>
      <c r="V10" s="75">
        <v>2.5914304599712277</v>
      </c>
      <c r="W10" s="76">
        <v>2.5200064729329199</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68618</v>
      </c>
      <c r="C12" s="68">
        <v>63650</v>
      </c>
      <c r="D12" s="69">
        <v>7.8051846032992936E-2</v>
      </c>
      <c r="E12" s="68">
        <v>46418</v>
      </c>
      <c r="F12" s="68">
        <v>43215</v>
      </c>
      <c r="G12" s="69">
        <v>7.4117783177137561E-2</v>
      </c>
      <c r="H12" s="68">
        <v>22200</v>
      </c>
      <c r="I12" s="68">
        <v>20435</v>
      </c>
      <c r="J12" s="70">
        <v>8.6371421580621485E-2</v>
      </c>
      <c r="K12" s="71">
        <v>0.70048990139784273</v>
      </c>
      <c r="L12" s="72">
        <v>0.65674742369856765</v>
      </c>
      <c r="M12" s="73">
        <v>4.3999999999999995</v>
      </c>
      <c r="N12" s="68">
        <v>101377</v>
      </c>
      <c r="O12" s="68">
        <v>96423</v>
      </c>
      <c r="P12" s="69">
        <v>5.1377783308961554E-2</v>
      </c>
      <c r="Q12" s="68">
        <v>144723</v>
      </c>
      <c r="R12" s="68">
        <v>146819</v>
      </c>
      <c r="S12" s="69">
        <v>-1.4276081433601918E-2</v>
      </c>
      <c r="T12" s="68">
        <v>202015</v>
      </c>
      <c r="U12" s="74">
        <v>190886</v>
      </c>
      <c r="V12" s="75">
        <v>2.9440525809554345</v>
      </c>
      <c r="W12" s="76">
        <v>2.998994501178319</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7405</v>
      </c>
      <c r="C14" s="46">
        <v>8070</v>
      </c>
      <c r="D14" s="47">
        <v>-8.2403965303593563E-2</v>
      </c>
      <c r="E14" s="46">
        <v>2469</v>
      </c>
      <c r="F14" s="46">
        <v>2477</v>
      </c>
      <c r="G14" s="47">
        <v>-3.229713362939039E-3</v>
      </c>
      <c r="H14" s="46">
        <v>4936</v>
      </c>
      <c r="I14" s="46">
        <v>5593</v>
      </c>
      <c r="J14" s="48">
        <v>-0.1174682639013052</v>
      </c>
      <c r="K14" s="49">
        <v>0.45448672774254167</v>
      </c>
      <c r="L14" s="50">
        <v>0.4296757457846952</v>
      </c>
      <c r="M14" s="51">
        <v>2.5</v>
      </c>
      <c r="N14" s="46">
        <v>7739</v>
      </c>
      <c r="O14" s="46">
        <v>8282</v>
      </c>
      <c r="P14" s="47">
        <v>-6.5563873460516786E-2</v>
      </c>
      <c r="Q14" s="46">
        <v>17028</v>
      </c>
      <c r="R14" s="46">
        <v>19275</v>
      </c>
      <c r="S14" s="47">
        <v>-0.11657587548638132</v>
      </c>
      <c r="T14" s="46">
        <v>15989</v>
      </c>
      <c r="U14" s="52">
        <v>17488</v>
      </c>
      <c r="V14" s="53">
        <v>2.1592167454422686</v>
      </c>
      <c r="W14" s="54">
        <v>2.1670384138785628</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185325</v>
      </c>
      <c r="C18" s="101">
        <v>170790</v>
      </c>
      <c r="D18" s="102">
        <v>8.5104514315826454E-2</v>
      </c>
      <c r="E18" s="101">
        <v>149319</v>
      </c>
      <c r="F18" s="101">
        <v>137976</v>
      </c>
      <c r="G18" s="102">
        <v>8.2209949556444603E-2</v>
      </c>
      <c r="H18" s="101">
        <v>36006</v>
      </c>
      <c r="I18" s="101">
        <v>32814</v>
      </c>
      <c r="J18" s="103">
        <v>9.7275553117571772E-2</v>
      </c>
      <c r="K18" s="104">
        <v>0.8157331255591147</v>
      </c>
      <c r="L18" s="105">
        <v>0.76184576639519064</v>
      </c>
      <c r="M18" s="106">
        <v>5.4</v>
      </c>
      <c r="N18" s="101">
        <v>282676</v>
      </c>
      <c r="O18" s="101">
        <v>262577</v>
      </c>
      <c r="P18" s="102">
        <v>7.6545165798984682E-2</v>
      </c>
      <c r="Q18" s="101">
        <v>346530</v>
      </c>
      <c r="R18" s="101">
        <v>344659</v>
      </c>
      <c r="S18" s="102">
        <v>5.4285540200604077E-3</v>
      </c>
      <c r="T18" s="101">
        <v>517621</v>
      </c>
      <c r="U18" s="107">
        <v>471040</v>
      </c>
      <c r="V18" s="108">
        <v>2.7930446512882772</v>
      </c>
      <c r="W18" s="109">
        <v>2.7580069090696178</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118436</v>
      </c>
      <c r="C20" s="114">
        <v>108741</v>
      </c>
      <c r="D20" s="115">
        <v>8.9156803781462374E-2</v>
      </c>
      <c r="E20" s="114">
        <v>103494</v>
      </c>
      <c r="F20" s="114">
        <v>95193</v>
      </c>
      <c r="G20" s="115">
        <v>8.7201790047587532E-2</v>
      </c>
      <c r="H20" s="114">
        <v>14942</v>
      </c>
      <c r="I20" s="114">
        <v>13548</v>
      </c>
      <c r="J20" s="116">
        <v>0.10289341600236197</v>
      </c>
      <c r="K20" s="117">
        <v>0.89205737424989018</v>
      </c>
      <c r="L20" s="118">
        <v>0.83296433209116738</v>
      </c>
      <c r="M20" s="119">
        <v>5.8999999999999995</v>
      </c>
      <c r="N20" s="114">
        <v>182845</v>
      </c>
      <c r="O20" s="114">
        <v>167420</v>
      </c>
      <c r="P20" s="115">
        <v>9.2133556325409149E-2</v>
      </c>
      <c r="Q20" s="114">
        <v>204970</v>
      </c>
      <c r="R20" s="114">
        <v>200993</v>
      </c>
      <c r="S20" s="115">
        <v>1.978675874284179E-2</v>
      </c>
      <c r="T20" s="114">
        <v>318647</v>
      </c>
      <c r="U20" s="120">
        <v>282686</v>
      </c>
      <c r="V20" s="121">
        <v>2.6904572933905233</v>
      </c>
      <c r="W20" s="122">
        <v>2.5996266357675579</v>
      </c>
    </row>
    <row r="21" spans="1:23" ht="15.6">
      <c r="A21" s="113" t="s">
        <v>23</v>
      </c>
      <c r="B21" s="114">
        <v>66889</v>
      </c>
      <c r="C21" s="68">
        <v>62049</v>
      </c>
      <c r="D21" s="115">
        <v>7.8002868700543113E-2</v>
      </c>
      <c r="E21" s="114">
        <v>45825</v>
      </c>
      <c r="F21" s="114">
        <v>42783</v>
      </c>
      <c r="G21" s="115">
        <v>7.1103008204193255E-2</v>
      </c>
      <c r="H21" s="114">
        <v>21064</v>
      </c>
      <c r="I21" s="114">
        <v>19266</v>
      </c>
      <c r="J21" s="116">
        <v>9.3325028547700611E-2</v>
      </c>
      <c r="K21" s="117">
        <v>0.70522040124328911</v>
      </c>
      <c r="L21" s="118">
        <v>0.66234878120084084</v>
      </c>
      <c r="M21" s="119">
        <v>4.3</v>
      </c>
      <c r="N21" s="114">
        <v>99831</v>
      </c>
      <c r="O21" s="114">
        <v>95157</v>
      </c>
      <c r="P21" s="115">
        <v>4.911882467921435E-2</v>
      </c>
      <c r="Q21" s="114">
        <v>141560</v>
      </c>
      <c r="R21" s="114">
        <v>143666</v>
      </c>
      <c r="S21" s="115">
        <v>-1.4659000737822449E-2</v>
      </c>
      <c r="T21" s="114">
        <v>198974</v>
      </c>
      <c r="U21" s="120">
        <v>188354</v>
      </c>
      <c r="V21" s="121">
        <v>2.974689410814932</v>
      </c>
      <c r="W21" s="122">
        <v>3.0355686634756402</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11888</v>
      </c>
      <c r="C24" s="101">
        <v>10272</v>
      </c>
      <c r="D24" s="102">
        <v>0.15732087227414329</v>
      </c>
      <c r="E24" s="101">
        <v>9853</v>
      </c>
      <c r="F24" s="101">
        <v>8238</v>
      </c>
      <c r="G24" s="102">
        <v>0.19604272881767421</v>
      </c>
      <c r="H24" s="101">
        <v>2035</v>
      </c>
      <c r="I24" s="101">
        <v>2034</v>
      </c>
      <c r="J24" s="103">
        <v>4.9164208456243857E-4</v>
      </c>
      <c r="K24" s="104">
        <v>0.61501437261849057</v>
      </c>
      <c r="L24" s="105">
        <v>0.55895285124805516</v>
      </c>
      <c r="M24" s="106">
        <v>5.6000000000000005</v>
      </c>
      <c r="N24" s="101">
        <v>9200</v>
      </c>
      <c r="O24" s="101">
        <v>8263</v>
      </c>
      <c r="P24" s="102">
        <v>0.11339707128161684</v>
      </c>
      <c r="Q24" s="101">
        <v>14959</v>
      </c>
      <c r="R24" s="101">
        <v>14783</v>
      </c>
      <c r="S24" s="102">
        <v>1.190556720557397E-2</v>
      </c>
      <c r="T24" s="101">
        <v>17639</v>
      </c>
      <c r="U24" s="107">
        <v>15725</v>
      </c>
      <c r="V24" s="108">
        <v>1.4837651413189772</v>
      </c>
      <c r="W24" s="109">
        <v>1.5308605919003115</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10159</v>
      </c>
      <c r="C26" s="114">
        <v>8671</v>
      </c>
      <c r="D26" s="115">
        <v>0.17160650444008765</v>
      </c>
      <c r="E26" s="114">
        <v>9260</v>
      </c>
      <c r="F26" s="114">
        <v>7806</v>
      </c>
      <c r="G26" s="115">
        <v>0.1862669741224699</v>
      </c>
      <c r="H26" s="114">
        <v>899</v>
      </c>
      <c r="I26" s="114">
        <v>865</v>
      </c>
      <c r="J26" s="116">
        <v>3.9306358381502891E-2</v>
      </c>
      <c r="K26" s="117">
        <v>0.64886402170227198</v>
      </c>
      <c r="L26" s="118">
        <v>0.60163370593293208</v>
      </c>
      <c r="M26" s="119">
        <v>4.7</v>
      </c>
      <c r="N26" s="114">
        <v>7654</v>
      </c>
      <c r="O26" s="114">
        <v>6997</v>
      </c>
      <c r="P26" s="115">
        <v>9.3897384593397165E-2</v>
      </c>
      <c r="Q26" s="114">
        <v>11796</v>
      </c>
      <c r="R26" s="114">
        <v>11630</v>
      </c>
      <c r="S26" s="115">
        <v>1.4273430782459157E-2</v>
      </c>
      <c r="T26" s="114">
        <v>14598</v>
      </c>
      <c r="U26" s="120">
        <v>13193</v>
      </c>
      <c r="V26" s="121">
        <v>1.4369524559503888</v>
      </c>
      <c r="W26" s="122">
        <v>1.5215084765309652</v>
      </c>
    </row>
    <row r="27" spans="1:23" ht="15.6">
      <c r="A27" s="113" t="s">
        <v>23</v>
      </c>
      <c r="B27" s="114">
        <v>1729</v>
      </c>
      <c r="C27" s="114">
        <v>1601</v>
      </c>
      <c r="D27" s="115">
        <v>7.9950031230480945E-2</v>
      </c>
      <c r="E27" s="114">
        <v>593</v>
      </c>
      <c r="F27" s="114">
        <v>432</v>
      </c>
      <c r="G27" s="115">
        <v>0.37268518518518517</v>
      </c>
      <c r="H27" s="114">
        <v>1136</v>
      </c>
      <c r="I27" s="114">
        <v>1169</v>
      </c>
      <c r="J27" s="116">
        <v>-2.8229255774165955E-2</v>
      </c>
      <c r="K27" s="117">
        <v>0.48877647802718938</v>
      </c>
      <c r="L27" s="118">
        <v>0.40152235965746907</v>
      </c>
      <c r="M27" s="119">
        <v>8.6999999999999993</v>
      </c>
      <c r="N27" s="114">
        <v>1546</v>
      </c>
      <c r="O27" s="114">
        <v>1266</v>
      </c>
      <c r="P27" s="115">
        <v>0.22116903633491311</v>
      </c>
      <c r="Q27" s="114">
        <v>3163</v>
      </c>
      <c r="R27" s="114">
        <v>3153</v>
      </c>
      <c r="S27" s="115">
        <v>3.171582619727244E-3</v>
      </c>
      <c r="T27" s="114">
        <v>3041</v>
      </c>
      <c r="U27" s="120">
        <v>2532</v>
      </c>
      <c r="V27" s="121">
        <v>1.7588201272411799</v>
      </c>
      <c r="W27" s="122">
        <v>1.5815115552779513</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FEBRUARY 2015 VS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1648764</v>
      </c>
      <c r="C6" s="195">
        <v>1572750</v>
      </c>
      <c r="D6" s="196">
        <v>4.8331902718168812E-2</v>
      </c>
      <c r="E6" s="197">
        <v>1097741</v>
      </c>
      <c r="F6" s="195">
        <v>1026258</v>
      </c>
      <c r="G6" s="198">
        <v>6.9654024621488939E-2</v>
      </c>
      <c r="H6" s="195">
        <v>551023</v>
      </c>
      <c r="I6" s="195">
        <v>546492</v>
      </c>
      <c r="J6" s="196">
        <v>8.2910637301186474E-3</v>
      </c>
      <c r="K6" s="199">
        <v>0.68500000000000005</v>
      </c>
      <c r="L6" s="196">
        <v>0.68200000000000005</v>
      </c>
      <c r="M6" s="200">
        <v>0.3</v>
      </c>
      <c r="N6" s="195">
        <v>2221193</v>
      </c>
      <c r="O6" s="195">
        <v>2168334</v>
      </c>
      <c r="P6" s="196">
        <v>2.4377701959200013E-2</v>
      </c>
      <c r="Q6" s="197">
        <v>3243090</v>
      </c>
      <c r="R6" s="195">
        <v>3178392</v>
      </c>
      <c r="S6" s="198">
        <v>2.0355576027123148E-2</v>
      </c>
      <c r="T6" s="195">
        <v>4321405</v>
      </c>
      <c r="U6" s="201">
        <v>4136227</v>
      </c>
      <c r="V6" s="202">
        <v>2.6209966981326618</v>
      </c>
      <c r="W6" s="203">
        <v>2.6299329200445078</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1572756</v>
      </c>
      <c r="C8" s="195">
        <v>1492455</v>
      </c>
      <c r="D8" s="196">
        <v>5.3804637325748514E-2</v>
      </c>
      <c r="E8" s="197">
        <v>1080898</v>
      </c>
      <c r="F8" s="195">
        <v>1009799</v>
      </c>
      <c r="G8" s="198">
        <v>7.0409061605329379E-2</v>
      </c>
      <c r="H8" s="195">
        <v>491858</v>
      </c>
      <c r="I8" s="195">
        <v>482656</v>
      </c>
      <c r="J8" s="196">
        <v>1.9065338460518465E-2</v>
      </c>
      <c r="K8" s="199">
        <v>0.69699999999999995</v>
      </c>
      <c r="L8" s="196">
        <v>0.7</v>
      </c>
      <c r="M8" s="200">
        <v>-0.3</v>
      </c>
      <c r="N8" s="195">
        <v>2157574</v>
      </c>
      <c r="O8" s="195">
        <v>2101317</v>
      </c>
      <c r="P8" s="196">
        <v>2.6772257588931134E-2</v>
      </c>
      <c r="Q8" s="197">
        <v>3094771</v>
      </c>
      <c r="R8" s="195">
        <v>3003611</v>
      </c>
      <c r="S8" s="198">
        <v>3.0350135220572838E-2</v>
      </c>
      <c r="T8" s="195">
        <v>4164904</v>
      </c>
      <c r="U8" s="201">
        <v>3972529</v>
      </c>
      <c r="V8" s="202">
        <v>2.6481564845405137</v>
      </c>
      <c r="W8" s="208">
        <v>2.6617412250285604</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966813</v>
      </c>
      <c r="C10" s="220">
        <v>896634</v>
      </c>
      <c r="D10" s="221">
        <v>7.8269394200978323E-2</v>
      </c>
      <c r="E10" s="222">
        <v>787151</v>
      </c>
      <c r="F10" s="220">
        <v>728059</v>
      </c>
      <c r="G10" s="223">
        <v>8.1163751838793291E-2</v>
      </c>
      <c r="H10" s="220">
        <v>179662</v>
      </c>
      <c r="I10" s="220">
        <v>168575</v>
      </c>
      <c r="J10" s="221">
        <v>6.5768945573187007E-2</v>
      </c>
      <c r="K10" s="224">
        <v>0.77</v>
      </c>
      <c r="L10" s="221">
        <v>0.78100000000000003</v>
      </c>
      <c r="M10" s="225">
        <v>-1.0999999999999999</v>
      </c>
      <c r="N10" s="220">
        <v>1407755</v>
      </c>
      <c r="O10" s="220">
        <v>1356789</v>
      </c>
      <c r="P10" s="221">
        <v>3.7563688974483138E-2</v>
      </c>
      <c r="Q10" s="222">
        <v>1828727</v>
      </c>
      <c r="R10" s="220">
        <v>1737750</v>
      </c>
      <c r="S10" s="223">
        <v>5.2353330456049486E-2</v>
      </c>
      <c r="T10" s="220">
        <v>2533178</v>
      </c>
      <c r="U10" s="226">
        <v>2361452</v>
      </c>
      <c r="V10" s="227">
        <v>2.6201323316918579</v>
      </c>
      <c r="W10" s="228">
        <v>2.6336855394731851</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605943</v>
      </c>
      <c r="C12" s="220">
        <v>595821</v>
      </c>
      <c r="D12" s="221">
        <v>1.6988323674392142E-2</v>
      </c>
      <c r="E12" s="222">
        <v>293747</v>
      </c>
      <c r="F12" s="220">
        <v>281740</v>
      </c>
      <c r="G12" s="223">
        <v>4.2617306736707605E-2</v>
      </c>
      <c r="H12" s="220">
        <v>312196</v>
      </c>
      <c r="I12" s="220">
        <v>314081</v>
      </c>
      <c r="J12" s="221">
        <v>-6.0016365205154088E-3</v>
      </c>
      <c r="K12" s="224">
        <v>0.59199999999999997</v>
      </c>
      <c r="L12" s="221">
        <v>0.58799999999999997</v>
      </c>
      <c r="M12" s="225">
        <v>0.4</v>
      </c>
      <c r="N12" s="220">
        <v>749819</v>
      </c>
      <c r="O12" s="220">
        <v>744528</v>
      </c>
      <c r="P12" s="221">
        <v>7.1065158059871493E-3</v>
      </c>
      <c r="Q12" s="222">
        <v>1266044</v>
      </c>
      <c r="R12" s="220">
        <v>1265861</v>
      </c>
      <c r="S12" s="223">
        <v>1.4456563556346233E-4</v>
      </c>
      <c r="T12" s="220">
        <v>1631726</v>
      </c>
      <c r="U12" s="226">
        <v>1611077</v>
      </c>
      <c r="V12" s="227">
        <v>2.6928704515111157</v>
      </c>
      <c r="W12" s="228">
        <v>2.7039614246560628</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76008</v>
      </c>
      <c r="C14" s="195">
        <v>80295</v>
      </c>
      <c r="D14" s="196">
        <v>-5.3390622081076033E-2</v>
      </c>
      <c r="E14" s="197">
        <v>16843</v>
      </c>
      <c r="F14" s="195">
        <v>16459</v>
      </c>
      <c r="G14" s="198">
        <v>2.3330700528586185E-2</v>
      </c>
      <c r="H14" s="195">
        <v>59165</v>
      </c>
      <c r="I14" s="195">
        <v>63836</v>
      </c>
      <c r="J14" s="196">
        <v>-7.3171877937214108E-2</v>
      </c>
      <c r="K14" s="199">
        <v>0.42899999999999999</v>
      </c>
      <c r="L14" s="196">
        <v>0.38300000000000001</v>
      </c>
      <c r="M14" s="200">
        <v>4.5999999999999996</v>
      </c>
      <c r="N14" s="195">
        <v>63619</v>
      </c>
      <c r="O14" s="195">
        <v>67017</v>
      </c>
      <c r="P14" s="196">
        <v>-5.0703552829878984E-2</v>
      </c>
      <c r="Q14" s="197">
        <v>148319</v>
      </c>
      <c r="R14" s="195">
        <v>174781</v>
      </c>
      <c r="S14" s="198">
        <v>-0.15140089597839582</v>
      </c>
      <c r="T14" s="195">
        <v>156501</v>
      </c>
      <c r="U14" s="201">
        <v>163698</v>
      </c>
      <c r="V14" s="202">
        <v>2.0590069466371963</v>
      </c>
      <c r="W14" s="208">
        <v>2.0387072669531103</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1504006</v>
      </c>
      <c r="C18" s="252">
        <v>1428303</v>
      </c>
      <c r="D18" s="253">
        <v>5.3002059086902427E-2</v>
      </c>
      <c r="E18" s="254">
        <v>1028793</v>
      </c>
      <c r="F18" s="252">
        <v>961492</v>
      </c>
      <c r="G18" s="255">
        <v>6.9996422227122018E-2</v>
      </c>
      <c r="H18" s="252">
        <v>475213</v>
      </c>
      <c r="I18" s="252">
        <v>466811</v>
      </c>
      <c r="J18" s="253">
        <v>1.7998718967633581E-2</v>
      </c>
      <c r="K18" s="256">
        <v>0.70699999999999996</v>
      </c>
      <c r="L18" s="253">
        <v>0.71</v>
      </c>
      <c r="M18" s="257">
        <v>-0.3</v>
      </c>
      <c r="N18" s="252">
        <v>2097052</v>
      </c>
      <c r="O18" s="252">
        <v>2043990</v>
      </c>
      <c r="P18" s="253">
        <v>2.596000958908801E-2</v>
      </c>
      <c r="Q18" s="254">
        <v>2966999</v>
      </c>
      <c r="R18" s="252">
        <v>2879347</v>
      </c>
      <c r="S18" s="255">
        <v>3.0441624437763146E-2</v>
      </c>
      <c r="T18" s="252">
        <v>4049279</v>
      </c>
      <c r="U18" s="258">
        <v>3864197</v>
      </c>
      <c r="V18" s="259">
        <v>2.6923290199640162</v>
      </c>
      <c r="W18" s="260">
        <v>2.7054462533510049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910389</v>
      </c>
      <c r="C20" s="264">
        <v>845120</v>
      </c>
      <c r="D20" s="265">
        <v>7.723045248012117E-2</v>
      </c>
      <c r="E20" s="222">
        <v>737978</v>
      </c>
      <c r="F20" s="220">
        <v>683100</v>
      </c>
      <c r="G20" s="266">
        <v>8.0336700336700331E-2</v>
      </c>
      <c r="H20" s="220">
        <v>172411</v>
      </c>
      <c r="I20" s="220">
        <v>162020</v>
      </c>
      <c r="J20" s="265">
        <v>6.41340575237625E-2</v>
      </c>
      <c r="K20" s="267">
        <v>0.78600000000000003</v>
      </c>
      <c r="L20" s="265">
        <v>0.79800000000000004</v>
      </c>
      <c r="M20" s="268">
        <v>-1.2</v>
      </c>
      <c r="N20" s="220">
        <v>1358010</v>
      </c>
      <c r="O20" s="220">
        <v>1309918</v>
      </c>
      <c r="P20" s="265">
        <v>3.6713748494180555E-2</v>
      </c>
      <c r="Q20" s="222">
        <v>1728681</v>
      </c>
      <c r="R20" s="220">
        <v>1641859</v>
      </c>
      <c r="S20" s="266">
        <v>5.2880302145312114E-2</v>
      </c>
      <c r="T20" s="220">
        <v>2438369</v>
      </c>
      <c r="U20" s="226">
        <v>2272760</v>
      </c>
      <c r="V20" s="269">
        <v>2.6783814391430476</v>
      </c>
      <c r="W20" s="270">
        <v>2.6892748958727757</v>
      </c>
    </row>
    <row r="21" spans="1:23" ht="15" customHeight="1">
      <c r="A21" s="263" t="s">
        <v>23</v>
      </c>
      <c r="B21" s="264">
        <v>593617</v>
      </c>
      <c r="C21" s="220">
        <v>583183</v>
      </c>
      <c r="D21" s="265">
        <v>1.7891468029760813E-2</v>
      </c>
      <c r="E21" s="222">
        <v>290815</v>
      </c>
      <c r="F21" s="220">
        <v>278392</v>
      </c>
      <c r="G21" s="266">
        <v>4.4624127130089945E-2</v>
      </c>
      <c r="H21" s="220">
        <v>302802</v>
      </c>
      <c r="I21" s="220">
        <v>304791</v>
      </c>
      <c r="J21" s="265">
        <v>-6.5257832416311503E-3</v>
      </c>
      <c r="K21" s="267">
        <v>0.59699999999999998</v>
      </c>
      <c r="L21" s="265">
        <v>0.59299999999999997</v>
      </c>
      <c r="M21" s="268">
        <v>0.4</v>
      </c>
      <c r="N21" s="220">
        <v>739042</v>
      </c>
      <c r="O21" s="220">
        <v>734072</v>
      </c>
      <c r="P21" s="265">
        <v>6.7704530345797142E-3</v>
      </c>
      <c r="Q21" s="222">
        <v>1238318</v>
      </c>
      <c r="R21" s="220">
        <v>1237488</v>
      </c>
      <c r="S21" s="266">
        <v>6.7071357459627895E-4</v>
      </c>
      <c r="T21" s="220">
        <v>1610910</v>
      </c>
      <c r="U21" s="226">
        <v>1591437</v>
      </c>
      <c r="V21" s="269">
        <v>2.7137194521046397</v>
      </c>
      <c r="W21" s="270">
        <v>2.7288809858997949</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68750</v>
      </c>
      <c r="C24" s="252">
        <v>64152</v>
      </c>
      <c r="D24" s="253">
        <v>7.1673525377229083E-2</v>
      </c>
      <c r="E24" s="254">
        <v>52105</v>
      </c>
      <c r="F24" s="252">
        <v>48307</v>
      </c>
      <c r="G24" s="255">
        <v>7.8622145858778233E-2</v>
      </c>
      <c r="H24" s="252">
        <v>16645</v>
      </c>
      <c r="I24" s="252">
        <v>15845</v>
      </c>
      <c r="J24" s="253">
        <v>5.0489113284947935E-2</v>
      </c>
      <c r="K24" s="256">
        <v>0.47399999999999998</v>
      </c>
      <c r="L24" s="253">
        <v>0.46100000000000002</v>
      </c>
      <c r="M24" s="257">
        <v>1.3</v>
      </c>
      <c r="N24" s="252">
        <v>60522</v>
      </c>
      <c r="O24" s="252">
        <v>57327</v>
      </c>
      <c r="P24" s="253">
        <v>5.5732900727405936E-2</v>
      </c>
      <c r="Q24" s="254">
        <v>127772</v>
      </c>
      <c r="R24" s="252">
        <v>124264</v>
      </c>
      <c r="S24" s="255">
        <v>2.8230219532607997E-2</v>
      </c>
      <c r="T24" s="252">
        <v>115625</v>
      </c>
      <c r="U24" s="258">
        <v>108332</v>
      </c>
      <c r="V24" s="259">
        <v>1.6818181818181819</v>
      </c>
      <c r="W24" s="260">
        <v>1.6886768923805962</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56424</v>
      </c>
      <c r="C26" s="264">
        <v>51514</v>
      </c>
      <c r="D26" s="265">
        <v>9.5313895251776221E-2</v>
      </c>
      <c r="E26" s="222">
        <v>49173</v>
      </c>
      <c r="F26" s="220">
        <v>44959</v>
      </c>
      <c r="G26" s="266">
        <v>9.3729842745612663E-2</v>
      </c>
      <c r="H26" s="220">
        <v>7251</v>
      </c>
      <c r="I26" s="220">
        <v>6555</v>
      </c>
      <c r="J26" s="265">
        <v>0.10617848970251716</v>
      </c>
      <c r="K26" s="267">
        <v>0.497</v>
      </c>
      <c r="L26" s="265">
        <v>0.48899999999999999</v>
      </c>
      <c r="M26" s="268">
        <v>0.8</v>
      </c>
      <c r="N26" s="220">
        <v>49745</v>
      </c>
      <c r="O26" s="220">
        <v>46871</v>
      </c>
      <c r="P26" s="265">
        <v>6.1317232403831794E-2</v>
      </c>
      <c r="Q26" s="222">
        <v>100046</v>
      </c>
      <c r="R26" s="220">
        <v>95891</v>
      </c>
      <c r="S26" s="266">
        <v>4.3330448112961592E-2</v>
      </c>
      <c r="T26" s="220">
        <v>94809</v>
      </c>
      <c r="U26" s="226">
        <v>88692</v>
      </c>
      <c r="V26" s="269">
        <v>1.6802956188855807</v>
      </c>
      <c r="W26" s="270">
        <v>1.7217067205031642</v>
      </c>
    </row>
    <row r="27" spans="1:23" ht="15" customHeight="1">
      <c r="A27" s="263" t="s">
        <v>23</v>
      </c>
      <c r="B27" s="264">
        <v>12326</v>
      </c>
      <c r="C27" s="264">
        <v>12638</v>
      </c>
      <c r="D27" s="265">
        <v>-2.4687450545972465E-2</v>
      </c>
      <c r="E27" s="222">
        <v>2932</v>
      </c>
      <c r="F27" s="220">
        <v>3348</v>
      </c>
      <c r="G27" s="266">
        <v>-0.12425328554360812</v>
      </c>
      <c r="H27" s="220">
        <v>9394</v>
      </c>
      <c r="I27" s="220">
        <v>9290</v>
      </c>
      <c r="J27" s="265">
        <v>1.1194833153928956E-2</v>
      </c>
      <c r="K27" s="267">
        <v>0.38900000000000001</v>
      </c>
      <c r="L27" s="265">
        <v>0.36899999999999999</v>
      </c>
      <c r="M27" s="268">
        <v>2</v>
      </c>
      <c r="N27" s="220">
        <v>10777</v>
      </c>
      <c r="O27" s="220">
        <v>10456</v>
      </c>
      <c r="P27" s="265">
        <v>3.0700076511094108E-2</v>
      </c>
      <c r="Q27" s="222">
        <v>27726</v>
      </c>
      <c r="R27" s="220">
        <v>28373</v>
      </c>
      <c r="S27" s="266">
        <v>-2.2803369400486377E-2</v>
      </c>
      <c r="T27" s="220">
        <v>20816</v>
      </c>
      <c r="U27" s="226">
        <v>19640</v>
      </c>
      <c r="V27" s="269">
        <v>1.6887879279571638</v>
      </c>
      <c r="W27" s="270">
        <v>1.5540433612913436</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FEBRUARY 2015</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410705</v>
      </c>
      <c r="C6" s="195">
        <v>386865</v>
      </c>
      <c r="D6" s="198">
        <v>6.162356377547723E-2</v>
      </c>
      <c r="E6" s="195">
        <v>318364</v>
      </c>
      <c r="F6" s="195">
        <v>299378</v>
      </c>
      <c r="G6" s="196">
        <v>6.3418153638543917E-2</v>
      </c>
      <c r="H6" s="197">
        <v>92341</v>
      </c>
      <c r="I6" s="195">
        <v>87487</v>
      </c>
      <c r="J6" s="196">
        <v>5.548252883285517E-2</v>
      </c>
      <c r="K6" s="199">
        <v>0.73764215557546386</v>
      </c>
      <c r="L6" s="196">
        <v>0.71563348975055574</v>
      </c>
      <c r="M6" s="200">
        <v>2.1999999999999997</v>
      </c>
      <c r="N6" s="195">
        <v>587068</v>
      </c>
      <c r="O6" s="195">
        <v>565032</v>
      </c>
      <c r="P6" s="196">
        <v>3.8999561086805704E-2</v>
      </c>
      <c r="Q6" s="197">
        <v>795871</v>
      </c>
      <c r="R6" s="195">
        <v>789555</v>
      </c>
      <c r="S6" s="198">
        <v>7.9994427240660873E-3</v>
      </c>
      <c r="T6" s="195">
        <v>1087366</v>
      </c>
      <c r="U6" s="201">
        <v>1030936</v>
      </c>
      <c r="V6" s="202">
        <v>2.6475596839580722</v>
      </c>
      <c r="W6" s="328">
        <v>2.6648469104209478</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395042</v>
      </c>
      <c r="C8" s="195">
        <v>369724</v>
      </c>
      <c r="D8" s="198">
        <v>6.8478107994071252E-2</v>
      </c>
      <c r="E8" s="195">
        <v>313249</v>
      </c>
      <c r="F8" s="195">
        <v>294312</v>
      </c>
      <c r="G8" s="196">
        <v>6.4343281959281309E-2</v>
      </c>
      <c r="H8" s="197">
        <v>81793</v>
      </c>
      <c r="I8" s="195">
        <v>75412</v>
      </c>
      <c r="J8" s="196">
        <v>8.4615180607860815E-2</v>
      </c>
      <c r="K8" s="199">
        <v>0.75220533384906241</v>
      </c>
      <c r="L8" s="196">
        <v>0.73341427247699187</v>
      </c>
      <c r="M8" s="200">
        <v>1.9</v>
      </c>
      <c r="N8" s="195">
        <v>571743</v>
      </c>
      <c r="O8" s="195">
        <v>548511</v>
      </c>
      <c r="P8" s="196">
        <v>4.2354665631135928E-2</v>
      </c>
      <c r="Q8" s="197">
        <v>760089</v>
      </c>
      <c r="R8" s="195">
        <v>747887</v>
      </c>
      <c r="S8" s="198">
        <v>1.6315298968961889E-2</v>
      </c>
      <c r="T8" s="195">
        <v>1054357</v>
      </c>
      <c r="U8" s="201">
        <v>994760</v>
      </c>
      <c r="V8" s="202">
        <v>2.6689744381610057</v>
      </c>
      <c r="W8" s="328">
        <v>2.6905475435730435</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257542</v>
      </c>
      <c r="C10" s="220">
        <v>241003</v>
      </c>
      <c r="D10" s="223">
        <v>6.862570175474994E-2</v>
      </c>
      <c r="E10" s="220">
        <v>223722</v>
      </c>
      <c r="F10" s="220">
        <v>209476</v>
      </c>
      <c r="G10" s="221">
        <v>6.8007790868643669E-2</v>
      </c>
      <c r="H10" s="222">
        <v>33820</v>
      </c>
      <c r="I10" s="220">
        <v>31527</v>
      </c>
      <c r="J10" s="221">
        <v>7.2731309671075592E-2</v>
      </c>
      <c r="K10" s="224">
        <v>0.82221674106602127</v>
      </c>
      <c r="L10" s="221">
        <v>0.80769614670907264</v>
      </c>
      <c r="M10" s="225">
        <v>1.5</v>
      </c>
      <c r="N10" s="220">
        <v>373353</v>
      </c>
      <c r="O10" s="220">
        <v>356047</v>
      </c>
      <c r="P10" s="221">
        <v>4.8605942473886873E-2</v>
      </c>
      <c r="Q10" s="222">
        <v>454081</v>
      </c>
      <c r="R10" s="220">
        <v>440818</v>
      </c>
      <c r="S10" s="223">
        <v>3.0087246891007172E-2</v>
      </c>
      <c r="T10" s="220">
        <v>655082</v>
      </c>
      <c r="U10" s="226">
        <v>612636</v>
      </c>
      <c r="V10" s="227">
        <v>2.5435928897034272</v>
      </c>
      <c r="W10" s="337">
        <v>2.5420264478035541</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137500</v>
      </c>
      <c r="C12" s="220">
        <v>128721</v>
      </c>
      <c r="D12" s="223">
        <v>6.8201769719004671E-2</v>
      </c>
      <c r="E12" s="220">
        <v>89527</v>
      </c>
      <c r="F12" s="220">
        <v>84836</v>
      </c>
      <c r="G12" s="221">
        <v>5.529492196708944E-2</v>
      </c>
      <c r="H12" s="222">
        <v>47973</v>
      </c>
      <c r="I12" s="220">
        <v>43885</v>
      </c>
      <c r="J12" s="221">
        <v>9.3152557821579121E-2</v>
      </c>
      <c r="K12" s="224">
        <v>0.65554778408659764</v>
      </c>
      <c r="L12" s="221">
        <v>0.67416566739777561</v>
      </c>
      <c r="M12" s="225">
        <v>-1.9</v>
      </c>
      <c r="N12" s="220">
        <v>198390</v>
      </c>
      <c r="O12" s="220">
        <v>192464</v>
      </c>
      <c r="P12" s="221">
        <v>3.0790173746778619E-2</v>
      </c>
      <c r="Q12" s="222">
        <v>306008</v>
      </c>
      <c r="R12" s="220">
        <v>307069</v>
      </c>
      <c r="S12" s="223">
        <v>-3.4552494716171282E-3</v>
      </c>
      <c r="T12" s="220">
        <v>399275</v>
      </c>
      <c r="U12" s="226">
        <v>382124</v>
      </c>
      <c r="V12" s="227">
        <v>2.9038181818181816</v>
      </c>
      <c r="W12" s="337">
        <v>2.9686220585607632</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15663</v>
      </c>
      <c r="C14" s="195">
        <v>17141</v>
      </c>
      <c r="D14" s="198">
        <v>-8.6226007817513564E-2</v>
      </c>
      <c r="E14" s="195">
        <v>5115</v>
      </c>
      <c r="F14" s="195">
        <v>5066</v>
      </c>
      <c r="G14" s="196">
        <v>9.6723253059613108E-3</v>
      </c>
      <c r="H14" s="197">
        <v>10548</v>
      </c>
      <c r="I14" s="195">
        <v>12075</v>
      </c>
      <c r="J14" s="196">
        <v>-0.12645962732919255</v>
      </c>
      <c r="K14" s="199">
        <v>0.42828796601643282</v>
      </c>
      <c r="L14" s="196">
        <v>0.3964913122780071</v>
      </c>
      <c r="M14" s="200">
        <v>3.2</v>
      </c>
      <c r="N14" s="195">
        <v>15325</v>
      </c>
      <c r="O14" s="195">
        <v>16521</v>
      </c>
      <c r="P14" s="196">
        <v>-7.2392712305550513E-2</v>
      </c>
      <c r="Q14" s="197">
        <v>35782</v>
      </c>
      <c r="R14" s="195">
        <v>41668</v>
      </c>
      <c r="S14" s="198">
        <v>-0.1412594796966497</v>
      </c>
      <c r="T14" s="195">
        <v>33009</v>
      </c>
      <c r="U14" s="201">
        <v>36176</v>
      </c>
      <c r="V14" s="202">
        <v>2.1074506799463704</v>
      </c>
      <c r="W14" s="328">
        <v>2.1104953036578964</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372686</v>
      </c>
      <c r="C18" s="252">
        <v>349539</v>
      </c>
      <c r="D18" s="255">
        <v>6.6221508901724846E-2</v>
      </c>
      <c r="E18" s="252">
        <v>294974</v>
      </c>
      <c r="F18" s="252">
        <v>278188</v>
      </c>
      <c r="G18" s="253">
        <v>6.0340489165600239E-2</v>
      </c>
      <c r="H18" s="254">
        <v>77712</v>
      </c>
      <c r="I18" s="252">
        <v>71351</v>
      </c>
      <c r="J18" s="253">
        <v>8.9150817788117898E-2</v>
      </c>
      <c r="K18" s="256">
        <v>0.7601864851771184</v>
      </c>
      <c r="L18" s="253">
        <v>0.74170237150788532</v>
      </c>
      <c r="M18" s="257">
        <v>1.7999999999999998</v>
      </c>
      <c r="N18" s="252">
        <v>553900</v>
      </c>
      <c r="O18" s="252">
        <v>531966</v>
      </c>
      <c r="P18" s="253">
        <v>4.1231958433433719E-2</v>
      </c>
      <c r="Q18" s="254">
        <v>728637</v>
      </c>
      <c r="R18" s="252">
        <v>717223</v>
      </c>
      <c r="S18" s="255">
        <v>1.5914157800293632E-2</v>
      </c>
      <c r="T18" s="252">
        <v>1020153</v>
      </c>
      <c r="U18" s="258">
        <v>963344</v>
      </c>
      <c r="V18" s="259">
        <v>2.7372989594457531</v>
      </c>
      <c r="W18" s="352">
        <v>2.7560415289853206</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238505</v>
      </c>
      <c r="C20" s="264">
        <v>224031</v>
      </c>
      <c r="D20" s="266">
        <v>6.4607130263222498E-2</v>
      </c>
      <c r="E20" s="220">
        <v>206621</v>
      </c>
      <c r="F20" s="220">
        <v>194297</v>
      </c>
      <c r="G20" s="265">
        <v>6.3428668481757308E-2</v>
      </c>
      <c r="H20" s="222">
        <v>31884</v>
      </c>
      <c r="I20" s="220">
        <v>29734</v>
      </c>
      <c r="J20" s="265">
        <v>7.230779578933208E-2</v>
      </c>
      <c r="K20" s="267">
        <v>0.8345500426003436</v>
      </c>
      <c r="L20" s="265">
        <v>0.82072300949282817</v>
      </c>
      <c r="M20" s="268">
        <v>1.4000000000000001</v>
      </c>
      <c r="N20" s="220">
        <v>358501</v>
      </c>
      <c r="O20" s="220">
        <v>342111</v>
      </c>
      <c r="P20" s="265">
        <v>4.7908427381756213E-2</v>
      </c>
      <c r="Q20" s="222">
        <v>429574</v>
      </c>
      <c r="R20" s="220">
        <v>416841</v>
      </c>
      <c r="S20" s="266">
        <v>3.054641937813219E-2</v>
      </c>
      <c r="T20" s="220">
        <v>626615</v>
      </c>
      <c r="U20" s="226">
        <v>586126</v>
      </c>
      <c r="V20" s="269">
        <v>2.6272614829877781</v>
      </c>
      <c r="W20" s="355">
        <v>2.61627185523432</v>
      </c>
    </row>
    <row r="21" spans="1:23" ht="15.6">
      <c r="A21" s="354" t="s">
        <v>23</v>
      </c>
      <c r="B21" s="264">
        <v>134181</v>
      </c>
      <c r="C21" s="220">
        <v>125508</v>
      </c>
      <c r="D21" s="266">
        <v>6.9103164738502726E-2</v>
      </c>
      <c r="E21" s="220">
        <v>88353</v>
      </c>
      <c r="F21" s="220">
        <v>83891</v>
      </c>
      <c r="G21" s="265">
        <v>5.3188065465902185E-2</v>
      </c>
      <c r="H21" s="222">
        <v>45828</v>
      </c>
      <c r="I21" s="220">
        <v>41617</v>
      </c>
      <c r="J21" s="265">
        <v>0.10118461205757262</v>
      </c>
      <c r="K21" s="267">
        <v>0.65337069446905838</v>
      </c>
      <c r="L21" s="265">
        <v>0.63204519578403495</v>
      </c>
      <c r="M21" s="268">
        <v>2.1</v>
      </c>
      <c r="N21" s="220">
        <v>195399</v>
      </c>
      <c r="O21" s="220">
        <v>189855</v>
      </c>
      <c r="P21" s="265">
        <v>2.9201232519554397E-2</v>
      </c>
      <c r="Q21" s="222">
        <v>299063</v>
      </c>
      <c r="R21" s="220">
        <v>300382</v>
      </c>
      <c r="S21" s="266">
        <v>-4.3910753640364602E-3</v>
      </c>
      <c r="T21" s="220">
        <v>393538</v>
      </c>
      <c r="U21" s="226">
        <v>377218</v>
      </c>
      <c r="V21" s="269">
        <v>2.9328891571832076</v>
      </c>
      <c r="W21" s="355">
        <v>3.005529527998215</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22356</v>
      </c>
      <c r="C24" s="252">
        <v>20185</v>
      </c>
      <c r="D24" s="255">
        <v>0.10755511518454297</v>
      </c>
      <c r="E24" s="252">
        <v>18275</v>
      </c>
      <c r="F24" s="252">
        <v>16124</v>
      </c>
      <c r="G24" s="253">
        <v>0.13340362193004218</v>
      </c>
      <c r="H24" s="254">
        <v>4081</v>
      </c>
      <c r="I24" s="252">
        <v>4061</v>
      </c>
      <c r="J24" s="253">
        <v>4.9248953459738983E-3</v>
      </c>
      <c r="K24" s="256">
        <v>0.56730891517232607</v>
      </c>
      <c r="L24" s="253">
        <v>0.53955778763370732</v>
      </c>
      <c r="M24" s="257">
        <v>2.8000000000000003</v>
      </c>
      <c r="N24" s="252">
        <v>17843</v>
      </c>
      <c r="O24" s="252">
        <v>16545</v>
      </c>
      <c r="P24" s="253">
        <v>7.8452704744635837E-2</v>
      </c>
      <c r="Q24" s="254">
        <v>31452</v>
      </c>
      <c r="R24" s="252">
        <v>30664</v>
      </c>
      <c r="S24" s="255">
        <v>2.569788677276285E-2</v>
      </c>
      <c r="T24" s="252">
        <v>34204</v>
      </c>
      <c r="U24" s="258">
        <v>31416</v>
      </c>
      <c r="V24" s="259">
        <v>1.5299695831096798</v>
      </c>
      <c r="W24" s="352">
        <v>1.5564032697547683</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19037</v>
      </c>
      <c r="C26" s="264">
        <v>16972</v>
      </c>
      <c r="D26" s="266">
        <v>0.12167098750883809</v>
      </c>
      <c r="E26" s="220">
        <v>17101</v>
      </c>
      <c r="F26" s="220">
        <v>15179</v>
      </c>
      <c r="G26" s="265">
        <v>0.12662230713485736</v>
      </c>
      <c r="H26" s="222">
        <v>1936</v>
      </c>
      <c r="I26" s="220">
        <v>1793</v>
      </c>
      <c r="J26" s="265">
        <v>7.9754601226993863E-2</v>
      </c>
      <c r="K26" s="267">
        <v>0.60603092993838492</v>
      </c>
      <c r="L26" s="265">
        <v>0.58122367268632436</v>
      </c>
      <c r="M26" s="268">
        <v>2.5</v>
      </c>
      <c r="N26" s="220">
        <v>14852</v>
      </c>
      <c r="O26" s="220">
        <v>13936</v>
      </c>
      <c r="P26" s="265">
        <v>6.5729047072330654E-2</v>
      </c>
      <c r="Q26" s="222">
        <v>24507</v>
      </c>
      <c r="R26" s="220">
        <v>23977</v>
      </c>
      <c r="S26" s="266">
        <v>2.2104516828627435E-2</v>
      </c>
      <c r="T26" s="220">
        <v>28467</v>
      </c>
      <c r="U26" s="226">
        <v>26510</v>
      </c>
      <c r="V26" s="269">
        <v>1.4953511582707359</v>
      </c>
      <c r="W26" s="355">
        <v>1.5619844449681828</v>
      </c>
    </row>
    <row r="27" spans="1:23" ht="15.6">
      <c r="A27" s="354" t="s">
        <v>23</v>
      </c>
      <c r="B27" s="264">
        <v>3319</v>
      </c>
      <c r="C27" s="264">
        <v>3213</v>
      </c>
      <c r="D27" s="266">
        <v>3.2990974167444759E-2</v>
      </c>
      <c r="E27" s="220">
        <v>1174</v>
      </c>
      <c r="F27" s="220">
        <v>945</v>
      </c>
      <c r="G27" s="265">
        <v>0.24232804232804234</v>
      </c>
      <c r="H27" s="222">
        <v>2145</v>
      </c>
      <c r="I27" s="220">
        <v>2268</v>
      </c>
      <c r="J27" s="265">
        <v>-5.423280423280423E-2</v>
      </c>
      <c r="K27" s="267">
        <v>0.43066954643628508</v>
      </c>
      <c r="L27" s="265">
        <v>0.3901600119635113</v>
      </c>
      <c r="M27" s="268">
        <v>4.1000000000000005</v>
      </c>
      <c r="N27" s="220">
        <v>2991</v>
      </c>
      <c r="O27" s="220">
        <v>2609</v>
      </c>
      <c r="P27" s="265">
        <v>0.14641625143733231</v>
      </c>
      <c r="Q27" s="222">
        <v>6945</v>
      </c>
      <c r="R27" s="220">
        <v>6687</v>
      </c>
      <c r="S27" s="266">
        <v>3.8582323912068194E-2</v>
      </c>
      <c r="T27" s="220">
        <v>5737</v>
      </c>
      <c r="U27" s="226">
        <v>4906</v>
      </c>
      <c r="V27" s="269">
        <v>1.7285326905694487</v>
      </c>
      <c r="W27" s="355">
        <v>1.5269218798630564</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FEBRUARY</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02" t="s">
        <v>38</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row>
    <row r="2" spans="1:26" s="377" customFormat="1" ht="15" customHeight="1">
      <c r="A2" s="1003"/>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04" t="s">
        <v>39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row>
    <row r="5" spans="1:26" ht="13.8">
      <c r="A5" s="379"/>
      <c r="B5" s="380"/>
      <c r="C5" s="1005" t="s">
        <v>40</v>
      </c>
      <c r="D5" s="1005"/>
      <c r="E5" s="381" t="s">
        <v>41</v>
      </c>
      <c r="F5" s="1005" t="s">
        <v>42</v>
      </c>
      <c r="G5" s="1005"/>
      <c r="H5" s="381" t="s">
        <v>41</v>
      </c>
      <c r="I5" s="1005" t="s">
        <v>43</v>
      </c>
      <c r="J5" s="1005"/>
      <c r="K5" s="382" t="s">
        <v>41</v>
      </c>
      <c r="L5" s="383"/>
      <c r="M5" s="1006" t="s">
        <v>44</v>
      </c>
      <c r="N5" s="1006"/>
      <c r="O5" s="381" t="s">
        <v>45</v>
      </c>
      <c r="P5" s="1005" t="s">
        <v>46</v>
      </c>
      <c r="Q5" s="1005"/>
      <c r="R5" s="381" t="s">
        <v>41</v>
      </c>
      <c r="S5" s="1005" t="s">
        <v>47</v>
      </c>
      <c r="T5" s="1005"/>
      <c r="U5" s="381" t="s">
        <v>41</v>
      </c>
      <c r="V5" s="1005" t="s">
        <v>48</v>
      </c>
      <c r="W5" s="1005"/>
      <c r="X5" s="381" t="s">
        <v>41</v>
      </c>
      <c r="Y5" s="1007" t="s">
        <v>49</v>
      </c>
      <c r="Z5" s="1008"/>
    </row>
    <row r="6" spans="1:26" ht="28.2"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3.8">
      <c r="A7" s="1000" t="s">
        <v>53</v>
      </c>
      <c r="B7" s="392" t="s">
        <v>54</v>
      </c>
      <c r="C7" s="393">
        <v>13894</v>
      </c>
      <c r="D7" s="393">
        <v>12589</v>
      </c>
      <c r="E7" s="394">
        <v>0.10366192707919612</v>
      </c>
      <c r="F7" s="393">
        <v>11778</v>
      </c>
      <c r="G7" s="393">
        <v>10314</v>
      </c>
      <c r="H7" s="394">
        <v>0.14194299011052938</v>
      </c>
      <c r="I7" s="393">
        <v>2116</v>
      </c>
      <c r="J7" s="393">
        <v>2275</v>
      </c>
      <c r="K7" s="394">
        <v>-6.9890109890109894E-2</v>
      </c>
      <c r="L7" s="395"/>
      <c r="M7" s="396">
        <v>0.70699701766460199</v>
      </c>
      <c r="N7" s="396">
        <v>0.65388660483793859</v>
      </c>
      <c r="O7" s="397">
        <v>5.3</v>
      </c>
      <c r="P7" s="393">
        <v>15409</v>
      </c>
      <c r="Q7" s="393">
        <v>13678</v>
      </c>
      <c r="R7" s="394">
        <v>0.12655358970609737</v>
      </c>
      <c r="S7" s="393">
        <v>21795</v>
      </c>
      <c r="T7" s="393">
        <v>20918</v>
      </c>
      <c r="U7" s="394">
        <v>4.1925614303470693E-2</v>
      </c>
      <c r="V7" s="393">
        <v>29214</v>
      </c>
      <c r="W7" s="393">
        <v>25870</v>
      </c>
      <c r="X7" s="394">
        <v>0.12926169308078855</v>
      </c>
      <c r="Y7" s="398">
        <v>2.102634230603138</v>
      </c>
      <c r="Z7" s="399">
        <v>2.0549686234013822</v>
      </c>
    </row>
    <row r="8" spans="1:26" ht="13.8">
      <c r="A8" s="1009"/>
      <c r="B8" s="392" t="s">
        <v>55</v>
      </c>
      <c r="C8" s="393">
        <v>20759</v>
      </c>
      <c r="D8" s="393">
        <v>16039</v>
      </c>
      <c r="E8" s="394">
        <v>0.29428268595298956</v>
      </c>
      <c r="F8" s="393">
        <v>17640</v>
      </c>
      <c r="G8" s="393">
        <v>13863</v>
      </c>
      <c r="H8" s="394">
        <v>0.27245185024886387</v>
      </c>
      <c r="I8" s="393">
        <v>3119</v>
      </c>
      <c r="J8" s="393">
        <v>2176</v>
      </c>
      <c r="K8" s="394">
        <v>0.43336397058823528</v>
      </c>
      <c r="L8" s="395"/>
      <c r="M8" s="396">
        <v>0.89523988005997002</v>
      </c>
      <c r="N8" s="396">
        <v>0.77308885530188531</v>
      </c>
      <c r="O8" s="397">
        <v>12.2</v>
      </c>
      <c r="P8" s="393">
        <v>23885</v>
      </c>
      <c r="Q8" s="393">
        <v>19437</v>
      </c>
      <c r="R8" s="394">
        <v>0.22884189947008282</v>
      </c>
      <c r="S8" s="393">
        <v>26680</v>
      </c>
      <c r="T8" s="393">
        <v>25142</v>
      </c>
      <c r="U8" s="394">
        <v>6.1172539972953625E-2</v>
      </c>
      <c r="V8" s="393">
        <v>41471</v>
      </c>
      <c r="W8" s="393">
        <v>32431</v>
      </c>
      <c r="X8" s="394">
        <v>0.27874564459930312</v>
      </c>
      <c r="Y8" s="398">
        <v>1.9977359217688713</v>
      </c>
      <c r="Z8" s="399">
        <v>2.0220088534197891</v>
      </c>
    </row>
    <row r="9" spans="1:26" ht="14.4" thickBot="1">
      <c r="A9" s="1001"/>
      <c r="B9" s="392" t="s">
        <v>56</v>
      </c>
      <c r="C9" s="393">
        <v>92514</v>
      </c>
      <c r="D9" s="393">
        <v>87473</v>
      </c>
      <c r="E9" s="394">
        <v>5.7629211299486699E-2</v>
      </c>
      <c r="F9" s="393">
        <v>82693</v>
      </c>
      <c r="G9" s="393">
        <v>78141</v>
      </c>
      <c r="H9" s="394">
        <v>5.8253669648455998E-2</v>
      </c>
      <c r="I9" s="393">
        <v>9821</v>
      </c>
      <c r="J9" s="393">
        <v>9332</v>
      </c>
      <c r="K9" s="394">
        <v>5.2400342906129445E-2</v>
      </c>
      <c r="L9" s="395"/>
      <c r="M9" s="396">
        <v>0.90337748063120726</v>
      </c>
      <c r="N9" s="396">
        <v>0.85175286422734819</v>
      </c>
      <c r="O9" s="397">
        <v>5.2</v>
      </c>
      <c r="P9" s="393">
        <v>148901</v>
      </c>
      <c r="Q9" s="393">
        <v>138949</v>
      </c>
      <c r="R9" s="394">
        <v>7.1623401391877589E-2</v>
      </c>
      <c r="S9" s="393">
        <v>164827</v>
      </c>
      <c r="T9" s="393">
        <v>163133</v>
      </c>
      <c r="U9" s="394">
        <v>1.0384165067766791E-2</v>
      </c>
      <c r="V9" s="393">
        <v>258989</v>
      </c>
      <c r="W9" s="393">
        <v>234300</v>
      </c>
      <c r="X9" s="394">
        <v>0.10537345283824157</v>
      </c>
      <c r="Y9" s="398">
        <v>2.7994573794236546</v>
      </c>
      <c r="Z9" s="399">
        <v>2.6785408068775509</v>
      </c>
    </row>
    <row r="10" spans="1:26" ht="14.4" thickBot="1">
      <c r="A10" s="400" t="s">
        <v>57</v>
      </c>
      <c r="B10" s="401"/>
      <c r="C10" s="402">
        <v>127167</v>
      </c>
      <c r="D10" s="402">
        <v>116101</v>
      </c>
      <c r="E10" s="403">
        <v>9.5313563190670192E-2</v>
      </c>
      <c r="F10" s="402">
        <v>112111</v>
      </c>
      <c r="G10" s="402">
        <v>102318</v>
      </c>
      <c r="H10" s="403">
        <v>9.5711409527160424E-2</v>
      </c>
      <c r="I10" s="402">
        <v>15056</v>
      </c>
      <c r="J10" s="402">
        <v>13783</v>
      </c>
      <c r="K10" s="403">
        <v>9.2360153812667781E-2</v>
      </c>
      <c r="L10" s="395"/>
      <c r="M10" s="404">
        <v>0.88229364937975263</v>
      </c>
      <c r="N10" s="404">
        <v>0.82251318160741516</v>
      </c>
      <c r="O10" s="405">
        <v>6</v>
      </c>
      <c r="P10" s="402">
        <v>188195</v>
      </c>
      <c r="Q10" s="402">
        <v>172064</v>
      </c>
      <c r="R10" s="403">
        <v>9.375E-2</v>
      </c>
      <c r="S10" s="402">
        <v>213302</v>
      </c>
      <c r="T10" s="402">
        <v>209193</v>
      </c>
      <c r="U10" s="403">
        <v>1.9642148637860731E-2</v>
      </c>
      <c r="V10" s="402">
        <v>329674</v>
      </c>
      <c r="W10" s="402">
        <v>292601</v>
      </c>
      <c r="X10" s="403">
        <v>0.12670154920864932</v>
      </c>
      <c r="Y10" s="406">
        <v>2.592449298953345</v>
      </c>
      <c r="Z10" s="407">
        <v>2.5202280772775429</v>
      </c>
    </row>
    <row r="11" spans="1:26" ht="13.8">
      <c r="A11" s="1000" t="s">
        <v>58</v>
      </c>
      <c r="B11" s="392" t="s">
        <v>54</v>
      </c>
      <c r="C11" s="393">
        <v>10387</v>
      </c>
      <c r="D11" s="393">
        <v>10744</v>
      </c>
      <c r="E11" s="394">
        <v>-3.3227848101265819E-2</v>
      </c>
      <c r="F11" s="393">
        <v>3112</v>
      </c>
      <c r="G11" s="393">
        <v>2820</v>
      </c>
      <c r="H11" s="394">
        <v>0.10354609929078014</v>
      </c>
      <c r="I11" s="393">
        <v>7275</v>
      </c>
      <c r="J11" s="393">
        <v>7924</v>
      </c>
      <c r="K11" s="394">
        <v>-8.1903079252902578E-2</v>
      </c>
      <c r="L11" s="395"/>
      <c r="M11" s="396">
        <v>0.42653897690549381</v>
      </c>
      <c r="N11" s="396">
        <v>0.38001314924391849</v>
      </c>
      <c r="O11" s="397">
        <v>4.7</v>
      </c>
      <c r="P11" s="393">
        <v>10823</v>
      </c>
      <c r="Q11" s="393">
        <v>10982</v>
      </c>
      <c r="R11" s="394">
        <v>-1.4478237115279548E-2</v>
      </c>
      <c r="S11" s="393">
        <v>25374</v>
      </c>
      <c r="T11" s="393">
        <v>28899</v>
      </c>
      <c r="U11" s="394">
        <v>-0.12197653898058756</v>
      </c>
      <c r="V11" s="393">
        <v>21578</v>
      </c>
      <c r="W11" s="393">
        <v>22538</v>
      </c>
      <c r="X11" s="394">
        <v>-4.2594728902298339E-2</v>
      </c>
      <c r="Y11" s="398">
        <v>2.0774044478675266</v>
      </c>
      <c r="Z11" s="399">
        <v>2.0977289650037232</v>
      </c>
    </row>
    <row r="12" spans="1:26" ht="14.4" thickBot="1">
      <c r="A12" s="1001"/>
      <c r="B12" s="392" t="s">
        <v>55</v>
      </c>
      <c r="C12" s="393">
        <v>11621</v>
      </c>
      <c r="D12" s="393">
        <v>11359</v>
      </c>
      <c r="E12" s="394">
        <v>2.3065410687560524E-2</v>
      </c>
      <c r="F12" s="393">
        <v>5274</v>
      </c>
      <c r="G12" s="393">
        <v>5251</v>
      </c>
      <c r="H12" s="394">
        <v>4.3801180727480477E-3</v>
      </c>
      <c r="I12" s="393">
        <v>6347</v>
      </c>
      <c r="J12" s="393">
        <v>6108</v>
      </c>
      <c r="K12" s="394">
        <v>3.9129011132940407E-2</v>
      </c>
      <c r="L12" s="395"/>
      <c r="M12" s="396">
        <v>0.63895014485233714</v>
      </c>
      <c r="N12" s="396">
        <v>0.58084159247438272</v>
      </c>
      <c r="O12" s="397">
        <v>5.8000000000000007</v>
      </c>
      <c r="P12" s="393">
        <v>14777</v>
      </c>
      <c r="Q12" s="393">
        <v>13831</v>
      </c>
      <c r="R12" s="394">
        <v>6.8397079025377769E-2</v>
      </c>
      <c r="S12" s="393">
        <v>23127</v>
      </c>
      <c r="T12" s="393">
        <v>23812</v>
      </c>
      <c r="U12" s="394">
        <v>-2.8767008231143962E-2</v>
      </c>
      <c r="V12" s="393">
        <v>29287</v>
      </c>
      <c r="W12" s="393">
        <v>27425</v>
      </c>
      <c r="X12" s="394">
        <v>6.7894257064721963E-2</v>
      </c>
      <c r="Y12" s="398">
        <v>2.5201789863178727</v>
      </c>
      <c r="Z12" s="399">
        <v>2.4143850691081963</v>
      </c>
    </row>
    <row r="13" spans="1:26" ht="14.4" thickBot="1">
      <c r="A13" s="400" t="s">
        <v>57</v>
      </c>
      <c r="B13" s="401"/>
      <c r="C13" s="402">
        <v>22008</v>
      </c>
      <c r="D13" s="402">
        <v>22103</v>
      </c>
      <c r="E13" s="403">
        <v>-4.2980590870017642E-3</v>
      </c>
      <c r="F13" s="402">
        <v>8386</v>
      </c>
      <c r="G13" s="402">
        <v>8071</v>
      </c>
      <c r="H13" s="403">
        <v>3.9028620988725067E-2</v>
      </c>
      <c r="I13" s="402">
        <v>13622</v>
      </c>
      <c r="J13" s="402">
        <v>14032</v>
      </c>
      <c r="K13" s="403">
        <v>-2.9218928164196124E-2</v>
      </c>
      <c r="L13" s="395"/>
      <c r="M13" s="404">
        <v>0.52782416857384384</v>
      </c>
      <c r="N13" s="404">
        <v>0.47073665838250078</v>
      </c>
      <c r="O13" s="405">
        <v>5.7</v>
      </c>
      <c r="P13" s="402">
        <v>25600</v>
      </c>
      <c r="Q13" s="402">
        <v>24813</v>
      </c>
      <c r="R13" s="403">
        <v>3.1717244992544233E-2</v>
      </c>
      <c r="S13" s="402">
        <v>48501</v>
      </c>
      <c r="T13" s="402">
        <v>52711</v>
      </c>
      <c r="U13" s="403">
        <v>-7.9869476959268465E-2</v>
      </c>
      <c r="V13" s="402">
        <v>50865</v>
      </c>
      <c r="W13" s="402">
        <v>49963</v>
      </c>
      <c r="X13" s="403">
        <v>1.8053359486019653E-2</v>
      </c>
      <c r="Y13" s="406">
        <v>2.3112050163576883</v>
      </c>
      <c r="Z13" s="407">
        <v>2.260462380672307</v>
      </c>
    </row>
    <row r="14" spans="1:26" ht="13.8">
      <c r="A14" s="1000" t="s">
        <v>59</v>
      </c>
      <c r="B14" s="392" t="s">
        <v>54</v>
      </c>
      <c r="C14" s="393">
        <v>1535</v>
      </c>
      <c r="D14" s="393">
        <v>1505</v>
      </c>
      <c r="E14" s="394">
        <v>1.9933554817275746E-2</v>
      </c>
      <c r="F14" s="393">
        <v>598</v>
      </c>
      <c r="G14" s="393">
        <v>638</v>
      </c>
      <c r="H14" s="394">
        <v>-6.2695924764890276E-2</v>
      </c>
      <c r="I14" s="393">
        <v>937</v>
      </c>
      <c r="J14" s="393">
        <v>867</v>
      </c>
      <c r="K14" s="394">
        <v>8.073817762399077E-2</v>
      </c>
      <c r="L14" s="395"/>
      <c r="M14" s="396">
        <v>0.37765444015444016</v>
      </c>
      <c r="N14" s="396">
        <v>0.37017627441638878</v>
      </c>
      <c r="O14" s="397">
        <v>0.70000000000000007</v>
      </c>
      <c r="P14" s="393">
        <v>1565</v>
      </c>
      <c r="Q14" s="393">
        <v>1554</v>
      </c>
      <c r="R14" s="394">
        <v>7.0785070785070788E-3</v>
      </c>
      <c r="S14" s="393">
        <v>4144</v>
      </c>
      <c r="T14" s="393">
        <v>4198</v>
      </c>
      <c r="U14" s="394">
        <v>-1.2863268222963315E-2</v>
      </c>
      <c r="V14" s="393">
        <v>3398</v>
      </c>
      <c r="W14" s="393">
        <v>3178</v>
      </c>
      <c r="X14" s="394">
        <v>6.9225928256765268E-2</v>
      </c>
      <c r="Y14" s="398">
        <v>2.2136807817589577</v>
      </c>
      <c r="Z14" s="399">
        <v>2.1116279069767443</v>
      </c>
    </row>
    <row r="15" spans="1:26" ht="13.8">
      <c r="A15" s="1009"/>
      <c r="B15" s="392" t="s">
        <v>55</v>
      </c>
      <c r="C15" s="393">
        <v>9157</v>
      </c>
      <c r="D15" s="393">
        <v>8236</v>
      </c>
      <c r="E15" s="394">
        <v>0.11182612918892666</v>
      </c>
      <c r="F15" s="393">
        <v>6515</v>
      </c>
      <c r="G15" s="393">
        <v>6279</v>
      </c>
      <c r="H15" s="394">
        <v>3.7585602802994104E-2</v>
      </c>
      <c r="I15" s="393">
        <v>2642</v>
      </c>
      <c r="J15" s="393">
        <v>1957</v>
      </c>
      <c r="K15" s="394">
        <v>0.3500255493101686</v>
      </c>
      <c r="L15" s="395"/>
      <c r="M15" s="396">
        <v>0.75537740642465989</v>
      </c>
      <c r="N15" s="396">
        <v>0.74823923979877027</v>
      </c>
      <c r="O15" s="397">
        <v>0.70000000000000007</v>
      </c>
      <c r="P15" s="393">
        <v>13380</v>
      </c>
      <c r="Q15" s="393">
        <v>13386</v>
      </c>
      <c r="R15" s="394">
        <v>-4.4822949350067237E-4</v>
      </c>
      <c r="S15" s="393">
        <v>17713</v>
      </c>
      <c r="T15" s="393">
        <v>17890</v>
      </c>
      <c r="U15" s="394">
        <v>-9.8937954164337611E-3</v>
      </c>
      <c r="V15" s="393">
        <v>25036</v>
      </c>
      <c r="W15" s="393">
        <v>24204</v>
      </c>
      <c r="X15" s="394">
        <v>3.4374483556436949E-2</v>
      </c>
      <c r="Y15" s="398">
        <v>2.7340832150267556</v>
      </c>
      <c r="Z15" s="399">
        <v>2.9388052452646916</v>
      </c>
    </row>
    <row r="16" spans="1:26" ht="14.4" thickBot="1">
      <c r="A16" s="1001"/>
      <c r="B16" s="392" t="s">
        <v>56</v>
      </c>
      <c r="C16" s="393">
        <v>24584</v>
      </c>
      <c r="D16" s="393">
        <v>23948</v>
      </c>
      <c r="E16" s="394">
        <v>2.6557541339569068E-2</v>
      </c>
      <c r="F16" s="393">
        <v>21586</v>
      </c>
      <c r="G16" s="393">
        <v>20479</v>
      </c>
      <c r="H16" s="394">
        <v>5.4055373797548711E-2</v>
      </c>
      <c r="I16" s="393">
        <v>2998</v>
      </c>
      <c r="J16" s="393">
        <v>3469</v>
      </c>
      <c r="K16" s="394">
        <v>-0.13577399827039494</v>
      </c>
      <c r="L16" s="395"/>
      <c r="M16" s="396">
        <v>0.82491348104538764</v>
      </c>
      <c r="N16" s="396">
        <v>0.79312885879306916</v>
      </c>
      <c r="O16" s="397">
        <v>3.2</v>
      </c>
      <c r="P16" s="393">
        <v>41475</v>
      </c>
      <c r="Q16" s="393">
        <v>39823</v>
      </c>
      <c r="R16" s="394">
        <v>4.1483564774125507E-2</v>
      </c>
      <c r="S16" s="393">
        <v>50278</v>
      </c>
      <c r="T16" s="393">
        <v>50210</v>
      </c>
      <c r="U16" s="394">
        <v>1.3543118900617406E-3</v>
      </c>
      <c r="V16" s="393">
        <v>87543</v>
      </c>
      <c r="W16" s="393">
        <v>86245</v>
      </c>
      <c r="X16" s="394">
        <v>1.5050147834657081E-2</v>
      </c>
      <c r="Y16" s="398">
        <v>3.5609746176374877</v>
      </c>
      <c r="Z16" s="399">
        <v>3.6013445799231669</v>
      </c>
    </row>
    <row r="17" spans="1:26" ht="14.4" thickBot="1">
      <c r="A17" s="400" t="s">
        <v>57</v>
      </c>
      <c r="B17" s="401"/>
      <c r="C17" s="402">
        <v>35276</v>
      </c>
      <c r="D17" s="402">
        <v>33689</v>
      </c>
      <c r="E17" s="403">
        <v>4.7107364421621299E-2</v>
      </c>
      <c r="F17" s="402">
        <v>28699</v>
      </c>
      <c r="G17" s="402">
        <v>27396</v>
      </c>
      <c r="H17" s="403">
        <v>4.7561687837640532E-2</v>
      </c>
      <c r="I17" s="402">
        <v>6577</v>
      </c>
      <c r="J17" s="402">
        <v>6293</v>
      </c>
      <c r="K17" s="403">
        <v>4.5129508978229781E-2</v>
      </c>
      <c r="L17" s="395"/>
      <c r="M17" s="404">
        <v>0.78214459000485204</v>
      </c>
      <c r="N17" s="404">
        <v>0.75746217046114694</v>
      </c>
      <c r="O17" s="405">
        <v>2.5</v>
      </c>
      <c r="P17" s="402">
        <v>56420</v>
      </c>
      <c r="Q17" s="402">
        <v>54763</v>
      </c>
      <c r="R17" s="403">
        <v>3.025765571645089E-2</v>
      </c>
      <c r="S17" s="402">
        <v>72135</v>
      </c>
      <c r="T17" s="402">
        <v>72298</v>
      </c>
      <c r="U17" s="403">
        <v>-2.2545575257960108E-3</v>
      </c>
      <c r="V17" s="402">
        <v>115977</v>
      </c>
      <c r="W17" s="402">
        <v>113627</v>
      </c>
      <c r="X17" s="403">
        <v>2.0681704172423807E-2</v>
      </c>
      <c r="Y17" s="406">
        <v>3.2877026873795216</v>
      </c>
      <c r="Z17" s="407">
        <v>3.372821989373386</v>
      </c>
    </row>
    <row r="18" spans="1:26" ht="13.8">
      <c r="A18" s="1000" t="s">
        <v>60</v>
      </c>
      <c r="B18" s="392" t="s">
        <v>54</v>
      </c>
      <c r="C18" s="393">
        <v>3407</v>
      </c>
      <c r="D18" s="393">
        <v>2851</v>
      </c>
      <c r="E18" s="394">
        <v>0.19501929147667485</v>
      </c>
      <c r="F18" s="393">
        <v>1170</v>
      </c>
      <c r="G18" s="393">
        <v>909</v>
      </c>
      <c r="H18" s="394">
        <v>0.28712871287128711</v>
      </c>
      <c r="I18" s="393">
        <v>2237</v>
      </c>
      <c r="J18" s="393">
        <v>1942</v>
      </c>
      <c r="K18" s="394">
        <v>0.15190525231719876</v>
      </c>
      <c r="L18" s="395"/>
      <c r="M18" s="396">
        <v>0.42545604169524071</v>
      </c>
      <c r="N18" s="396">
        <v>0.34671814671814671</v>
      </c>
      <c r="O18" s="397">
        <v>7.9</v>
      </c>
      <c r="P18" s="393">
        <v>3102</v>
      </c>
      <c r="Q18" s="393">
        <v>2694</v>
      </c>
      <c r="R18" s="394">
        <v>0.15144766146993319</v>
      </c>
      <c r="S18" s="393">
        <v>7291</v>
      </c>
      <c r="T18" s="393">
        <v>7770</v>
      </c>
      <c r="U18" s="394">
        <v>-6.1647361647361648E-2</v>
      </c>
      <c r="V18" s="393">
        <v>6181</v>
      </c>
      <c r="W18" s="393">
        <v>5028</v>
      </c>
      <c r="X18" s="394">
        <v>0.22931583134447095</v>
      </c>
      <c r="Y18" s="398">
        <v>1.81420604637511</v>
      </c>
      <c r="Z18" s="399">
        <v>1.763591722202736</v>
      </c>
    </row>
    <row r="19" spans="1:26" ht="14.4" thickBot="1">
      <c r="A19" s="1001"/>
      <c r="B19" s="392" t="s">
        <v>61</v>
      </c>
      <c r="C19" s="393">
        <v>7981</v>
      </c>
      <c r="D19" s="393">
        <v>7131</v>
      </c>
      <c r="E19" s="394">
        <v>0.11919786846164633</v>
      </c>
      <c r="F19" s="393">
        <v>4770</v>
      </c>
      <c r="G19" s="393">
        <v>4653</v>
      </c>
      <c r="H19" s="394">
        <v>2.5145067698259187E-2</v>
      </c>
      <c r="I19" s="393">
        <v>3211</v>
      </c>
      <c r="J19" s="393">
        <v>2478</v>
      </c>
      <c r="K19" s="394">
        <v>0.29580306698950765</v>
      </c>
      <c r="L19" s="395"/>
      <c r="M19" s="396">
        <v>0.67517993963315537</v>
      </c>
      <c r="N19" s="396">
        <v>0.60223278891875132</v>
      </c>
      <c r="O19" s="397">
        <v>7.3</v>
      </c>
      <c r="P19" s="393">
        <v>11632</v>
      </c>
      <c r="Q19" s="393">
        <v>11652</v>
      </c>
      <c r="R19" s="394">
        <v>-1.7164435290078957E-3</v>
      </c>
      <c r="S19" s="393">
        <v>17228</v>
      </c>
      <c r="T19" s="393">
        <v>19348</v>
      </c>
      <c r="U19" s="394">
        <v>-0.10957204879057267</v>
      </c>
      <c r="V19" s="393">
        <v>19658</v>
      </c>
      <c r="W19" s="393">
        <v>19046</v>
      </c>
      <c r="X19" s="394">
        <v>3.2132731282158981E-2</v>
      </c>
      <c r="Y19" s="398">
        <v>2.4630998621726601</v>
      </c>
      <c r="Z19" s="399">
        <v>2.6708736502594306</v>
      </c>
    </row>
    <row r="20" spans="1:26" ht="14.4" thickBot="1">
      <c r="A20" s="400" t="s">
        <v>57</v>
      </c>
      <c r="B20" s="401"/>
      <c r="C20" s="402">
        <v>11388</v>
      </c>
      <c r="D20" s="402">
        <v>9982</v>
      </c>
      <c r="E20" s="403">
        <v>0.14085353636545783</v>
      </c>
      <c r="F20" s="402">
        <v>5940</v>
      </c>
      <c r="G20" s="402">
        <v>5562</v>
      </c>
      <c r="H20" s="403">
        <v>6.7961165048543687E-2</v>
      </c>
      <c r="I20" s="402">
        <v>5448</v>
      </c>
      <c r="J20" s="402">
        <v>4420</v>
      </c>
      <c r="K20" s="403">
        <v>0.232579185520362</v>
      </c>
      <c r="L20" s="395"/>
      <c r="M20" s="404">
        <v>0.60092173416534111</v>
      </c>
      <c r="N20" s="404">
        <v>0.52902131425621357</v>
      </c>
      <c r="O20" s="405">
        <v>7.1999999999999993</v>
      </c>
      <c r="P20" s="402">
        <v>14734</v>
      </c>
      <c r="Q20" s="402">
        <v>14346</v>
      </c>
      <c r="R20" s="403">
        <v>2.7045866443607975E-2</v>
      </c>
      <c r="S20" s="402">
        <v>24519</v>
      </c>
      <c r="T20" s="402">
        <v>27118</v>
      </c>
      <c r="U20" s="403">
        <v>-9.5840401209528719E-2</v>
      </c>
      <c r="V20" s="402">
        <v>25839</v>
      </c>
      <c r="W20" s="402">
        <v>24074</v>
      </c>
      <c r="X20" s="403">
        <v>7.3315610201877546E-2</v>
      </c>
      <c r="Y20" s="406">
        <v>2.2689673340358274</v>
      </c>
      <c r="Z20" s="407">
        <v>2.4117411340412742</v>
      </c>
    </row>
    <row r="21" spans="1:26" ht="13.8">
      <c r="A21" s="1000" t="s">
        <v>62</v>
      </c>
      <c r="B21" s="392" t="s">
        <v>54</v>
      </c>
      <c r="C21" s="393">
        <v>2169</v>
      </c>
      <c r="D21" s="393">
        <v>2514</v>
      </c>
      <c r="E21" s="394">
        <v>-0.13723150357995226</v>
      </c>
      <c r="F21" s="393">
        <v>1421</v>
      </c>
      <c r="G21" s="393">
        <v>1508</v>
      </c>
      <c r="H21" s="394">
        <v>-5.7692307692307696E-2</v>
      </c>
      <c r="I21" s="393">
        <v>748</v>
      </c>
      <c r="J21" s="393">
        <v>1006</v>
      </c>
      <c r="K21" s="394">
        <v>-0.25646123260437376</v>
      </c>
      <c r="L21" s="395"/>
      <c r="M21" s="396">
        <v>0.60593220338983056</v>
      </c>
      <c r="N21" s="396">
        <v>0.58873581847649914</v>
      </c>
      <c r="O21" s="397">
        <v>1.7000000000000002</v>
      </c>
      <c r="P21" s="393">
        <v>2860</v>
      </c>
      <c r="Q21" s="393">
        <v>2906</v>
      </c>
      <c r="R21" s="394">
        <v>-1.5829318651066758E-2</v>
      </c>
      <c r="S21" s="393">
        <v>4720</v>
      </c>
      <c r="T21" s="393">
        <v>4936</v>
      </c>
      <c r="U21" s="394">
        <v>-4.3760129659643439E-2</v>
      </c>
      <c r="V21" s="393">
        <v>4835</v>
      </c>
      <c r="W21" s="393">
        <v>5006</v>
      </c>
      <c r="X21" s="394">
        <v>-3.415900918897323E-2</v>
      </c>
      <c r="Y21" s="398">
        <v>2.2291378515444906</v>
      </c>
      <c r="Z21" s="399">
        <v>1.9912490055688146</v>
      </c>
    </row>
    <row r="22" spans="1:26" ht="14.4" thickBot="1">
      <c r="A22" s="1001"/>
      <c r="B22" s="392" t="s">
        <v>55</v>
      </c>
      <c r="C22" s="393">
        <v>6610</v>
      </c>
      <c r="D22" s="393">
        <v>4743</v>
      </c>
      <c r="E22" s="394">
        <v>0.39363272190596671</v>
      </c>
      <c r="F22" s="393">
        <v>5084</v>
      </c>
      <c r="G22" s="393">
        <v>3836</v>
      </c>
      <c r="H22" s="394">
        <v>0.32533889468196037</v>
      </c>
      <c r="I22" s="393">
        <v>1526</v>
      </c>
      <c r="J22" s="393">
        <v>907</v>
      </c>
      <c r="K22" s="394">
        <v>0.68246968026460864</v>
      </c>
      <c r="L22" s="395"/>
      <c r="M22" s="396">
        <v>0.76962190352020865</v>
      </c>
      <c r="N22" s="396">
        <v>0.82096139956664793</v>
      </c>
      <c r="O22" s="397">
        <v>-5.0999999999999996</v>
      </c>
      <c r="P22" s="393">
        <v>11806</v>
      </c>
      <c r="Q22" s="393">
        <v>10230</v>
      </c>
      <c r="R22" s="394">
        <v>0.15405669599217986</v>
      </c>
      <c r="S22" s="393">
        <v>15340</v>
      </c>
      <c r="T22" s="393">
        <v>12461</v>
      </c>
      <c r="U22" s="394">
        <v>0.23104084744402537</v>
      </c>
      <c r="V22" s="393">
        <v>24059</v>
      </c>
      <c r="W22" s="393">
        <v>18982</v>
      </c>
      <c r="X22" s="394">
        <v>0.26746391318090823</v>
      </c>
      <c r="Y22" s="398">
        <v>3.6397881996974282</v>
      </c>
      <c r="Z22" s="399">
        <v>4.0021083702298119</v>
      </c>
    </row>
    <row r="23" spans="1:26" ht="14.4" thickBot="1">
      <c r="A23" s="400" t="s">
        <v>57</v>
      </c>
      <c r="B23" s="401"/>
      <c r="C23" s="402">
        <v>8779</v>
      </c>
      <c r="D23" s="402">
        <v>7257</v>
      </c>
      <c r="E23" s="403">
        <v>0.20972853796334573</v>
      </c>
      <c r="F23" s="402">
        <v>6505</v>
      </c>
      <c r="G23" s="402">
        <v>5344</v>
      </c>
      <c r="H23" s="403">
        <v>0.21725299401197604</v>
      </c>
      <c r="I23" s="402">
        <v>2274</v>
      </c>
      <c r="J23" s="402">
        <v>1913</v>
      </c>
      <c r="K23" s="403">
        <v>0.18870883429168844</v>
      </c>
      <c r="L23" s="408"/>
      <c r="M23" s="404">
        <v>0.73110667996011969</v>
      </c>
      <c r="N23" s="404">
        <v>0.75507271368626772</v>
      </c>
      <c r="O23" s="405">
        <v>-2.4</v>
      </c>
      <c r="P23" s="402">
        <v>14666</v>
      </c>
      <c r="Q23" s="402">
        <v>13136</v>
      </c>
      <c r="R23" s="403">
        <v>0.11647381242387332</v>
      </c>
      <c r="S23" s="402">
        <v>20060</v>
      </c>
      <c r="T23" s="402">
        <v>17397</v>
      </c>
      <c r="U23" s="403">
        <v>0.15307236879921826</v>
      </c>
      <c r="V23" s="402">
        <v>28894</v>
      </c>
      <c r="W23" s="402">
        <v>23988</v>
      </c>
      <c r="X23" s="403">
        <v>0.20451892612973152</v>
      </c>
      <c r="Y23" s="406">
        <v>3.2912632418270875</v>
      </c>
      <c r="Z23" s="407">
        <v>3.3054981397271601</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1010" t="s">
        <v>63</v>
      </c>
      <c r="B25" s="1011"/>
      <c r="C25" s="418">
        <v>204618</v>
      </c>
      <c r="D25" s="418">
        <v>189132</v>
      </c>
      <c r="E25" s="419">
        <v>8.1879322378021702E-2</v>
      </c>
      <c r="F25" s="418">
        <v>161641</v>
      </c>
      <c r="G25" s="418">
        <v>148691</v>
      </c>
      <c r="H25" s="419">
        <v>8.7093368125844867E-2</v>
      </c>
      <c r="I25" s="418">
        <v>42977</v>
      </c>
      <c r="J25" s="418">
        <v>40441</v>
      </c>
      <c r="K25" s="419">
        <v>6.2708637274053555E-2</v>
      </c>
      <c r="L25" s="420"/>
      <c r="M25" s="421">
        <v>0.79154965298784463</v>
      </c>
      <c r="N25" s="421">
        <v>0.73701999118074979</v>
      </c>
      <c r="O25" s="422">
        <v>5.5</v>
      </c>
      <c r="P25" s="418">
        <v>299615</v>
      </c>
      <c r="Q25" s="418">
        <v>279122</v>
      </c>
      <c r="R25" s="419">
        <v>7.3419508315360302E-2</v>
      </c>
      <c r="S25" s="418">
        <v>378517</v>
      </c>
      <c r="T25" s="418">
        <v>378717</v>
      </c>
      <c r="U25" s="419">
        <v>-5.2809881785079627E-4</v>
      </c>
      <c r="V25" s="418">
        <v>551249</v>
      </c>
      <c r="W25" s="418">
        <v>504253</v>
      </c>
      <c r="X25" s="419">
        <v>9.3199247203288829E-2</v>
      </c>
      <c r="Y25" s="423">
        <v>2.6940396250574241</v>
      </c>
      <c r="Z25" s="424">
        <v>2.6661432227227544</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12" t="s">
        <v>64</v>
      </c>
      <c r="B27" s="1013"/>
      <c r="C27" s="428">
        <v>7405</v>
      </c>
      <c r="D27" s="428">
        <v>8070</v>
      </c>
      <c r="E27" s="429">
        <v>-8.2403965303593563E-2</v>
      </c>
      <c r="F27" s="428">
        <v>2469</v>
      </c>
      <c r="G27" s="428">
        <v>2477</v>
      </c>
      <c r="H27" s="429">
        <v>-3.229713362939039E-3</v>
      </c>
      <c r="I27" s="428">
        <v>4936</v>
      </c>
      <c r="J27" s="428">
        <v>5593</v>
      </c>
      <c r="K27" s="429">
        <v>-0.1174682639013052</v>
      </c>
      <c r="L27" s="430"/>
      <c r="M27" s="431">
        <v>0.45448672774254167</v>
      </c>
      <c r="N27" s="431">
        <v>0.4296757457846952</v>
      </c>
      <c r="O27" s="432">
        <v>2.5</v>
      </c>
      <c r="P27" s="428">
        <v>7739</v>
      </c>
      <c r="Q27" s="428">
        <v>8282</v>
      </c>
      <c r="R27" s="429">
        <v>-6.5563873460516786E-2</v>
      </c>
      <c r="S27" s="428">
        <v>17028</v>
      </c>
      <c r="T27" s="428">
        <v>19275</v>
      </c>
      <c r="U27" s="429">
        <v>-0.11657587548638132</v>
      </c>
      <c r="V27" s="428">
        <v>15989</v>
      </c>
      <c r="W27" s="428">
        <v>17488</v>
      </c>
      <c r="X27" s="429">
        <v>-8.5715919487648673E-2</v>
      </c>
      <c r="Y27" s="433">
        <v>2.1592167454422686</v>
      </c>
      <c r="Z27" s="434">
        <v>2.1670384138785628</v>
      </c>
    </row>
    <row r="28" spans="1:26">
      <c r="O28" s="435"/>
    </row>
    <row r="30" spans="1:26" ht="23.4" thickBot="1">
      <c r="A30" s="1014" t="s">
        <v>65</v>
      </c>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row>
    <row r="31" spans="1:26" ht="13.8">
      <c r="A31" s="379"/>
      <c r="B31" s="380"/>
      <c r="C31" s="1005" t="s">
        <v>40</v>
      </c>
      <c r="D31" s="1005"/>
      <c r="E31" s="381" t="s">
        <v>41</v>
      </c>
      <c r="F31" s="1005" t="s">
        <v>42</v>
      </c>
      <c r="G31" s="1005"/>
      <c r="H31" s="381" t="s">
        <v>41</v>
      </c>
      <c r="I31" s="1005" t="s">
        <v>43</v>
      </c>
      <c r="J31" s="1005"/>
      <c r="K31" s="382" t="s">
        <v>41</v>
      </c>
      <c r="L31" s="383"/>
      <c r="M31" s="1006" t="s">
        <v>44</v>
      </c>
      <c r="N31" s="1006"/>
      <c r="O31" s="381" t="s">
        <v>45</v>
      </c>
      <c r="P31" s="1005" t="s">
        <v>46</v>
      </c>
      <c r="Q31" s="1005"/>
      <c r="R31" s="381" t="s">
        <v>41</v>
      </c>
      <c r="S31" s="1005" t="s">
        <v>47</v>
      </c>
      <c r="T31" s="1005"/>
      <c r="U31" s="381" t="s">
        <v>41</v>
      </c>
      <c r="V31" s="1005" t="s">
        <v>48</v>
      </c>
      <c r="W31" s="1005"/>
      <c r="X31" s="381" t="s">
        <v>41</v>
      </c>
      <c r="Y31" s="1007" t="s">
        <v>49</v>
      </c>
      <c r="Z31" s="1008"/>
    </row>
    <row r="32" spans="1:26" ht="28.5" customHeight="1" thickBot="1">
      <c r="A32" s="1015" t="s">
        <v>51</v>
      </c>
      <c r="B32" s="1016"/>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3.8">
      <c r="A33" s="1017" t="s">
        <v>54</v>
      </c>
      <c r="B33" s="1018"/>
      <c r="C33" s="393">
        <f>C7+C11+C14+C18+C21</f>
        <v>31392</v>
      </c>
      <c r="D33" s="393">
        <f>D7+D11+D14+D18+D21</f>
        <v>30203</v>
      </c>
      <c r="E33" s="394">
        <f>(C33-D33)/D33</f>
        <v>3.9366950302950038E-2</v>
      </c>
      <c r="F33" s="393">
        <f>F7+F11+F14+F18+F21</f>
        <v>18079</v>
      </c>
      <c r="G33" s="393">
        <f>G7+G11+G14+G18+G21</f>
        <v>16189</v>
      </c>
      <c r="H33" s="394">
        <f>(F33-G33)/G33</f>
        <v>0.11674593860028415</v>
      </c>
      <c r="I33" s="393">
        <f>I7+I11+I14+I18+I21</f>
        <v>13313</v>
      </c>
      <c r="J33" s="393">
        <f>J7+J11+J14+J18+J21</f>
        <v>14014</v>
      </c>
      <c r="K33" s="394">
        <f>(I33-J33)/J33</f>
        <v>-5.0021407164264307E-2</v>
      </c>
      <c r="L33" s="436"/>
      <c r="M33" s="396">
        <f t="shared" ref="M33:N35" si="0">P33/S33</f>
        <v>0.53311540648095512</v>
      </c>
      <c r="N33" s="396">
        <f t="shared" si="0"/>
        <v>0.47682139056668815</v>
      </c>
      <c r="O33" s="397">
        <f>ROUND(+M33-N33,3)*100</f>
        <v>5.6000000000000005</v>
      </c>
      <c r="P33" s="393">
        <f>P7+P11+P14+P18+P21</f>
        <v>33759</v>
      </c>
      <c r="Q33" s="393">
        <f>Q7+Q11+Q14+Q18+Q21</f>
        <v>31814</v>
      </c>
      <c r="R33" s="394">
        <f>(P33-Q33)/Q33</f>
        <v>6.1136606525429057E-2</v>
      </c>
      <c r="S33" s="393">
        <f>S7+S11+S14+S18+S21</f>
        <v>63324</v>
      </c>
      <c r="T33" s="393">
        <f>T7+T11+T14+T18+T21</f>
        <v>66721</v>
      </c>
      <c r="U33" s="394">
        <f>(S33-T33)/T33</f>
        <v>-5.091350549302319E-2</v>
      </c>
      <c r="V33" s="393">
        <f>V7+V11+V14+V18+V21</f>
        <v>65206</v>
      </c>
      <c r="W33" s="393">
        <f>W7+W11+W14+W18+W21</f>
        <v>61620</v>
      </c>
      <c r="X33" s="394">
        <f>(V33-W33)/W33</f>
        <v>5.8195391106783512E-2</v>
      </c>
      <c r="Y33" s="437">
        <f t="shared" ref="Y33:Z35" si="1">V33/C33</f>
        <v>2.0771534148827726</v>
      </c>
      <c r="Z33" s="438">
        <f t="shared" si="1"/>
        <v>2.0401946826474191</v>
      </c>
    </row>
    <row r="34" spans="1:26" ht="13.8">
      <c r="A34" s="1019" t="s">
        <v>55</v>
      </c>
      <c r="B34" s="1020"/>
      <c r="C34" s="439">
        <f>C8+C12+C19+C15+C22</f>
        <v>56128</v>
      </c>
      <c r="D34" s="439">
        <f>D8+D12+D19+D15+D22</f>
        <v>47508</v>
      </c>
      <c r="E34" s="440">
        <f>(C34-D34)/D34</f>
        <v>0.18144312536835902</v>
      </c>
      <c r="F34" s="439">
        <f>F8+F12+F19+F15+F22</f>
        <v>39283</v>
      </c>
      <c r="G34" s="439">
        <f>G8+G12+G19+G15+G22</f>
        <v>33882</v>
      </c>
      <c r="H34" s="440">
        <f>(F34-G34)/G34</f>
        <v>0.15940617436987189</v>
      </c>
      <c r="I34" s="439">
        <f>I8+I12+I19+I15+I22</f>
        <v>16845</v>
      </c>
      <c r="J34" s="439">
        <f>J8+J12+J19+J15+J22</f>
        <v>13626</v>
      </c>
      <c r="K34" s="440">
        <f>(I34-J34)/J34</f>
        <v>0.23623954205195949</v>
      </c>
      <c r="L34" s="436"/>
      <c r="M34" s="441">
        <f t="shared" si="0"/>
        <v>0.75413636000319717</v>
      </c>
      <c r="N34" s="442">
        <f t="shared" si="0"/>
        <v>0.694717849431847</v>
      </c>
      <c r="O34" s="443">
        <f>ROUND(+M34-N34,3)*100</f>
        <v>5.8999999999999995</v>
      </c>
      <c r="P34" s="439">
        <f>P8+P12+P19+P15+P22</f>
        <v>75480</v>
      </c>
      <c r="Q34" s="439">
        <f>Q8+Q12+Q19+Q15+Q22</f>
        <v>68536</v>
      </c>
      <c r="R34" s="440">
        <f>(P34-Q34)/Q34</f>
        <v>0.1013190148243259</v>
      </c>
      <c r="S34" s="439">
        <f>S8+S12+S19+S15+S22</f>
        <v>100088</v>
      </c>
      <c r="T34" s="439">
        <f>T8+T12+T19+T15+T22</f>
        <v>98653</v>
      </c>
      <c r="U34" s="440">
        <f>(S34-T34)/T34</f>
        <v>1.4545933727306823E-2</v>
      </c>
      <c r="V34" s="439">
        <f>V8+V12+V19+V15+V22</f>
        <v>139511</v>
      </c>
      <c r="W34" s="439">
        <f>W8+W12+W19+W15+W22</f>
        <v>122088</v>
      </c>
      <c r="X34" s="440">
        <f>(V34-W34)/W34</f>
        <v>0.14270853810366294</v>
      </c>
      <c r="Y34" s="444">
        <f t="shared" si="1"/>
        <v>2.4855865165336373</v>
      </c>
      <c r="Z34" s="445">
        <f t="shared" si="1"/>
        <v>2.5698408689062893</v>
      </c>
    </row>
    <row r="35" spans="1:26" ht="14.4" thickBot="1">
      <c r="A35" s="1021" t="s">
        <v>56</v>
      </c>
      <c r="B35" s="1022"/>
      <c r="C35" s="446">
        <f>C9+C16</f>
        <v>117098</v>
      </c>
      <c r="D35" s="447">
        <f>D9+D16</f>
        <v>111421</v>
      </c>
      <c r="E35" s="448">
        <f>(C35-D35)/D35</f>
        <v>5.0950897945629639E-2</v>
      </c>
      <c r="F35" s="449">
        <f>F9+F16</f>
        <v>104279</v>
      </c>
      <c r="G35" s="447">
        <f>G9+G16</f>
        <v>98620</v>
      </c>
      <c r="H35" s="448">
        <f>(F35-G35)/G35</f>
        <v>5.7381869803285336E-2</v>
      </c>
      <c r="I35" s="449">
        <f>I9+I16</f>
        <v>12819</v>
      </c>
      <c r="J35" s="447">
        <f>J9+J16</f>
        <v>12801</v>
      </c>
      <c r="K35" s="450">
        <f>(I35-J35)/J35</f>
        <v>1.4061401453011485E-3</v>
      </c>
      <c r="L35" s="451"/>
      <c r="M35" s="452">
        <f t="shared" si="0"/>
        <v>0.88503753980614119</v>
      </c>
      <c r="N35" s="453">
        <f t="shared" si="0"/>
        <v>0.83795578012871297</v>
      </c>
      <c r="O35" s="454">
        <f>ROUND(+M35-N35,3)*100</f>
        <v>4.7</v>
      </c>
      <c r="P35" s="449">
        <f>P9+P16</f>
        <v>190376</v>
      </c>
      <c r="Q35" s="447">
        <f>Q9+Q16</f>
        <v>178772</v>
      </c>
      <c r="R35" s="448">
        <f>(P35-Q35)/Q35</f>
        <v>6.490949365672477E-2</v>
      </c>
      <c r="S35" s="449">
        <f>S9+S16</f>
        <v>215105</v>
      </c>
      <c r="T35" s="447">
        <f>T9+T16</f>
        <v>213343</v>
      </c>
      <c r="U35" s="448">
        <f>(S35-T35)/T35</f>
        <v>8.2590007640278799E-3</v>
      </c>
      <c r="V35" s="449">
        <f>V9+V16</f>
        <v>346532</v>
      </c>
      <c r="W35" s="447">
        <f>W9+W16</f>
        <v>320545</v>
      </c>
      <c r="X35" s="450">
        <f>(V35-W35)/W35</f>
        <v>8.1071300441435679E-2</v>
      </c>
      <c r="Y35" s="455">
        <f t="shared" si="1"/>
        <v>2.9593332080821191</v>
      </c>
      <c r="Z35" s="456">
        <f t="shared" si="1"/>
        <v>2.8768813778372122</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1010" t="s">
        <v>63</v>
      </c>
      <c r="B37" s="1011"/>
      <c r="C37" s="418">
        <f>SUM(C33:C35)</f>
        <v>204618</v>
      </c>
      <c r="D37" s="418">
        <f>SUM(D33:D35)</f>
        <v>189132</v>
      </c>
      <c r="E37" s="419">
        <f>(C37-D37)/D37</f>
        <v>8.1879322378021702E-2</v>
      </c>
      <c r="F37" s="418">
        <f>SUM(F33:F35)</f>
        <v>161641</v>
      </c>
      <c r="G37" s="418">
        <f>SUM(G33:G35)</f>
        <v>148691</v>
      </c>
      <c r="H37" s="419">
        <f>(F37-G37)/G37</f>
        <v>8.7093368125844867E-2</v>
      </c>
      <c r="I37" s="418">
        <f>SUM(I33:I35)</f>
        <v>42977</v>
      </c>
      <c r="J37" s="418">
        <f>SUM(J33:J35)</f>
        <v>40441</v>
      </c>
      <c r="K37" s="419">
        <f>(I37-J37)/J37</f>
        <v>6.2708637274053555E-2</v>
      </c>
      <c r="L37" s="461"/>
      <c r="M37" s="421">
        <f>P37/S37</f>
        <v>0.79154965298784463</v>
      </c>
      <c r="N37" s="421">
        <f>Q37/T37</f>
        <v>0.73701999118074979</v>
      </c>
      <c r="O37" s="422">
        <f>ROUND(+M37-N37,3)*100</f>
        <v>5.5</v>
      </c>
      <c r="P37" s="418">
        <f>SUM(P33:P35)</f>
        <v>299615</v>
      </c>
      <c r="Q37" s="418">
        <f>SUM(Q33:Q35)</f>
        <v>279122</v>
      </c>
      <c r="R37" s="419">
        <f>(P37-Q37)/Q37</f>
        <v>7.3419508315360302E-2</v>
      </c>
      <c r="S37" s="418">
        <f>SUM(S33:S35)</f>
        <v>378517</v>
      </c>
      <c r="T37" s="418">
        <f>SUM(T33:T35)</f>
        <v>378717</v>
      </c>
      <c r="U37" s="419">
        <f>(S37-T37)/T37</f>
        <v>-5.2809881785079627E-4</v>
      </c>
      <c r="V37" s="418">
        <f>SUM(V33:V35)</f>
        <v>551249</v>
      </c>
      <c r="W37" s="418">
        <f>SUM(W33:W35)</f>
        <v>504253</v>
      </c>
      <c r="X37" s="419">
        <f>(V37-W37)/W37</f>
        <v>9.3199247203288829E-2</v>
      </c>
      <c r="Y37" s="462">
        <f>V37/C37</f>
        <v>2.6940396250574241</v>
      </c>
      <c r="Z37" s="463">
        <f>W37/D37</f>
        <v>2.6661432227227544</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14" t="s">
        <v>66</v>
      </c>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row>
    <row r="41" spans="1:26" ht="13.8">
      <c r="A41" s="379"/>
      <c r="B41" s="380"/>
      <c r="C41" s="1005" t="s">
        <v>40</v>
      </c>
      <c r="D41" s="1005"/>
      <c r="E41" s="381" t="s">
        <v>41</v>
      </c>
      <c r="F41" s="1005" t="s">
        <v>42</v>
      </c>
      <c r="G41" s="1005"/>
      <c r="H41" s="381" t="s">
        <v>41</v>
      </c>
      <c r="I41" s="1005" t="s">
        <v>43</v>
      </c>
      <c r="J41" s="1005"/>
      <c r="K41" s="382" t="s">
        <v>41</v>
      </c>
      <c r="L41" s="383"/>
      <c r="M41" s="1006" t="s">
        <v>44</v>
      </c>
      <c r="N41" s="1006"/>
      <c r="O41" s="381" t="s">
        <v>45</v>
      </c>
      <c r="P41" s="1005" t="s">
        <v>46</v>
      </c>
      <c r="Q41" s="1005"/>
      <c r="R41" s="381" t="s">
        <v>41</v>
      </c>
      <c r="S41" s="1005" t="s">
        <v>47</v>
      </c>
      <c r="T41" s="1005"/>
      <c r="U41" s="381" t="s">
        <v>41</v>
      </c>
      <c r="V41" s="1005" t="s">
        <v>48</v>
      </c>
      <c r="W41" s="1005"/>
      <c r="X41" s="381" t="s">
        <v>41</v>
      </c>
      <c r="Y41" s="1007" t="s">
        <v>49</v>
      </c>
      <c r="Z41" s="1008"/>
    </row>
    <row r="42" spans="1:26" ht="14.4" thickBot="1">
      <c r="A42" s="1023" t="s">
        <v>50</v>
      </c>
      <c r="B42" s="1024"/>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v>2015</v>
      </c>
    </row>
    <row r="43" spans="1:26" s="471" customFormat="1" ht="13.8">
      <c r="A43" s="1025" t="s">
        <v>53</v>
      </c>
      <c r="B43" s="1026"/>
      <c r="C43" s="411">
        <f>C10</f>
        <v>127167</v>
      </c>
      <c r="D43" s="468">
        <f>D10</f>
        <v>116101</v>
      </c>
      <c r="E43" s="457">
        <f>(C43-D43)/D43</f>
        <v>9.5313563190670192E-2</v>
      </c>
      <c r="F43" s="411">
        <f>F10</f>
        <v>112111</v>
      </c>
      <c r="G43" s="468">
        <f>G10</f>
        <v>102318</v>
      </c>
      <c r="H43" s="457">
        <f>(F43-G43)/G43</f>
        <v>9.5711409527160424E-2</v>
      </c>
      <c r="I43" s="411">
        <f>I10</f>
        <v>15056</v>
      </c>
      <c r="J43" s="468">
        <f>J10</f>
        <v>13783</v>
      </c>
      <c r="K43" s="457">
        <f>(I43-J43)/J43</f>
        <v>9.2360153812667781E-2</v>
      </c>
      <c r="L43" s="436"/>
      <c r="M43" s="414">
        <f t="shared" ref="M43:N47" si="2">P43/S43</f>
        <v>0.88229364937975263</v>
      </c>
      <c r="N43" s="469">
        <f t="shared" si="2"/>
        <v>0.82251318160741516</v>
      </c>
      <c r="O43" s="459">
        <f>ROUND(+M43-N43,3)*100</f>
        <v>6</v>
      </c>
      <c r="P43" s="411">
        <f>P10</f>
        <v>188195</v>
      </c>
      <c r="Q43" s="468">
        <f>Q10</f>
        <v>172064</v>
      </c>
      <c r="R43" s="457">
        <f>(P43-Q43)/Q43</f>
        <v>9.375E-2</v>
      </c>
      <c r="S43" s="411">
        <f>S10</f>
        <v>213302</v>
      </c>
      <c r="T43" s="468">
        <f>T10</f>
        <v>209193</v>
      </c>
      <c r="U43" s="457">
        <f>(S43-T43)/T43</f>
        <v>1.9642148637860731E-2</v>
      </c>
      <c r="V43" s="411">
        <f>V10</f>
        <v>329674</v>
      </c>
      <c r="W43" s="468">
        <f>W10</f>
        <v>292601</v>
      </c>
      <c r="X43" s="457">
        <f>(V43-W43)/W43</f>
        <v>0.12670154920864932</v>
      </c>
      <c r="Y43" s="460">
        <f t="shared" ref="Y43:Z47" si="3">V43/C43</f>
        <v>2.592449298953345</v>
      </c>
      <c r="Z43" s="470">
        <f t="shared" si="3"/>
        <v>2.5202280772775429</v>
      </c>
    </row>
    <row r="44" spans="1:26" s="471" customFormat="1" ht="13.8">
      <c r="A44" s="1027" t="s">
        <v>58</v>
      </c>
      <c r="B44" s="1028"/>
      <c r="C44" s="472">
        <f>C13</f>
        <v>22008</v>
      </c>
      <c r="D44" s="473">
        <f>D13</f>
        <v>22103</v>
      </c>
      <c r="E44" s="474">
        <f>(C44-D44)/D44</f>
        <v>-4.2980590870017642E-3</v>
      </c>
      <c r="F44" s="472">
        <f>F13</f>
        <v>8386</v>
      </c>
      <c r="G44" s="473">
        <f>G13</f>
        <v>8071</v>
      </c>
      <c r="H44" s="474">
        <f>(F44-G44)/G44</f>
        <v>3.9028620988725067E-2</v>
      </c>
      <c r="I44" s="472">
        <f>I13</f>
        <v>13622</v>
      </c>
      <c r="J44" s="473">
        <f>J13</f>
        <v>14032</v>
      </c>
      <c r="K44" s="474">
        <f>(I44-J44)/J44</f>
        <v>-2.9218928164196124E-2</v>
      </c>
      <c r="L44" s="436"/>
      <c r="M44" s="475">
        <f t="shared" si="2"/>
        <v>0.52782416857384384</v>
      </c>
      <c r="N44" s="476">
        <f t="shared" si="2"/>
        <v>0.47073665838250078</v>
      </c>
      <c r="O44" s="477">
        <f>ROUND(+M44-N44,3)*100</f>
        <v>5.7</v>
      </c>
      <c r="P44" s="472">
        <f>P13</f>
        <v>25600</v>
      </c>
      <c r="Q44" s="473">
        <f>Q13</f>
        <v>24813</v>
      </c>
      <c r="R44" s="474">
        <f>(P44-Q44)/Q44</f>
        <v>3.1717244992544233E-2</v>
      </c>
      <c r="S44" s="472">
        <f>S13</f>
        <v>48501</v>
      </c>
      <c r="T44" s="473">
        <f>T13</f>
        <v>52711</v>
      </c>
      <c r="U44" s="474">
        <f>(S44-T44)/T44</f>
        <v>-7.9869476959268465E-2</v>
      </c>
      <c r="V44" s="472">
        <f>V13</f>
        <v>50865</v>
      </c>
      <c r="W44" s="473">
        <f>W13</f>
        <v>49963</v>
      </c>
      <c r="X44" s="474">
        <f>(V44-W44)/W44</f>
        <v>1.8053359486019653E-2</v>
      </c>
      <c r="Y44" s="478">
        <f t="shared" si="3"/>
        <v>2.3112050163576883</v>
      </c>
      <c r="Z44" s="479">
        <f t="shared" si="3"/>
        <v>2.260462380672307</v>
      </c>
    </row>
    <row r="45" spans="1:26" s="471" customFormat="1" ht="13.8">
      <c r="A45" s="1027" t="s">
        <v>59</v>
      </c>
      <c r="B45" s="1028"/>
      <c r="C45" s="472">
        <f>C17</f>
        <v>35276</v>
      </c>
      <c r="D45" s="473">
        <f>D17</f>
        <v>33689</v>
      </c>
      <c r="E45" s="474">
        <f>(C45-D45)/D45</f>
        <v>4.7107364421621299E-2</v>
      </c>
      <c r="F45" s="472">
        <f>F17</f>
        <v>28699</v>
      </c>
      <c r="G45" s="473">
        <f>G17</f>
        <v>27396</v>
      </c>
      <c r="H45" s="474">
        <f>(F45-G45)/G45</f>
        <v>4.7561687837640532E-2</v>
      </c>
      <c r="I45" s="472">
        <f>I17</f>
        <v>6577</v>
      </c>
      <c r="J45" s="473">
        <f>J17</f>
        <v>6293</v>
      </c>
      <c r="K45" s="474">
        <f>(I45-J45)/J45</f>
        <v>4.5129508978229781E-2</v>
      </c>
      <c r="L45" s="436"/>
      <c r="M45" s="475">
        <f t="shared" si="2"/>
        <v>0.78214459000485204</v>
      </c>
      <c r="N45" s="476">
        <f t="shared" si="2"/>
        <v>0.75746217046114694</v>
      </c>
      <c r="O45" s="477">
        <f>ROUND(+M45-N45,3)*100</f>
        <v>2.5</v>
      </c>
      <c r="P45" s="472">
        <f>P17</f>
        <v>56420</v>
      </c>
      <c r="Q45" s="473">
        <f>Q17</f>
        <v>54763</v>
      </c>
      <c r="R45" s="474">
        <f>(P45-Q45)/Q45</f>
        <v>3.025765571645089E-2</v>
      </c>
      <c r="S45" s="472">
        <f>S17</f>
        <v>72135</v>
      </c>
      <c r="T45" s="473">
        <f>T17</f>
        <v>72298</v>
      </c>
      <c r="U45" s="474">
        <f>(S45-T45)/T45</f>
        <v>-2.2545575257960108E-3</v>
      </c>
      <c r="V45" s="472">
        <f>V17</f>
        <v>115977</v>
      </c>
      <c r="W45" s="473">
        <f>W17</f>
        <v>113627</v>
      </c>
      <c r="X45" s="474">
        <f>(V45-W45)/W45</f>
        <v>2.0681704172423807E-2</v>
      </c>
      <c r="Y45" s="478">
        <f t="shared" si="3"/>
        <v>3.2877026873795216</v>
      </c>
      <c r="Z45" s="479">
        <f t="shared" si="3"/>
        <v>3.372821989373386</v>
      </c>
    </row>
    <row r="46" spans="1:26" s="471" customFormat="1" ht="13.8">
      <c r="A46" s="1027" t="s">
        <v>60</v>
      </c>
      <c r="B46" s="1028"/>
      <c r="C46" s="472">
        <f>C20</f>
        <v>11388</v>
      </c>
      <c r="D46" s="473">
        <f>D20</f>
        <v>9982</v>
      </c>
      <c r="E46" s="474">
        <f>(C46-D46)/D46</f>
        <v>0.14085353636545783</v>
      </c>
      <c r="F46" s="472">
        <f>F20</f>
        <v>5940</v>
      </c>
      <c r="G46" s="473">
        <f>G20</f>
        <v>5562</v>
      </c>
      <c r="H46" s="474">
        <f>(F46-G46)/G46</f>
        <v>6.7961165048543687E-2</v>
      </c>
      <c r="I46" s="472">
        <f>I20</f>
        <v>5448</v>
      </c>
      <c r="J46" s="473">
        <f>J20</f>
        <v>4420</v>
      </c>
      <c r="K46" s="474">
        <f>(I46-J46)/J46</f>
        <v>0.232579185520362</v>
      </c>
      <c r="L46" s="436"/>
      <c r="M46" s="475">
        <f t="shared" si="2"/>
        <v>0.60092173416534111</v>
      </c>
      <c r="N46" s="476">
        <f t="shared" si="2"/>
        <v>0.52902131425621357</v>
      </c>
      <c r="O46" s="477">
        <f>ROUND(+M46-N46,3)*100</f>
        <v>7.1999999999999993</v>
      </c>
      <c r="P46" s="472">
        <f>P20</f>
        <v>14734</v>
      </c>
      <c r="Q46" s="473">
        <f>Q20</f>
        <v>14346</v>
      </c>
      <c r="R46" s="474">
        <f>(P46-Q46)/Q46</f>
        <v>2.7045866443607975E-2</v>
      </c>
      <c r="S46" s="472">
        <f>S20</f>
        <v>24519</v>
      </c>
      <c r="T46" s="473">
        <f>T20</f>
        <v>27118</v>
      </c>
      <c r="U46" s="474">
        <f>(S46-T46)/T46</f>
        <v>-9.5840401209528719E-2</v>
      </c>
      <c r="V46" s="472">
        <f>V20</f>
        <v>25839</v>
      </c>
      <c r="W46" s="473">
        <f>W20</f>
        <v>24074</v>
      </c>
      <c r="X46" s="474">
        <f>(V46-W46)/W46</f>
        <v>7.3315610201877546E-2</v>
      </c>
      <c r="Y46" s="478">
        <f t="shared" si="3"/>
        <v>2.2689673340358274</v>
      </c>
      <c r="Z46" s="479">
        <f t="shared" si="3"/>
        <v>2.4117411340412742</v>
      </c>
    </row>
    <row r="47" spans="1:26" s="471" customFormat="1" ht="14.4" thickBot="1">
      <c r="A47" s="1029" t="s">
        <v>62</v>
      </c>
      <c r="B47" s="1030"/>
      <c r="C47" s="480">
        <f>C23</f>
        <v>8779</v>
      </c>
      <c r="D47" s="481">
        <f>D23</f>
        <v>7257</v>
      </c>
      <c r="E47" s="482">
        <f>(C47-D47)/D47</f>
        <v>0.20972853796334573</v>
      </c>
      <c r="F47" s="480">
        <f>F23</f>
        <v>6505</v>
      </c>
      <c r="G47" s="481">
        <f>G23</f>
        <v>5344</v>
      </c>
      <c r="H47" s="482">
        <f>(F47-G47)/G47</f>
        <v>0.21725299401197604</v>
      </c>
      <c r="I47" s="480">
        <f>I23</f>
        <v>2274</v>
      </c>
      <c r="J47" s="481">
        <f>J23</f>
        <v>1913</v>
      </c>
      <c r="K47" s="482">
        <f>(I47-J47)/J47</f>
        <v>0.18870883429168844</v>
      </c>
      <c r="L47" s="451"/>
      <c r="M47" s="483">
        <f t="shared" si="2"/>
        <v>0.73110667996011969</v>
      </c>
      <c r="N47" s="484">
        <f t="shared" si="2"/>
        <v>0.75507271368626772</v>
      </c>
      <c r="O47" s="485">
        <f>ROUND(+M47-N47,3)*100</f>
        <v>-2.4</v>
      </c>
      <c r="P47" s="480">
        <f>P23</f>
        <v>14666</v>
      </c>
      <c r="Q47" s="481">
        <f>Q23</f>
        <v>13136</v>
      </c>
      <c r="R47" s="482">
        <f>(P47-Q47)/Q47</f>
        <v>0.11647381242387332</v>
      </c>
      <c r="S47" s="480">
        <f>S23</f>
        <v>20060</v>
      </c>
      <c r="T47" s="481">
        <f>T23</f>
        <v>17397</v>
      </c>
      <c r="U47" s="482">
        <f>(S47-T47)/T47</f>
        <v>0.15307236879921826</v>
      </c>
      <c r="V47" s="480">
        <f>V23</f>
        <v>28894</v>
      </c>
      <c r="W47" s="481">
        <f>W23</f>
        <v>23988</v>
      </c>
      <c r="X47" s="482">
        <f>(V47-W47)/W47</f>
        <v>0.20451892612973152</v>
      </c>
      <c r="Y47" s="486">
        <f t="shared" si="3"/>
        <v>3.2912632418270875</v>
      </c>
      <c r="Z47" s="487">
        <f t="shared" si="3"/>
        <v>3.3054981397271601</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1010" t="s">
        <v>63</v>
      </c>
      <c r="B49" s="1011"/>
      <c r="C49" s="418">
        <f>SUM(C43:C47)</f>
        <v>204618</v>
      </c>
      <c r="D49" s="418">
        <f>SUM(D43:D47)</f>
        <v>189132</v>
      </c>
      <c r="E49" s="419">
        <f>(C49-D49)/D49</f>
        <v>8.1879322378021702E-2</v>
      </c>
      <c r="F49" s="418">
        <f>SUM(F43:F47)</f>
        <v>161641</v>
      </c>
      <c r="G49" s="418">
        <f>SUM(G43:G47)</f>
        <v>148691</v>
      </c>
      <c r="H49" s="419">
        <f>(F49-G49)/G49</f>
        <v>8.7093368125844867E-2</v>
      </c>
      <c r="I49" s="418">
        <f>SUM(I43:I47)</f>
        <v>42977</v>
      </c>
      <c r="J49" s="418">
        <f>SUM(J43:J47)</f>
        <v>40441</v>
      </c>
      <c r="K49" s="419">
        <f>(I49-J49)/J49</f>
        <v>6.2708637274053555E-2</v>
      </c>
      <c r="L49" s="461"/>
      <c r="M49" s="421">
        <f>P49/S49</f>
        <v>0.79154965298784463</v>
      </c>
      <c r="N49" s="421">
        <f>Q49/T49</f>
        <v>0.73701999118074979</v>
      </c>
      <c r="O49" s="422">
        <f>ROUND(+M49-N49,3)*100</f>
        <v>5.5</v>
      </c>
      <c r="P49" s="418">
        <f>SUM(P43:P47)</f>
        <v>299615</v>
      </c>
      <c r="Q49" s="418">
        <f>SUM(Q43:Q47)</f>
        <v>279122</v>
      </c>
      <c r="R49" s="419">
        <f>(P49-Q49)/Q49</f>
        <v>7.3419508315360302E-2</v>
      </c>
      <c r="S49" s="418">
        <f>SUM(S43:S47)</f>
        <v>378517</v>
      </c>
      <c r="T49" s="418">
        <f>SUM(T43:T47)</f>
        <v>378717</v>
      </c>
      <c r="U49" s="419">
        <f>(S49-T49)/T49</f>
        <v>-5.2809881785079627E-4</v>
      </c>
      <c r="V49" s="418">
        <f>SUM(V43:V47)</f>
        <v>551249</v>
      </c>
      <c r="W49" s="418">
        <f>SUM(W43:W47)</f>
        <v>504253</v>
      </c>
      <c r="X49" s="419">
        <f>(V49-W49)/W49</f>
        <v>9.3199247203288829E-2</v>
      </c>
      <c r="Y49" s="462">
        <f>V49/C49</f>
        <v>2.6940396250574241</v>
      </c>
      <c r="Z49" s="463">
        <f>W49/D49</f>
        <v>2.6661432227227544</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33" t="s">
        <v>38</v>
      </c>
      <c r="B1" s="1033"/>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row>
    <row r="2" spans="1:26" s="490" customFormat="1" ht="26.25" customHeight="1">
      <c r="A2" s="1033" t="s">
        <v>69</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34" t="s">
        <v>70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26" ht="13.8">
      <c r="A5" s="494"/>
      <c r="B5" s="495"/>
      <c r="C5" s="1035" t="s">
        <v>40</v>
      </c>
      <c r="D5" s="1035"/>
      <c r="E5" s="496" t="s">
        <v>41</v>
      </c>
      <c r="F5" s="1035" t="s">
        <v>42</v>
      </c>
      <c r="G5" s="1035"/>
      <c r="H5" s="496" t="s">
        <v>41</v>
      </c>
      <c r="I5" s="1035" t="s">
        <v>43</v>
      </c>
      <c r="J5" s="1035"/>
      <c r="K5" s="497" t="s">
        <v>41</v>
      </c>
      <c r="L5" s="498"/>
      <c r="M5" s="1036" t="s">
        <v>44</v>
      </c>
      <c r="N5" s="1036"/>
      <c r="O5" s="496" t="s">
        <v>45</v>
      </c>
      <c r="P5" s="1035" t="s">
        <v>46</v>
      </c>
      <c r="Q5" s="1035"/>
      <c r="R5" s="496" t="s">
        <v>41</v>
      </c>
      <c r="S5" s="1035" t="s">
        <v>47</v>
      </c>
      <c r="T5" s="1035"/>
      <c r="U5" s="496" t="s">
        <v>41</v>
      </c>
      <c r="V5" s="1035" t="s">
        <v>48</v>
      </c>
      <c r="W5" s="1035"/>
      <c r="X5" s="496" t="s">
        <v>41</v>
      </c>
      <c r="Y5" s="1037" t="s">
        <v>49</v>
      </c>
      <c r="Z5" s="1038"/>
    </row>
    <row r="6" spans="1:26" ht="28.2" thickBot="1">
      <c r="A6" s="499" t="s">
        <v>50</v>
      </c>
      <c r="B6" s="500" t="s">
        <v>51</v>
      </c>
      <c r="C6" s="501">
        <v>2015</v>
      </c>
      <c r="D6" s="501">
        <v>2014</v>
      </c>
      <c r="E6" s="502" t="s">
        <v>52</v>
      </c>
      <c r="F6" s="501">
        <v>2015</v>
      </c>
      <c r="G6" s="501">
        <v>2014</v>
      </c>
      <c r="H6" s="502" t="s">
        <v>52</v>
      </c>
      <c r="I6" s="501">
        <v>2015</v>
      </c>
      <c r="J6" s="501">
        <v>2014</v>
      </c>
      <c r="K6" s="502" t="s">
        <v>52</v>
      </c>
      <c r="L6" s="503"/>
      <c r="M6" s="504">
        <v>2015</v>
      </c>
      <c r="N6" s="501">
        <v>2014</v>
      </c>
      <c r="O6" s="502" t="s">
        <v>52</v>
      </c>
      <c r="P6" s="501">
        <v>2015</v>
      </c>
      <c r="Q6" s="501">
        <v>2014</v>
      </c>
      <c r="R6" s="502" t="s">
        <v>52</v>
      </c>
      <c r="S6" s="501">
        <v>2015</v>
      </c>
      <c r="T6" s="501">
        <v>2014</v>
      </c>
      <c r="U6" s="502" t="s">
        <v>52</v>
      </c>
      <c r="V6" s="501">
        <v>2015</v>
      </c>
      <c r="W6" s="501">
        <v>2014</v>
      </c>
      <c r="X6" s="502" t="s">
        <v>52</v>
      </c>
      <c r="Y6" s="505">
        <v>2015</v>
      </c>
      <c r="Z6" s="506">
        <v>2014</v>
      </c>
    </row>
    <row r="7" spans="1:26" ht="13.8">
      <c r="A7" s="1031" t="s">
        <v>53</v>
      </c>
      <c r="B7" s="507" t="s">
        <v>54</v>
      </c>
      <c r="C7" s="508">
        <v>88336</v>
      </c>
      <c r="D7" s="508">
        <v>86081</v>
      </c>
      <c r="E7" s="509">
        <v>2.6196257013742869E-2</v>
      </c>
      <c r="F7" s="508">
        <v>68493</v>
      </c>
      <c r="G7" s="508">
        <v>65647</v>
      </c>
      <c r="H7" s="509">
        <v>4.3353085441832834E-2</v>
      </c>
      <c r="I7" s="508">
        <v>19843</v>
      </c>
      <c r="J7" s="508">
        <v>20434</v>
      </c>
      <c r="K7" s="509">
        <v>-2.8922384261524908E-2</v>
      </c>
      <c r="L7" s="510"/>
      <c r="M7" s="511">
        <v>0.5588338811247503</v>
      </c>
      <c r="N7" s="511">
        <v>0.57890667949422758</v>
      </c>
      <c r="O7" s="512">
        <v>-2</v>
      </c>
      <c r="P7" s="508">
        <v>103206</v>
      </c>
      <c r="Q7" s="508">
        <v>101091</v>
      </c>
      <c r="R7" s="509">
        <v>2.0921743775410274E-2</v>
      </c>
      <c r="S7" s="508">
        <v>184681</v>
      </c>
      <c r="T7" s="508">
        <v>174624</v>
      </c>
      <c r="U7" s="509">
        <v>5.7592312625984972E-2</v>
      </c>
      <c r="V7" s="508">
        <v>195962</v>
      </c>
      <c r="W7" s="508">
        <v>192604</v>
      </c>
      <c r="X7" s="509">
        <v>1.743473655791157E-2</v>
      </c>
      <c r="Y7" s="513">
        <v>2.2183707661655498</v>
      </c>
      <c r="Z7" s="514">
        <v>2.2374740070398809</v>
      </c>
    </row>
    <row r="8" spans="1:26" ht="13.8">
      <c r="A8" s="1039"/>
      <c r="B8" s="507" t="s">
        <v>55</v>
      </c>
      <c r="C8" s="508">
        <v>142549</v>
      </c>
      <c r="D8" s="508">
        <v>98634</v>
      </c>
      <c r="E8" s="509">
        <v>0.44523186730741937</v>
      </c>
      <c r="F8" s="508">
        <v>113166</v>
      </c>
      <c r="G8" s="508">
        <v>82958</v>
      </c>
      <c r="H8" s="509">
        <v>0.36413606885411898</v>
      </c>
      <c r="I8" s="508">
        <v>29383</v>
      </c>
      <c r="J8" s="508">
        <v>15676</v>
      </c>
      <c r="K8" s="509">
        <v>0.87439397805562646</v>
      </c>
      <c r="L8" s="510"/>
      <c r="M8" s="511">
        <v>0.74789565614275311</v>
      </c>
      <c r="N8" s="511">
        <v>0.73867422139215588</v>
      </c>
      <c r="O8" s="512">
        <v>0.89999999999999991</v>
      </c>
      <c r="P8" s="508">
        <v>170417</v>
      </c>
      <c r="Q8" s="508">
        <v>117071</v>
      </c>
      <c r="R8" s="509">
        <v>0.45567219892202165</v>
      </c>
      <c r="S8" s="508">
        <v>227862</v>
      </c>
      <c r="T8" s="508">
        <v>158488</v>
      </c>
      <c r="U8" s="509">
        <v>0.43772399172177073</v>
      </c>
      <c r="V8" s="508">
        <v>310517</v>
      </c>
      <c r="W8" s="508">
        <v>200667</v>
      </c>
      <c r="X8" s="509">
        <v>0.54742433982667804</v>
      </c>
      <c r="Y8" s="513">
        <v>2.1783176311303483</v>
      </c>
      <c r="Z8" s="514">
        <v>2.0344607336212666</v>
      </c>
    </row>
    <row r="9" spans="1:26" ht="14.4" thickBot="1">
      <c r="A9" s="1032"/>
      <c r="B9" s="507" t="s">
        <v>56</v>
      </c>
      <c r="C9" s="508">
        <v>722742</v>
      </c>
      <c r="D9" s="508">
        <v>698561</v>
      </c>
      <c r="E9" s="509">
        <v>3.4615445179447465E-2</v>
      </c>
      <c r="F9" s="508">
        <v>599158</v>
      </c>
      <c r="G9" s="508">
        <v>574030</v>
      </c>
      <c r="H9" s="509">
        <v>4.3774715607198228E-2</v>
      </c>
      <c r="I9" s="508">
        <v>123584</v>
      </c>
      <c r="J9" s="508">
        <v>124531</v>
      </c>
      <c r="K9" s="509">
        <v>-7.6045322048325318E-3</v>
      </c>
      <c r="L9" s="510"/>
      <c r="M9" s="511">
        <v>0.80434984932229303</v>
      </c>
      <c r="N9" s="511">
        <v>0.81304226364471011</v>
      </c>
      <c r="O9" s="512">
        <v>-0.89999999999999991</v>
      </c>
      <c r="P9" s="508">
        <v>1114886</v>
      </c>
      <c r="Q9" s="508">
        <v>1117577</v>
      </c>
      <c r="R9" s="509">
        <v>-2.4078877786497038E-3</v>
      </c>
      <c r="S9" s="508">
        <v>1386071</v>
      </c>
      <c r="T9" s="508">
        <v>1374562</v>
      </c>
      <c r="U9" s="509">
        <v>8.3728489511568048E-3</v>
      </c>
      <c r="V9" s="508">
        <v>1993636</v>
      </c>
      <c r="W9" s="508">
        <v>1934710</v>
      </c>
      <c r="X9" s="509">
        <v>3.0457277834920995E-2</v>
      </c>
      <c r="Y9" s="513">
        <v>2.7584338532975807</v>
      </c>
      <c r="Z9" s="514">
        <v>2.7695648626247387</v>
      </c>
    </row>
    <row r="10" spans="1:26" ht="14.4" thickBot="1">
      <c r="A10" s="515" t="s">
        <v>57</v>
      </c>
      <c r="B10" s="516"/>
      <c r="C10" s="517">
        <v>953627</v>
      </c>
      <c r="D10" s="517">
        <v>883276</v>
      </c>
      <c r="E10" s="518">
        <v>7.964781110321123E-2</v>
      </c>
      <c r="F10" s="517">
        <v>780817</v>
      </c>
      <c r="G10" s="517">
        <v>722635</v>
      </c>
      <c r="H10" s="518">
        <v>8.0513675645381144E-2</v>
      </c>
      <c r="I10" s="517">
        <v>172810</v>
      </c>
      <c r="J10" s="517">
        <v>160641</v>
      </c>
      <c r="K10" s="518">
        <v>7.5752765483282594E-2</v>
      </c>
      <c r="L10" s="510"/>
      <c r="M10" s="519">
        <v>0.77198831989520822</v>
      </c>
      <c r="N10" s="519">
        <v>0.78219789022963404</v>
      </c>
      <c r="O10" s="520">
        <v>-1</v>
      </c>
      <c r="P10" s="517">
        <v>1388509</v>
      </c>
      <c r="Q10" s="517">
        <v>1335739</v>
      </c>
      <c r="R10" s="518">
        <v>3.9506220900939477E-2</v>
      </c>
      <c r="S10" s="517">
        <v>1798614</v>
      </c>
      <c r="T10" s="517">
        <v>1707674</v>
      </c>
      <c r="U10" s="518">
        <v>5.325372407145626E-2</v>
      </c>
      <c r="V10" s="517">
        <v>2500115</v>
      </c>
      <c r="W10" s="517">
        <v>2327981</v>
      </c>
      <c r="X10" s="518">
        <v>7.3941325122498847E-2</v>
      </c>
      <c r="Y10" s="521">
        <v>2.6216906610236497</v>
      </c>
      <c r="Z10" s="522">
        <v>2.6356212554173326</v>
      </c>
    </row>
    <row r="11" spans="1:26" ht="13.8">
      <c r="A11" s="1031" t="s">
        <v>58</v>
      </c>
      <c r="B11" s="507" t="s">
        <v>54</v>
      </c>
      <c r="C11" s="508">
        <v>102056</v>
      </c>
      <c r="D11" s="508">
        <v>108210</v>
      </c>
      <c r="E11" s="509">
        <v>-5.6870899177525185E-2</v>
      </c>
      <c r="F11" s="508">
        <v>22226</v>
      </c>
      <c r="G11" s="508">
        <v>21867</v>
      </c>
      <c r="H11" s="509">
        <v>1.6417432661087483E-2</v>
      </c>
      <c r="I11" s="508">
        <v>79830</v>
      </c>
      <c r="J11" s="508">
        <v>86343</v>
      </c>
      <c r="K11" s="509">
        <v>-7.543170841874848E-2</v>
      </c>
      <c r="L11" s="510"/>
      <c r="M11" s="511">
        <v>0.40222173047134324</v>
      </c>
      <c r="N11" s="511">
        <v>0.36450225198092712</v>
      </c>
      <c r="O11" s="512">
        <v>3.8</v>
      </c>
      <c r="P11" s="508">
        <v>90882</v>
      </c>
      <c r="Q11" s="508">
        <v>93797</v>
      </c>
      <c r="R11" s="509">
        <v>-3.1077753019819396E-2</v>
      </c>
      <c r="S11" s="508">
        <v>225950</v>
      </c>
      <c r="T11" s="508">
        <v>257329</v>
      </c>
      <c r="U11" s="509">
        <v>-0.12194117258451244</v>
      </c>
      <c r="V11" s="508">
        <v>207088</v>
      </c>
      <c r="W11" s="508">
        <v>216285</v>
      </c>
      <c r="X11" s="509">
        <v>-4.2522597498670732E-2</v>
      </c>
      <c r="Y11" s="513">
        <v>2.0291604609234146</v>
      </c>
      <c r="Z11" s="514">
        <v>1.9987524258386471</v>
      </c>
    </row>
    <row r="12" spans="1:26" ht="14.4" thickBot="1">
      <c r="A12" s="1032"/>
      <c r="B12" s="507" t="s">
        <v>55</v>
      </c>
      <c r="C12" s="508">
        <v>108304</v>
      </c>
      <c r="D12" s="508">
        <v>110868</v>
      </c>
      <c r="E12" s="509">
        <v>-2.3126601002994553E-2</v>
      </c>
      <c r="F12" s="508">
        <v>33821</v>
      </c>
      <c r="G12" s="508">
        <v>33100</v>
      </c>
      <c r="H12" s="509">
        <v>2.1782477341389727E-2</v>
      </c>
      <c r="I12" s="508">
        <v>74483</v>
      </c>
      <c r="J12" s="508">
        <v>77768</v>
      </c>
      <c r="K12" s="509">
        <v>-4.2241024585947945E-2</v>
      </c>
      <c r="L12" s="510"/>
      <c r="M12" s="511">
        <v>0.60962474645030429</v>
      </c>
      <c r="N12" s="511">
        <v>0.56977249173370181</v>
      </c>
      <c r="O12" s="512">
        <v>4</v>
      </c>
      <c r="P12" s="508">
        <v>120218</v>
      </c>
      <c r="Q12" s="508">
        <v>115453</v>
      </c>
      <c r="R12" s="509">
        <v>4.1272206005907162E-2</v>
      </c>
      <c r="S12" s="508">
        <v>197200</v>
      </c>
      <c r="T12" s="508">
        <v>202630</v>
      </c>
      <c r="U12" s="509">
        <v>-2.6797611409959038E-2</v>
      </c>
      <c r="V12" s="508">
        <v>262075</v>
      </c>
      <c r="W12" s="508">
        <v>261602</v>
      </c>
      <c r="X12" s="509">
        <v>1.8080901522159617E-3</v>
      </c>
      <c r="Y12" s="513">
        <v>2.419809055990545</v>
      </c>
      <c r="Z12" s="514">
        <v>2.359580762708807</v>
      </c>
    </row>
    <row r="13" spans="1:26" ht="14.4" thickBot="1">
      <c r="A13" s="515" t="s">
        <v>57</v>
      </c>
      <c r="B13" s="516"/>
      <c r="C13" s="517">
        <v>210360</v>
      </c>
      <c r="D13" s="517">
        <v>219078</v>
      </c>
      <c r="E13" s="518">
        <v>-3.9794045956234765E-2</v>
      </c>
      <c r="F13" s="517">
        <v>56047</v>
      </c>
      <c r="G13" s="517">
        <v>54967</v>
      </c>
      <c r="H13" s="518">
        <v>1.9648152527880363E-2</v>
      </c>
      <c r="I13" s="517">
        <v>154313</v>
      </c>
      <c r="J13" s="517">
        <v>164111</v>
      </c>
      <c r="K13" s="518">
        <v>-5.9703493367294087E-2</v>
      </c>
      <c r="L13" s="510"/>
      <c r="M13" s="519">
        <v>0.49887746661940208</v>
      </c>
      <c r="N13" s="519">
        <v>0.4549318526216467</v>
      </c>
      <c r="O13" s="520">
        <v>4.3999999999999995</v>
      </c>
      <c r="P13" s="517">
        <v>211100</v>
      </c>
      <c r="Q13" s="517">
        <v>209250</v>
      </c>
      <c r="R13" s="518">
        <v>8.8410991636798091E-3</v>
      </c>
      <c r="S13" s="517">
        <v>423150</v>
      </c>
      <c r="T13" s="517">
        <v>459959</v>
      </c>
      <c r="U13" s="518">
        <v>-8.0026698031781099E-2</v>
      </c>
      <c r="V13" s="517">
        <v>469163</v>
      </c>
      <c r="W13" s="517">
        <v>477887</v>
      </c>
      <c r="X13" s="518">
        <v>-1.8255361623145221E-2</v>
      </c>
      <c r="Y13" s="521">
        <v>2.2302861760791024</v>
      </c>
      <c r="Z13" s="522">
        <v>2.1813554989547104</v>
      </c>
    </row>
    <row r="14" spans="1:26" ht="13.8">
      <c r="A14" s="1031" t="s">
        <v>59</v>
      </c>
      <c r="B14" s="507" t="s">
        <v>54</v>
      </c>
      <c r="C14" s="508">
        <v>15447</v>
      </c>
      <c r="D14" s="508">
        <v>12258</v>
      </c>
      <c r="E14" s="509">
        <v>0.26015663240332842</v>
      </c>
      <c r="F14" s="508">
        <v>2971</v>
      </c>
      <c r="G14" s="508">
        <v>2874</v>
      </c>
      <c r="H14" s="509">
        <v>3.3750869867780101E-2</v>
      </c>
      <c r="I14" s="508">
        <v>12476</v>
      </c>
      <c r="J14" s="508">
        <v>9384</v>
      </c>
      <c r="K14" s="509">
        <v>0.32949701619778349</v>
      </c>
      <c r="L14" s="510"/>
      <c r="M14" s="511">
        <v>0.36527195491018133</v>
      </c>
      <c r="N14" s="511">
        <v>0.3464569261760872</v>
      </c>
      <c r="O14" s="512">
        <v>1.9</v>
      </c>
      <c r="P14" s="508">
        <v>13156</v>
      </c>
      <c r="Q14" s="508">
        <v>11695</v>
      </c>
      <c r="R14" s="509">
        <v>0.12492518170158187</v>
      </c>
      <c r="S14" s="508">
        <v>36017</v>
      </c>
      <c r="T14" s="508">
        <v>33756</v>
      </c>
      <c r="U14" s="509">
        <v>6.6980684915274327E-2</v>
      </c>
      <c r="V14" s="508">
        <v>31569</v>
      </c>
      <c r="W14" s="508">
        <v>26081</v>
      </c>
      <c r="X14" s="509">
        <v>0.21042137954833021</v>
      </c>
      <c r="Y14" s="513">
        <v>2.0436978053991068</v>
      </c>
      <c r="Z14" s="514">
        <v>2.1276717245880241</v>
      </c>
    </row>
    <row r="15" spans="1:26" ht="13.8">
      <c r="A15" s="1039"/>
      <c r="B15" s="507" t="s">
        <v>55</v>
      </c>
      <c r="C15" s="508">
        <v>70118</v>
      </c>
      <c r="D15" s="508">
        <v>65376</v>
      </c>
      <c r="E15" s="509">
        <v>7.25342633382281E-2</v>
      </c>
      <c r="F15" s="508">
        <v>43653</v>
      </c>
      <c r="G15" s="508">
        <v>41618</v>
      </c>
      <c r="H15" s="509">
        <v>4.8897111826613486E-2</v>
      </c>
      <c r="I15" s="508">
        <v>26465</v>
      </c>
      <c r="J15" s="508">
        <v>23758</v>
      </c>
      <c r="K15" s="509">
        <v>0.11394056738782726</v>
      </c>
      <c r="L15" s="510"/>
      <c r="M15" s="511">
        <v>0.63326596794660905</v>
      </c>
      <c r="N15" s="511">
        <v>0.63512402031091741</v>
      </c>
      <c r="O15" s="512">
        <v>-0.2</v>
      </c>
      <c r="P15" s="508">
        <v>94318</v>
      </c>
      <c r="Q15" s="508">
        <v>93435</v>
      </c>
      <c r="R15" s="509">
        <v>9.4504200781291813E-3</v>
      </c>
      <c r="S15" s="508">
        <v>148939</v>
      </c>
      <c r="T15" s="508">
        <v>147113</v>
      </c>
      <c r="U15" s="509">
        <v>1.2412227335449621E-2</v>
      </c>
      <c r="V15" s="508">
        <v>184098</v>
      </c>
      <c r="W15" s="508">
        <v>175245</v>
      </c>
      <c r="X15" s="509">
        <v>5.0517846443550458E-2</v>
      </c>
      <c r="Y15" s="513">
        <v>2.625545508999116</v>
      </c>
      <c r="Z15" s="514">
        <v>2.6805708516886932</v>
      </c>
    </row>
    <row r="16" spans="1:26" ht="14.4" thickBot="1">
      <c r="A16" s="1032"/>
      <c r="B16" s="507" t="s">
        <v>56</v>
      </c>
      <c r="C16" s="508">
        <v>228435</v>
      </c>
      <c r="D16" s="508">
        <v>235943</v>
      </c>
      <c r="E16" s="509">
        <v>-3.1821244961706852E-2</v>
      </c>
      <c r="F16" s="508">
        <v>134081</v>
      </c>
      <c r="G16" s="508">
        <v>132955</v>
      </c>
      <c r="H16" s="509">
        <v>8.4690308751081186E-3</v>
      </c>
      <c r="I16" s="508">
        <v>94354</v>
      </c>
      <c r="J16" s="508">
        <v>102988</v>
      </c>
      <c r="K16" s="509">
        <v>-8.383500990406649E-2</v>
      </c>
      <c r="L16" s="510"/>
      <c r="M16" s="511">
        <v>0.68170593339117669</v>
      </c>
      <c r="N16" s="511">
        <v>0.69767380058110695</v>
      </c>
      <c r="O16" s="512">
        <v>-1.6</v>
      </c>
      <c r="P16" s="508">
        <v>296206</v>
      </c>
      <c r="Q16" s="508">
        <v>315036</v>
      </c>
      <c r="R16" s="509">
        <v>-5.9770946812427783E-2</v>
      </c>
      <c r="S16" s="508">
        <v>434507</v>
      </c>
      <c r="T16" s="508">
        <v>451552</v>
      </c>
      <c r="U16" s="509">
        <v>-3.7747590532208913E-2</v>
      </c>
      <c r="V16" s="508">
        <v>694067</v>
      </c>
      <c r="W16" s="508">
        <v>724467</v>
      </c>
      <c r="X16" s="509">
        <v>-4.1961883702087192E-2</v>
      </c>
      <c r="Y16" s="513">
        <v>3.0383566441219605</v>
      </c>
      <c r="Z16" s="514">
        <v>3.0705170316559509</v>
      </c>
    </row>
    <row r="17" spans="1:26" ht="14.4" thickBot="1">
      <c r="A17" s="515" t="s">
        <v>57</v>
      </c>
      <c r="B17" s="516"/>
      <c r="C17" s="517">
        <v>314000</v>
      </c>
      <c r="D17" s="517">
        <v>313577</v>
      </c>
      <c r="E17" s="518">
        <v>1.3489509753585244E-3</v>
      </c>
      <c r="F17" s="517">
        <v>180705</v>
      </c>
      <c r="G17" s="517">
        <v>177447</v>
      </c>
      <c r="H17" s="518">
        <v>1.8360411841282186E-2</v>
      </c>
      <c r="I17" s="517">
        <v>133295</v>
      </c>
      <c r="J17" s="517">
        <v>136130</v>
      </c>
      <c r="K17" s="518">
        <v>-2.0825681334018954E-2</v>
      </c>
      <c r="L17" s="510"/>
      <c r="M17" s="519">
        <v>0.65166119687535817</v>
      </c>
      <c r="N17" s="519">
        <v>0.66437705262791713</v>
      </c>
      <c r="O17" s="520">
        <v>-1.3</v>
      </c>
      <c r="P17" s="517">
        <v>403680</v>
      </c>
      <c r="Q17" s="517">
        <v>420166</v>
      </c>
      <c r="R17" s="518">
        <v>-3.9236873045415385E-2</v>
      </c>
      <c r="S17" s="517">
        <v>619463</v>
      </c>
      <c r="T17" s="517">
        <v>632421</v>
      </c>
      <c r="U17" s="518">
        <v>-2.0489515686544248E-2</v>
      </c>
      <c r="V17" s="517">
        <v>909734</v>
      </c>
      <c r="W17" s="517">
        <v>925793</v>
      </c>
      <c r="X17" s="518">
        <v>-1.7346210221939461E-2</v>
      </c>
      <c r="Y17" s="521">
        <v>2.8972420382165605</v>
      </c>
      <c r="Z17" s="522">
        <v>2.9523625776125164</v>
      </c>
    </row>
    <row r="18" spans="1:26" ht="13.8">
      <c r="A18" s="1031" t="s">
        <v>60</v>
      </c>
      <c r="B18" s="507" t="s">
        <v>54</v>
      </c>
      <c r="C18" s="508">
        <v>25049</v>
      </c>
      <c r="D18" s="508">
        <v>26348</v>
      </c>
      <c r="E18" s="509">
        <v>-4.9301654774555941E-2</v>
      </c>
      <c r="F18" s="508">
        <v>5984</v>
      </c>
      <c r="G18" s="508">
        <v>6944</v>
      </c>
      <c r="H18" s="509">
        <v>-0.13824884792626729</v>
      </c>
      <c r="I18" s="508">
        <v>19065</v>
      </c>
      <c r="J18" s="508">
        <v>19404</v>
      </c>
      <c r="K18" s="509">
        <v>-1.7470624613481756E-2</v>
      </c>
      <c r="L18" s="510"/>
      <c r="M18" s="511">
        <v>0.33768525052928722</v>
      </c>
      <c r="N18" s="511">
        <v>0.33288953496270735</v>
      </c>
      <c r="O18" s="512">
        <v>0.5</v>
      </c>
      <c r="P18" s="508">
        <v>22011</v>
      </c>
      <c r="Q18" s="508">
        <v>24503</v>
      </c>
      <c r="R18" s="509">
        <v>-0.10170183242868221</v>
      </c>
      <c r="S18" s="508">
        <v>65182</v>
      </c>
      <c r="T18" s="508">
        <v>73607</v>
      </c>
      <c r="U18" s="509">
        <v>-0.11445922262828263</v>
      </c>
      <c r="V18" s="508">
        <v>45163</v>
      </c>
      <c r="W18" s="508">
        <v>47295</v>
      </c>
      <c r="X18" s="509">
        <v>-4.5078760968389892E-2</v>
      </c>
      <c r="Y18" s="513">
        <v>1.8029861471515829</v>
      </c>
      <c r="Z18" s="514">
        <v>1.7950129042052527</v>
      </c>
    </row>
    <row r="19" spans="1:26" ht="14.4" thickBot="1">
      <c r="A19" s="1032"/>
      <c r="B19" s="507" t="s">
        <v>61</v>
      </c>
      <c r="C19" s="508">
        <v>70862</v>
      </c>
      <c r="D19" s="508">
        <v>69225</v>
      </c>
      <c r="E19" s="509">
        <v>2.3647526182737449E-2</v>
      </c>
      <c r="F19" s="508">
        <v>30483</v>
      </c>
      <c r="G19" s="508">
        <v>29597</v>
      </c>
      <c r="H19" s="509">
        <v>2.993546643240869E-2</v>
      </c>
      <c r="I19" s="508">
        <v>40379</v>
      </c>
      <c r="J19" s="508">
        <v>39628</v>
      </c>
      <c r="K19" s="509">
        <v>1.8951246593317855E-2</v>
      </c>
      <c r="L19" s="510"/>
      <c r="M19" s="511">
        <v>0.5401550649727066</v>
      </c>
      <c r="N19" s="511">
        <v>0.52584361361136411</v>
      </c>
      <c r="O19" s="512">
        <v>1.4000000000000001</v>
      </c>
      <c r="P19" s="508">
        <v>89454</v>
      </c>
      <c r="Q19" s="508">
        <v>88917</v>
      </c>
      <c r="R19" s="509">
        <v>6.0393400587064345E-3</v>
      </c>
      <c r="S19" s="508">
        <v>165608</v>
      </c>
      <c r="T19" s="508">
        <v>169094</v>
      </c>
      <c r="U19" s="509">
        <v>-2.0615752185175109E-2</v>
      </c>
      <c r="V19" s="508">
        <v>168852</v>
      </c>
      <c r="W19" s="508">
        <v>166616</v>
      </c>
      <c r="X19" s="509">
        <v>1.3420079704230085E-2</v>
      </c>
      <c r="Y19" s="513">
        <v>2.3828285964268576</v>
      </c>
      <c r="Z19" s="514">
        <v>2.4068761285662692</v>
      </c>
    </row>
    <row r="20" spans="1:26" ht="14.4" thickBot="1">
      <c r="A20" s="515" t="s">
        <v>57</v>
      </c>
      <c r="B20" s="516"/>
      <c r="C20" s="517">
        <v>95911</v>
      </c>
      <c r="D20" s="517">
        <v>95573</v>
      </c>
      <c r="E20" s="518">
        <v>3.5365636738409383E-3</v>
      </c>
      <c r="F20" s="517">
        <v>36467</v>
      </c>
      <c r="G20" s="517">
        <v>36541</v>
      </c>
      <c r="H20" s="518">
        <v>-2.0251224651761037E-3</v>
      </c>
      <c r="I20" s="517">
        <v>59444</v>
      </c>
      <c r="J20" s="517">
        <v>59032</v>
      </c>
      <c r="K20" s="518">
        <v>6.9792654831277948E-3</v>
      </c>
      <c r="L20" s="510"/>
      <c r="M20" s="519">
        <v>0.48297153256206943</v>
      </c>
      <c r="N20" s="519">
        <v>0.46732399124849094</v>
      </c>
      <c r="O20" s="520">
        <v>1.6</v>
      </c>
      <c r="P20" s="517">
        <v>111465</v>
      </c>
      <c r="Q20" s="517">
        <v>113420</v>
      </c>
      <c r="R20" s="518">
        <v>-1.7236818903191679E-2</v>
      </c>
      <c r="S20" s="517">
        <v>230790</v>
      </c>
      <c r="T20" s="517">
        <v>242701</v>
      </c>
      <c r="U20" s="518">
        <v>-4.9076847643808638E-2</v>
      </c>
      <c r="V20" s="517">
        <v>214015</v>
      </c>
      <c r="W20" s="517">
        <v>213911</v>
      </c>
      <c r="X20" s="518">
        <v>4.8618350622455132E-4</v>
      </c>
      <c r="Y20" s="521">
        <v>2.2313916026316063</v>
      </c>
      <c r="Z20" s="522">
        <v>2.2381948876774822</v>
      </c>
    </row>
    <row r="21" spans="1:26" ht="13.8">
      <c r="A21" s="1031" t="s">
        <v>62</v>
      </c>
      <c r="B21" s="507" t="s">
        <v>54</v>
      </c>
      <c r="C21" s="508">
        <v>18050</v>
      </c>
      <c r="D21" s="508">
        <v>20281</v>
      </c>
      <c r="E21" s="509">
        <v>-0.1100044376510034</v>
      </c>
      <c r="F21" s="508">
        <v>8954</v>
      </c>
      <c r="G21" s="508">
        <v>8927</v>
      </c>
      <c r="H21" s="509">
        <v>3.0245323176879132E-3</v>
      </c>
      <c r="I21" s="508">
        <v>9096</v>
      </c>
      <c r="J21" s="508">
        <v>11354</v>
      </c>
      <c r="K21" s="509">
        <v>-0.1988726440021138</v>
      </c>
      <c r="L21" s="510"/>
      <c r="M21" s="511">
        <v>0.52011711601805544</v>
      </c>
      <c r="N21" s="511">
        <v>0.55088998295777314</v>
      </c>
      <c r="O21" s="512">
        <v>-3.1</v>
      </c>
      <c r="P21" s="508">
        <v>21317</v>
      </c>
      <c r="Q21" s="508">
        <v>23274</v>
      </c>
      <c r="R21" s="509">
        <v>-8.408524533814557E-2</v>
      </c>
      <c r="S21" s="508">
        <v>40985</v>
      </c>
      <c r="T21" s="508">
        <v>42248</v>
      </c>
      <c r="U21" s="509">
        <v>-2.9894906267752319E-2</v>
      </c>
      <c r="V21" s="508">
        <v>39260</v>
      </c>
      <c r="W21" s="508">
        <v>40827</v>
      </c>
      <c r="X21" s="509">
        <v>-3.8381463247360817E-2</v>
      </c>
      <c r="Y21" s="513">
        <v>2.1750692520775625</v>
      </c>
      <c r="Z21" s="514">
        <v>2.0130664168433507</v>
      </c>
    </row>
    <row r="22" spans="1:26" ht="14.4" thickBot="1">
      <c r="A22" s="1032"/>
      <c r="B22" s="507" t="s">
        <v>55</v>
      </c>
      <c r="C22" s="508">
        <v>56816</v>
      </c>
      <c r="D22" s="508">
        <v>40965</v>
      </c>
      <c r="E22" s="509">
        <v>0.38694007079213966</v>
      </c>
      <c r="F22" s="508">
        <v>34751</v>
      </c>
      <c r="G22" s="508">
        <v>25741</v>
      </c>
      <c r="H22" s="509">
        <v>0.35002525154422903</v>
      </c>
      <c r="I22" s="508">
        <v>22065</v>
      </c>
      <c r="J22" s="508">
        <v>15224</v>
      </c>
      <c r="K22" s="509">
        <v>0.4493562795585917</v>
      </c>
      <c r="L22" s="510"/>
      <c r="M22" s="511">
        <v>0.65434167640366525</v>
      </c>
      <c r="N22" s="511">
        <v>0.71191467945903697</v>
      </c>
      <c r="O22" s="512">
        <v>-5.8000000000000007</v>
      </c>
      <c r="P22" s="508">
        <v>85122</v>
      </c>
      <c r="Q22" s="508">
        <v>66485</v>
      </c>
      <c r="R22" s="509">
        <v>0.280318868917801</v>
      </c>
      <c r="S22" s="508">
        <v>130088</v>
      </c>
      <c r="T22" s="508">
        <v>93389</v>
      </c>
      <c r="U22" s="509">
        <v>0.39296919337395197</v>
      </c>
      <c r="V22" s="508">
        <v>189118</v>
      </c>
      <c r="W22" s="508">
        <v>149828</v>
      </c>
      <c r="X22" s="509">
        <v>0.26223402835251086</v>
      </c>
      <c r="Y22" s="513">
        <v>3.328604618417347</v>
      </c>
      <c r="Z22" s="514">
        <v>3.6574636885145857</v>
      </c>
    </row>
    <row r="23" spans="1:26" ht="14.4" thickBot="1">
      <c r="A23" s="523" t="s">
        <v>57</v>
      </c>
      <c r="B23" s="524"/>
      <c r="C23" s="525">
        <v>74866</v>
      </c>
      <c r="D23" s="525">
        <v>61246</v>
      </c>
      <c r="E23" s="526">
        <v>0.22238186983639749</v>
      </c>
      <c r="F23" s="525">
        <v>43705</v>
      </c>
      <c r="G23" s="525">
        <v>34668</v>
      </c>
      <c r="H23" s="526">
        <v>0.26067266643590631</v>
      </c>
      <c r="I23" s="525">
        <v>31161</v>
      </c>
      <c r="J23" s="525">
        <v>26578</v>
      </c>
      <c r="K23" s="526">
        <v>0.17243584919858529</v>
      </c>
      <c r="L23" s="527"/>
      <c r="M23" s="528">
        <v>0.62218468139332328</v>
      </c>
      <c r="N23" s="528">
        <v>0.6617589595759269</v>
      </c>
      <c r="O23" s="529">
        <v>-4</v>
      </c>
      <c r="P23" s="525">
        <v>106439</v>
      </c>
      <c r="Q23" s="525">
        <v>89759</v>
      </c>
      <c r="R23" s="526">
        <v>0.18583094731447544</v>
      </c>
      <c r="S23" s="525">
        <v>171073</v>
      </c>
      <c r="T23" s="525">
        <v>135637</v>
      </c>
      <c r="U23" s="526">
        <v>0.26125614692156268</v>
      </c>
      <c r="V23" s="525">
        <v>228378</v>
      </c>
      <c r="W23" s="525">
        <v>190655</v>
      </c>
      <c r="X23" s="526">
        <v>0.19786000891662953</v>
      </c>
      <c r="Y23" s="530">
        <v>3.0504902091737236</v>
      </c>
      <c r="Z23" s="531">
        <v>3.1129379877869576</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40" t="s">
        <v>63</v>
      </c>
      <c r="B25" s="1041"/>
      <c r="C25" s="540">
        <v>1648764</v>
      </c>
      <c r="D25" s="540">
        <v>1572750</v>
      </c>
      <c r="E25" s="541">
        <v>4.8331902718168812E-2</v>
      </c>
      <c r="F25" s="540">
        <v>1097741</v>
      </c>
      <c r="G25" s="540">
        <v>1026258</v>
      </c>
      <c r="H25" s="541">
        <v>6.9654024621488939E-2</v>
      </c>
      <c r="I25" s="540">
        <v>551023</v>
      </c>
      <c r="J25" s="540">
        <v>546492</v>
      </c>
      <c r="K25" s="541">
        <v>8.2910637301186474E-3</v>
      </c>
      <c r="L25" s="542"/>
      <c r="M25" s="543">
        <v>0.68490020320126788</v>
      </c>
      <c r="N25" s="543">
        <v>0.68221100480997943</v>
      </c>
      <c r="O25" s="544">
        <v>0.3</v>
      </c>
      <c r="P25" s="540">
        <v>2221193</v>
      </c>
      <c r="Q25" s="540">
        <v>2168334</v>
      </c>
      <c r="R25" s="541">
        <v>2.4377701959200013E-2</v>
      </c>
      <c r="S25" s="540">
        <v>3243090</v>
      </c>
      <c r="T25" s="540">
        <v>3178392</v>
      </c>
      <c r="U25" s="541">
        <v>2.0355576027123148E-2</v>
      </c>
      <c r="V25" s="540">
        <v>4321405</v>
      </c>
      <c r="W25" s="540">
        <v>4136227</v>
      </c>
      <c r="X25" s="541">
        <v>4.4769786571191572E-2</v>
      </c>
      <c r="Y25" s="545">
        <v>2.6209966981326618</v>
      </c>
      <c r="Z25" s="546">
        <v>2.6299329200445078</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42" t="s">
        <v>64</v>
      </c>
      <c r="B27" s="1043"/>
      <c r="C27" s="551">
        <v>76008</v>
      </c>
      <c r="D27" s="551">
        <v>80295</v>
      </c>
      <c r="E27" s="552">
        <v>-5.3390622081076033E-2</v>
      </c>
      <c r="F27" s="551">
        <v>16843</v>
      </c>
      <c r="G27" s="551">
        <v>16459</v>
      </c>
      <c r="H27" s="552">
        <v>2.3330700528586185E-2</v>
      </c>
      <c r="I27" s="551">
        <v>59165</v>
      </c>
      <c r="J27" s="551">
        <v>63836</v>
      </c>
      <c r="K27" s="552">
        <v>-7.3171877937214108E-2</v>
      </c>
      <c r="L27" s="553"/>
      <c r="M27" s="554">
        <v>0.4289335823461593</v>
      </c>
      <c r="N27" s="554">
        <v>0.38343412613499178</v>
      </c>
      <c r="O27" s="555">
        <v>4.5</v>
      </c>
      <c r="P27" s="551">
        <v>63619</v>
      </c>
      <c r="Q27" s="551">
        <v>67017</v>
      </c>
      <c r="R27" s="552">
        <v>-5.0703552829878984E-2</v>
      </c>
      <c r="S27" s="551">
        <v>148319</v>
      </c>
      <c r="T27" s="551">
        <v>174781</v>
      </c>
      <c r="U27" s="552">
        <v>-0.15140089597839582</v>
      </c>
      <c r="V27" s="551">
        <v>156501</v>
      </c>
      <c r="W27" s="551">
        <v>163698</v>
      </c>
      <c r="X27" s="552">
        <v>-4.3965106476560496E-2</v>
      </c>
      <c r="Y27" s="556">
        <v>2.0590069466371963</v>
      </c>
      <c r="Z27" s="557">
        <v>2.0387072669531103</v>
      </c>
    </row>
    <row r="28" spans="1:26">
      <c r="O28" s="558"/>
    </row>
    <row r="30" spans="1:26" ht="23.4" thickBot="1">
      <c r="A30" s="1044" t="s">
        <v>65</v>
      </c>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row>
    <row r="31" spans="1:26" ht="13.8">
      <c r="A31" s="494"/>
      <c r="B31" s="495"/>
      <c r="C31" s="1035" t="s">
        <v>40</v>
      </c>
      <c r="D31" s="1035"/>
      <c r="E31" s="496" t="s">
        <v>41</v>
      </c>
      <c r="F31" s="1035" t="s">
        <v>42</v>
      </c>
      <c r="G31" s="1035"/>
      <c r="H31" s="496" t="s">
        <v>41</v>
      </c>
      <c r="I31" s="1035" t="s">
        <v>43</v>
      </c>
      <c r="J31" s="1035"/>
      <c r="K31" s="497" t="s">
        <v>41</v>
      </c>
      <c r="L31" s="498"/>
      <c r="M31" s="1036" t="s">
        <v>44</v>
      </c>
      <c r="N31" s="1036"/>
      <c r="O31" s="496" t="s">
        <v>45</v>
      </c>
      <c r="P31" s="1035" t="s">
        <v>46</v>
      </c>
      <c r="Q31" s="1035"/>
      <c r="R31" s="496" t="s">
        <v>41</v>
      </c>
      <c r="S31" s="1035" t="s">
        <v>47</v>
      </c>
      <c r="T31" s="1035"/>
      <c r="U31" s="496" t="s">
        <v>41</v>
      </c>
      <c r="V31" s="1035" t="s">
        <v>48</v>
      </c>
      <c r="W31" s="1035"/>
      <c r="X31" s="496" t="s">
        <v>41</v>
      </c>
      <c r="Y31" s="1037" t="s">
        <v>49</v>
      </c>
      <c r="Z31" s="1038"/>
    </row>
    <row r="32" spans="1:26" ht="28.5" customHeight="1" thickBot="1">
      <c r="A32" s="1045" t="s">
        <v>51</v>
      </c>
      <c r="B32" s="1046"/>
      <c r="C32" s="501">
        <v>2015</v>
      </c>
      <c r="D32" s="501">
        <v>2014</v>
      </c>
      <c r="E32" s="502" t="s">
        <v>52</v>
      </c>
      <c r="F32" s="501">
        <v>2015</v>
      </c>
      <c r="G32" s="501">
        <v>2014</v>
      </c>
      <c r="H32" s="502" t="s">
        <v>52</v>
      </c>
      <c r="I32" s="501">
        <v>2015</v>
      </c>
      <c r="J32" s="501">
        <v>2014</v>
      </c>
      <c r="K32" s="502" t="s">
        <v>52</v>
      </c>
      <c r="L32" s="503"/>
      <c r="M32" s="501">
        <v>2015</v>
      </c>
      <c r="N32" s="501">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3.8">
      <c r="A33" s="1047" t="s">
        <v>54</v>
      </c>
      <c r="B33" s="1048"/>
      <c r="C33" s="559">
        <f>C7+C11+C14+C18+C21</f>
        <v>248938</v>
      </c>
      <c r="D33" s="559">
        <f>D7+D11+D14+D18+D21</f>
        <v>253178</v>
      </c>
      <c r="E33" s="509">
        <f>(C33-D33)/D33</f>
        <v>-1.674711072842032E-2</v>
      </c>
      <c r="F33" s="559">
        <f>F7+F11+F14+F18+F21</f>
        <v>108628</v>
      </c>
      <c r="G33" s="559">
        <f>G7+G11+G14+G18+G21</f>
        <v>106259</v>
      </c>
      <c r="H33" s="509">
        <f>(F33-G33)/G33</f>
        <v>2.2294582105986317E-2</v>
      </c>
      <c r="I33" s="559">
        <f>I7+I11+I14+I18+I21</f>
        <v>140310</v>
      </c>
      <c r="J33" s="559">
        <f>J7+J11+J14+J18+J21</f>
        <v>146919</v>
      </c>
      <c r="K33" s="509">
        <f>(I33-J33)/J33</f>
        <v>-4.4983970759398036E-2</v>
      </c>
      <c r="L33" s="560"/>
      <c r="M33" s="561">
        <f t="shared" ref="M33:N35" si="0">P33/S33</f>
        <v>0.4532655590025596</v>
      </c>
      <c r="N33" s="561">
        <f t="shared" si="0"/>
        <v>0.4373723270353736</v>
      </c>
      <c r="O33" s="512">
        <f>ROUND(+M33-N33,3)*100</f>
        <v>1.6</v>
      </c>
      <c r="P33" s="559">
        <f>P7+P11+P14+P18+P21</f>
        <v>250572</v>
      </c>
      <c r="Q33" s="559">
        <f>Q7+Q11+Q14+Q18+Q21</f>
        <v>254360</v>
      </c>
      <c r="R33" s="509">
        <f>(P33-Q33)/Q33</f>
        <v>-1.4892278660166692E-2</v>
      </c>
      <c r="S33" s="559">
        <f>S7+S11+S14+S18+S21</f>
        <v>552815</v>
      </c>
      <c r="T33" s="559">
        <f>T7+T11+T14+T18+T21</f>
        <v>581564</v>
      </c>
      <c r="U33" s="509">
        <f>(S33-T33)/T33</f>
        <v>-4.9433940202626023E-2</v>
      </c>
      <c r="V33" s="559">
        <f>V7+V11+V14+V18+V21</f>
        <v>519042</v>
      </c>
      <c r="W33" s="559">
        <f>W7+W11+W14+W18+W21</f>
        <v>523092</v>
      </c>
      <c r="X33" s="509">
        <f>(V33-W33)/W33</f>
        <v>-7.7424238948406781E-3</v>
      </c>
      <c r="Y33" s="562">
        <f t="shared" ref="Y33:Z35" si="1">V33/C33</f>
        <v>2.0850251869943519</v>
      </c>
      <c r="Z33" s="563">
        <f t="shared" si="1"/>
        <v>2.0661036898940668</v>
      </c>
    </row>
    <row r="34" spans="1:26" ht="13.8">
      <c r="A34" s="1049" t="s">
        <v>55</v>
      </c>
      <c r="B34" s="1050"/>
      <c r="C34" s="564">
        <f>C8+C12+C19+C15+C22</f>
        <v>448649</v>
      </c>
      <c r="D34" s="564">
        <f>D8+D12+D19+D15+D22</f>
        <v>385068</v>
      </c>
      <c r="E34" s="565">
        <f>(C34-D34)/D34</f>
        <v>0.16511629114857634</v>
      </c>
      <c r="F34" s="564">
        <f>F8+F12+F19+F15+F22</f>
        <v>255874</v>
      </c>
      <c r="G34" s="564">
        <f>G8+G12+G19+G15+G22</f>
        <v>213014</v>
      </c>
      <c r="H34" s="565">
        <f>(F34-G34)/G34</f>
        <v>0.20120743237533684</v>
      </c>
      <c r="I34" s="564">
        <f>I8+I12+I19+I15+I22</f>
        <v>192775</v>
      </c>
      <c r="J34" s="564">
        <f>J8+J12+J19+J15+J22</f>
        <v>172054</v>
      </c>
      <c r="K34" s="565">
        <f>(I34-J34)/J34</f>
        <v>0.12043311983447057</v>
      </c>
      <c r="L34" s="560"/>
      <c r="M34" s="566">
        <f t="shared" si="0"/>
        <v>0.64336084866338505</v>
      </c>
      <c r="N34" s="567">
        <f t="shared" si="0"/>
        <v>0.62456501374050555</v>
      </c>
      <c r="O34" s="568">
        <f>ROUND(+M34-N34,3)*100</f>
        <v>1.9</v>
      </c>
      <c r="P34" s="564">
        <f>P8+P12+P19+P15+P22</f>
        <v>559529</v>
      </c>
      <c r="Q34" s="564">
        <f>Q8+Q12+Q19+Q15+Q22</f>
        <v>481361</v>
      </c>
      <c r="R34" s="565">
        <f>(P34-Q34)/Q34</f>
        <v>0.16238955794092169</v>
      </c>
      <c r="S34" s="564">
        <f>S8+S12+S19+S15+S22</f>
        <v>869697</v>
      </c>
      <c r="T34" s="564">
        <f>T8+T12+T19+T15+T22</f>
        <v>770714</v>
      </c>
      <c r="U34" s="565">
        <f>(S34-T34)/T34</f>
        <v>0.128430260771181</v>
      </c>
      <c r="V34" s="564">
        <f>V8+V12+V19+V15+V22</f>
        <v>1114660</v>
      </c>
      <c r="W34" s="564">
        <f>W8+W12+W19+W15+W22</f>
        <v>953958</v>
      </c>
      <c r="X34" s="565">
        <f>(V34-W34)/W34</f>
        <v>0.16845815014916798</v>
      </c>
      <c r="Y34" s="569">
        <f t="shared" si="1"/>
        <v>2.4844811868520824</v>
      </c>
      <c r="Z34" s="570">
        <f t="shared" si="1"/>
        <v>2.4773754246003303</v>
      </c>
    </row>
    <row r="35" spans="1:26" ht="14.4" thickBot="1">
      <c r="A35" s="1051" t="s">
        <v>56</v>
      </c>
      <c r="B35" s="1052"/>
      <c r="C35" s="571">
        <f>C9+C16</f>
        <v>951177</v>
      </c>
      <c r="D35" s="572">
        <f>D9+D16</f>
        <v>934504</v>
      </c>
      <c r="E35" s="573">
        <f>(C35-D35)/D35</f>
        <v>1.7841550169929717E-2</v>
      </c>
      <c r="F35" s="574">
        <f>F9+F16</f>
        <v>733239</v>
      </c>
      <c r="G35" s="572">
        <f>G9+G16</f>
        <v>706985</v>
      </c>
      <c r="H35" s="573">
        <f>(F35-G35)/G35</f>
        <v>3.7135158454564103E-2</v>
      </c>
      <c r="I35" s="574">
        <f>I9+I16</f>
        <v>217938</v>
      </c>
      <c r="J35" s="572">
        <f>J9+J16</f>
        <v>227519</v>
      </c>
      <c r="K35" s="575">
        <f>(I35-J35)/J35</f>
        <v>-4.2110768770959789E-2</v>
      </c>
      <c r="L35" s="576"/>
      <c r="M35" s="577">
        <f t="shared" si="0"/>
        <v>0.7750791232235037</v>
      </c>
      <c r="N35" s="578">
        <f t="shared" si="0"/>
        <v>0.78451454837978352</v>
      </c>
      <c r="O35" s="579">
        <f>ROUND(+M35-N35,3)*100</f>
        <v>-0.89999999999999991</v>
      </c>
      <c r="P35" s="574">
        <f>P9+P16</f>
        <v>1411092</v>
      </c>
      <c r="Q35" s="572">
        <f>Q9+Q16</f>
        <v>1432613</v>
      </c>
      <c r="R35" s="573">
        <f>(P35-Q35)/Q35</f>
        <v>-1.5022200692022199E-2</v>
      </c>
      <c r="S35" s="574">
        <f>S9+S16</f>
        <v>1820578</v>
      </c>
      <c r="T35" s="572">
        <f>T9+T16</f>
        <v>1826114</v>
      </c>
      <c r="U35" s="573">
        <f>(S35-T35)/T35</f>
        <v>-3.0315741514494714E-3</v>
      </c>
      <c r="V35" s="574">
        <f>V9+V16</f>
        <v>2687703</v>
      </c>
      <c r="W35" s="572">
        <f>W9+W16</f>
        <v>2659177</v>
      </c>
      <c r="X35" s="575">
        <f>(V35-W35)/W35</f>
        <v>1.0727379185364495E-2</v>
      </c>
      <c r="Y35" s="580">
        <f t="shared" si="1"/>
        <v>2.8256602083523887</v>
      </c>
      <c r="Z35" s="581">
        <f t="shared" si="1"/>
        <v>2.8455490827219574</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40" t="s">
        <v>63</v>
      </c>
      <c r="B37" s="1041"/>
      <c r="C37" s="589">
        <f>SUM(C33:C35)</f>
        <v>1648764</v>
      </c>
      <c r="D37" s="589">
        <f>SUM(D33:D35)</f>
        <v>1572750</v>
      </c>
      <c r="E37" s="541">
        <f>(C37-D37)/D37</f>
        <v>4.8331902718168812E-2</v>
      </c>
      <c r="F37" s="589">
        <f>SUM(F33:F35)</f>
        <v>1097741</v>
      </c>
      <c r="G37" s="589">
        <f>SUM(G33:G35)</f>
        <v>1026258</v>
      </c>
      <c r="H37" s="541">
        <f>(F37-G37)/G37</f>
        <v>6.9654024621488939E-2</v>
      </c>
      <c r="I37" s="589">
        <f>SUM(I33:I35)</f>
        <v>551023</v>
      </c>
      <c r="J37" s="589">
        <f>SUM(J33:J35)</f>
        <v>546492</v>
      </c>
      <c r="K37" s="541">
        <f>(I37-J37)/J37</f>
        <v>8.2910637301186474E-3</v>
      </c>
      <c r="L37" s="590"/>
      <c r="M37" s="591">
        <f>P37/S37</f>
        <v>0.68490020320126788</v>
      </c>
      <c r="N37" s="591">
        <f>Q37/T37</f>
        <v>0.68221100480997943</v>
      </c>
      <c r="O37" s="544">
        <f>ROUND(+M37-N37,3)*100</f>
        <v>0.3</v>
      </c>
      <c r="P37" s="589">
        <f>SUM(P33:P35)</f>
        <v>2221193</v>
      </c>
      <c r="Q37" s="589">
        <f>SUM(Q33:Q35)</f>
        <v>2168334</v>
      </c>
      <c r="R37" s="541">
        <f>(P37-Q37)/Q37</f>
        <v>2.4377701959200013E-2</v>
      </c>
      <c r="S37" s="589">
        <f>SUM(S33:S35)</f>
        <v>3243090</v>
      </c>
      <c r="T37" s="589">
        <f>SUM(T33:T35)</f>
        <v>3178392</v>
      </c>
      <c r="U37" s="541">
        <f>(S37-T37)/T37</f>
        <v>2.0355576027123148E-2</v>
      </c>
      <c r="V37" s="589">
        <f>SUM(V33:V35)</f>
        <v>4321405</v>
      </c>
      <c r="W37" s="589">
        <f>SUM(W33:W35)</f>
        <v>4136227</v>
      </c>
      <c r="X37" s="541">
        <f>(V37-W37)/W37</f>
        <v>4.4769786571191572E-2</v>
      </c>
      <c r="Y37" s="592">
        <f>V37/C37</f>
        <v>2.6209966981326618</v>
      </c>
      <c r="Z37" s="593">
        <f>W37/D37</f>
        <v>2.6299329200445078</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44" t="s">
        <v>66</v>
      </c>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row>
    <row r="41" spans="1:26" ht="13.8">
      <c r="A41" s="494"/>
      <c r="B41" s="495"/>
      <c r="C41" s="1035" t="s">
        <v>40</v>
      </c>
      <c r="D41" s="1035"/>
      <c r="E41" s="496" t="s">
        <v>41</v>
      </c>
      <c r="F41" s="1035" t="s">
        <v>42</v>
      </c>
      <c r="G41" s="1035"/>
      <c r="H41" s="496" t="s">
        <v>41</v>
      </c>
      <c r="I41" s="1035" t="s">
        <v>43</v>
      </c>
      <c r="J41" s="1035"/>
      <c r="K41" s="497" t="s">
        <v>41</v>
      </c>
      <c r="L41" s="498"/>
      <c r="M41" s="1036" t="s">
        <v>44</v>
      </c>
      <c r="N41" s="1036"/>
      <c r="O41" s="496" t="s">
        <v>45</v>
      </c>
      <c r="P41" s="1035" t="s">
        <v>46</v>
      </c>
      <c r="Q41" s="1035"/>
      <c r="R41" s="496" t="s">
        <v>41</v>
      </c>
      <c r="S41" s="1035" t="s">
        <v>47</v>
      </c>
      <c r="T41" s="1035"/>
      <c r="U41" s="496" t="s">
        <v>41</v>
      </c>
      <c r="V41" s="1035" t="s">
        <v>48</v>
      </c>
      <c r="W41" s="1035"/>
      <c r="X41" s="496" t="s">
        <v>41</v>
      </c>
      <c r="Y41" s="1037" t="s">
        <v>49</v>
      </c>
      <c r="Z41" s="1038"/>
    </row>
    <row r="42" spans="1:26" ht="14.4" thickBot="1">
      <c r="A42" s="1053" t="s">
        <v>50</v>
      </c>
      <c r="B42" s="1054"/>
      <c r="C42" s="501">
        <v>2015</v>
      </c>
      <c r="D42" s="501">
        <v>2014</v>
      </c>
      <c r="E42" s="502" t="s">
        <v>52</v>
      </c>
      <c r="F42" s="501">
        <v>2015</v>
      </c>
      <c r="G42" s="501">
        <v>2014</v>
      </c>
      <c r="H42" s="502" t="s">
        <v>52</v>
      </c>
      <c r="I42" s="501">
        <v>2015</v>
      </c>
      <c r="J42" s="501">
        <v>2014</v>
      </c>
      <c r="K42" s="502" t="s">
        <v>52</v>
      </c>
      <c r="L42" s="503"/>
      <c r="M42" s="501">
        <v>2015</v>
      </c>
      <c r="N42" s="501">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3.8">
      <c r="A43" s="1055" t="s">
        <v>53</v>
      </c>
      <c r="B43" s="1056"/>
      <c r="C43" s="582">
        <f>C10</f>
        <v>953627</v>
      </c>
      <c r="D43" s="598">
        <f>D10</f>
        <v>883276</v>
      </c>
      <c r="E43" s="583">
        <f>(C43-D43)/D43</f>
        <v>7.964781110321123E-2</v>
      </c>
      <c r="F43" s="582">
        <f>F10</f>
        <v>780817</v>
      </c>
      <c r="G43" s="598">
        <f>G10</f>
        <v>722635</v>
      </c>
      <c r="H43" s="583">
        <f>(F43-G43)/G43</f>
        <v>8.0513675645381144E-2</v>
      </c>
      <c r="I43" s="582">
        <f>I10</f>
        <v>172810</v>
      </c>
      <c r="J43" s="598">
        <f>J10</f>
        <v>160641</v>
      </c>
      <c r="K43" s="583">
        <f>(I43-J43)/J43</f>
        <v>7.5752765483282594E-2</v>
      </c>
      <c r="L43" s="560"/>
      <c r="M43" s="586">
        <f t="shared" ref="M43:N47" si="2">P43/S43</f>
        <v>0.77198831989520822</v>
      </c>
      <c r="N43" s="599">
        <f t="shared" si="2"/>
        <v>0.78219789022963404</v>
      </c>
      <c r="O43" s="587">
        <f>ROUND(+M43-N43,3)*100</f>
        <v>-1</v>
      </c>
      <c r="P43" s="582">
        <f>P10</f>
        <v>1388509</v>
      </c>
      <c r="Q43" s="598">
        <f>Q10</f>
        <v>1335739</v>
      </c>
      <c r="R43" s="583">
        <f>(P43-Q43)/Q43</f>
        <v>3.9506220900939477E-2</v>
      </c>
      <c r="S43" s="582">
        <f>S10</f>
        <v>1798614</v>
      </c>
      <c r="T43" s="598">
        <f>T10</f>
        <v>1707674</v>
      </c>
      <c r="U43" s="583">
        <f>(S43-T43)/T43</f>
        <v>5.325372407145626E-2</v>
      </c>
      <c r="V43" s="582">
        <f>V10</f>
        <v>2500115</v>
      </c>
      <c r="W43" s="598">
        <f>W10</f>
        <v>2327981</v>
      </c>
      <c r="X43" s="583">
        <f>(V43-W43)/W43</f>
        <v>7.3941325122498847E-2</v>
      </c>
      <c r="Y43" s="588">
        <f t="shared" ref="Y43:Z47" si="3">V43/C43</f>
        <v>2.6216906610236497</v>
      </c>
      <c r="Z43" s="600">
        <f t="shared" si="3"/>
        <v>2.6356212554173326</v>
      </c>
    </row>
    <row r="44" spans="1:26" s="601" customFormat="1" ht="13.8">
      <c r="A44" s="1057" t="s">
        <v>58</v>
      </c>
      <c r="B44" s="1058"/>
      <c r="C44" s="602">
        <f>C13</f>
        <v>210360</v>
      </c>
      <c r="D44" s="603">
        <f>D13</f>
        <v>219078</v>
      </c>
      <c r="E44" s="604">
        <f>(C44-D44)/D44</f>
        <v>-3.9794045956234765E-2</v>
      </c>
      <c r="F44" s="602">
        <f>F13</f>
        <v>56047</v>
      </c>
      <c r="G44" s="603">
        <f>G13</f>
        <v>54967</v>
      </c>
      <c r="H44" s="604">
        <f>(F44-G44)/G44</f>
        <v>1.9648152527880363E-2</v>
      </c>
      <c r="I44" s="602">
        <f>I13</f>
        <v>154313</v>
      </c>
      <c r="J44" s="603">
        <f>J13</f>
        <v>164111</v>
      </c>
      <c r="K44" s="604">
        <f>(I44-J44)/J44</f>
        <v>-5.9703493367294087E-2</v>
      </c>
      <c r="L44" s="560"/>
      <c r="M44" s="605">
        <f t="shared" si="2"/>
        <v>0.49887746661940208</v>
      </c>
      <c r="N44" s="606">
        <f t="shared" si="2"/>
        <v>0.4549318526216467</v>
      </c>
      <c r="O44" s="607">
        <f>ROUND(+M44-N44,3)*100</f>
        <v>4.3999999999999995</v>
      </c>
      <c r="P44" s="602">
        <f>P13</f>
        <v>211100</v>
      </c>
      <c r="Q44" s="603">
        <f>Q13</f>
        <v>209250</v>
      </c>
      <c r="R44" s="604">
        <f>(P44-Q44)/Q44</f>
        <v>8.8410991636798091E-3</v>
      </c>
      <c r="S44" s="602">
        <f>S13</f>
        <v>423150</v>
      </c>
      <c r="T44" s="603">
        <f>T13</f>
        <v>459959</v>
      </c>
      <c r="U44" s="604">
        <f>(S44-T44)/T44</f>
        <v>-8.0026698031781099E-2</v>
      </c>
      <c r="V44" s="602">
        <f>V13</f>
        <v>469163</v>
      </c>
      <c r="W44" s="603">
        <f>W13</f>
        <v>477887</v>
      </c>
      <c r="X44" s="604">
        <f>(V44-W44)/W44</f>
        <v>-1.8255361623145221E-2</v>
      </c>
      <c r="Y44" s="608">
        <f t="shared" si="3"/>
        <v>2.2302861760791024</v>
      </c>
      <c r="Z44" s="609">
        <f t="shared" si="3"/>
        <v>2.1813554989547104</v>
      </c>
    </row>
    <row r="45" spans="1:26" s="601" customFormat="1" ht="13.8">
      <c r="A45" s="1057" t="s">
        <v>59</v>
      </c>
      <c r="B45" s="1058"/>
      <c r="C45" s="602">
        <f>C17</f>
        <v>314000</v>
      </c>
      <c r="D45" s="603">
        <f>D17</f>
        <v>313577</v>
      </c>
      <c r="E45" s="604">
        <f>(C45-D45)/D45</f>
        <v>1.3489509753585244E-3</v>
      </c>
      <c r="F45" s="602">
        <f>F17</f>
        <v>180705</v>
      </c>
      <c r="G45" s="603">
        <f>G17</f>
        <v>177447</v>
      </c>
      <c r="H45" s="604">
        <f>(F45-G45)/G45</f>
        <v>1.8360411841282186E-2</v>
      </c>
      <c r="I45" s="602">
        <f>I17</f>
        <v>133295</v>
      </c>
      <c r="J45" s="603">
        <f>J17</f>
        <v>136130</v>
      </c>
      <c r="K45" s="604">
        <f>(I45-J45)/J45</f>
        <v>-2.0825681334018954E-2</v>
      </c>
      <c r="L45" s="560"/>
      <c r="M45" s="605">
        <f t="shared" si="2"/>
        <v>0.65166119687535817</v>
      </c>
      <c r="N45" s="606">
        <f t="shared" si="2"/>
        <v>0.66437705262791713</v>
      </c>
      <c r="O45" s="607">
        <f>ROUND(+M45-N45,3)*100</f>
        <v>-1.3</v>
      </c>
      <c r="P45" s="602">
        <f>P17</f>
        <v>403680</v>
      </c>
      <c r="Q45" s="603">
        <f>Q17</f>
        <v>420166</v>
      </c>
      <c r="R45" s="604">
        <f>(P45-Q45)/Q45</f>
        <v>-3.9236873045415385E-2</v>
      </c>
      <c r="S45" s="602">
        <f>S17</f>
        <v>619463</v>
      </c>
      <c r="T45" s="603">
        <f>T17</f>
        <v>632421</v>
      </c>
      <c r="U45" s="604">
        <f>(S45-T45)/T45</f>
        <v>-2.0489515686544248E-2</v>
      </c>
      <c r="V45" s="602">
        <f>V17</f>
        <v>909734</v>
      </c>
      <c r="W45" s="603">
        <f>W17</f>
        <v>925793</v>
      </c>
      <c r="X45" s="604">
        <f>(V45-W45)/W45</f>
        <v>-1.7346210221939461E-2</v>
      </c>
      <c r="Y45" s="608">
        <f t="shared" si="3"/>
        <v>2.8972420382165605</v>
      </c>
      <c r="Z45" s="609">
        <f t="shared" si="3"/>
        <v>2.9523625776125164</v>
      </c>
    </row>
    <row r="46" spans="1:26" s="601" customFormat="1" ht="13.8">
      <c r="A46" s="1057" t="s">
        <v>60</v>
      </c>
      <c r="B46" s="1058"/>
      <c r="C46" s="602">
        <f>C20</f>
        <v>95911</v>
      </c>
      <c r="D46" s="603">
        <f>D20</f>
        <v>95573</v>
      </c>
      <c r="E46" s="604">
        <f>(C46-D46)/D46</f>
        <v>3.5365636738409383E-3</v>
      </c>
      <c r="F46" s="602">
        <f>F20</f>
        <v>36467</v>
      </c>
      <c r="G46" s="603">
        <f>G20</f>
        <v>36541</v>
      </c>
      <c r="H46" s="604">
        <f>(F46-G46)/G46</f>
        <v>-2.0251224651761037E-3</v>
      </c>
      <c r="I46" s="602">
        <f>I20</f>
        <v>59444</v>
      </c>
      <c r="J46" s="603">
        <f>J20</f>
        <v>59032</v>
      </c>
      <c r="K46" s="604">
        <f>(I46-J46)/J46</f>
        <v>6.9792654831277948E-3</v>
      </c>
      <c r="L46" s="560"/>
      <c r="M46" s="605">
        <f t="shared" si="2"/>
        <v>0.48297153256206943</v>
      </c>
      <c r="N46" s="606">
        <f t="shared" si="2"/>
        <v>0.46732399124849094</v>
      </c>
      <c r="O46" s="607">
        <f>ROUND(+M46-N46,3)*100</f>
        <v>1.6</v>
      </c>
      <c r="P46" s="602">
        <f>P20</f>
        <v>111465</v>
      </c>
      <c r="Q46" s="603">
        <f>Q20</f>
        <v>113420</v>
      </c>
      <c r="R46" s="604">
        <f>(P46-Q46)/Q46</f>
        <v>-1.7236818903191679E-2</v>
      </c>
      <c r="S46" s="602">
        <f>S20</f>
        <v>230790</v>
      </c>
      <c r="T46" s="603">
        <f>T20</f>
        <v>242701</v>
      </c>
      <c r="U46" s="604">
        <f>(S46-T46)/T46</f>
        <v>-4.9076847643808638E-2</v>
      </c>
      <c r="V46" s="602">
        <f>V20</f>
        <v>214015</v>
      </c>
      <c r="W46" s="603">
        <f>W20</f>
        <v>213911</v>
      </c>
      <c r="X46" s="604">
        <f>(V46-W46)/W46</f>
        <v>4.8618350622455132E-4</v>
      </c>
      <c r="Y46" s="608">
        <f t="shared" si="3"/>
        <v>2.2313916026316063</v>
      </c>
      <c r="Z46" s="609">
        <f t="shared" si="3"/>
        <v>2.2381948876774822</v>
      </c>
    </row>
    <row r="47" spans="1:26" s="601" customFormat="1" ht="14.4" thickBot="1">
      <c r="A47" s="1059" t="s">
        <v>62</v>
      </c>
      <c r="B47" s="1060"/>
      <c r="C47" s="610">
        <f>C23</f>
        <v>74866</v>
      </c>
      <c r="D47" s="611">
        <f>D23</f>
        <v>61246</v>
      </c>
      <c r="E47" s="612">
        <f>(C47-D47)/D47</f>
        <v>0.22238186983639749</v>
      </c>
      <c r="F47" s="610">
        <f>F23</f>
        <v>43705</v>
      </c>
      <c r="G47" s="611">
        <f>G23</f>
        <v>34668</v>
      </c>
      <c r="H47" s="612">
        <f>(F47-G47)/G47</f>
        <v>0.26067266643590631</v>
      </c>
      <c r="I47" s="610">
        <f>I23</f>
        <v>31161</v>
      </c>
      <c r="J47" s="611">
        <f>J23</f>
        <v>26578</v>
      </c>
      <c r="K47" s="612">
        <f>(I47-J47)/J47</f>
        <v>0.17243584919858529</v>
      </c>
      <c r="L47" s="576"/>
      <c r="M47" s="613">
        <f t="shared" si="2"/>
        <v>0.62218468139332328</v>
      </c>
      <c r="N47" s="614">
        <f t="shared" si="2"/>
        <v>0.6617589595759269</v>
      </c>
      <c r="O47" s="615">
        <f>ROUND(+M47-N47,3)*100</f>
        <v>-4</v>
      </c>
      <c r="P47" s="610">
        <f>P23</f>
        <v>106439</v>
      </c>
      <c r="Q47" s="611">
        <f>Q23</f>
        <v>89759</v>
      </c>
      <c r="R47" s="612">
        <f>(P47-Q47)/Q47</f>
        <v>0.18583094731447544</v>
      </c>
      <c r="S47" s="610">
        <f>S23</f>
        <v>171073</v>
      </c>
      <c r="T47" s="611">
        <f>T23</f>
        <v>135637</v>
      </c>
      <c r="U47" s="612">
        <f>(S47-T47)/T47</f>
        <v>0.26125614692156268</v>
      </c>
      <c r="V47" s="610">
        <f>V23</f>
        <v>228378</v>
      </c>
      <c r="W47" s="611">
        <f>W23</f>
        <v>190655</v>
      </c>
      <c r="X47" s="612">
        <f>(V47-W47)/W47</f>
        <v>0.19786000891662953</v>
      </c>
      <c r="Y47" s="616">
        <f t="shared" si="3"/>
        <v>3.0504902091737236</v>
      </c>
      <c r="Z47" s="617">
        <f t="shared" si="3"/>
        <v>3.1129379877869576</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40" t="s">
        <v>63</v>
      </c>
      <c r="B49" s="1041"/>
      <c r="C49" s="589">
        <f>SUM(C43:C47)</f>
        <v>1648764</v>
      </c>
      <c r="D49" s="589">
        <f>SUM(D43:D47)</f>
        <v>1572750</v>
      </c>
      <c r="E49" s="541">
        <f>(C49-D49)/D49</f>
        <v>4.8331902718168812E-2</v>
      </c>
      <c r="F49" s="589">
        <f>SUM(F43:F47)</f>
        <v>1097741</v>
      </c>
      <c r="G49" s="589">
        <f>SUM(G43:G47)</f>
        <v>1026258</v>
      </c>
      <c r="H49" s="541">
        <f>(F49-G49)/G49</f>
        <v>6.9654024621488939E-2</v>
      </c>
      <c r="I49" s="589">
        <f>SUM(I43:I47)</f>
        <v>551023</v>
      </c>
      <c r="J49" s="589">
        <f>SUM(J43:J47)</f>
        <v>546492</v>
      </c>
      <c r="K49" s="541">
        <f>(I49-J49)/J49</f>
        <v>8.2910637301186474E-3</v>
      </c>
      <c r="L49" s="590"/>
      <c r="M49" s="591">
        <f>P49/S49</f>
        <v>0.68490020320126788</v>
      </c>
      <c r="N49" s="591">
        <f>Q49/T49</f>
        <v>0.68221100480997943</v>
      </c>
      <c r="O49" s="544">
        <f>ROUND(+M49-N49,3)*100</f>
        <v>0.3</v>
      </c>
      <c r="P49" s="589">
        <f>SUM(P43:P47)</f>
        <v>2221193</v>
      </c>
      <c r="Q49" s="589">
        <f>SUM(Q43:Q47)</f>
        <v>2168334</v>
      </c>
      <c r="R49" s="541">
        <f>(P49-Q49)/Q49</f>
        <v>2.4377701959200013E-2</v>
      </c>
      <c r="S49" s="589">
        <f>SUM(S43:S47)</f>
        <v>3243090</v>
      </c>
      <c r="T49" s="589">
        <f>SUM(T43:T47)</f>
        <v>3178392</v>
      </c>
      <c r="U49" s="541">
        <f>(S49-T49)/T49</f>
        <v>2.0355576027123148E-2</v>
      </c>
      <c r="V49" s="589">
        <f>SUM(V43:V47)</f>
        <v>4321405</v>
      </c>
      <c r="W49" s="589">
        <f>SUM(W43:W47)</f>
        <v>4136227</v>
      </c>
      <c r="X49" s="541">
        <f>(V49-W49)/W49</f>
        <v>4.4769786571191572E-2</v>
      </c>
      <c r="Y49" s="592">
        <f>V49/C49</f>
        <v>2.6209966981326618</v>
      </c>
      <c r="Z49" s="593">
        <f>W49/D49</f>
        <v>2.6299329200445078</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33" t="s">
        <v>38</v>
      </c>
      <c r="B1" s="1033"/>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row>
    <row r="2" spans="1:26" s="491" customFormat="1" ht="24.6">
      <c r="A2" s="1033" t="s">
        <v>36</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row>
    <row r="3" spans="1:26" s="491" customFormat="1" ht="20.399999999999999">
      <c r="E3" s="493"/>
      <c r="H3" s="493"/>
      <c r="K3" s="493"/>
      <c r="O3" s="493"/>
      <c r="R3" s="493"/>
      <c r="U3" s="493"/>
      <c r="Y3" s="493"/>
      <c r="Z3" s="493"/>
    </row>
    <row r="4" spans="1:26" ht="23.4" thickBot="1">
      <c r="A4" s="1034" t="s">
        <v>70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26" ht="13.8">
      <c r="A5" s="494"/>
      <c r="B5" s="495"/>
      <c r="C5" s="1035" t="s">
        <v>40</v>
      </c>
      <c r="D5" s="1035"/>
      <c r="E5" s="496" t="s">
        <v>41</v>
      </c>
      <c r="F5" s="1035" t="s">
        <v>42</v>
      </c>
      <c r="G5" s="1035"/>
      <c r="H5" s="496" t="s">
        <v>41</v>
      </c>
      <c r="I5" s="1035" t="s">
        <v>43</v>
      </c>
      <c r="J5" s="1035"/>
      <c r="K5" s="619" t="s">
        <v>41</v>
      </c>
      <c r="L5" s="498"/>
      <c r="M5" s="1036" t="s">
        <v>44</v>
      </c>
      <c r="N5" s="1036"/>
      <c r="O5" s="496" t="s">
        <v>45</v>
      </c>
      <c r="P5" s="1035" t="s">
        <v>46</v>
      </c>
      <c r="Q5" s="1035"/>
      <c r="R5" s="496" t="s">
        <v>41</v>
      </c>
      <c r="S5" s="1035" t="s">
        <v>47</v>
      </c>
      <c r="T5" s="1035"/>
      <c r="U5" s="496" t="s">
        <v>41</v>
      </c>
      <c r="V5" s="1035" t="s">
        <v>48</v>
      </c>
      <c r="W5" s="1035"/>
      <c r="X5" s="496" t="s">
        <v>41</v>
      </c>
      <c r="Y5" s="1035" t="s">
        <v>49</v>
      </c>
      <c r="Z5" s="1038"/>
    </row>
    <row r="6" spans="1:26" ht="28.2" thickBot="1">
      <c r="A6" s="499" t="s">
        <v>50</v>
      </c>
      <c r="B6" s="500" t="s">
        <v>51</v>
      </c>
      <c r="C6" s="501">
        <v>2014</v>
      </c>
      <c r="D6" s="501">
        <v>2013</v>
      </c>
      <c r="E6" s="502" t="s">
        <v>71</v>
      </c>
      <c r="F6" s="501">
        <v>2014</v>
      </c>
      <c r="G6" s="501">
        <v>2013</v>
      </c>
      <c r="H6" s="502" t="s">
        <v>71</v>
      </c>
      <c r="I6" s="501">
        <v>2014</v>
      </c>
      <c r="J6" s="501">
        <v>2013</v>
      </c>
      <c r="K6" s="502" t="s">
        <v>71</v>
      </c>
      <c r="L6" s="503"/>
      <c r="M6" s="620">
        <v>2014</v>
      </c>
      <c r="N6" s="620">
        <v>2013</v>
      </c>
      <c r="O6" s="502" t="s">
        <v>71</v>
      </c>
      <c r="P6" s="501">
        <v>2014</v>
      </c>
      <c r="Q6" s="501">
        <v>2013</v>
      </c>
      <c r="R6" s="502" t="s">
        <v>71</v>
      </c>
      <c r="S6" s="501">
        <v>2014</v>
      </c>
      <c r="T6" s="501">
        <v>2013</v>
      </c>
      <c r="U6" s="502" t="s">
        <v>71</v>
      </c>
      <c r="V6" s="501">
        <v>2014</v>
      </c>
      <c r="W6" s="501">
        <v>2013</v>
      </c>
      <c r="X6" s="502" t="s">
        <v>71</v>
      </c>
      <c r="Y6" s="501">
        <v>2014</v>
      </c>
      <c r="Z6" s="506">
        <v>2013</v>
      </c>
    </row>
    <row r="7" spans="1:26" ht="13.8">
      <c r="A7" s="1031" t="s">
        <v>53</v>
      </c>
      <c r="B7" s="507" t="s">
        <v>54</v>
      </c>
      <c r="C7" s="508">
        <v>26931</v>
      </c>
      <c r="D7" s="508">
        <v>25659</v>
      </c>
      <c r="E7" s="509">
        <v>4.9573249152344206E-2</v>
      </c>
      <c r="F7" s="508">
        <v>22272</v>
      </c>
      <c r="G7" s="508">
        <v>20299</v>
      </c>
      <c r="H7" s="509">
        <v>9.7196906251539483E-2</v>
      </c>
      <c r="I7" s="508">
        <v>4659</v>
      </c>
      <c r="J7" s="508">
        <v>5360</v>
      </c>
      <c r="K7" s="509">
        <v>-0.13078358208955224</v>
      </c>
      <c r="L7" s="621"/>
      <c r="M7" s="511">
        <v>0.65727916281932908</v>
      </c>
      <c r="N7" s="511">
        <v>0.63448689000506886</v>
      </c>
      <c r="O7" s="512">
        <v>2.2999999999999998</v>
      </c>
      <c r="P7" s="508">
        <v>29897</v>
      </c>
      <c r="Q7" s="508">
        <v>27538</v>
      </c>
      <c r="R7" s="509">
        <v>8.5663446873411292E-2</v>
      </c>
      <c r="S7" s="508">
        <v>45486</v>
      </c>
      <c r="T7" s="508">
        <v>43402</v>
      </c>
      <c r="U7" s="509">
        <v>4.8016220450670478E-2</v>
      </c>
      <c r="V7" s="508">
        <v>56628</v>
      </c>
      <c r="W7" s="508">
        <v>52583</v>
      </c>
      <c r="X7" s="509">
        <v>7.692600270049256E-2</v>
      </c>
      <c r="Y7" s="549">
        <v>2.1027069176785118</v>
      </c>
      <c r="Z7" s="514">
        <v>2.0493004403912858</v>
      </c>
    </row>
    <row r="8" spans="1:26" ht="13.8">
      <c r="A8" s="1039"/>
      <c r="B8" s="507" t="s">
        <v>55</v>
      </c>
      <c r="C8" s="508">
        <v>41134</v>
      </c>
      <c r="D8" s="508">
        <v>31800</v>
      </c>
      <c r="E8" s="509">
        <v>0.29352201257861638</v>
      </c>
      <c r="F8" s="508">
        <v>34673</v>
      </c>
      <c r="G8" s="508">
        <v>27786</v>
      </c>
      <c r="H8" s="509">
        <v>0.24785863384438206</v>
      </c>
      <c r="I8" s="508">
        <v>6461</v>
      </c>
      <c r="J8" s="508">
        <v>4014</v>
      </c>
      <c r="K8" s="509">
        <v>0.60961634280019927</v>
      </c>
      <c r="L8" s="621"/>
      <c r="M8" s="511">
        <v>0.83052237475485824</v>
      </c>
      <c r="N8" s="511">
        <v>0.7848445541654463</v>
      </c>
      <c r="O8" s="512">
        <v>4.5999999999999996</v>
      </c>
      <c r="P8" s="508">
        <v>46584</v>
      </c>
      <c r="Q8" s="508">
        <v>37514</v>
      </c>
      <c r="R8" s="509">
        <v>0.2417764034760356</v>
      </c>
      <c r="S8" s="508">
        <v>56090</v>
      </c>
      <c r="T8" s="508">
        <v>47798</v>
      </c>
      <c r="U8" s="509">
        <v>0.1734800619272773</v>
      </c>
      <c r="V8" s="508">
        <v>82856</v>
      </c>
      <c r="W8" s="508">
        <v>64484</v>
      </c>
      <c r="X8" s="509">
        <v>0.28490788412629492</v>
      </c>
      <c r="Y8" s="549">
        <v>2.0142947440073904</v>
      </c>
      <c r="Z8" s="514">
        <v>2.0277987421383648</v>
      </c>
    </row>
    <row r="9" spans="1:26" ht="14.4" thickBot="1">
      <c r="A9" s="1032"/>
      <c r="B9" s="507" t="s">
        <v>56</v>
      </c>
      <c r="C9" s="508">
        <v>186571</v>
      </c>
      <c r="D9" s="508">
        <v>180710</v>
      </c>
      <c r="E9" s="509">
        <v>3.2433180233523325E-2</v>
      </c>
      <c r="F9" s="508">
        <v>165370</v>
      </c>
      <c r="G9" s="508">
        <v>159942</v>
      </c>
      <c r="H9" s="509">
        <v>3.393730227207363E-2</v>
      </c>
      <c r="I9" s="508">
        <v>21201</v>
      </c>
      <c r="J9" s="508">
        <v>20768</v>
      </c>
      <c r="K9" s="509">
        <v>2.0849383667180279E-2</v>
      </c>
      <c r="L9" s="621"/>
      <c r="M9" s="511">
        <v>0.84670031348325669</v>
      </c>
      <c r="N9" s="511">
        <v>0.83601170656478918</v>
      </c>
      <c r="O9" s="512">
        <v>1.0999999999999999</v>
      </c>
      <c r="P9" s="508">
        <v>292242</v>
      </c>
      <c r="Q9" s="508">
        <v>286227</v>
      </c>
      <c r="R9" s="509">
        <v>2.1014788961209112E-2</v>
      </c>
      <c r="S9" s="508">
        <v>345154</v>
      </c>
      <c r="T9" s="508">
        <v>342372</v>
      </c>
      <c r="U9" s="509">
        <v>8.1256644819085681E-3</v>
      </c>
      <c r="V9" s="508">
        <v>508332</v>
      </c>
      <c r="W9" s="508">
        <v>488483</v>
      </c>
      <c r="X9" s="509">
        <v>4.0633962696757106E-2</v>
      </c>
      <c r="Y9" s="549">
        <v>2.7246035021519956</v>
      </c>
      <c r="Z9" s="514">
        <v>2.7031320900890932</v>
      </c>
    </row>
    <row r="10" spans="1:26" ht="14.4" thickBot="1">
      <c r="A10" s="622" t="s">
        <v>57</v>
      </c>
      <c r="B10" s="623"/>
      <c r="C10" s="624">
        <v>254636</v>
      </c>
      <c r="D10" s="624">
        <v>238169</v>
      </c>
      <c r="E10" s="625">
        <v>6.9139980434061526E-2</v>
      </c>
      <c r="F10" s="624">
        <v>222315</v>
      </c>
      <c r="G10" s="624">
        <v>208027</v>
      </c>
      <c r="H10" s="625">
        <v>6.8683392059684559E-2</v>
      </c>
      <c r="I10" s="624">
        <v>32321</v>
      </c>
      <c r="J10" s="624">
        <v>30142</v>
      </c>
      <c r="K10" s="625">
        <v>7.2291155198726031E-2</v>
      </c>
      <c r="L10" s="621"/>
      <c r="M10" s="626">
        <v>0.8253822219237571</v>
      </c>
      <c r="N10" s="626">
        <v>0.8101976142370817</v>
      </c>
      <c r="O10" s="627">
        <v>1.5</v>
      </c>
      <c r="P10" s="624">
        <v>368723</v>
      </c>
      <c r="Q10" s="624">
        <v>351279</v>
      </c>
      <c r="R10" s="625">
        <v>4.9658533530327745E-2</v>
      </c>
      <c r="S10" s="624">
        <v>446730</v>
      </c>
      <c r="T10" s="624">
        <v>433572</v>
      </c>
      <c r="U10" s="625">
        <v>3.0347900694694306E-2</v>
      </c>
      <c r="V10" s="624">
        <v>647816</v>
      </c>
      <c r="W10" s="624">
        <v>605550</v>
      </c>
      <c r="X10" s="625">
        <v>6.9797704566096935E-2</v>
      </c>
      <c r="Y10" s="628">
        <v>2.5440864606732747</v>
      </c>
      <c r="Z10" s="629">
        <v>2.5425223265832244</v>
      </c>
    </row>
    <row r="11" spans="1:26" ht="13.8">
      <c r="A11" s="1039" t="s">
        <v>58</v>
      </c>
      <c r="B11" s="507" t="s">
        <v>54</v>
      </c>
      <c r="C11" s="508">
        <v>22084</v>
      </c>
      <c r="D11" s="508">
        <v>21922</v>
      </c>
      <c r="E11" s="509">
        <v>7.3898366937323236E-3</v>
      </c>
      <c r="F11" s="508">
        <v>6474</v>
      </c>
      <c r="G11" s="508">
        <v>5547</v>
      </c>
      <c r="H11" s="509">
        <v>0.16711736073553271</v>
      </c>
      <c r="I11" s="508">
        <v>15610</v>
      </c>
      <c r="J11" s="508">
        <v>16375</v>
      </c>
      <c r="K11" s="509">
        <v>-4.6717557251908397E-2</v>
      </c>
      <c r="L11" s="621"/>
      <c r="M11" s="511">
        <v>0.40699564640594926</v>
      </c>
      <c r="N11" s="511">
        <v>0.34992146813259484</v>
      </c>
      <c r="O11" s="512">
        <v>5.7</v>
      </c>
      <c r="P11" s="508">
        <v>21782</v>
      </c>
      <c r="Q11" s="508">
        <v>21165</v>
      </c>
      <c r="R11" s="509">
        <v>2.9151901724545241E-2</v>
      </c>
      <c r="S11" s="508">
        <v>53519</v>
      </c>
      <c r="T11" s="508">
        <v>60485</v>
      </c>
      <c r="U11" s="509">
        <v>-0.11516905017773002</v>
      </c>
      <c r="V11" s="508">
        <v>45226</v>
      </c>
      <c r="W11" s="508">
        <v>44803</v>
      </c>
      <c r="X11" s="509">
        <v>9.4413320536571206E-3</v>
      </c>
      <c r="Y11" s="549">
        <v>2.0479079876833906</v>
      </c>
      <c r="Z11" s="514">
        <v>2.0437460085758601</v>
      </c>
    </row>
    <row r="12" spans="1:26" ht="14.4" thickBot="1">
      <c r="A12" s="1039"/>
      <c r="B12" s="507" t="s">
        <v>55</v>
      </c>
      <c r="C12" s="508">
        <v>24153</v>
      </c>
      <c r="D12" s="508">
        <v>23571</v>
      </c>
      <c r="E12" s="509">
        <v>2.4691358024691357E-2</v>
      </c>
      <c r="F12" s="508">
        <v>10287</v>
      </c>
      <c r="G12" s="508">
        <v>9996</v>
      </c>
      <c r="H12" s="509">
        <v>2.9111644657863145E-2</v>
      </c>
      <c r="I12" s="508">
        <v>13866</v>
      </c>
      <c r="J12" s="508">
        <v>13575</v>
      </c>
      <c r="K12" s="509">
        <v>2.1436464088397791E-2</v>
      </c>
      <c r="L12" s="621"/>
      <c r="M12" s="511">
        <v>0.60411395659775791</v>
      </c>
      <c r="N12" s="511">
        <v>0.54819620124456014</v>
      </c>
      <c r="O12" s="512">
        <v>5.6000000000000005</v>
      </c>
      <c r="P12" s="508">
        <v>29369</v>
      </c>
      <c r="Q12" s="508">
        <v>26957</v>
      </c>
      <c r="R12" s="509">
        <v>8.9475831880402118E-2</v>
      </c>
      <c r="S12" s="508">
        <v>48615</v>
      </c>
      <c r="T12" s="508">
        <v>49174</v>
      </c>
      <c r="U12" s="509">
        <v>-1.1367795989750681E-2</v>
      </c>
      <c r="V12" s="508">
        <v>60702</v>
      </c>
      <c r="W12" s="508">
        <v>55442</v>
      </c>
      <c r="X12" s="509">
        <v>9.4873922297175423E-2</v>
      </c>
      <c r="Y12" s="549">
        <v>2.5132281704136132</v>
      </c>
      <c r="Z12" s="514">
        <v>2.3521276144414749</v>
      </c>
    </row>
    <row r="13" spans="1:26" ht="14.4" thickBot="1">
      <c r="A13" s="622" t="s">
        <v>57</v>
      </c>
      <c r="B13" s="623"/>
      <c r="C13" s="624">
        <v>46237</v>
      </c>
      <c r="D13" s="624">
        <v>45493</v>
      </c>
      <c r="E13" s="625">
        <v>1.6354164376937111E-2</v>
      </c>
      <c r="F13" s="624">
        <v>16761</v>
      </c>
      <c r="G13" s="624">
        <v>15543</v>
      </c>
      <c r="H13" s="625">
        <v>7.8363250337772625E-2</v>
      </c>
      <c r="I13" s="624">
        <v>29476</v>
      </c>
      <c r="J13" s="624">
        <v>29950</v>
      </c>
      <c r="K13" s="625">
        <v>-1.5826377295492487E-2</v>
      </c>
      <c r="L13" s="621"/>
      <c r="M13" s="626">
        <v>0.50082244893962835</v>
      </c>
      <c r="N13" s="626">
        <v>0.43883310991345897</v>
      </c>
      <c r="O13" s="627">
        <v>6.2</v>
      </c>
      <c r="P13" s="624">
        <v>51151</v>
      </c>
      <c r="Q13" s="624">
        <v>48122</v>
      </c>
      <c r="R13" s="625">
        <v>6.2944183533518966E-2</v>
      </c>
      <c r="S13" s="624">
        <v>102134</v>
      </c>
      <c r="T13" s="624">
        <v>109659</v>
      </c>
      <c r="U13" s="625">
        <v>-6.862181854658532E-2</v>
      </c>
      <c r="V13" s="624">
        <v>105928</v>
      </c>
      <c r="W13" s="624">
        <v>100245</v>
      </c>
      <c r="X13" s="625">
        <v>5.66911067883685E-2</v>
      </c>
      <c r="Y13" s="628">
        <v>2.2909790860133659</v>
      </c>
      <c r="Z13" s="629">
        <v>2.2035258171586838</v>
      </c>
    </row>
    <row r="14" spans="1:26" ht="13.8">
      <c r="A14" s="1039" t="s">
        <v>59</v>
      </c>
      <c r="B14" s="507" t="s">
        <v>54</v>
      </c>
      <c r="C14" s="508">
        <v>2845</v>
      </c>
      <c r="D14" s="508">
        <v>3011</v>
      </c>
      <c r="E14" s="509">
        <v>-5.5131185652607106E-2</v>
      </c>
      <c r="F14" s="508">
        <v>1107</v>
      </c>
      <c r="G14" s="508">
        <v>1221</v>
      </c>
      <c r="H14" s="509">
        <v>-9.3366093366093361E-2</v>
      </c>
      <c r="I14" s="508">
        <v>1738</v>
      </c>
      <c r="J14" s="508">
        <v>1790</v>
      </c>
      <c r="K14" s="509">
        <v>-2.9050279329608939E-2</v>
      </c>
      <c r="L14" s="621"/>
      <c r="M14" s="511">
        <v>0.32833256985799358</v>
      </c>
      <c r="N14" s="511">
        <v>0.36562073669849932</v>
      </c>
      <c r="O14" s="512">
        <v>-3.6999999999999997</v>
      </c>
      <c r="P14" s="508">
        <v>2867</v>
      </c>
      <c r="Q14" s="508">
        <v>3216</v>
      </c>
      <c r="R14" s="509">
        <v>-0.10851990049751244</v>
      </c>
      <c r="S14" s="508">
        <v>8732</v>
      </c>
      <c r="T14" s="508">
        <v>8796</v>
      </c>
      <c r="U14" s="509">
        <v>-7.2760345611641653E-3</v>
      </c>
      <c r="V14" s="508">
        <v>6203</v>
      </c>
      <c r="W14" s="508">
        <v>6542</v>
      </c>
      <c r="X14" s="509">
        <v>-5.1819015591562212E-2</v>
      </c>
      <c r="Y14" s="549">
        <v>2.1803163444639719</v>
      </c>
      <c r="Z14" s="514">
        <v>2.1727000996346728</v>
      </c>
    </row>
    <row r="15" spans="1:26" ht="13.8">
      <c r="A15" s="1039"/>
      <c r="B15" s="507" t="s">
        <v>55</v>
      </c>
      <c r="C15" s="508">
        <v>17922</v>
      </c>
      <c r="D15" s="508">
        <v>16375</v>
      </c>
      <c r="E15" s="509">
        <v>9.4473282442748094E-2</v>
      </c>
      <c r="F15" s="508">
        <v>12606</v>
      </c>
      <c r="G15" s="508">
        <v>12058</v>
      </c>
      <c r="H15" s="509">
        <v>4.5447006137004475E-2</v>
      </c>
      <c r="I15" s="508">
        <v>5316</v>
      </c>
      <c r="J15" s="508">
        <v>4317</v>
      </c>
      <c r="K15" s="509">
        <v>0.231410701876303</v>
      </c>
      <c r="L15" s="621"/>
      <c r="M15" s="511">
        <v>0.72738006974764535</v>
      </c>
      <c r="N15" s="511">
        <v>0.70095431580635681</v>
      </c>
      <c r="O15" s="512">
        <v>2.6</v>
      </c>
      <c r="P15" s="508">
        <v>26489</v>
      </c>
      <c r="Q15" s="508">
        <v>26222</v>
      </c>
      <c r="R15" s="509">
        <v>1.018228968042102E-2</v>
      </c>
      <c r="S15" s="508">
        <v>36417</v>
      </c>
      <c r="T15" s="508">
        <v>37409</v>
      </c>
      <c r="U15" s="509">
        <v>-2.6517682910529552E-2</v>
      </c>
      <c r="V15" s="508">
        <v>49620</v>
      </c>
      <c r="W15" s="508">
        <v>47162</v>
      </c>
      <c r="X15" s="509">
        <v>5.2118230779017005E-2</v>
      </c>
      <c r="Y15" s="549">
        <v>2.7686642115835287</v>
      </c>
      <c r="Z15" s="514">
        <v>2.8801221374045802</v>
      </c>
    </row>
    <row r="16" spans="1:26" ht="14.4" thickBot="1">
      <c r="A16" s="1039"/>
      <c r="B16" s="507" t="s">
        <v>56</v>
      </c>
      <c r="C16" s="508">
        <v>48529</v>
      </c>
      <c r="D16" s="508">
        <v>48229</v>
      </c>
      <c r="E16" s="509">
        <v>6.2203238715295775E-3</v>
      </c>
      <c r="F16" s="508">
        <v>41217</v>
      </c>
      <c r="G16" s="508">
        <v>40702</v>
      </c>
      <c r="H16" s="509">
        <v>1.2652940887425679E-2</v>
      </c>
      <c r="I16" s="508">
        <v>7312</v>
      </c>
      <c r="J16" s="508">
        <v>7527</v>
      </c>
      <c r="K16" s="509">
        <v>-2.8563836853992296E-2</v>
      </c>
      <c r="L16" s="621"/>
      <c r="M16" s="511">
        <v>0.74384054540289746</v>
      </c>
      <c r="N16" s="511">
        <v>0.74293731750786851</v>
      </c>
      <c r="O16" s="512">
        <v>0.1</v>
      </c>
      <c r="P16" s="508">
        <v>78557</v>
      </c>
      <c r="Q16" s="508">
        <v>78368</v>
      </c>
      <c r="R16" s="509">
        <v>2.411698652511229E-3</v>
      </c>
      <c r="S16" s="508">
        <v>105610</v>
      </c>
      <c r="T16" s="508">
        <v>105484</v>
      </c>
      <c r="U16" s="509">
        <v>1.1944939516893558E-3</v>
      </c>
      <c r="V16" s="508">
        <v>167154</v>
      </c>
      <c r="W16" s="508">
        <v>168855</v>
      </c>
      <c r="X16" s="509">
        <v>-1.0073731900151017E-2</v>
      </c>
      <c r="Y16" s="549">
        <v>3.4444146798821325</v>
      </c>
      <c r="Z16" s="514">
        <v>3.5011092910904229</v>
      </c>
    </row>
    <row r="17" spans="1:26" ht="14.4" thickBot="1">
      <c r="A17" s="622" t="s">
        <v>57</v>
      </c>
      <c r="B17" s="623"/>
      <c r="C17" s="624">
        <v>69296</v>
      </c>
      <c r="D17" s="624">
        <v>67615</v>
      </c>
      <c r="E17" s="625">
        <v>2.4861347334171412E-2</v>
      </c>
      <c r="F17" s="624">
        <v>54930</v>
      </c>
      <c r="G17" s="624">
        <v>53981</v>
      </c>
      <c r="H17" s="625">
        <v>1.7580259721012948E-2</v>
      </c>
      <c r="I17" s="624">
        <v>14366</v>
      </c>
      <c r="J17" s="624">
        <v>13634</v>
      </c>
      <c r="K17" s="625">
        <v>5.3689306146398712E-2</v>
      </c>
      <c r="L17" s="621"/>
      <c r="M17" s="626">
        <v>0.71579806180725525</v>
      </c>
      <c r="N17" s="626">
        <v>0.71070413807197619</v>
      </c>
      <c r="O17" s="627">
        <v>0.5</v>
      </c>
      <c r="P17" s="624">
        <v>107913</v>
      </c>
      <c r="Q17" s="624">
        <v>107806</v>
      </c>
      <c r="R17" s="625">
        <v>9.9252360722037743E-4</v>
      </c>
      <c r="S17" s="624">
        <v>150759</v>
      </c>
      <c r="T17" s="624">
        <v>151689</v>
      </c>
      <c r="U17" s="625">
        <v>-6.1309653303799217E-3</v>
      </c>
      <c r="V17" s="624">
        <v>222977</v>
      </c>
      <c r="W17" s="624">
        <v>222559</v>
      </c>
      <c r="X17" s="625">
        <v>1.8781536581311024E-3</v>
      </c>
      <c r="Y17" s="628">
        <v>3.2177470561071346</v>
      </c>
      <c r="Z17" s="629">
        <v>3.2915625231087775</v>
      </c>
    </row>
    <row r="18" spans="1:26" ht="13.8">
      <c r="A18" s="1039" t="s">
        <v>60</v>
      </c>
      <c r="B18" s="507" t="s">
        <v>54</v>
      </c>
      <c r="C18" s="508">
        <v>6728</v>
      </c>
      <c r="D18" s="508">
        <v>6249</v>
      </c>
      <c r="E18" s="509">
        <v>7.6652264362297967E-2</v>
      </c>
      <c r="F18" s="508">
        <v>2252</v>
      </c>
      <c r="G18" s="508">
        <v>2088</v>
      </c>
      <c r="H18" s="509">
        <v>7.8544061302681989E-2</v>
      </c>
      <c r="I18" s="508">
        <v>4476</v>
      </c>
      <c r="J18" s="508">
        <v>4161</v>
      </c>
      <c r="K18" s="509">
        <v>7.5702956020187451E-2</v>
      </c>
      <c r="L18" s="621"/>
      <c r="M18" s="511">
        <v>0.39087593576044533</v>
      </c>
      <c r="N18" s="511">
        <v>0.34862866127059922</v>
      </c>
      <c r="O18" s="512">
        <v>4.2</v>
      </c>
      <c r="P18" s="508">
        <v>6109</v>
      </c>
      <c r="Q18" s="508">
        <v>5987</v>
      </c>
      <c r="R18" s="509">
        <v>2.0377484549858025E-2</v>
      </c>
      <c r="S18" s="508">
        <v>15629</v>
      </c>
      <c r="T18" s="508">
        <v>17173</v>
      </c>
      <c r="U18" s="509">
        <v>-8.9908577418039953E-2</v>
      </c>
      <c r="V18" s="508">
        <v>12063</v>
      </c>
      <c r="W18" s="508">
        <v>10963</v>
      </c>
      <c r="X18" s="509">
        <v>0.10033749885980114</v>
      </c>
      <c r="Y18" s="549">
        <v>1.7929548156956006</v>
      </c>
      <c r="Z18" s="514">
        <v>1.7543606977116339</v>
      </c>
    </row>
    <row r="19" spans="1:26" ht="14.4" thickBot="1">
      <c r="A19" s="1039"/>
      <c r="B19" s="507" t="s">
        <v>61</v>
      </c>
      <c r="C19" s="508">
        <v>16122</v>
      </c>
      <c r="D19" s="508">
        <v>14532</v>
      </c>
      <c r="E19" s="509">
        <v>0.10941370767960364</v>
      </c>
      <c r="F19" s="508">
        <v>9738</v>
      </c>
      <c r="G19" s="508">
        <v>9431</v>
      </c>
      <c r="H19" s="509">
        <v>3.2552221397518823E-2</v>
      </c>
      <c r="I19" s="508">
        <v>6384</v>
      </c>
      <c r="J19" s="508">
        <v>5101</v>
      </c>
      <c r="K19" s="509">
        <v>0.25151930993922761</v>
      </c>
      <c r="L19" s="621"/>
      <c r="M19" s="511">
        <v>0.63575384135402857</v>
      </c>
      <c r="N19" s="511">
        <v>0.61781777387571946</v>
      </c>
      <c r="O19" s="512">
        <v>1.7999999999999998</v>
      </c>
      <c r="P19" s="508">
        <v>24453</v>
      </c>
      <c r="Q19" s="508">
        <v>25333</v>
      </c>
      <c r="R19" s="509">
        <v>-3.4737299174989147E-2</v>
      </c>
      <c r="S19" s="508">
        <v>38463</v>
      </c>
      <c r="T19" s="508">
        <v>41004</v>
      </c>
      <c r="U19" s="509">
        <v>-6.1969563944980981E-2</v>
      </c>
      <c r="V19" s="508">
        <v>41773</v>
      </c>
      <c r="W19" s="508">
        <v>41645</v>
      </c>
      <c r="X19" s="509">
        <v>3.0735982711009727E-3</v>
      </c>
      <c r="Y19" s="549">
        <v>2.5910557002853243</v>
      </c>
      <c r="Z19" s="514">
        <v>2.8657445637214423</v>
      </c>
    </row>
    <row r="20" spans="1:26" ht="14.4" thickBot="1">
      <c r="A20" s="622" t="s">
        <v>57</v>
      </c>
      <c r="B20" s="623"/>
      <c r="C20" s="624">
        <v>22850</v>
      </c>
      <c r="D20" s="624">
        <v>20781</v>
      </c>
      <c r="E20" s="625">
        <v>9.9562099995187905E-2</v>
      </c>
      <c r="F20" s="624">
        <v>11990</v>
      </c>
      <c r="G20" s="624">
        <v>11519</v>
      </c>
      <c r="H20" s="625">
        <v>4.0888966056081257E-2</v>
      </c>
      <c r="I20" s="624">
        <v>10860</v>
      </c>
      <c r="J20" s="624">
        <v>9262</v>
      </c>
      <c r="K20" s="625">
        <v>0.17253293025264521</v>
      </c>
      <c r="L20" s="621"/>
      <c r="M20" s="626">
        <v>0.56500036974044221</v>
      </c>
      <c r="N20" s="626">
        <v>0.53835708269591076</v>
      </c>
      <c r="O20" s="627">
        <v>2.7</v>
      </c>
      <c r="P20" s="624">
        <v>30562</v>
      </c>
      <c r="Q20" s="624">
        <v>31320</v>
      </c>
      <c r="R20" s="625">
        <v>-2.4201787994891442E-2</v>
      </c>
      <c r="S20" s="624">
        <v>54092</v>
      </c>
      <c r="T20" s="624">
        <v>58177</v>
      </c>
      <c r="U20" s="625">
        <v>-7.0216752324801901E-2</v>
      </c>
      <c r="V20" s="624">
        <v>53836</v>
      </c>
      <c r="W20" s="624">
        <v>52608</v>
      </c>
      <c r="X20" s="625">
        <v>2.3342457420924573E-2</v>
      </c>
      <c r="Y20" s="628">
        <v>2.3560612691466085</v>
      </c>
      <c r="Z20" s="629">
        <v>2.5315432366103652</v>
      </c>
    </row>
    <row r="21" spans="1:26" ht="13.8">
      <c r="A21" s="1031" t="s">
        <v>62</v>
      </c>
      <c r="B21" s="507" t="s">
        <v>54</v>
      </c>
      <c r="C21" s="508">
        <v>4501</v>
      </c>
      <c r="D21" s="508">
        <v>4999</v>
      </c>
      <c r="E21" s="509">
        <v>-9.9619923984796965E-2</v>
      </c>
      <c r="F21" s="508">
        <v>2788</v>
      </c>
      <c r="G21" s="508">
        <v>2797</v>
      </c>
      <c r="H21" s="509">
        <v>-3.2177332856632105E-3</v>
      </c>
      <c r="I21" s="508">
        <v>1713</v>
      </c>
      <c r="J21" s="508">
        <v>2202</v>
      </c>
      <c r="K21" s="509">
        <v>-0.22207084468664851</v>
      </c>
      <c r="L21" s="621"/>
      <c r="M21" s="511">
        <v>0.55968491213896188</v>
      </c>
      <c r="N21" s="511">
        <v>0.55485375570887185</v>
      </c>
      <c r="O21" s="512">
        <v>0.5</v>
      </c>
      <c r="P21" s="508">
        <v>5542</v>
      </c>
      <c r="Q21" s="508">
        <v>5710</v>
      </c>
      <c r="R21" s="509">
        <v>-2.9422066549912435E-2</v>
      </c>
      <c r="S21" s="508">
        <v>9902</v>
      </c>
      <c r="T21" s="508">
        <v>10291</v>
      </c>
      <c r="U21" s="509">
        <v>-3.7800019434457294E-2</v>
      </c>
      <c r="V21" s="508">
        <v>9669</v>
      </c>
      <c r="W21" s="508">
        <v>9796</v>
      </c>
      <c r="X21" s="509">
        <v>-1.29644752960392E-2</v>
      </c>
      <c r="Y21" s="549">
        <v>2.1481892912686069</v>
      </c>
      <c r="Z21" s="514">
        <v>1.9595919183836767</v>
      </c>
    </row>
    <row r="22" spans="1:26" ht="14.4" thickBot="1">
      <c r="A22" s="1032"/>
      <c r="B22" s="507" t="s">
        <v>55</v>
      </c>
      <c r="C22" s="508">
        <v>13185</v>
      </c>
      <c r="D22" s="508">
        <v>9808</v>
      </c>
      <c r="E22" s="509">
        <v>0.34431076672104405</v>
      </c>
      <c r="F22" s="508">
        <v>9580</v>
      </c>
      <c r="G22" s="508">
        <v>7511</v>
      </c>
      <c r="H22" s="509">
        <v>0.27546265477299958</v>
      </c>
      <c r="I22" s="508">
        <v>3605</v>
      </c>
      <c r="J22" s="508">
        <v>2297</v>
      </c>
      <c r="K22" s="509">
        <v>0.56943839791031781</v>
      </c>
      <c r="L22" s="621"/>
      <c r="M22" s="511">
        <v>0.71857754077013702</v>
      </c>
      <c r="N22" s="511">
        <v>0.79470325218787019</v>
      </c>
      <c r="O22" s="512">
        <v>-7.6</v>
      </c>
      <c r="P22" s="508">
        <v>23177</v>
      </c>
      <c r="Q22" s="508">
        <v>20795</v>
      </c>
      <c r="R22" s="509">
        <v>0.11454676604953114</v>
      </c>
      <c r="S22" s="508">
        <v>32254</v>
      </c>
      <c r="T22" s="508">
        <v>26167</v>
      </c>
      <c r="U22" s="509">
        <v>0.23262124049375169</v>
      </c>
      <c r="V22" s="508">
        <v>47140</v>
      </c>
      <c r="W22" s="508">
        <v>40178</v>
      </c>
      <c r="X22" s="509">
        <v>0.17327890885559261</v>
      </c>
      <c r="Y22" s="549">
        <v>3.5752749336367082</v>
      </c>
      <c r="Z22" s="514">
        <v>4.0964518760195761</v>
      </c>
    </row>
    <row r="23" spans="1:26" ht="14.4" thickBot="1">
      <c r="A23" s="622" t="s">
        <v>57</v>
      </c>
      <c r="B23" s="623"/>
      <c r="C23" s="624">
        <v>17686</v>
      </c>
      <c r="D23" s="624">
        <v>14807</v>
      </c>
      <c r="E23" s="625">
        <v>0.19443506449652193</v>
      </c>
      <c r="F23" s="624">
        <v>12368</v>
      </c>
      <c r="G23" s="624">
        <v>10308</v>
      </c>
      <c r="H23" s="625">
        <v>0.19984478075281334</v>
      </c>
      <c r="I23" s="624">
        <v>5318</v>
      </c>
      <c r="J23" s="624">
        <v>4499</v>
      </c>
      <c r="K23" s="625">
        <v>0.18204045343409647</v>
      </c>
      <c r="L23" s="630"/>
      <c r="M23" s="626">
        <v>0.68125533731853116</v>
      </c>
      <c r="N23" s="626">
        <v>0.72700093257995502</v>
      </c>
      <c r="O23" s="627">
        <v>-4.5999999999999996</v>
      </c>
      <c r="P23" s="624">
        <v>28719</v>
      </c>
      <c r="Q23" s="624">
        <v>26505</v>
      </c>
      <c r="R23" s="625">
        <v>8.3531409168081494E-2</v>
      </c>
      <c r="S23" s="624">
        <v>42156</v>
      </c>
      <c r="T23" s="624">
        <v>36458</v>
      </c>
      <c r="U23" s="625">
        <v>0.15628942893192166</v>
      </c>
      <c r="V23" s="624">
        <v>56809</v>
      </c>
      <c r="W23" s="624">
        <v>49974</v>
      </c>
      <c r="X23" s="625">
        <v>0.13677112098291111</v>
      </c>
      <c r="Y23" s="628">
        <v>3.2120886576953525</v>
      </c>
      <c r="Z23" s="629">
        <v>3.375025325859391</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61" t="s">
        <v>63</v>
      </c>
      <c r="B25" s="1062"/>
      <c r="C25" s="632">
        <v>410705</v>
      </c>
      <c r="D25" s="632">
        <v>386865</v>
      </c>
      <c r="E25" s="633">
        <v>6.162356377547723E-2</v>
      </c>
      <c r="F25" s="632">
        <v>318364</v>
      </c>
      <c r="G25" s="632">
        <v>299378</v>
      </c>
      <c r="H25" s="633">
        <v>6.3418153638543917E-2</v>
      </c>
      <c r="I25" s="632">
        <v>92341</v>
      </c>
      <c r="J25" s="632">
        <v>87487</v>
      </c>
      <c r="K25" s="633">
        <v>5.548252883285517E-2</v>
      </c>
      <c r="L25" s="553"/>
      <c r="M25" s="634">
        <v>0.73764215557546386</v>
      </c>
      <c r="N25" s="634">
        <v>0.71563348975055574</v>
      </c>
      <c r="O25" s="635">
        <v>2.1999999999999997</v>
      </c>
      <c r="P25" s="632">
        <v>587068</v>
      </c>
      <c r="Q25" s="632">
        <v>565032</v>
      </c>
      <c r="R25" s="633">
        <v>3.8999561086805704E-2</v>
      </c>
      <c r="S25" s="632">
        <v>795871</v>
      </c>
      <c r="T25" s="632">
        <v>789555</v>
      </c>
      <c r="U25" s="633">
        <v>7.9994427240660873E-3</v>
      </c>
      <c r="V25" s="632">
        <v>1087366</v>
      </c>
      <c r="W25" s="632">
        <v>1030936</v>
      </c>
      <c r="X25" s="633">
        <v>5.4736666485601437E-2</v>
      </c>
      <c r="Y25" s="636">
        <v>2.6475596839580722</v>
      </c>
      <c r="Z25" s="637">
        <v>2.6648469104209478</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42" t="s">
        <v>64</v>
      </c>
      <c r="B27" s="1043"/>
      <c r="C27" s="551">
        <v>15663</v>
      </c>
      <c r="D27" s="551">
        <v>17141</v>
      </c>
      <c r="E27" s="552">
        <v>-8.6226007817513564E-2</v>
      </c>
      <c r="F27" s="551">
        <v>5115</v>
      </c>
      <c r="G27" s="551">
        <v>5066</v>
      </c>
      <c r="H27" s="552">
        <v>9.6723253059613108E-3</v>
      </c>
      <c r="I27" s="551">
        <v>10548</v>
      </c>
      <c r="J27" s="551">
        <v>12075</v>
      </c>
      <c r="K27" s="552">
        <v>-0.12645962732919255</v>
      </c>
      <c r="L27" s="553"/>
      <c r="M27" s="554">
        <v>0.42828796601643282</v>
      </c>
      <c r="N27" s="554">
        <v>0.3964913122780071</v>
      </c>
      <c r="O27" s="555">
        <v>3.2</v>
      </c>
      <c r="P27" s="551">
        <v>15325</v>
      </c>
      <c r="Q27" s="551">
        <v>16521</v>
      </c>
      <c r="R27" s="552">
        <v>-7.2392712305550513E-2</v>
      </c>
      <c r="S27" s="551">
        <v>35782</v>
      </c>
      <c r="T27" s="551">
        <v>41668</v>
      </c>
      <c r="U27" s="552">
        <v>-0.1412594796966497</v>
      </c>
      <c r="V27" s="551">
        <v>33009</v>
      </c>
      <c r="W27" s="551">
        <v>36176</v>
      </c>
      <c r="X27" s="552">
        <v>-8.7544228217602826E-2</v>
      </c>
      <c r="Y27" s="641">
        <v>2.1074506799463704</v>
      </c>
      <c r="Z27" s="557">
        <v>2.1104953036578964</v>
      </c>
    </row>
    <row r="28" spans="1:26">
      <c r="O28" s="558"/>
    </row>
    <row r="30" spans="1:26" ht="23.4" thickBot="1">
      <c r="A30" s="1034" t="s">
        <v>65</v>
      </c>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row>
    <row r="31" spans="1:26" ht="13.8">
      <c r="A31" s="494"/>
      <c r="B31" s="495"/>
      <c r="C31" s="1035" t="s">
        <v>40</v>
      </c>
      <c r="D31" s="1035"/>
      <c r="E31" s="496" t="s">
        <v>41</v>
      </c>
      <c r="F31" s="1035" t="s">
        <v>42</v>
      </c>
      <c r="G31" s="1035"/>
      <c r="H31" s="496" t="s">
        <v>41</v>
      </c>
      <c r="I31" s="1035" t="s">
        <v>43</v>
      </c>
      <c r="J31" s="1035"/>
      <c r="K31" s="497" t="s">
        <v>41</v>
      </c>
      <c r="L31" s="498"/>
      <c r="M31" s="1036" t="s">
        <v>44</v>
      </c>
      <c r="N31" s="1036"/>
      <c r="O31" s="496" t="s">
        <v>45</v>
      </c>
      <c r="P31" s="1035" t="s">
        <v>46</v>
      </c>
      <c r="Q31" s="1035"/>
      <c r="R31" s="496" t="s">
        <v>41</v>
      </c>
      <c r="S31" s="1035" t="s">
        <v>47</v>
      </c>
      <c r="T31" s="1035"/>
      <c r="U31" s="496" t="s">
        <v>41</v>
      </c>
      <c r="V31" s="1035" t="s">
        <v>48</v>
      </c>
      <c r="W31" s="1035"/>
      <c r="X31" s="496" t="s">
        <v>41</v>
      </c>
      <c r="Y31" s="1035" t="s">
        <v>49</v>
      </c>
      <c r="Z31" s="1038"/>
    </row>
    <row r="32" spans="1:26" ht="28.5" customHeight="1" thickBot="1">
      <c r="A32" s="1045" t="s">
        <v>51</v>
      </c>
      <c r="B32" s="1046"/>
      <c r="C32" s="501">
        <v>2014</v>
      </c>
      <c r="D32" s="501">
        <v>2013</v>
      </c>
      <c r="E32" s="502" t="s">
        <v>71</v>
      </c>
      <c r="F32" s="501">
        <v>2014</v>
      </c>
      <c r="G32" s="501">
        <v>2013</v>
      </c>
      <c r="H32" s="502" t="s">
        <v>71</v>
      </c>
      <c r="I32" s="501">
        <v>2014</v>
      </c>
      <c r="J32" s="501">
        <v>2013</v>
      </c>
      <c r="K32" s="502" t="s">
        <v>71</v>
      </c>
      <c r="L32" s="503"/>
      <c r="M32" s="504">
        <v>2014</v>
      </c>
      <c r="N32" s="620">
        <v>2013</v>
      </c>
      <c r="O32" s="502" t="s">
        <v>71</v>
      </c>
      <c r="P32" s="501">
        <v>2014</v>
      </c>
      <c r="Q32" s="501">
        <v>2013</v>
      </c>
      <c r="R32" s="502" t="s">
        <v>71</v>
      </c>
      <c r="S32" s="501">
        <v>2014</v>
      </c>
      <c r="T32" s="501">
        <v>2013</v>
      </c>
      <c r="U32" s="502" t="s">
        <v>71</v>
      </c>
      <c r="V32" s="501">
        <v>2014</v>
      </c>
      <c r="W32" s="501">
        <v>2013</v>
      </c>
      <c r="X32" s="502" t="s">
        <v>71</v>
      </c>
      <c r="Y32" s="501">
        <v>2014</v>
      </c>
      <c r="Z32" s="506">
        <v>2013</v>
      </c>
    </row>
    <row r="33" spans="1:26" ht="13.8">
      <c r="A33" s="1047" t="s">
        <v>54</v>
      </c>
      <c r="B33" s="1048"/>
      <c r="C33" s="508">
        <f>C7+C11+C14+C18+C21</f>
        <v>63089</v>
      </c>
      <c r="D33" s="508">
        <f>D7+D11+D14+D18+D21</f>
        <v>61840</v>
      </c>
      <c r="E33" s="509">
        <f>(C33-D33)/D33</f>
        <v>2.0197283311772316E-2</v>
      </c>
      <c r="F33" s="508">
        <f>F7+F11+F14+F18+F21</f>
        <v>34893</v>
      </c>
      <c r="G33" s="508">
        <f>G7+G11+G14+G18+G21</f>
        <v>31952</v>
      </c>
      <c r="H33" s="509">
        <f>(F33-G33)/G33</f>
        <v>9.2044316474712062E-2</v>
      </c>
      <c r="I33" s="508">
        <f>I7+I11+I14+I18+I21</f>
        <v>28196</v>
      </c>
      <c r="J33" s="508">
        <f>J7+J11+J14+J18+J21</f>
        <v>29888</v>
      </c>
      <c r="K33" s="509">
        <f>(I33-J33)/J33</f>
        <v>-5.6611349036402567E-2</v>
      </c>
      <c r="L33" s="643"/>
      <c r="M33" s="511">
        <f t="shared" ref="M33:N35" si="0">P33/S33</f>
        <v>0.49672089323768648</v>
      </c>
      <c r="N33" s="511">
        <f t="shared" si="0"/>
        <v>0.45392338045052694</v>
      </c>
      <c r="O33" s="512">
        <f>ROUND(+M33-N33,3)*100</f>
        <v>4.3</v>
      </c>
      <c r="P33" s="508">
        <f>P7+P11+P14+P18+P21</f>
        <v>66197</v>
      </c>
      <c r="Q33" s="508">
        <f>Q7+Q11+Q14+Q18+Q21</f>
        <v>63616</v>
      </c>
      <c r="R33" s="509">
        <f>(P33-Q33)/Q33</f>
        <v>4.0571554325955737E-2</v>
      </c>
      <c r="S33" s="508">
        <f>S7+S11+S14+S18+S21</f>
        <v>133268</v>
      </c>
      <c r="T33" s="508">
        <f>T7+T11+T14+T18+T21</f>
        <v>140147</v>
      </c>
      <c r="U33" s="509">
        <f>(S33-T33)/T33</f>
        <v>-4.9084175901018219E-2</v>
      </c>
      <c r="V33" s="508">
        <f>V7+V11+V14+V18+V21</f>
        <v>129789</v>
      </c>
      <c r="W33" s="508">
        <f>W7+W11+W14+W18+W21</f>
        <v>124687</v>
      </c>
      <c r="X33" s="509">
        <f>(V33-W33)/W33</f>
        <v>4.0918459823397785E-2</v>
      </c>
      <c r="Y33" s="644">
        <f t="shared" ref="Y33:Z35" si="1">V33/C33</f>
        <v>2.057236602260299</v>
      </c>
      <c r="Z33" s="645">
        <f t="shared" si="1"/>
        <v>2.016283958602846</v>
      </c>
    </row>
    <row r="34" spans="1:26" ht="13.8">
      <c r="A34" s="1049" t="s">
        <v>55</v>
      </c>
      <c r="B34" s="1050"/>
      <c r="C34" s="646">
        <f>C8+C12+C19+C15+C22</f>
        <v>112516</v>
      </c>
      <c r="D34" s="646">
        <f>D8+D12+D19+D15+D22</f>
        <v>96086</v>
      </c>
      <c r="E34" s="565">
        <f>(C34-D34)/D34</f>
        <v>0.1709926524155444</v>
      </c>
      <c r="F34" s="646">
        <f>F8+F12+F19+F15+F22</f>
        <v>76884</v>
      </c>
      <c r="G34" s="646">
        <f>G8+G12+G19+G15+G22</f>
        <v>66782</v>
      </c>
      <c r="H34" s="565">
        <f>(F34-G34)/G34</f>
        <v>0.15126830583091253</v>
      </c>
      <c r="I34" s="646">
        <f>I8+I12+I19+I15+I22</f>
        <v>35632</v>
      </c>
      <c r="J34" s="646">
        <f>J8+J12+J19+J15+J22</f>
        <v>29304</v>
      </c>
      <c r="K34" s="565">
        <f>(I34-J34)/J34</f>
        <v>0.21594321594321594</v>
      </c>
      <c r="L34" s="643"/>
      <c r="M34" s="647">
        <f t="shared" si="0"/>
        <v>0.70842479430133265</v>
      </c>
      <c r="N34" s="648">
        <f t="shared" si="0"/>
        <v>0.6788372231483687</v>
      </c>
      <c r="O34" s="568">
        <f>ROUND(+M34-N34,3)*100</f>
        <v>3</v>
      </c>
      <c r="P34" s="646">
        <f>P8+P12+P19+P15+P22</f>
        <v>150072</v>
      </c>
      <c r="Q34" s="646">
        <f>Q8+Q12+Q19+Q15+Q22</f>
        <v>136821</v>
      </c>
      <c r="R34" s="565">
        <f>(P34-Q34)/Q34</f>
        <v>9.6849167890893942E-2</v>
      </c>
      <c r="S34" s="646">
        <f>S8+S12+S19+S15+S22</f>
        <v>211839</v>
      </c>
      <c r="T34" s="646">
        <f>T8+T12+T19+T15+T22</f>
        <v>201552</v>
      </c>
      <c r="U34" s="565">
        <f>(S34-T34)/T34</f>
        <v>5.1038937842343417E-2</v>
      </c>
      <c r="V34" s="646">
        <f>V8+V12+V19+V15+V22</f>
        <v>282091</v>
      </c>
      <c r="W34" s="646">
        <f>W8+W12+W19+W15+W22</f>
        <v>248911</v>
      </c>
      <c r="X34" s="565">
        <f>(V34-W34)/W34</f>
        <v>0.13330065766478782</v>
      </c>
      <c r="Y34" s="649">
        <f t="shared" si="1"/>
        <v>2.5071189875217748</v>
      </c>
      <c r="Z34" s="650">
        <f t="shared" si="1"/>
        <v>2.5905022583935224</v>
      </c>
    </row>
    <row r="35" spans="1:26" ht="14.4" thickBot="1">
      <c r="A35" s="1051" t="s">
        <v>56</v>
      </c>
      <c r="B35" s="1052"/>
      <c r="C35" s="651">
        <f>C9+C16</f>
        <v>235100</v>
      </c>
      <c r="D35" s="652">
        <f>D9+D16</f>
        <v>228939</v>
      </c>
      <c r="E35" s="653">
        <f>(C35-D35)/D35</f>
        <v>2.6911098589580632E-2</v>
      </c>
      <c r="F35" s="654">
        <f>F9+F16</f>
        <v>206587</v>
      </c>
      <c r="G35" s="652">
        <f>G9+G16</f>
        <v>200644</v>
      </c>
      <c r="H35" s="653">
        <f>(F35-G35)/G35</f>
        <v>2.9619624808117861E-2</v>
      </c>
      <c r="I35" s="654">
        <f>I9+I16</f>
        <v>28513</v>
      </c>
      <c r="J35" s="652">
        <f>J9+J16</f>
        <v>28295</v>
      </c>
      <c r="K35" s="575">
        <f>(I35-J35)/J35</f>
        <v>7.7045414384166811E-3</v>
      </c>
      <c r="L35" s="655"/>
      <c r="M35" s="656">
        <f t="shared" si="0"/>
        <v>0.82260118376800273</v>
      </c>
      <c r="N35" s="657">
        <f t="shared" si="0"/>
        <v>0.8140897967203744</v>
      </c>
      <c r="O35" s="658">
        <f>ROUND(+M35-N35,3)*100</f>
        <v>0.89999999999999991</v>
      </c>
      <c r="P35" s="654">
        <f>P9+P16</f>
        <v>370799</v>
      </c>
      <c r="Q35" s="652">
        <f>Q9+Q16</f>
        <v>364595</v>
      </c>
      <c r="R35" s="653">
        <f>(P35-Q35)/Q35</f>
        <v>1.7016141197767384E-2</v>
      </c>
      <c r="S35" s="654">
        <f>S9+S16</f>
        <v>450764</v>
      </c>
      <c r="T35" s="652">
        <f>T9+T16</f>
        <v>447856</v>
      </c>
      <c r="U35" s="653">
        <f>(S35-T35)/T35</f>
        <v>6.4931585152370403E-3</v>
      </c>
      <c r="V35" s="654">
        <f>V9+V16</f>
        <v>675486</v>
      </c>
      <c r="W35" s="652">
        <f>W9+W16</f>
        <v>657338</v>
      </c>
      <c r="X35" s="575">
        <f>(V35-W35)/W35</f>
        <v>2.7608323267481874E-2</v>
      </c>
      <c r="Y35" s="659">
        <f t="shared" si="1"/>
        <v>2.8731858783496382</v>
      </c>
      <c r="Z35" s="660">
        <f t="shared" si="1"/>
        <v>2.871236442895269</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61" t="s">
        <v>63</v>
      </c>
      <c r="B37" s="1062"/>
      <c r="C37" s="632">
        <f>SUM(C33:C35)</f>
        <v>410705</v>
      </c>
      <c r="D37" s="632">
        <f>SUM(D33:D35)</f>
        <v>386865</v>
      </c>
      <c r="E37" s="633">
        <f>(C37-D37)/D37</f>
        <v>6.162356377547723E-2</v>
      </c>
      <c r="F37" s="632">
        <f>SUM(F33:F35)</f>
        <v>318364</v>
      </c>
      <c r="G37" s="632">
        <f>SUM(G33:G35)</f>
        <v>299378</v>
      </c>
      <c r="H37" s="633">
        <f>(F37-G37)/G37</f>
        <v>6.3418153638543917E-2</v>
      </c>
      <c r="I37" s="632">
        <f>SUM(I33:I35)</f>
        <v>92341</v>
      </c>
      <c r="J37" s="632">
        <f>SUM(J33:J35)</f>
        <v>87487</v>
      </c>
      <c r="K37" s="633">
        <f>(I37-J37)/J37</f>
        <v>5.548252883285517E-2</v>
      </c>
      <c r="L37" s="542"/>
      <c r="M37" s="634">
        <f>P37/S37</f>
        <v>0.73764215557546386</v>
      </c>
      <c r="N37" s="634">
        <f>Q37/T37</f>
        <v>0.71563348975055574</v>
      </c>
      <c r="O37" s="635">
        <f>ROUND(+M37-N37,3)*100</f>
        <v>2.1999999999999997</v>
      </c>
      <c r="P37" s="632">
        <f>SUM(P33:P35)</f>
        <v>587068</v>
      </c>
      <c r="Q37" s="632">
        <f>SUM(Q33:Q35)</f>
        <v>565032</v>
      </c>
      <c r="R37" s="633">
        <f>(P37-Q37)/Q37</f>
        <v>3.8999561086805704E-2</v>
      </c>
      <c r="S37" s="632">
        <f>SUM(S33:S35)</f>
        <v>795871</v>
      </c>
      <c r="T37" s="632">
        <f>SUM(T33:T35)</f>
        <v>789555</v>
      </c>
      <c r="U37" s="633">
        <f>(S37-T37)/T37</f>
        <v>7.9994427240660873E-3</v>
      </c>
      <c r="V37" s="632">
        <f>SUM(V33:V35)</f>
        <v>1087366</v>
      </c>
      <c r="W37" s="632">
        <f>SUM(W33:W35)</f>
        <v>1030936</v>
      </c>
      <c r="X37" s="633">
        <f>(V37-W37)/W37</f>
        <v>5.4736666485601437E-2</v>
      </c>
      <c r="Y37" s="663">
        <f>V37/C37</f>
        <v>2.6475596839580722</v>
      </c>
      <c r="Z37" s="664">
        <f>W37/D37</f>
        <v>2.6648469104209478</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34" t="s">
        <v>66</v>
      </c>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row>
    <row r="41" spans="1:26" ht="13.8">
      <c r="A41" s="494"/>
      <c r="B41" s="495"/>
      <c r="C41" s="1035" t="s">
        <v>40</v>
      </c>
      <c r="D41" s="1035"/>
      <c r="E41" s="496" t="s">
        <v>41</v>
      </c>
      <c r="F41" s="1035" t="s">
        <v>42</v>
      </c>
      <c r="G41" s="1035"/>
      <c r="H41" s="496" t="s">
        <v>41</v>
      </c>
      <c r="I41" s="1035" t="s">
        <v>43</v>
      </c>
      <c r="J41" s="1035"/>
      <c r="K41" s="497" t="s">
        <v>41</v>
      </c>
      <c r="L41" s="498"/>
      <c r="M41" s="1036" t="s">
        <v>44</v>
      </c>
      <c r="N41" s="1036"/>
      <c r="O41" s="496" t="s">
        <v>45</v>
      </c>
      <c r="P41" s="1035" t="s">
        <v>46</v>
      </c>
      <c r="Q41" s="1035"/>
      <c r="R41" s="496" t="s">
        <v>41</v>
      </c>
      <c r="S41" s="1035" t="s">
        <v>47</v>
      </c>
      <c r="T41" s="1035"/>
      <c r="U41" s="496" t="s">
        <v>41</v>
      </c>
      <c r="V41" s="1035" t="s">
        <v>48</v>
      </c>
      <c r="W41" s="1035"/>
      <c r="X41" s="496" t="s">
        <v>41</v>
      </c>
      <c r="Y41" s="1035" t="s">
        <v>49</v>
      </c>
      <c r="Z41" s="1038"/>
    </row>
    <row r="42" spans="1:26" ht="14.4" thickBot="1">
      <c r="A42" s="1053" t="s">
        <v>50</v>
      </c>
      <c r="B42" s="1054"/>
      <c r="C42" s="501">
        <v>2014</v>
      </c>
      <c r="D42" s="501">
        <v>2013</v>
      </c>
      <c r="E42" s="502" t="s">
        <v>71</v>
      </c>
      <c r="F42" s="501">
        <v>2014</v>
      </c>
      <c r="G42" s="501">
        <v>2013</v>
      </c>
      <c r="H42" s="502" t="s">
        <v>71</v>
      </c>
      <c r="I42" s="501">
        <v>2014</v>
      </c>
      <c r="J42" s="501">
        <v>2013</v>
      </c>
      <c r="K42" s="502" t="s">
        <v>71</v>
      </c>
      <c r="L42" s="503"/>
      <c r="M42" s="504">
        <v>2014</v>
      </c>
      <c r="N42" s="620">
        <v>2013</v>
      </c>
      <c r="O42" s="502" t="s">
        <v>71</v>
      </c>
      <c r="P42" s="501">
        <v>2014</v>
      </c>
      <c r="Q42" s="501">
        <v>2013</v>
      </c>
      <c r="R42" s="502" t="s">
        <v>71</v>
      </c>
      <c r="S42" s="501">
        <v>2014</v>
      </c>
      <c r="T42" s="501">
        <v>2013</v>
      </c>
      <c r="U42" s="502" t="s">
        <v>71</v>
      </c>
      <c r="V42" s="501">
        <v>2014</v>
      </c>
      <c r="W42" s="501">
        <v>2013</v>
      </c>
      <c r="X42" s="502" t="s">
        <v>71</v>
      </c>
      <c r="Y42" s="501">
        <v>2014</v>
      </c>
      <c r="Z42" s="506">
        <v>2013</v>
      </c>
    </row>
    <row r="43" spans="1:26" s="601" customFormat="1" ht="13.8">
      <c r="A43" s="1055" t="s">
        <v>53</v>
      </c>
      <c r="B43" s="1056"/>
      <c r="C43" s="534">
        <f>C10</f>
        <v>254636</v>
      </c>
      <c r="D43" s="666">
        <f>D10</f>
        <v>238169</v>
      </c>
      <c r="E43" s="583">
        <f>(C43-D43)/D43</f>
        <v>6.9139980434061526E-2</v>
      </c>
      <c r="F43" s="534">
        <f>F10</f>
        <v>222315</v>
      </c>
      <c r="G43" s="666">
        <f>G10</f>
        <v>208027</v>
      </c>
      <c r="H43" s="583">
        <f>(F43-G43)/G43</f>
        <v>6.8683392059684559E-2</v>
      </c>
      <c r="I43" s="534">
        <f>I10</f>
        <v>32321</v>
      </c>
      <c r="J43" s="666">
        <f>J10</f>
        <v>30142</v>
      </c>
      <c r="K43" s="583">
        <f>(I43-J43)/J43</f>
        <v>7.2291155198726031E-2</v>
      </c>
      <c r="L43" s="643"/>
      <c r="M43" s="536">
        <f t="shared" ref="M43:N47" si="2">P43/S43</f>
        <v>0.8253822219237571</v>
      </c>
      <c r="N43" s="667">
        <f t="shared" si="2"/>
        <v>0.8101976142370817</v>
      </c>
      <c r="O43" s="587">
        <f>ROUND(+M43-N43,3)*100</f>
        <v>1.5</v>
      </c>
      <c r="P43" s="534">
        <f>P10</f>
        <v>368723</v>
      </c>
      <c r="Q43" s="666">
        <f>Q10</f>
        <v>351279</v>
      </c>
      <c r="R43" s="583">
        <f>(P43-Q43)/Q43</f>
        <v>4.9658533530327745E-2</v>
      </c>
      <c r="S43" s="534">
        <f>S10</f>
        <v>446730</v>
      </c>
      <c r="T43" s="666">
        <f>T10</f>
        <v>433572</v>
      </c>
      <c r="U43" s="583">
        <f>(S43-T43)/T43</f>
        <v>3.0347900694694306E-2</v>
      </c>
      <c r="V43" s="534">
        <f>V10</f>
        <v>647816</v>
      </c>
      <c r="W43" s="666">
        <f>W10</f>
        <v>605550</v>
      </c>
      <c r="X43" s="583">
        <f>(V43-W43)/W43</f>
        <v>6.9797704566096935E-2</v>
      </c>
      <c r="Y43" s="662">
        <f t="shared" ref="Y43:Z47" si="3">V43/C43</f>
        <v>2.5440864606732747</v>
      </c>
      <c r="Z43" s="668">
        <f t="shared" si="3"/>
        <v>2.5425223265832244</v>
      </c>
    </row>
    <row r="44" spans="1:26" s="601" customFormat="1" ht="13.8">
      <c r="A44" s="1057" t="s">
        <v>58</v>
      </c>
      <c r="B44" s="1058"/>
      <c r="C44" s="669">
        <f>C13</f>
        <v>46237</v>
      </c>
      <c r="D44" s="670">
        <f>D13</f>
        <v>45493</v>
      </c>
      <c r="E44" s="604">
        <f>(C44-D44)/D44</f>
        <v>1.6354164376937111E-2</v>
      </c>
      <c r="F44" s="669">
        <f>F13</f>
        <v>16761</v>
      </c>
      <c r="G44" s="670">
        <f>G13</f>
        <v>15543</v>
      </c>
      <c r="H44" s="604">
        <f>(F44-G44)/G44</f>
        <v>7.8363250337772625E-2</v>
      </c>
      <c r="I44" s="669">
        <f>I13</f>
        <v>29476</v>
      </c>
      <c r="J44" s="670">
        <f>J13</f>
        <v>29950</v>
      </c>
      <c r="K44" s="604">
        <f>(I44-J44)/J44</f>
        <v>-1.5826377295492487E-2</v>
      </c>
      <c r="L44" s="643"/>
      <c r="M44" s="671">
        <f t="shared" si="2"/>
        <v>0.50082244893962835</v>
      </c>
      <c r="N44" s="672">
        <f t="shared" si="2"/>
        <v>0.43883310991345897</v>
      </c>
      <c r="O44" s="607">
        <f>ROUND(+M44-N44,3)*100</f>
        <v>6.2</v>
      </c>
      <c r="P44" s="669">
        <f>P13</f>
        <v>51151</v>
      </c>
      <c r="Q44" s="670">
        <f>Q13</f>
        <v>48122</v>
      </c>
      <c r="R44" s="604">
        <f>(P44-Q44)/Q44</f>
        <v>6.2944183533518966E-2</v>
      </c>
      <c r="S44" s="669">
        <f>S13</f>
        <v>102134</v>
      </c>
      <c r="T44" s="670">
        <f>T13</f>
        <v>109659</v>
      </c>
      <c r="U44" s="604">
        <f>(S44-T44)/T44</f>
        <v>-6.862181854658532E-2</v>
      </c>
      <c r="V44" s="669">
        <f>V13</f>
        <v>105928</v>
      </c>
      <c r="W44" s="670">
        <f>W13</f>
        <v>100245</v>
      </c>
      <c r="X44" s="604">
        <f>(V44-W44)/W44</f>
        <v>5.66911067883685E-2</v>
      </c>
      <c r="Y44" s="673">
        <f t="shared" si="3"/>
        <v>2.2909790860133659</v>
      </c>
      <c r="Z44" s="674">
        <f t="shared" si="3"/>
        <v>2.2035258171586838</v>
      </c>
    </row>
    <row r="45" spans="1:26" s="601" customFormat="1" ht="13.8">
      <c r="A45" s="1057" t="s">
        <v>59</v>
      </c>
      <c r="B45" s="1058"/>
      <c r="C45" s="669">
        <f>C17</f>
        <v>69296</v>
      </c>
      <c r="D45" s="670">
        <f>D17</f>
        <v>67615</v>
      </c>
      <c r="E45" s="604">
        <f>(C45-D45)/D45</f>
        <v>2.4861347334171412E-2</v>
      </c>
      <c r="F45" s="669">
        <f>F17</f>
        <v>54930</v>
      </c>
      <c r="G45" s="670">
        <f>G17</f>
        <v>53981</v>
      </c>
      <c r="H45" s="604">
        <f>(F45-G45)/G45</f>
        <v>1.7580259721012948E-2</v>
      </c>
      <c r="I45" s="669">
        <f>I17</f>
        <v>14366</v>
      </c>
      <c r="J45" s="670">
        <f>J17</f>
        <v>13634</v>
      </c>
      <c r="K45" s="604">
        <f>(I45-J45)/J45</f>
        <v>5.3689306146398712E-2</v>
      </c>
      <c r="L45" s="643"/>
      <c r="M45" s="671">
        <f t="shared" si="2"/>
        <v>0.71579806180725525</v>
      </c>
      <c r="N45" s="672">
        <f t="shared" si="2"/>
        <v>0.71070413807197619</v>
      </c>
      <c r="O45" s="607">
        <f>ROUND(+M45-N45,3)*100</f>
        <v>0.5</v>
      </c>
      <c r="P45" s="669">
        <f>P17</f>
        <v>107913</v>
      </c>
      <c r="Q45" s="670">
        <f>Q17</f>
        <v>107806</v>
      </c>
      <c r="R45" s="604">
        <f>(P45-Q45)/Q45</f>
        <v>9.9252360722037743E-4</v>
      </c>
      <c r="S45" s="669">
        <f>S17</f>
        <v>150759</v>
      </c>
      <c r="T45" s="670">
        <f>T17</f>
        <v>151689</v>
      </c>
      <c r="U45" s="604">
        <f>(S45-T45)/T45</f>
        <v>-6.1309653303799217E-3</v>
      </c>
      <c r="V45" s="669">
        <f>V17</f>
        <v>222977</v>
      </c>
      <c r="W45" s="670">
        <f>W17</f>
        <v>222559</v>
      </c>
      <c r="X45" s="604">
        <f>(V45-W45)/W45</f>
        <v>1.8781536581311024E-3</v>
      </c>
      <c r="Y45" s="673">
        <f t="shared" si="3"/>
        <v>3.2177470561071346</v>
      </c>
      <c r="Z45" s="674">
        <f t="shared" si="3"/>
        <v>3.2915625231087775</v>
      </c>
    </row>
    <row r="46" spans="1:26" s="601" customFormat="1" ht="13.8">
      <c r="A46" s="1057" t="s">
        <v>60</v>
      </c>
      <c r="B46" s="1058"/>
      <c r="C46" s="669">
        <f>C20</f>
        <v>22850</v>
      </c>
      <c r="D46" s="670">
        <f>D20</f>
        <v>20781</v>
      </c>
      <c r="E46" s="604">
        <f>(C46-D46)/D46</f>
        <v>9.9562099995187905E-2</v>
      </c>
      <c r="F46" s="669">
        <f>F20</f>
        <v>11990</v>
      </c>
      <c r="G46" s="670">
        <f>G20</f>
        <v>11519</v>
      </c>
      <c r="H46" s="604">
        <f>(F46-G46)/G46</f>
        <v>4.0888966056081257E-2</v>
      </c>
      <c r="I46" s="669">
        <f>I20</f>
        <v>10860</v>
      </c>
      <c r="J46" s="670">
        <f>J20</f>
        <v>9262</v>
      </c>
      <c r="K46" s="604">
        <f>(I46-J46)/J46</f>
        <v>0.17253293025264521</v>
      </c>
      <c r="L46" s="643"/>
      <c r="M46" s="671">
        <f t="shared" si="2"/>
        <v>0.56500036974044221</v>
      </c>
      <c r="N46" s="672">
        <f t="shared" si="2"/>
        <v>0.53835708269591076</v>
      </c>
      <c r="O46" s="607">
        <f>ROUND(+M46-N46,3)*100</f>
        <v>2.7</v>
      </c>
      <c r="P46" s="669">
        <f>P20</f>
        <v>30562</v>
      </c>
      <c r="Q46" s="670">
        <f>Q20</f>
        <v>31320</v>
      </c>
      <c r="R46" s="604">
        <f>(P46-Q46)/Q46</f>
        <v>-2.4201787994891442E-2</v>
      </c>
      <c r="S46" s="669">
        <f>S20</f>
        <v>54092</v>
      </c>
      <c r="T46" s="670">
        <f>T20</f>
        <v>58177</v>
      </c>
      <c r="U46" s="604">
        <f>(S46-T46)/T46</f>
        <v>-7.0216752324801901E-2</v>
      </c>
      <c r="V46" s="669">
        <f>V20</f>
        <v>53836</v>
      </c>
      <c r="W46" s="670">
        <f>W20</f>
        <v>52608</v>
      </c>
      <c r="X46" s="604">
        <f>(V46-W46)/W46</f>
        <v>2.3342457420924573E-2</v>
      </c>
      <c r="Y46" s="673">
        <f t="shared" si="3"/>
        <v>2.3560612691466085</v>
      </c>
      <c r="Z46" s="674">
        <f t="shared" si="3"/>
        <v>2.5315432366103652</v>
      </c>
    </row>
    <row r="47" spans="1:26" s="601" customFormat="1" ht="14.4" thickBot="1">
      <c r="A47" s="1059" t="s">
        <v>62</v>
      </c>
      <c r="B47" s="1060"/>
      <c r="C47" s="675">
        <f>C23</f>
        <v>17686</v>
      </c>
      <c r="D47" s="676">
        <f>D23</f>
        <v>14807</v>
      </c>
      <c r="E47" s="612">
        <f>(C47-D47)/D47</f>
        <v>0.19443506449652193</v>
      </c>
      <c r="F47" s="675">
        <f>F23</f>
        <v>12368</v>
      </c>
      <c r="G47" s="676">
        <f>G23</f>
        <v>10308</v>
      </c>
      <c r="H47" s="612">
        <f>(F47-G47)/G47</f>
        <v>0.19984478075281334</v>
      </c>
      <c r="I47" s="675">
        <f>I23</f>
        <v>5318</v>
      </c>
      <c r="J47" s="676">
        <f>J23</f>
        <v>4499</v>
      </c>
      <c r="K47" s="612">
        <f>(I47-J47)/J47</f>
        <v>0.18204045343409647</v>
      </c>
      <c r="L47" s="655"/>
      <c r="M47" s="677">
        <f t="shared" si="2"/>
        <v>0.68125533731853116</v>
      </c>
      <c r="N47" s="678">
        <f t="shared" si="2"/>
        <v>0.72700093257995502</v>
      </c>
      <c r="O47" s="615">
        <f>ROUND(+M47-N47,3)*100</f>
        <v>-4.5999999999999996</v>
      </c>
      <c r="P47" s="675">
        <f>P23</f>
        <v>28719</v>
      </c>
      <c r="Q47" s="676">
        <f>Q23</f>
        <v>26505</v>
      </c>
      <c r="R47" s="612">
        <f>(P47-Q47)/Q47</f>
        <v>8.3531409168081494E-2</v>
      </c>
      <c r="S47" s="675">
        <f>S23</f>
        <v>42156</v>
      </c>
      <c r="T47" s="676">
        <f>T23</f>
        <v>36458</v>
      </c>
      <c r="U47" s="612">
        <f>(S47-T47)/T47</f>
        <v>0.15628942893192166</v>
      </c>
      <c r="V47" s="675">
        <f>V23</f>
        <v>56809</v>
      </c>
      <c r="W47" s="676">
        <f>W23</f>
        <v>49974</v>
      </c>
      <c r="X47" s="612">
        <f>(V47-W47)/W47</f>
        <v>0.13677112098291111</v>
      </c>
      <c r="Y47" s="679">
        <f t="shared" si="3"/>
        <v>3.2120886576953525</v>
      </c>
      <c r="Z47" s="680">
        <f t="shared" si="3"/>
        <v>3.375025325859391</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61" t="s">
        <v>63</v>
      </c>
      <c r="B49" s="1062"/>
      <c r="C49" s="632">
        <f>SUM(C43:C47)</f>
        <v>410705</v>
      </c>
      <c r="D49" s="632">
        <f>SUM(D43:D47)</f>
        <v>386865</v>
      </c>
      <c r="E49" s="633">
        <f>(C49-D49)/D49</f>
        <v>6.162356377547723E-2</v>
      </c>
      <c r="F49" s="632">
        <f>SUM(F43:F47)</f>
        <v>318364</v>
      </c>
      <c r="G49" s="632">
        <f>SUM(G43:G47)</f>
        <v>299378</v>
      </c>
      <c r="H49" s="633">
        <f>(F49-G49)/G49</f>
        <v>6.3418153638543917E-2</v>
      </c>
      <c r="I49" s="632">
        <f>SUM(I43:I47)</f>
        <v>92341</v>
      </c>
      <c r="J49" s="632">
        <f>SUM(J43:J47)</f>
        <v>87487</v>
      </c>
      <c r="K49" s="633">
        <f>(I49-J49)/J49</f>
        <v>5.548252883285517E-2</v>
      </c>
      <c r="L49" s="553"/>
      <c r="M49" s="634">
        <f>P49/S49</f>
        <v>0.73764215557546386</v>
      </c>
      <c r="N49" s="634">
        <f>Q49/T49</f>
        <v>0.71563348975055574</v>
      </c>
      <c r="O49" s="635">
        <f>ROUND(+M49-N49,3)*100</f>
        <v>2.1999999999999997</v>
      </c>
      <c r="P49" s="632">
        <f>SUM(P43:P47)</f>
        <v>587068</v>
      </c>
      <c r="Q49" s="632">
        <f>SUM(Q43:Q47)</f>
        <v>565032</v>
      </c>
      <c r="R49" s="633">
        <f>(P49-Q49)/Q49</f>
        <v>3.8999561086805704E-2</v>
      </c>
      <c r="S49" s="632">
        <f>SUM(S43:S47)</f>
        <v>795871</v>
      </c>
      <c r="T49" s="632">
        <f>SUM(T43:T47)</f>
        <v>789555</v>
      </c>
      <c r="U49" s="633">
        <f>(S49-T49)/T49</f>
        <v>7.9994427240660873E-3</v>
      </c>
      <c r="V49" s="632">
        <f>SUM(V43:V47)</f>
        <v>1087366</v>
      </c>
      <c r="W49" s="632">
        <f>SUM(W43:W47)</f>
        <v>1030936</v>
      </c>
      <c r="X49" s="633">
        <f>(V49-W49)/W49</f>
        <v>5.4736666485601437E-2</v>
      </c>
      <c r="Y49" s="663">
        <f>V49/C49</f>
        <v>2.6475596839580722</v>
      </c>
      <c r="Z49" s="664">
        <f>W49/D49</f>
        <v>2.6648469104209478</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6" bestFit="1" customWidth="1"/>
    <col min="6" max="16384" width="9.109375" style="488"/>
  </cols>
  <sheetData>
    <row r="1" spans="1:5" ht="20.399999999999999" thickBot="1">
      <c r="A1" s="1068" t="s">
        <v>72</v>
      </c>
      <c r="B1" s="1068"/>
      <c r="C1" s="1068"/>
      <c r="D1" s="1068"/>
      <c r="E1" s="1068"/>
    </row>
    <row r="2" spans="1:5" s="111" customFormat="1" ht="16.2" customHeight="1">
      <c r="A2" s="1069" t="s">
        <v>50</v>
      </c>
      <c r="B2" s="681" t="s">
        <v>73</v>
      </c>
      <c r="C2" s="1065" t="s">
        <v>74</v>
      </c>
      <c r="D2" s="1065"/>
      <c r="E2" s="1071" t="s">
        <v>75</v>
      </c>
    </row>
    <row r="3" spans="1:5" s="685" customFormat="1" ht="16.8" thickBot="1">
      <c r="A3" s="1070"/>
      <c r="B3" s="682" t="s">
        <v>76</v>
      </c>
      <c r="C3" s="683" t="s">
        <v>77</v>
      </c>
      <c r="D3" s="684" t="s">
        <v>78</v>
      </c>
      <c r="E3" s="1072"/>
    </row>
    <row r="4" spans="1:5" ht="13.2" customHeight="1">
      <c r="A4" s="1073" t="s">
        <v>79</v>
      </c>
      <c r="B4" s="686" t="s">
        <v>54</v>
      </c>
      <c r="C4" s="687">
        <v>139.11099999999999</v>
      </c>
      <c r="D4" s="688">
        <v>138.65105263157895</v>
      </c>
      <c r="E4" s="689">
        <v>3.3173016698488733E-3</v>
      </c>
    </row>
    <row r="5" spans="1:5" ht="13.2" customHeight="1">
      <c r="A5" s="1074"/>
      <c r="B5" s="690" t="s">
        <v>55</v>
      </c>
      <c r="C5" s="691">
        <v>157.90142857142857</v>
      </c>
      <c r="D5" s="692">
        <v>152.11142857142858</v>
      </c>
      <c r="E5" s="693">
        <v>3.8064201055617072E-2</v>
      </c>
    </row>
    <row r="6" spans="1:5" ht="13.2" customHeight="1">
      <c r="A6" s="1074"/>
      <c r="B6" s="690" t="s">
        <v>56</v>
      </c>
      <c r="C6" s="691">
        <v>251.46266666666668</v>
      </c>
      <c r="D6" s="692">
        <v>240.51400000000001</v>
      </c>
      <c r="E6" s="693">
        <v>4.5521951598105174E-2</v>
      </c>
    </row>
    <row r="7" spans="1:5" s="464" customFormat="1" ht="14.4" thickBot="1">
      <c r="A7" s="1075"/>
      <c r="B7" s="694" t="s">
        <v>57</v>
      </c>
      <c r="C7" s="695">
        <v>182.36833333333325</v>
      </c>
      <c r="D7" s="696">
        <v>178.21609756097556</v>
      </c>
      <c r="E7" s="697">
        <v>2.3298881690174123E-2</v>
      </c>
    </row>
    <row r="8" spans="1:5" ht="13.2" customHeight="1">
      <c r="A8" s="1076" t="s">
        <v>58</v>
      </c>
      <c r="B8" s="698" t="s">
        <v>54</v>
      </c>
      <c r="C8" s="699">
        <v>118.90363636363637</v>
      </c>
      <c r="D8" s="688">
        <v>125.17759999999997</v>
      </c>
      <c r="E8" s="700">
        <v>-5.0120497887510267E-2</v>
      </c>
    </row>
    <row r="9" spans="1:5" ht="13.2" customHeight="1">
      <c r="A9" s="1074"/>
      <c r="B9" s="690" t="s">
        <v>55</v>
      </c>
      <c r="C9" s="691">
        <v>142.49714285714285</v>
      </c>
      <c r="D9" s="692">
        <v>140.29142857142855</v>
      </c>
      <c r="E9" s="693">
        <v>1.572237383405977E-2</v>
      </c>
    </row>
    <row r="10" spans="1:5" s="464" customFormat="1" ht="14.4" thickBot="1">
      <c r="A10" s="1077"/>
      <c r="B10" s="701" t="s">
        <v>57</v>
      </c>
      <c r="C10" s="702">
        <v>124.59862068965518</v>
      </c>
      <c r="D10" s="703">
        <v>128.48374999999999</v>
      </c>
      <c r="E10" s="704">
        <v>-3.02382932498842E-2</v>
      </c>
    </row>
    <row r="11" spans="1:5" ht="13.2" customHeight="1">
      <c r="A11" s="1076" t="s">
        <v>59</v>
      </c>
      <c r="B11" s="698" t="s">
        <v>54</v>
      </c>
      <c r="C11" s="699">
        <v>82.766000000000005</v>
      </c>
      <c r="D11" s="688">
        <v>85.587999999999994</v>
      </c>
      <c r="E11" s="700">
        <v>-3.2971911950273269E-2</v>
      </c>
    </row>
    <row r="12" spans="1:5" ht="13.2" customHeight="1">
      <c r="A12" s="1074"/>
      <c r="B12" s="690" t="s">
        <v>55</v>
      </c>
      <c r="C12" s="691">
        <v>322.90600000000001</v>
      </c>
      <c r="D12" s="692">
        <v>312.37</v>
      </c>
      <c r="E12" s="693">
        <v>3.3729231360245866E-2</v>
      </c>
    </row>
    <row r="13" spans="1:5" ht="13.2" customHeight="1">
      <c r="A13" s="1074"/>
      <c r="B13" s="690" t="s">
        <v>56</v>
      </c>
      <c r="C13" s="691">
        <v>238.60333333333332</v>
      </c>
      <c r="D13" s="692">
        <v>226.22</v>
      </c>
      <c r="E13" s="693">
        <v>5.4740223381369135E-2</v>
      </c>
    </row>
    <row r="14" spans="1:5" s="464" customFormat="1" ht="14.4" thickBot="1">
      <c r="A14" s="1077"/>
      <c r="B14" s="701" t="s">
        <v>57</v>
      </c>
      <c r="C14" s="702">
        <v>211.09000000000003</v>
      </c>
      <c r="D14" s="703">
        <v>205.26538461538465</v>
      </c>
      <c r="E14" s="704">
        <v>2.8376023534261458E-2</v>
      </c>
    </row>
    <row r="15" spans="1:5" ht="13.2" customHeight="1">
      <c r="A15" s="1073" t="s">
        <v>60</v>
      </c>
      <c r="B15" s="686" t="s">
        <v>54</v>
      </c>
      <c r="C15" s="687">
        <v>102.49142857142859</v>
      </c>
      <c r="D15" s="705">
        <v>104.16222222222223</v>
      </c>
      <c r="E15" s="689">
        <v>-1.6040303433898798E-2</v>
      </c>
    </row>
    <row r="16" spans="1:5" ht="13.2" customHeight="1">
      <c r="A16" s="1074"/>
      <c r="B16" s="690" t="s">
        <v>61</v>
      </c>
      <c r="C16" s="691">
        <v>125.125</v>
      </c>
      <c r="D16" s="692">
        <v>120.645</v>
      </c>
      <c r="E16" s="693">
        <v>3.7133739483608971E-2</v>
      </c>
    </row>
    <row r="17" spans="1:5" s="464" customFormat="1" ht="14.4" thickBot="1">
      <c r="A17" s="1075"/>
      <c r="B17" s="694" t="s">
        <v>57</v>
      </c>
      <c r="C17" s="695">
        <v>110.72181818181819</v>
      </c>
      <c r="D17" s="696">
        <v>109.23384615384614</v>
      </c>
      <c r="E17" s="697">
        <v>1.3621895413957801E-2</v>
      </c>
    </row>
    <row r="18" spans="1:5" ht="13.2" customHeight="1">
      <c r="A18" s="1076" t="s">
        <v>62</v>
      </c>
      <c r="B18" s="698" t="s">
        <v>54</v>
      </c>
      <c r="C18" s="699">
        <v>274.59399999999994</v>
      </c>
      <c r="D18" s="688">
        <v>98.123999999999995</v>
      </c>
      <c r="E18" s="700">
        <v>1.7984387102034156</v>
      </c>
    </row>
    <row r="19" spans="1:5" ht="13.2" customHeight="1">
      <c r="A19" s="1078"/>
      <c r="B19" s="690" t="s">
        <v>55</v>
      </c>
      <c r="C19" s="706">
        <v>631.54750000000013</v>
      </c>
      <c r="D19" s="707">
        <v>794.44666666666672</v>
      </c>
      <c r="E19" s="708">
        <v>-0.20504732853894103</v>
      </c>
    </row>
    <row r="20" spans="1:5" s="464" customFormat="1" ht="14.4" thickBot="1">
      <c r="A20" s="1077"/>
      <c r="B20" s="701" t="s">
        <v>57</v>
      </c>
      <c r="C20" s="702">
        <v>433.24</v>
      </c>
      <c r="D20" s="703">
        <v>359.24500000000006</v>
      </c>
      <c r="E20" s="704">
        <v>0.20597363915990463</v>
      </c>
    </row>
    <row r="21" spans="1:5" s="111" customFormat="1" ht="16.8" thickBot="1">
      <c r="A21" s="1079" t="s">
        <v>80</v>
      </c>
      <c r="B21" s="1080"/>
      <c r="C21" s="709">
        <v>183.98173076923072</v>
      </c>
      <c r="D21" s="710">
        <v>171.78308411214951</v>
      </c>
      <c r="E21" s="711">
        <v>7.1011920179039636E-2</v>
      </c>
    </row>
    <row r="23" spans="1:5" ht="20.399999999999999" thickBot="1">
      <c r="A23" s="1081" t="s">
        <v>81</v>
      </c>
      <c r="B23" s="1081"/>
      <c r="C23" s="1081"/>
      <c r="D23" s="1081"/>
      <c r="E23" s="1081"/>
    </row>
    <row r="24" spans="1:5" s="111" customFormat="1" ht="15.75" customHeight="1">
      <c r="A24" s="1063" t="s">
        <v>82</v>
      </c>
      <c r="B24" s="712" t="s">
        <v>73</v>
      </c>
      <c r="C24" s="1065" t="s">
        <v>74</v>
      </c>
      <c r="D24" s="1065"/>
      <c r="E24" s="1066" t="s">
        <v>75</v>
      </c>
    </row>
    <row r="25" spans="1:5" s="111" customFormat="1" ht="16.8" thickBot="1">
      <c r="A25" s="1064"/>
      <c r="B25" s="713" t="s">
        <v>76</v>
      </c>
      <c r="C25" s="683" t="s">
        <v>77</v>
      </c>
      <c r="D25" s="684" t="s">
        <v>78</v>
      </c>
      <c r="E25" s="1067"/>
    </row>
    <row r="26" spans="1:5" ht="13.2" customHeight="1">
      <c r="A26" s="1076" t="s">
        <v>83</v>
      </c>
      <c r="B26" s="698" t="s">
        <v>54</v>
      </c>
      <c r="C26" s="699">
        <v>139.11099999999999</v>
      </c>
      <c r="D26" s="688">
        <v>138.65105263157895</v>
      </c>
      <c r="E26" s="714">
        <v>3.3173016698488733E-3</v>
      </c>
    </row>
    <row r="27" spans="1:5" ht="13.2" customHeight="1">
      <c r="A27" s="1074"/>
      <c r="B27" s="690" t="s">
        <v>55</v>
      </c>
      <c r="C27" s="691">
        <v>156.89875000000001</v>
      </c>
      <c r="D27" s="692">
        <v>150.7525</v>
      </c>
      <c r="E27" s="715">
        <v>4.0770468151440337E-2</v>
      </c>
    </row>
    <row r="28" spans="1:5" ht="13.2" customHeight="1">
      <c r="A28" s="1074"/>
      <c r="B28" s="690" t="s">
        <v>56</v>
      </c>
      <c r="C28" s="691">
        <v>251.46266666666668</v>
      </c>
      <c r="D28" s="692">
        <v>240.51400000000001</v>
      </c>
      <c r="E28" s="715">
        <v>4.5521951598105174E-2</v>
      </c>
    </row>
    <row r="29" spans="1:5" s="464" customFormat="1" ht="14.4" thickBot="1">
      <c r="A29" s="1077"/>
      <c r="B29" s="701" t="s">
        <v>57</v>
      </c>
      <c r="C29" s="702">
        <v>181.61279069767434</v>
      </c>
      <c r="D29" s="703">
        <v>177.33571428571426</v>
      </c>
      <c r="E29" s="716">
        <v>2.4118528121577776E-2</v>
      </c>
    </row>
    <row r="30" spans="1:5" ht="13.2" customHeight="1">
      <c r="A30" s="1076" t="s">
        <v>84</v>
      </c>
      <c r="B30" s="698" t="s">
        <v>54</v>
      </c>
      <c r="C30" s="699">
        <v>131.28512820512819</v>
      </c>
      <c r="D30" s="688">
        <v>113.30590909090914</v>
      </c>
      <c r="E30" s="714">
        <v>0.15867856547352457</v>
      </c>
    </row>
    <row r="31" spans="1:5" ht="13.2" customHeight="1">
      <c r="A31" s="1074"/>
      <c r="B31" s="690" t="s">
        <v>55</v>
      </c>
      <c r="C31" s="691">
        <v>295.23611111111109</v>
      </c>
      <c r="D31" s="692">
        <v>299.41176470588232</v>
      </c>
      <c r="E31" s="715">
        <v>-1.3946190788037521E-2</v>
      </c>
    </row>
    <row r="32" spans="1:5" ht="13.2" customHeight="1">
      <c r="A32" s="1074"/>
      <c r="B32" s="690" t="s">
        <v>56</v>
      </c>
      <c r="C32" s="691">
        <v>222.595</v>
      </c>
      <c r="D32" s="692">
        <v>214.3075</v>
      </c>
      <c r="E32" s="715">
        <v>3.8671068441375099E-2</v>
      </c>
    </row>
    <row r="33" spans="1:5" s="464" customFormat="1" ht="14.4" thickBot="1">
      <c r="A33" s="1077"/>
      <c r="B33" s="701" t="s">
        <v>57</v>
      </c>
      <c r="C33" s="702">
        <v>185.65163934426235</v>
      </c>
      <c r="D33" s="703">
        <v>168.19523076923073</v>
      </c>
      <c r="E33" s="716">
        <v>0.1037865847634073</v>
      </c>
    </row>
    <row r="34" spans="1:5" s="111" customFormat="1" ht="16.8" thickBot="1">
      <c r="A34" s="1082" t="s">
        <v>80</v>
      </c>
      <c r="B34" s="1083"/>
      <c r="C34" s="717">
        <v>183.98173076923072</v>
      </c>
      <c r="D34" s="710">
        <v>171.78308411214951</v>
      </c>
      <c r="E34" s="718">
        <v>7.1011920179039636E-2</v>
      </c>
    </row>
    <row r="36" spans="1:5" ht="20.399999999999999" thickBot="1">
      <c r="A36" s="1084" t="s">
        <v>85</v>
      </c>
      <c r="B36" s="1084"/>
      <c r="C36" s="1084"/>
      <c r="D36" s="1084"/>
      <c r="E36" s="1084"/>
    </row>
    <row r="37" spans="1:5" ht="16.2">
      <c r="A37" s="1085"/>
      <c r="B37" s="719"/>
      <c r="C37" s="1087" t="s">
        <v>74</v>
      </c>
      <c r="D37" s="1087"/>
      <c r="E37" s="1088" t="s">
        <v>75</v>
      </c>
    </row>
    <row r="38" spans="1:5" ht="16.8" thickBot="1">
      <c r="A38" s="1086"/>
      <c r="B38" s="720"/>
      <c r="C38" s="683" t="s">
        <v>77</v>
      </c>
      <c r="D38" s="684" t="s">
        <v>78</v>
      </c>
      <c r="E38" s="1089"/>
    </row>
    <row r="39" spans="1:5" ht="14.4" thickBot="1">
      <c r="A39" s="721" t="s">
        <v>84</v>
      </c>
      <c r="B39" s="722" t="s">
        <v>57</v>
      </c>
      <c r="C39" s="723">
        <v>94.781333333333322</v>
      </c>
      <c r="D39" s="724">
        <v>88.058235294117665</v>
      </c>
      <c r="E39" s="725">
        <v>7.6348316733355695E-2</v>
      </c>
    </row>
    <row r="41" spans="1:5">
      <c r="C41" s="968"/>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91" t="s">
        <v>86</v>
      </c>
      <c r="B1" s="1092"/>
      <c r="C1" s="1092"/>
      <c r="D1" s="1092"/>
      <c r="E1" s="1092"/>
      <c r="F1" s="1092"/>
      <c r="G1" s="1092"/>
      <c r="H1" s="1092"/>
      <c r="I1" s="1092"/>
      <c r="J1" s="1092"/>
      <c r="K1" s="1092"/>
      <c r="L1" s="1092"/>
      <c r="M1" s="1092"/>
      <c r="N1" s="1092"/>
      <c r="O1" s="1093"/>
    </row>
    <row r="2" spans="1:15">
      <c r="A2" s="1094" t="s">
        <v>50</v>
      </c>
      <c r="B2" s="1096" t="s">
        <v>87</v>
      </c>
      <c r="C2" s="728" t="s">
        <v>88</v>
      </c>
      <c r="D2" s="728" t="s">
        <v>89</v>
      </c>
      <c r="E2" s="728" t="s">
        <v>90</v>
      </c>
      <c r="F2" s="728" t="s">
        <v>91</v>
      </c>
      <c r="G2" s="728" t="s">
        <v>92</v>
      </c>
      <c r="H2" s="728" t="s">
        <v>93</v>
      </c>
      <c r="I2" s="728" t="s">
        <v>94</v>
      </c>
      <c r="J2" s="728" t="s">
        <v>95</v>
      </c>
      <c r="K2" s="728" t="s">
        <v>96</v>
      </c>
      <c r="L2" s="728" t="s">
        <v>97</v>
      </c>
      <c r="M2" s="728" t="s">
        <v>98</v>
      </c>
      <c r="N2" s="728" t="s">
        <v>99</v>
      </c>
      <c r="O2" s="729" t="s">
        <v>16</v>
      </c>
    </row>
    <row r="3" spans="1:15" ht="13.8" thickBot="1">
      <c r="A3" s="1095"/>
      <c r="B3" s="1097"/>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5" ht="13.8" thickBot="1">
      <c r="A4" s="1098" t="s">
        <v>79</v>
      </c>
      <c r="B4" s="732" t="s">
        <v>54</v>
      </c>
      <c r="C4" s="733">
        <v>106.61300000000001</v>
      </c>
      <c r="D4" s="733">
        <v>99.688500000000005</v>
      </c>
      <c r="E4" s="733">
        <v>92.643500000000017</v>
      </c>
      <c r="F4" s="733">
        <v>97.210999999999984</v>
      </c>
      <c r="G4" s="733">
        <v>102.84200000000001</v>
      </c>
      <c r="H4" s="733">
        <v>125.18599999999999</v>
      </c>
      <c r="I4" s="733">
        <v>137.4795</v>
      </c>
      <c r="J4" s="733">
        <v>139.11099999999999</v>
      </c>
      <c r="K4" s="733"/>
      <c r="L4" s="733"/>
      <c r="M4" s="733"/>
      <c r="N4" s="733"/>
      <c r="O4" s="734">
        <v>112.6</v>
      </c>
    </row>
    <row r="5" spans="1:15" ht="13.8" thickBot="1">
      <c r="A5" s="1090"/>
      <c r="B5" s="735" t="s">
        <v>55</v>
      </c>
      <c r="C5" s="736">
        <v>118.5</v>
      </c>
      <c r="D5" s="736">
        <v>113.33285714285714</v>
      </c>
      <c r="E5" s="736">
        <v>107.14428571428572</v>
      </c>
      <c r="F5" s="736">
        <v>109.19428571428571</v>
      </c>
      <c r="G5" s="736">
        <v>117.61428571428573</v>
      </c>
      <c r="H5" s="736">
        <v>136.68</v>
      </c>
      <c r="I5" s="736">
        <v>149.76428571428571</v>
      </c>
      <c r="J5" s="736">
        <v>157.90142857142857</v>
      </c>
      <c r="K5" s="736"/>
      <c r="L5" s="736"/>
      <c r="M5" s="736"/>
      <c r="N5" s="736"/>
      <c r="O5" s="737">
        <v>126.27</v>
      </c>
    </row>
    <row r="6" spans="1:15" ht="13.8" thickBot="1">
      <c r="A6" s="1090"/>
      <c r="B6" s="735" t="s">
        <v>56</v>
      </c>
      <c r="C6" s="736">
        <v>166.92933333333335</v>
      </c>
      <c r="D6" s="736">
        <v>161.35</v>
      </c>
      <c r="E6" s="736">
        <v>148.81333333333333</v>
      </c>
      <c r="F6" s="736">
        <v>158.10000000000002</v>
      </c>
      <c r="G6" s="736">
        <v>173.23</v>
      </c>
      <c r="H6" s="736">
        <v>221.38533333333331</v>
      </c>
      <c r="I6" s="736">
        <v>232.82333333333335</v>
      </c>
      <c r="J6" s="736">
        <v>251.46266666666668</v>
      </c>
      <c r="K6" s="736"/>
      <c r="L6" s="736"/>
      <c r="M6" s="736"/>
      <c r="N6" s="736"/>
      <c r="O6" s="737">
        <v>189.26</v>
      </c>
    </row>
    <row r="7" spans="1:15" s="741" customFormat="1" ht="14.4" thickBot="1">
      <c r="A7" s="1090"/>
      <c r="B7" s="738" t="s">
        <v>57</v>
      </c>
      <c r="C7" s="739">
        <v>130.1357142857143</v>
      </c>
      <c r="D7" s="739">
        <v>123.98452380952379</v>
      </c>
      <c r="E7" s="739">
        <v>115.1209523809524</v>
      </c>
      <c r="F7" s="739">
        <v>120.95428571428572</v>
      </c>
      <c r="G7" s="739">
        <v>130.44261904761905</v>
      </c>
      <c r="H7" s="739">
        <v>161.45857142857145</v>
      </c>
      <c r="I7" s="739">
        <v>173.57833333333332</v>
      </c>
      <c r="J7" s="739">
        <v>182.36833333333325</v>
      </c>
      <c r="K7" s="739"/>
      <c r="L7" s="739"/>
      <c r="M7" s="739"/>
      <c r="N7" s="739"/>
      <c r="O7" s="740">
        <v>142.26</v>
      </c>
    </row>
    <row r="8" spans="1:15" ht="13.8" thickBot="1">
      <c r="A8" s="1090" t="s">
        <v>58</v>
      </c>
      <c r="B8" s="735" t="s">
        <v>54</v>
      </c>
      <c r="C8" s="736">
        <v>127.60409090909091</v>
      </c>
      <c r="D8" s="736">
        <v>115.52</v>
      </c>
      <c r="E8" s="736">
        <v>107.33304347826085</v>
      </c>
      <c r="F8" s="736">
        <v>109.93363636363634</v>
      </c>
      <c r="G8" s="736">
        <v>112.90590909090908</v>
      </c>
      <c r="H8" s="736">
        <v>122.01136363636368</v>
      </c>
      <c r="I8" s="736">
        <v>121.49136363636362</v>
      </c>
      <c r="J8" s="736">
        <v>118.90363636363637</v>
      </c>
      <c r="K8" s="736"/>
      <c r="L8" s="736"/>
      <c r="M8" s="736"/>
      <c r="N8" s="736"/>
      <c r="O8" s="737">
        <v>115.51</v>
      </c>
    </row>
    <row r="9" spans="1:15" ht="13.8" thickBot="1">
      <c r="A9" s="1090"/>
      <c r="B9" s="735" t="s">
        <v>55</v>
      </c>
      <c r="C9" s="736">
        <v>150.58571428571426</v>
      </c>
      <c r="D9" s="736">
        <v>134.47285714285715</v>
      </c>
      <c r="E9" s="736">
        <v>121.81285714285714</v>
      </c>
      <c r="F9" s="736">
        <v>118.84428571428573</v>
      </c>
      <c r="G9" s="736">
        <v>121.76999999999998</v>
      </c>
      <c r="H9" s="736">
        <v>137.62</v>
      </c>
      <c r="I9" s="736">
        <v>142.51</v>
      </c>
      <c r="J9" s="736">
        <v>142.49714285714285</v>
      </c>
      <c r="K9" s="736"/>
      <c r="L9" s="736"/>
      <c r="M9" s="736"/>
      <c r="N9" s="736"/>
      <c r="O9" s="737">
        <v>133.76</v>
      </c>
    </row>
    <row r="10" spans="1:15" s="741" customFormat="1" ht="14.4" thickBot="1">
      <c r="A10" s="1090"/>
      <c r="B10" s="738" t="s">
        <v>57</v>
      </c>
      <c r="C10" s="739">
        <v>133.15137931034479</v>
      </c>
      <c r="D10" s="739">
        <v>119.94</v>
      </c>
      <c r="E10" s="739">
        <v>110.71166666666664</v>
      </c>
      <c r="F10" s="739">
        <v>112.08448275862069</v>
      </c>
      <c r="G10" s="739">
        <v>115.04551724137932</v>
      </c>
      <c r="H10" s="739">
        <v>125.7789655172414</v>
      </c>
      <c r="I10" s="739">
        <v>126.56482758620692</v>
      </c>
      <c r="J10" s="739">
        <v>124.59862068965518</v>
      </c>
      <c r="K10" s="739"/>
      <c r="L10" s="739"/>
      <c r="M10" s="739"/>
      <c r="N10" s="739"/>
      <c r="O10" s="740">
        <v>119.77</v>
      </c>
    </row>
    <row r="11" spans="1:15" ht="13.8" thickBot="1">
      <c r="A11" s="1090" t="s">
        <v>59</v>
      </c>
      <c r="B11" s="735" t="s">
        <v>54</v>
      </c>
      <c r="C11" s="736">
        <v>90.658000000000001</v>
      </c>
      <c r="D11" s="736">
        <v>98.957999999999998</v>
      </c>
      <c r="E11" s="736">
        <v>94.075999999999993</v>
      </c>
      <c r="F11" s="736">
        <v>101.256</v>
      </c>
      <c r="G11" s="736">
        <v>95.820000000000007</v>
      </c>
      <c r="H11" s="736">
        <v>89.658000000000001</v>
      </c>
      <c r="I11" s="736">
        <v>82.323999999999998</v>
      </c>
      <c r="J11" s="736">
        <v>82.766000000000005</v>
      </c>
      <c r="K11" s="736"/>
      <c r="L11" s="736"/>
      <c r="M11" s="736"/>
      <c r="N11" s="736"/>
      <c r="O11" s="737">
        <v>91.94</v>
      </c>
    </row>
    <row r="12" spans="1:15" ht="13.8" thickBot="1">
      <c r="A12" s="1090"/>
      <c r="B12" s="735" t="s">
        <v>55</v>
      </c>
      <c r="C12" s="736">
        <v>228.01</v>
      </c>
      <c r="D12" s="736">
        <v>228.244</v>
      </c>
      <c r="E12" s="736">
        <v>225.8</v>
      </c>
      <c r="F12" s="736">
        <v>223.20999999999998</v>
      </c>
      <c r="G12" s="736">
        <v>248.75399999999999</v>
      </c>
      <c r="H12" s="736">
        <v>418.3</v>
      </c>
      <c r="I12" s="736">
        <v>296.8</v>
      </c>
      <c r="J12" s="736">
        <v>322.90600000000001</v>
      </c>
      <c r="K12" s="736"/>
      <c r="L12" s="736"/>
      <c r="M12" s="736"/>
      <c r="N12" s="736"/>
      <c r="O12" s="737">
        <v>274</v>
      </c>
    </row>
    <row r="13" spans="1:15" ht="13.8" thickBot="1">
      <c r="A13" s="1090"/>
      <c r="B13" s="735" t="s">
        <v>56</v>
      </c>
      <c r="C13" s="736">
        <v>166.34333333333333</v>
      </c>
      <c r="D13" s="736">
        <v>159.87333333333333</v>
      </c>
      <c r="E13" s="736">
        <v>144.6</v>
      </c>
      <c r="F13" s="736">
        <v>162.79999999999998</v>
      </c>
      <c r="G13" s="736">
        <v>154.93666666666667</v>
      </c>
      <c r="H13" s="736">
        <v>244.92999999999998</v>
      </c>
      <c r="I13" s="736">
        <v>213.50666666666666</v>
      </c>
      <c r="J13" s="736">
        <v>238.60333333333332</v>
      </c>
      <c r="K13" s="736"/>
      <c r="L13" s="736"/>
      <c r="M13" s="736"/>
      <c r="N13" s="736"/>
      <c r="O13" s="737">
        <v>185.7</v>
      </c>
    </row>
    <row r="14" spans="1:15" s="741" customFormat="1" ht="14.4" thickBot="1">
      <c r="A14" s="1090"/>
      <c r="B14" s="738" t="s">
        <v>57</v>
      </c>
      <c r="C14" s="739">
        <v>160.95153846153846</v>
      </c>
      <c r="D14" s="739">
        <v>162.74076923076922</v>
      </c>
      <c r="E14" s="739">
        <v>156.39846153846153</v>
      </c>
      <c r="F14" s="739">
        <v>162.36384615384617</v>
      </c>
      <c r="G14" s="739">
        <v>168.28307692307692</v>
      </c>
      <c r="H14" s="739">
        <v>251.89076923076917</v>
      </c>
      <c r="I14" s="739">
        <v>195.08769230769229</v>
      </c>
      <c r="J14" s="739">
        <v>211.09000000000003</v>
      </c>
      <c r="K14" s="739"/>
      <c r="L14" s="739"/>
      <c r="M14" s="739"/>
      <c r="N14" s="739"/>
      <c r="O14" s="740">
        <v>183.6</v>
      </c>
    </row>
    <row r="15" spans="1:15" ht="13.8" thickBot="1">
      <c r="A15" s="1090" t="s">
        <v>60</v>
      </c>
      <c r="B15" s="735" t="s">
        <v>54</v>
      </c>
      <c r="C15" s="736">
        <v>103.4188888888889</v>
      </c>
      <c r="D15" s="736">
        <v>109.22666666666666</v>
      </c>
      <c r="E15" s="736">
        <v>96.65</v>
      </c>
      <c r="F15" s="736">
        <v>105.37777777777778</v>
      </c>
      <c r="G15" s="736">
        <v>98.422499999999999</v>
      </c>
      <c r="H15" s="736">
        <v>102.3</v>
      </c>
      <c r="I15" s="736">
        <v>99.534999999999997</v>
      </c>
      <c r="J15" s="736">
        <v>102.49142857142859</v>
      </c>
      <c r="K15" s="736"/>
      <c r="L15" s="736"/>
      <c r="M15" s="736"/>
      <c r="N15" s="736"/>
      <c r="O15" s="737">
        <v>101.07</v>
      </c>
    </row>
    <row r="16" spans="1:15" ht="13.8" thickBot="1">
      <c r="A16" s="1090"/>
      <c r="B16" s="735" t="s">
        <v>61</v>
      </c>
      <c r="C16" s="736">
        <v>120.41</v>
      </c>
      <c r="D16" s="736">
        <v>119.5575</v>
      </c>
      <c r="E16" s="736">
        <v>115.98750000000001</v>
      </c>
      <c r="F16" s="736">
        <v>114.91999999999999</v>
      </c>
      <c r="G16" s="736">
        <v>115.30500000000001</v>
      </c>
      <c r="H16" s="736">
        <v>117.73750000000001</v>
      </c>
      <c r="I16" s="736">
        <v>121.29250000000002</v>
      </c>
      <c r="J16" s="736">
        <v>125.125</v>
      </c>
      <c r="K16" s="736"/>
      <c r="L16" s="736"/>
      <c r="M16" s="736"/>
      <c r="N16" s="736"/>
      <c r="O16" s="737">
        <v>118.79</v>
      </c>
    </row>
    <row r="17" spans="1:15" s="741" customFormat="1" ht="14.4" thickBot="1">
      <c r="A17" s="1090"/>
      <c r="B17" s="738" t="s">
        <v>57</v>
      </c>
      <c r="C17" s="739">
        <v>108.64692307692309</v>
      </c>
      <c r="D17" s="739">
        <v>112.40538461538463</v>
      </c>
      <c r="E17" s="739">
        <v>102.6</v>
      </c>
      <c r="F17" s="739">
        <v>108.31384615384614</v>
      </c>
      <c r="G17" s="739">
        <v>104.04999999999997</v>
      </c>
      <c r="H17" s="739">
        <v>107.44583333333333</v>
      </c>
      <c r="I17" s="739">
        <v>106.78749999999998</v>
      </c>
      <c r="J17" s="739">
        <v>110.72181818181819</v>
      </c>
      <c r="K17" s="739"/>
      <c r="L17" s="739"/>
      <c r="M17" s="739"/>
      <c r="N17" s="739"/>
      <c r="O17" s="740">
        <v>106.52</v>
      </c>
    </row>
    <row r="18" spans="1:15" ht="13.8" thickBot="1">
      <c r="A18" s="1090" t="s">
        <v>62</v>
      </c>
      <c r="B18" s="735" t="s">
        <v>54</v>
      </c>
      <c r="C18" s="736">
        <v>139.42333333333332</v>
      </c>
      <c r="D18" s="736">
        <v>146.19400000000002</v>
      </c>
      <c r="E18" s="736">
        <v>179.018</v>
      </c>
      <c r="F18" s="736">
        <v>166.958</v>
      </c>
      <c r="G18" s="736">
        <v>185.762</v>
      </c>
      <c r="H18" s="736">
        <v>328.59</v>
      </c>
      <c r="I18" s="736">
        <v>259.02199999999999</v>
      </c>
      <c r="J18" s="736">
        <v>274.59399999999994</v>
      </c>
      <c r="K18" s="736"/>
      <c r="L18" s="736"/>
      <c r="M18" s="736"/>
      <c r="N18" s="736"/>
      <c r="O18" s="737">
        <v>195.61</v>
      </c>
    </row>
    <row r="19" spans="1:15" ht="13.8" thickBot="1">
      <c r="A19" s="1090"/>
      <c r="B19" s="735" t="s">
        <v>55</v>
      </c>
      <c r="C19" s="736">
        <v>354.51249999999999</v>
      </c>
      <c r="D19" s="736">
        <v>315.29000000000002</v>
      </c>
      <c r="E19" s="736">
        <v>126.97333333333331</v>
      </c>
      <c r="F19" s="736">
        <v>268.25</v>
      </c>
      <c r="G19" s="736">
        <v>380.315</v>
      </c>
      <c r="H19" s="736">
        <v>700.82500000000005</v>
      </c>
      <c r="I19" s="736">
        <v>521.22749999999996</v>
      </c>
      <c r="J19" s="736">
        <v>631.54750000000013</v>
      </c>
      <c r="K19" s="736"/>
      <c r="L19" s="736"/>
      <c r="M19" s="736"/>
      <c r="N19" s="736"/>
      <c r="O19" s="737">
        <v>450.66</v>
      </c>
    </row>
    <row r="20" spans="1:15" s="741" customFormat="1" ht="14.4" thickBot="1">
      <c r="A20" s="1090"/>
      <c r="B20" s="738" t="s">
        <v>57</v>
      </c>
      <c r="C20" s="739">
        <v>225.45899999999997</v>
      </c>
      <c r="D20" s="739">
        <v>221.34777777777774</v>
      </c>
      <c r="E20" s="739">
        <v>159.50125</v>
      </c>
      <c r="F20" s="739">
        <v>211.97666666666666</v>
      </c>
      <c r="G20" s="739">
        <v>272.22999999999996</v>
      </c>
      <c r="H20" s="739">
        <v>494.02777777777777</v>
      </c>
      <c r="I20" s="739">
        <v>375.5577777777778</v>
      </c>
      <c r="J20" s="739">
        <v>433.24</v>
      </c>
      <c r="K20" s="739"/>
      <c r="L20" s="739"/>
      <c r="M20" s="739"/>
      <c r="N20" s="739"/>
      <c r="O20" s="740">
        <v>297.63</v>
      </c>
    </row>
    <row r="21" spans="1:15" s="744" customFormat="1" ht="16.8" thickBot="1">
      <c r="A21" s="1099" t="s">
        <v>80</v>
      </c>
      <c r="B21" s="1100"/>
      <c r="C21" s="742">
        <v>140.99495327102809</v>
      </c>
      <c r="D21" s="742">
        <v>134.34</v>
      </c>
      <c r="E21" s="742">
        <v>120.74924528301891</v>
      </c>
      <c r="F21" s="742">
        <v>129.78424528301886</v>
      </c>
      <c r="G21" s="742">
        <v>140.012</v>
      </c>
      <c r="H21" s="742">
        <v>185.13361904761899</v>
      </c>
      <c r="I21" s="742">
        <v>172.93600000000004</v>
      </c>
      <c r="J21" s="742">
        <v>183.98173076923072</v>
      </c>
      <c r="K21" s="742"/>
      <c r="L21" s="742"/>
      <c r="M21" s="742"/>
      <c r="N21" s="742"/>
      <c r="O21" s="743">
        <v>151.07</v>
      </c>
    </row>
    <row r="22" spans="1:15" ht="15" customHeight="1" thickBot="1"/>
    <row r="23" spans="1:15" ht="15.75" customHeight="1" thickBot="1">
      <c r="A23" s="746" t="s">
        <v>64</v>
      </c>
      <c r="B23" s="747" t="s">
        <v>57</v>
      </c>
      <c r="C23" s="748">
        <v>109.62</v>
      </c>
      <c r="D23" s="748">
        <v>109.08</v>
      </c>
      <c r="E23" s="748">
        <v>100.42</v>
      </c>
      <c r="F23" s="748">
        <v>100.96</v>
      </c>
      <c r="G23" s="748">
        <v>101.05</v>
      </c>
      <c r="H23" s="748">
        <v>97.85</v>
      </c>
      <c r="I23" s="748">
        <v>97</v>
      </c>
      <c r="J23" s="748">
        <v>94.78</v>
      </c>
      <c r="K23" s="748"/>
      <c r="L23" s="748"/>
      <c r="M23" s="748"/>
      <c r="N23" s="748"/>
      <c r="O23" s="749">
        <v>101.35</v>
      </c>
    </row>
    <row r="24" spans="1:15" ht="22.5" customHeight="1" thickBot="1"/>
    <row r="25" spans="1:15" ht="24.9" customHeight="1" thickBot="1">
      <c r="A25" s="1091" t="s">
        <v>101</v>
      </c>
      <c r="B25" s="1092"/>
      <c r="C25" s="1092"/>
      <c r="D25" s="1092"/>
      <c r="E25" s="1092"/>
      <c r="F25" s="1092"/>
      <c r="G25" s="1092"/>
      <c r="H25" s="1092"/>
      <c r="I25" s="1092"/>
      <c r="J25" s="1092"/>
      <c r="K25" s="1092"/>
      <c r="L25" s="1092"/>
      <c r="M25" s="1092"/>
      <c r="N25" s="1092"/>
      <c r="O25" s="1093"/>
    </row>
    <row r="26" spans="1:15" ht="12.75" customHeight="1">
      <c r="A26" s="1094" t="s">
        <v>50</v>
      </c>
      <c r="B26" s="1096" t="s">
        <v>87</v>
      </c>
      <c r="C26" s="728" t="s">
        <v>102</v>
      </c>
      <c r="D26" s="728" t="s">
        <v>103</v>
      </c>
      <c r="E26" s="728" t="s">
        <v>104</v>
      </c>
      <c r="F26" s="728" t="s">
        <v>105</v>
      </c>
      <c r="G26" s="728" t="s">
        <v>106</v>
      </c>
      <c r="H26" s="728" t="s">
        <v>107</v>
      </c>
      <c r="I26" s="728" t="s">
        <v>108</v>
      </c>
      <c r="J26" s="728" t="s">
        <v>109</v>
      </c>
      <c r="K26" s="728" t="s">
        <v>110</v>
      </c>
      <c r="L26" s="728" t="s">
        <v>111</v>
      </c>
      <c r="M26" s="728" t="s">
        <v>112</v>
      </c>
      <c r="N26" s="728" t="s">
        <v>113</v>
      </c>
      <c r="O26" s="729" t="s">
        <v>16</v>
      </c>
    </row>
    <row r="27" spans="1:15" ht="13.8" thickBot="1">
      <c r="A27" s="1095"/>
      <c r="B27" s="1097"/>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5" ht="12.75" customHeight="1" thickBot="1">
      <c r="A28" s="1098" t="s">
        <v>79</v>
      </c>
      <c r="B28" s="732" t="s">
        <v>54</v>
      </c>
      <c r="C28" s="733">
        <v>106.08722222222222</v>
      </c>
      <c r="D28" s="733">
        <v>97.145789473684204</v>
      </c>
      <c r="E28" s="733">
        <v>99.245789473684198</v>
      </c>
      <c r="F28" s="733">
        <v>101.33736842105263</v>
      </c>
      <c r="G28" s="733">
        <v>109.93263157894735</v>
      </c>
      <c r="H28" s="733">
        <v>125.46263157894737</v>
      </c>
      <c r="I28" s="733">
        <v>142.24052631578951</v>
      </c>
      <c r="J28" s="733">
        <v>138.65105263157895</v>
      </c>
      <c r="K28" s="733"/>
      <c r="L28" s="733"/>
      <c r="M28" s="733"/>
      <c r="N28" s="733"/>
      <c r="O28" s="734">
        <v>114.71</v>
      </c>
    </row>
    <row r="29" spans="1:15" ht="13.8" thickBot="1">
      <c r="A29" s="1090"/>
      <c r="B29" s="735" t="s">
        <v>55</v>
      </c>
      <c r="C29" s="736">
        <v>113.85599999999999</v>
      </c>
      <c r="D29" s="736">
        <v>114.88600000000001</v>
      </c>
      <c r="E29" s="736">
        <v>110.306</v>
      </c>
      <c r="F29" s="736">
        <v>110.57599999999999</v>
      </c>
      <c r="G29" s="736">
        <v>116.62</v>
      </c>
      <c r="H29" s="736">
        <v>134.82333333333335</v>
      </c>
      <c r="I29" s="736">
        <v>148.66499999999999</v>
      </c>
      <c r="J29" s="736">
        <v>152.11142857142858</v>
      </c>
      <c r="K29" s="736"/>
      <c r="L29" s="736"/>
      <c r="M29" s="736"/>
      <c r="N29" s="736"/>
      <c r="O29" s="737">
        <v>130.54</v>
      </c>
    </row>
    <row r="30" spans="1:15" ht="13.8" thickBot="1">
      <c r="A30" s="1090"/>
      <c r="B30" s="735" t="s">
        <v>56</v>
      </c>
      <c r="C30" s="736">
        <v>161.74733333333336</v>
      </c>
      <c r="D30" s="736">
        <v>157.74533333333335</v>
      </c>
      <c r="E30" s="736">
        <v>149.196</v>
      </c>
      <c r="F30" s="736">
        <v>156.08199999999997</v>
      </c>
      <c r="G30" s="736">
        <v>168.78400000000002</v>
      </c>
      <c r="H30" s="736">
        <v>218.2893333333333</v>
      </c>
      <c r="I30" s="736">
        <v>224.87266666666662</v>
      </c>
      <c r="J30" s="736">
        <v>240.51400000000001</v>
      </c>
      <c r="K30" s="736"/>
      <c r="L30" s="736"/>
      <c r="M30" s="736"/>
      <c r="N30" s="736"/>
      <c r="O30" s="737">
        <v>184.65</v>
      </c>
    </row>
    <row r="31" spans="1:15" ht="14.4" thickBot="1">
      <c r="A31" s="1090"/>
      <c r="B31" s="738" t="s">
        <v>57</v>
      </c>
      <c r="C31" s="739">
        <v>129.08052631578943</v>
      </c>
      <c r="D31" s="739">
        <v>122.72769230769234</v>
      </c>
      <c r="E31" s="739">
        <v>119.87538461538465</v>
      </c>
      <c r="F31" s="739">
        <v>123.5774358974359</v>
      </c>
      <c r="G31" s="739">
        <v>133.42512820512817</v>
      </c>
      <c r="H31" s="739">
        <v>161.67675</v>
      </c>
      <c r="I31" s="739">
        <v>174.19125000000003</v>
      </c>
      <c r="J31" s="739">
        <v>178.21609756097556</v>
      </c>
      <c r="K31" s="739"/>
      <c r="L31" s="739"/>
      <c r="M31" s="739"/>
      <c r="N31" s="739"/>
      <c r="O31" s="740">
        <v>143</v>
      </c>
    </row>
    <row r="32" spans="1:15" ht="13.8" thickBot="1">
      <c r="A32" s="1090" t="s">
        <v>58</v>
      </c>
      <c r="B32" s="735" t="s">
        <v>54</v>
      </c>
      <c r="C32" s="736">
        <v>118.1348</v>
      </c>
      <c r="D32" s="736">
        <v>105.65559999999998</v>
      </c>
      <c r="E32" s="736">
        <v>105.752</v>
      </c>
      <c r="F32" s="736">
        <v>105.22374999999998</v>
      </c>
      <c r="G32" s="736">
        <v>117.02583333333332</v>
      </c>
      <c r="H32" s="736">
        <v>134.62458333333333</v>
      </c>
      <c r="I32" s="736">
        <v>123.73958333333337</v>
      </c>
      <c r="J32" s="736">
        <v>125.17759999999997</v>
      </c>
      <c r="K32" s="736"/>
      <c r="L32" s="736"/>
      <c r="M32" s="736"/>
      <c r="N32" s="736"/>
      <c r="O32" s="737">
        <v>115.11</v>
      </c>
    </row>
    <row r="33" spans="1:16" ht="13.8" thickBot="1">
      <c r="A33" s="1090"/>
      <c r="B33" s="735" t="s">
        <v>55</v>
      </c>
      <c r="C33" s="736">
        <v>150.08285714285716</v>
      </c>
      <c r="D33" s="736">
        <v>125.86285714285714</v>
      </c>
      <c r="E33" s="736">
        <v>119.78142857142858</v>
      </c>
      <c r="F33" s="736">
        <v>118.82142857142857</v>
      </c>
      <c r="G33" s="736">
        <v>118.9</v>
      </c>
      <c r="H33" s="736">
        <v>132.70142857142858</v>
      </c>
      <c r="I33" s="736">
        <v>136.51428571428571</v>
      </c>
      <c r="J33" s="736">
        <v>140.29142857142855</v>
      </c>
      <c r="K33" s="736"/>
      <c r="L33" s="736"/>
      <c r="M33" s="736"/>
      <c r="N33" s="736"/>
      <c r="O33" s="737">
        <v>130.37</v>
      </c>
    </row>
    <row r="34" spans="1:16" ht="14.4" thickBot="1">
      <c r="A34" s="1090"/>
      <c r="B34" s="738" t="s">
        <v>57</v>
      </c>
      <c r="C34" s="739">
        <v>125.12343749999998</v>
      </c>
      <c r="D34" s="739">
        <v>110.07593749999999</v>
      </c>
      <c r="E34" s="739">
        <v>108.8209375</v>
      </c>
      <c r="F34" s="739">
        <v>108.29419354838709</v>
      </c>
      <c r="G34" s="739">
        <v>117.44903225806449</v>
      </c>
      <c r="H34" s="739">
        <v>134.19032258064516</v>
      </c>
      <c r="I34" s="739">
        <v>126.62419354838713</v>
      </c>
      <c r="J34" s="739">
        <v>128.48374999999999</v>
      </c>
      <c r="K34" s="739"/>
      <c r="L34" s="739"/>
      <c r="M34" s="739"/>
      <c r="N34" s="739"/>
      <c r="O34" s="740">
        <v>118.35</v>
      </c>
    </row>
    <row r="35" spans="1:16" ht="13.8" thickBot="1">
      <c r="A35" s="1090" t="s">
        <v>59</v>
      </c>
      <c r="B35" s="735" t="s">
        <v>54</v>
      </c>
      <c r="C35" s="736">
        <v>82.477499999999992</v>
      </c>
      <c r="D35" s="736">
        <v>78.672499999999999</v>
      </c>
      <c r="E35" s="736">
        <v>72.137500000000003</v>
      </c>
      <c r="F35" s="736">
        <v>78.252499999999998</v>
      </c>
      <c r="G35" s="736">
        <v>78.814999999999998</v>
      </c>
      <c r="H35" s="736">
        <v>77.582499999999996</v>
      </c>
      <c r="I35" s="736">
        <v>79.573999999999998</v>
      </c>
      <c r="J35" s="736">
        <v>85.587999999999994</v>
      </c>
      <c r="K35" s="736"/>
      <c r="L35" s="736"/>
      <c r="M35" s="736"/>
      <c r="N35" s="736"/>
      <c r="O35" s="737">
        <v>81.17</v>
      </c>
    </row>
    <row r="36" spans="1:16" ht="13.8" thickBot="1">
      <c r="A36" s="1090"/>
      <c r="B36" s="735" t="s">
        <v>55</v>
      </c>
      <c r="C36" s="736">
        <v>215.13200000000001</v>
      </c>
      <c r="D36" s="736">
        <v>207.28400000000002</v>
      </c>
      <c r="E36" s="736">
        <v>217.36999999999998</v>
      </c>
      <c r="F36" s="736">
        <v>214.46199999999999</v>
      </c>
      <c r="G36" s="736">
        <v>232.14400000000001</v>
      </c>
      <c r="H36" s="736">
        <v>396.28400000000005</v>
      </c>
      <c r="I36" s="736">
        <v>304.98599999999999</v>
      </c>
      <c r="J36" s="736">
        <v>312.37</v>
      </c>
      <c r="K36" s="736"/>
      <c r="L36" s="736"/>
      <c r="M36" s="736"/>
      <c r="N36" s="736"/>
      <c r="O36" s="737">
        <v>262.5</v>
      </c>
    </row>
    <row r="37" spans="1:16" ht="13.8" thickBot="1">
      <c r="A37" s="1090"/>
      <c r="B37" s="735" t="s">
        <v>56</v>
      </c>
      <c r="C37" s="736">
        <v>157.10333333333335</v>
      </c>
      <c r="D37" s="736">
        <v>153.38999999999999</v>
      </c>
      <c r="E37" s="736">
        <v>151.15</v>
      </c>
      <c r="F37" s="736">
        <v>148.06</v>
      </c>
      <c r="G37" s="736">
        <v>162.97666666666666</v>
      </c>
      <c r="H37" s="736">
        <v>240.84333333333333</v>
      </c>
      <c r="I37" s="736">
        <v>210.81666666666663</v>
      </c>
      <c r="J37" s="736">
        <v>226.22</v>
      </c>
      <c r="K37" s="736"/>
      <c r="L37" s="736"/>
      <c r="M37" s="736"/>
      <c r="N37" s="736"/>
      <c r="O37" s="737">
        <v>181.32</v>
      </c>
    </row>
    <row r="38" spans="1:16" ht="14.4" thickBot="1">
      <c r="A38" s="1090"/>
      <c r="B38" s="738" t="s">
        <v>57</v>
      </c>
      <c r="C38" s="739">
        <v>156.40666666666667</v>
      </c>
      <c r="D38" s="739">
        <v>150.94</v>
      </c>
      <c r="E38" s="739">
        <v>152.4</v>
      </c>
      <c r="F38" s="739">
        <v>152.45833333333331</v>
      </c>
      <c r="G38" s="739">
        <v>163.74249999999998</v>
      </c>
      <c r="H38" s="739">
        <v>251.18999999999997</v>
      </c>
      <c r="I38" s="739">
        <v>196.55769230769232</v>
      </c>
      <c r="J38" s="739">
        <v>205.26538461538465</v>
      </c>
      <c r="K38" s="739"/>
      <c r="L38" s="739"/>
      <c r="M38" s="739"/>
      <c r="N38" s="739"/>
      <c r="O38" s="740">
        <v>174.03</v>
      </c>
    </row>
    <row r="39" spans="1:16" ht="13.8" thickBot="1">
      <c r="A39" s="1090" t="s">
        <v>60</v>
      </c>
      <c r="B39" s="735" t="s">
        <v>54</v>
      </c>
      <c r="C39" s="736">
        <v>97.070999999999998</v>
      </c>
      <c r="D39" s="736">
        <v>99.239000000000004</v>
      </c>
      <c r="E39" s="736">
        <v>91.023999999999987</v>
      </c>
      <c r="F39" s="736">
        <v>83.14500000000001</v>
      </c>
      <c r="G39" s="736">
        <v>87.800999999999988</v>
      </c>
      <c r="H39" s="736">
        <v>94.938999999999993</v>
      </c>
      <c r="I39" s="736">
        <v>89.971999999999994</v>
      </c>
      <c r="J39" s="736">
        <v>104.16222222222223</v>
      </c>
      <c r="K39" s="736"/>
      <c r="L39" s="736"/>
      <c r="M39" s="736"/>
      <c r="N39" s="736"/>
      <c r="O39" s="737">
        <v>92.79</v>
      </c>
    </row>
    <row r="40" spans="1:16" ht="13.8" thickBot="1">
      <c r="A40" s="1090"/>
      <c r="B40" s="735" t="s">
        <v>61</v>
      </c>
      <c r="C40" s="736">
        <v>121.80000000000001</v>
      </c>
      <c r="D40" s="736">
        <v>122.47499999999999</v>
      </c>
      <c r="E40" s="736">
        <v>122.91</v>
      </c>
      <c r="F40" s="736">
        <v>111.66250000000001</v>
      </c>
      <c r="G40" s="736">
        <v>109.77</v>
      </c>
      <c r="H40" s="736">
        <v>117.70750000000001</v>
      </c>
      <c r="I40" s="736">
        <v>119.92749999999999</v>
      </c>
      <c r="J40" s="736">
        <v>120.645</v>
      </c>
      <c r="K40" s="736"/>
      <c r="L40" s="736"/>
      <c r="M40" s="736"/>
      <c r="N40" s="736"/>
      <c r="O40" s="737">
        <v>118.36</v>
      </c>
    </row>
    <row r="41" spans="1:16" ht="14.4" thickBot="1">
      <c r="A41" s="1090"/>
      <c r="B41" s="738" t="s">
        <v>57</v>
      </c>
      <c r="C41" s="739">
        <v>104.13642857142857</v>
      </c>
      <c r="D41" s="739">
        <v>105.87785714285714</v>
      </c>
      <c r="E41" s="739">
        <v>100.13428571428574</v>
      </c>
      <c r="F41" s="739">
        <v>91.292857142857159</v>
      </c>
      <c r="G41" s="739">
        <v>94.077857142857141</v>
      </c>
      <c r="H41" s="739">
        <v>101.4442857142857</v>
      </c>
      <c r="I41" s="739">
        <v>98.530714285714296</v>
      </c>
      <c r="J41" s="739">
        <v>109.23384615384614</v>
      </c>
      <c r="K41" s="739"/>
      <c r="L41" s="739"/>
      <c r="M41" s="739"/>
      <c r="N41" s="739"/>
      <c r="O41" s="740">
        <v>100.09</v>
      </c>
    </row>
    <row r="42" spans="1:16" ht="13.8" thickBot="1">
      <c r="A42" s="1090" t="s">
        <v>62</v>
      </c>
      <c r="B42" s="735" t="s">
        <v>54</v>
      </c>
      <c r="C42" s="736">
        <v>101.402</v>
      </c>
      <c r="D42" s="736">
        <v>94.162000000000006</v>
      </c>
      <c r="E42" s="736">
        <v>91.376000000000005</v>
      </c>
      <c r="F42" s="736">
        <v>94.763999999999996</v>
      </c>
      <c r="G42" s="736">
        <v>95.011999999999986</v>
      </c>
      <c r="H42" s="736">
        <v>101.63600000000001</v>
      </c>
      <c r="I42" s="736">
        <v>102.19800000000001</v>
      </c>
      <c r="J42" s="736">
        <v>98.123999999999995</v>
      </c>
      <c r="K42" s="736"/>
      <c r="L42" s="736"/>
      <c r="M42" s="736"/>
      <c r="N42" s="736"/>
      <c r="O42" s="737">
        <v>97.33</v>
      </c>
    </row>
    <row r="43" spans="1:16" ht="13.8" thickBot="1">
      <c r="A43" s="1090"/>
      <c r="B43" s="735" t="s">
        <v>55</v>
      </c>
      <c r="C43" s="736">
        <v>163.23500000000001</v>
      </c>
      <c r="D43" s="736">
        <v>142.38</v>
      </c>
      <c r="E43" s="736">
        <v>135.47499999999999</v>
      </c>
      <c r="F43" s="736">
        <v>334.02666666666664</v>
      </c>
      <c r="G43" s="736">
        <v>440.46666666666664</v>
      </c>
      <c r="H43" s="736">
        <v>913.79666666666662</v>
      </c>
      <c r="I43" s="736">
        <v>791.23666666666657</v>
      </c>
      <c r="J43" s="736">
        <v>794.44666666666672</v>
      </c>
      <c r="K43" s="736"/>
      <c r="L43" s="736"/>
      <c r="M43" s="736"/>
      <c r="N43" s="736"/>
      <c r="O43" s="737">
        <v>649.66999999999996</v>
      </c>
    </row>
    <row r="44" spans="1:16" ht="14.4" thickBot="1">
      <c r="A44" s="1090"/>
      <c r="B44" s="738" t="s">
        <v>57</v>
      </c>
      <c r="C44" s="739">
        <v>119.06857142857143</v>
      </c>
      <c r="D44" s="739">
        <v>107.93857142857144</v>
      </c>
      <c r="E44" s="739">
        <v>103.97571428571429</v>
      </c>
      <c r="F44" s="739">
        <v>184.48749999999998</v>
      </c>
      <c r="G44" s="739">
        <v>224.5575</v>
      </c>
      <c r="H44" s="739">
        <v>406.19625000000002</v>
      </c>
      <c r="I44" s="739">
        <v>360.58749999999998</v>
      </c>
      <c r="J44" s="739">
        <v>359.24500000000006</v>
      </c>
      <c r="K44" s="739"/>
      <c r="L44" s="739"/>
      <c r="M44" s="739"/>
      <c r="N44" s="739"/>
      <c r="O44" s="740">
        <v>304.45999999999998</v>
      </c>
    </row>
    <row r="45" spans="1:16" ht="16.8" thickBot="1">
      <c r="A45" s="1099" t="s">
        <v>80</v>
      </c>
      <c r="B45" s="1100"/>
      <c r="C45" s="742">
        <v>126.96388349514564</v>
      </c>
      <c r="D45" s="742">
        <v>118.82644230769235</v>
      </c>
      <c r="E45" s="742">
        <v>116.5</v>
      </c>
      <c r="F45" s="742">
        <v>122.69365384615382</v>
      </c>
      <c r="G45" s="742">
        <v>133.87461538461542</v>
      </c>
      <c r="H45" s="742">
        <v>174.39085714285724</v>
      </c>
      <c r="I45" s="742">
        <v>167.09792452830183</v>
      </c>
      <c r="J45" s="742">
        <v>171.78308411214951</v>
      </c>
      <c r="K45" s="742"/>
      <c r="L45" s="742"/>
      <c r="M45" s="742"/>
      <c r="N45" s="742"/>
      <c r="O45" s="743">
        <v>145.58000000000001</v>
      </c>
      <c r="P45" s="815"/>
    </row>
    <row r="46" spans="1:16" ht="15" customHeight="1" thickBot="1"/>
    <row r="47" spans="1:16" ht="15.75" customHeight="1" thickBot="1">
      <c r="A47" s="746" t="s">
        <v>64</v>
      </c>
      <c r="B47" s="747" t="s">
        <v>57</v>
      </c>
      <c r="C47" s="748">
        <v>98.82</v>
      </c>
      <c r="D47" s="748">
        <v>85.05</v>
      </c>
      <c r="E47" s="748">
        <v>85.41</v>
      </c>
      <c r="F47" s="748">
        <v>79.510000000000005</v>
      </c>
      <c r="G47" s="748">
        <v>82.09</v>
      </c>
      <c r="H47" s="748">
        <v>86.26</v>
      </c>
      <c r="I47" s="748">
        <v>87.55</v>
      </c>
      <c r="J47" s="748">
        <v>88.06</v>
      </c>
      <c r="K47" s="748"/>
      <c r="L47" s="748"/>
      <c r="M47" s="748"/>
      <c r="N47" s="748"/>
      <c r="O47" s="749">
        <v>86.62</v>
      </c>
    </row>
    <row r="48" spans="1:16" ht="22.5" customHeight="1" thickBot="1"/>
    <row r="49" spans="1:15" ht="24.9" customHeight="1" thickBot="1">
      <c r="A49" s="1091" t="s">
        <v>114</v>
      </c>
      <c r="B49" s="1092"/>
      <c r="C49" s="1092"/>
      <c r="D49" s="1092"/>
      <c r="E49" s="1092"/>
      <c r="F49" s="1092"/>
      <c r="G49" s="1092"/>
      <c r="H49" s="1092"/>
      <c r="I49" s="1092"/>
      <c r="J49" s="1092"/>
      <c r="K49" s="1092"/>
      <c r="L49" s="1092"/>
      <c r="M49" s="1092"/>
      <c r="N49" s="1092"/>
      <c r="O49" s="1093"/>
    </row>
    <row r="50" spans="1:15" ht="12.75" customHeight="1">
      <c r="A50" s="1103" t="s">
        <v>50</v>
      </c>
      <c r="B50" s="1105" t="s">
        <v>87</v>
      </c>
      <c r="C50" s="1105" t="s">
        <v>115</v>
      </c>
      <c r="D50" s="1105" t="s">
        <v>116</v>
      </c>
      <c r="E50" s="1105" t="s">
        <v>117</v>
      </c>
      <c r="F50" s="1105" t="s">
        <v>118</v>
      </c>
      <c r="G50" s="1105" t="s">
        <v>119</v>
      </c>
      <c r="H50" s="1105" t="s">
        <v>120</v>
      </c>
      <c r="I50" s="1105" t="s">
        <v>121</v>
      </c>
      <c r="J50" s="1105" t="s">
        <v>122</v>
      </c>
      <c r="K50" s="1105" t="s">
        <v>123</v>
      </c>
      <c r="L50" s="1105" t="s">
        <v>124</v>
      </c>
      <c r="M50" s="1105" t="s">
        <v>125</v>
      </c>
      <c r="N50" s="1105" t="s">
        <v>126</v>
      </c>
      <c r="O50" s="750" t="s">
        <v>16</v>
      </c>
    </row>
    <row r="51" spans="1:15" ht="13.8" thickBot="1">
      <c r="A51" s="1104"/>
      <c r="B51" s="1106"/>
      <c r="C51" s="1106"/>
      <c r="D51" s="1106"/>
      <c r="E51" s="1106"/>
      <c r="F51" s="1106"/>
      <c r="G51" s="1106"/>
      <c r="H51" s="1106"/>
      <c r="I51" s="1106"/>
      <c r="J51" s="1106"/>
      <c r="K51" s="1106"/>
      <c r="L51" s="1106"/>
      <c r="M51" s="1106"/>
      <c r="N51" s="1106"/>
      <c r="O51" s="751" t="s">
        <v>100</v>
      </c>
    </row>
    <row r="52" spans="1:15" ht="13.8" thickBot="1">
      <c r="A52" s="1101" t="s">
        <v>79</v>
      </c>
      <c r="B52" s="752" t="s">
        <v>54</v>
      </c>
      <c r="C52" s="753">
        <v>4.9560895908504141E-3</v>
      </c>
      <c r="D52" s="753">
        <v>2.6174171213098178E-2</v>
      </c>
      <c r="E52" s="753">
        <v>-6.6524630502685755E-2</v>
      </c>
      <c r="F52" s="753">
        <v>-4.0719119564144923E-2</v>
      </c>
      <c r="G52" s="753">
        <v>-6.4499789344670155E-2</v>
      </c>
      <c r="H52" s="753">
        <v>-2.2048922094648018E-3</v>
      </c>
      <c r="I52" s="753">
        <v>-3.3471658458430538E-2</v>
      </c>
      <c r="J52" s="753">
        <v>3.3173016698488733E-3</v>
      </c>
      <c r="K52" s="753"/>
      <c r="L52" s="753"/>
      <c r="M52" s="753"/>
      <c r="N52" s="753"/>
      <c r="O52" s="754">
        <v>-1.8394211489843951E-2</v>
      </c>
    </row>
    <row r="53" spans="1:15" ht="13.8" thickBot="1">
      <c r="A53" s="1102"/>
      <c r="B53" s="755" t="s">
        <v>55</v>
      </c>
      <c r="C53" s="756">
        <v>4.0788364249578463E-2</v>
      </c>
      <c r="D53" s="756">
        <v>-1.3518991497161301E-2</v>
      </c>
      <c r="E53" s="756">
        <v>-2.8663121550181154E-2</v>
      </c>
      <c r="F53" s="756">
        <v>-1.2495607416747588E-2</v>
      </c>
      <c r="G53" s="756">
        <v>8.525859323321245E-3</v>
      </c>
      <c r="H53" s="756">
        <v>1.3771107869557604E-2</v>
      </c>
      <c r="I53" s="756">
        <v>7.3943814232382424E-3</v>
      </c>
      <c r="J53" s="756">
        <v>3.8064201055617072E-2</v>
      </c>
      <c r="K53" s="756"/>
      <c r="L53" s="756"/>
      <c r="M53" s="756"/>
      <c r="N53" s="756"/>
      <c r="O53" s="757">
        <v>-3.2710280373831745E-2</v>
      </c>
    </row>
    <row r="54" spans="1:15" ht="13.8" thickBot="1">
      <c r="A54" s="1102"/>
      <c r="B54" s="755" t="s">
        <v>56</v>
      </c>
      <c r="C54" s="758">
        <v>3.2037622464667036E-2</v>
      </c>
      <c r="D54" s="756">
        <v>2.2851177847838997E-2</v>
      </c>
      <c r="E54" s="756">
        <v>-2.5648587540327179E-3</v>
      </c>
      <c r="F54" s="756">
        <v>1.2929101369793172E-2</v>
      </c>
      <c r="G54" s="756">
        <v>2.6341359370556268E-2</v>
      </c>
      <c r="H54" s="756">
        <v>1.4183010927393019E-2</v>
      </c>
      <c r="I54" s="756">
        <v>3.5356305346136936E-2</v>
      </c>
      <c r="J54" s="756">
        <v>4.5521951598105174E-2</v>
      </c>
      <c r="K54" s="756"/>
      <c r="L54" s="756"/>
      <c r="M54" s="756"/>
      <c r="N54" s="756"/>
      <c r="O54" s="757">
        <v>2.4966152179799542E-2</v>
      </c>
    </row>
    <row r="55" spans="1:15" ht="14.4" thickBot="1">
      <c r="A55" s="1102"/>
      <c r="B55" s="759" t="s">
        <v>57</v>
      </c>
      <c r="C55" s="760">
        <v>8.174648802898473E-3</v>
      </c>
      <c r="D55" s="760">
        <v>1.0240814262851422E-2</v>
      </c>
      <c r="E55" s="760">
        <v>-3.9661455516381852E-2</v>
      </c>
      <c r="F55" s="760">
        <v>-2.1226773027782291E-2</v>
      </c>
      <c r="G55" s="760">
        <v>-2.2353429205058058E-2</v>
      </c>
      <c r="H55" s="760">
        <v>-1.3494740055608025E-3</v>
      </c>
      <c r="I55" s="760">
        <v>-3.5186421055403527E-3</v>
      </c>
      <c r="J55" s="760">
        <v>2.3298881690174123E-2</v>
      </c>
      <c r="K55" s="760"/>
      <c r="L55" s="760"/>
      <c r="M55" s="760"/>
      <c r="N55" s="760"/>
      <c r="O55" s="761">
        <v>-5.1748251748252386E-3</v>
      </c>
    </row>
    <row r="56" spans="1:15" ht="13.8" thickBot="1">
      <c r="A56" s="1102" t="s">
        <v>58</v>
      </c>
      <c r="B56" s="755" t="s">
        <v>54</v>
      </c>
      <c r="C56" s="756">
        <v>8.0156659249356804E-2</v>
      </c>
      <c r="D56" s="756">
        <v>9.3363721373973738E-2</v>
      </c>
      <c r="E56" s="756">
        <v>1.495048300042413E-2</v>
      </c>
      <c r="F56" s="756">
        <v>4.4760677733271796E-2</v>
      </c>
      <c r="G56" s="756">
        <v>-3.5205254473079997E-2</v>
      </c>
      <c r="H56" s="756">
        <v>-9.3691801190121798E-2</v>
      </c>
      <c r="I56" s="756">
        <v>-1.8168961268549243E-2</v>
      </c>
      <c r="J56" s="756">
        <v>-5.0120497887510267E-2</v>
      </c>
      <c r="K56" s="756"/>
      <c r="L56" s="756"/>
      <c r="M56" s="756"/>
      <c r="N56" s="756"/>
      <c r="O56" s="757">
        <v>3.4749370167666206E-3</v>
      </c>
    </row>
    <row r="57" spans="1:15" ht="13.8" thickBot="1">
      <c r="A57" s="1102"/>
      <c r="B57" s="755" t="s">
        <v>55</v>
      </c>
      <c r="C57" s="756">
        <v>3.3505301833269894E-3</v>
      </c>
      <c r="D57" s="756">
        <v>6.8407790792699652E-2</v>
      </c>
      <c r="E57" s="756">
        <v>1.6959461876990163E-2</v>
      </c>
      <c r="F57" s="756">
        <v>1.9236549443960168E-4</v>
      </c>
      <c r="G57" s="756">
        <v>2.4137931034482557E-2</v>
      </c>
      <c r="H57" s="756">
        <v>3.7064947088523086E-2</v>
      </c>
      <c r="I57" s="756">
        <v>4.3920050230221851E-2</v>
      </c>
      <c r="J57" s="756">
        <v>1.572237383405977E-2</v>
      </c>
      <c r="K57" s="756"/>
      <c r="L57" s="756"/>
      <c r="M57" s="756"/>
      <c r="N57" s="756"/>
      <c r="O57" s="757">
        <v>2.6002914781007795E-2</v>
      </c>
    </row>
    <row r="58" spans="1:15" ht="14.4" thickBot="1">
      <c r="A58" s="1102"/>
      <c r="B58" s="759" t="s">
        <v>57</v>
      </c>
      <c r="C58" s="760">
        <v>6.4160176308653727E-2</v>
      </c>
      <c r="D58" s="760">
        <v>8.9611433016412001E-2</v>
      </c>
      <c r="E58" s="760">
        <v>1.7374681840676528E-2</v>
      </c>
      <c r="F58" s="760">
        <v>3.4999930153596509E-2</v>
      </c>
      <c r="G58" s="760">
        <v>-2.046432371962045E-2</v>
      </c>
      <c r="H58" s="760">
        <v>-6.2682292594898062E-2</v>
      </c>
      <c r="I58" s="760">
        <v>-4.6883585606034546E-4</v>
      </c>
      <c r="J58" s="760">
        <v>-3.02382932498842E-2</v>
      </c>
      <c r="K58" s="760"/>
      <c r="L58" s="760"/>
      <c r="M58" s="760"/>
      <c r="N58" s="760"/>
      <c r="O58" s="761">
        <v>1.1998310097169427E-2</v>
      </c>
    </row>
    <row r="59" spans="1:15" ht="13.8" thickBot="1">
      <c r="A59" s="1102" t="s">
        <v>59</v>
      </c>
      <c r="B59" s="755" t="s">
        <v>54</v>
      </c>
      <c r="C59" s="756">
        <v>9.9184626110151372E-2</v>
      </c>
      <c r="D59" s="756">
        <v>0.25784740538307538</v>
      </c>
      <c r="E59" s="756">
        <v>0.30412060301507521</v>
      </c>
      <c r="F59" s="756">
        <v>0.29396504903996684</v>
      </c>
      <c r="G59" s="756">
        <v>0.21575842162025008</v>
      </c>
      <c r="H59" s="756">
        <v>0.15564721425579231</v>
      </c>
      <c r="I59" s="756">
        <v>3.455902681780481E-2</v>
      </c>
      <c r="J59" s="756">
        <v>-3.2971911950273269E-2</v>
      </c>
      <c r="K59" s="756"/>
      <c r="L59" s="756"/>
      <c r="M59" s="756"/>
      <c r="N59" s="756"/>
      <c r="O59" s="757">
        <v>0.13268448934335339</v>
      </c>
    </row>
    <row r="60" spans="1:15" ht="13.8" thickBot="1">
      <c r="A60" s="1102"/>
      <c r="B60" s="755" t="s">
        <v>55</v>
      </c>
      <c r="C60" s="756">
        <v>5.9860922596359376E-2</v>
      </c>
      <c r="D60" s="756">
        <v>0.10111730765519759</v>
      </c>
      <c r="E60" s="756">
        <v>3.8781800616460582E-2</v>
      </c>
      <c r="F60" s="756">
        <v>4.0790443062174143E-2</v>
      </c>
      <c r="G60" s="756">
        <v>7.1550416982562481E-2</v>
      </c>
      <c r="H60" s="756">
        <v>5.5556116320618444E-2</v>
      </c>
      <c r="I60" s="756">
        <v>-2.6840576288747611E-2</v>
      </c>
      <c r="J60" s="756">
        <v>3.3729231360245866E-2</v>
      </c>
      <c r="K60" s="756"/>
      <c r="L60" s="756"/>
      <c r="M60" s="756"/>
      <c r="N60" s="756"/>
      <c r="O60" s="757">
        <v>4.3809523809523812E-2</v>
      </c>
    </row>
    <row r="61" spans="1:15" ht="13.8" thickBot="1">
      <c r="A61" s="1102"/>
      <c r="B61" s="755" t="s">
        <v>56</v>
      </c>
      <c r="C61" s="756">
        <v>5.8814792811525192E-2</v>
      </c>
      <c r="D61" s="756">
        <v>4.2266988286937542E-2</v>
      </c>
      <c r="E61" s="756">
        <v>-4.3334435990737753E-2</v>
      </c>
      <c r="F61" s="756">
        <v>9.9554234769687833E-2</v>
      </c>
      <c r="G61" s="756">
        <v>-4.9332215245536125E-2</v>
      </c>
      <c r="H61" s="756">
        <v>1.696815357147791E-2</v>
      </c>
      <c r="I61" s="756">
        <v>1.2759901968535188E-2</v>
      </c>
      <c r="J61" s="756">
        <v>5.4740223381369135E-2</v>
      </c>
      <c r="K61" s="756"/>
      <c r="L61" s="756"/>
      <c r="M61" s="756"/>
      <c r="N61" s="756"/>
      <c r="O61" s="757">
        <v>2.4156187954996668E-2</v>
      </c>
    </row>
    <row r="62" spans="1:15" ht="14.4" thickBot="1">
      <c r="A62" s="1102"/>
      <c r="B62" s="759" t="s">
        <v>57</v>
      </c>
      <c r="C62" s="760">
        <v>2.9058043955107173E-2</v>
      </c>
      <c r="D62" s="760">
        <v>7.8181855245589113E-2</v>
      </c>
      <c r="E62" s="760">
        <v>2.6236624268120252E-2</v>
      </c>
      <c r="F62" s="760">
        <v>6.4971934324216593E-2</v>
      </c>
      <c r="G62" s="760">
        <v>2.7729984109665734E-2</v>
      </c>
      <c r="H62" s="760">
        <v>2.7897974870384843E-3</v>
      </c>
      <c r="I62" s="760">
        <v>-7.4787202817729586E-3</v>
      </c>
      <c r="J62" s="760">
        <v>2.8376023534261458E-2</v>
      </c>
      <c r="K62" s="760"/>
      <c r="L62" s="760"/>
      <c r="M62" s="760"/>
      <c r="N62" s="760"/>
      <c r="O62" s="761">
        <v>5.4990518876055813E-2</v>
      </c>
    </row>
    <row r="63" spans="1:15" ht="13.8" thickBot="1">
      <c r="A63" s="1102" t="s">
        <v>60</v>
      </c>
      <c r="B63" s="755" t="s">
        <v>54</v>
      </c>
      <c r="C63" s="756">
        <v>6.5394287571869075E-2</v>
      </c>
      <c r="D63" s="756">
        <v>0.10064255652179742</v>
      </c>
      <c r="E63" s="756">
        <v>6.1807874846194627E-2</v>
      </c>
      <c r="F63" s="756">
        <v>0.26739765202691401</v>
      </c>
      <c r="G63" s="756">
        <v>0.12097242628216094</v>
      </c>
      <c r="H63" s="756">
        <v>7.7533995512908335E-2</v>
      </c>
      <c r="I63" s="756">
        <v>0.10628862312719516</v>
      </c>
      <c r="J63" s="756">
        <v>-1.6040303433898798E-2</v>
      </c>
      <c r="K63" s="756"/>
      <c r="L63" s="756"/>
      <c r="M63" s="756"/>
      <c r="N63" s="756"/>
      <c r="O63" s="757">
        <v>8.9233753637245242E-2</v>
      </c>
    </row>
    <row r="64" spans="1:15" ht="13.8" thickBot="1">
      <c r="A64" s="1102"/>
      <c r="B64" s="755" t="s">
        <v>61</v>
      </c>
      <c r="C64" s="756">
        <v>-1.1412151067323602E-2</v>
      </c>
      <c r="D64" s="756">
        <v>-2.3821187997550439E-2</v>
      </c>
      <c r="E64" s="756">
        <v>-5.6321698804002812E-2</v>
      </c>
      <c r="F64" s="756">
        <v>2.9172730325758234E-2</v>
      </c>
      <c r="G64" s="756">
        <v>5.0423613009018958E-2</v>
      </c>
      <c r="H64" s="756">
        <v>2.5486906101991066E-4</v>
      </c>
      <c r="I64" s="756">
        <v>1.1381876550416071E-2</v>
      </c>
      <c r="J64" s="756">
        <v>3.7133739483608971E-2</v>
      </c>
      <c r="K64" s="756"/>
      <c r="L64" s="756"/>
      <c r="M64" s="756"/>
      <c r="N64" s="756"/>
      <c r="O64" s="757">
        <v>3.6329841162555496E-3</v>
      </c>
    </row>
    <row r="65" spans="1:15" ht="14.4" thickBot="1">
      <c r="A65" s="1102"/>
      <c r="B65" s="759" t="s">
        <v>57</v>
      </c>
      <c r="C65" s="760">
        <v>4.3313320490924193E-2</v>
      </c>
      <c r="D65" s="760">
        <v>6.1651488315636577E-2</v>
      </c>
      <c r="E65" s="760">
        <v>2.4624076240476772E-2</v>
      </c>
      <c r="F65" s="760">
        <v>0.18644381985278596</v>
      </c>
      <c r="G65" s="760">
        <v>0.10599883075568077</v>
      </c>
      <c r="H65" s="760">
        <v>5.9161022001286284E-2</v>
      </c>
      <c r="I65" s="760">
        <v>8.379910542760384E-2</v>
      </c>
      <c r="J65" s="760">
        <v>1.3621895413957801E-2</v>
      </c>
      <c r="K65" s="760"/>
      <c r="L65" s="760"/>
      <c r="M65" s="760"/>
      <c r="N65" s="760"/>
      <c r="O65" s="761">
        <v>6.424218203616737E-2</v>
      </c>
    </row>
    <row r="66" spans="1:15" ht="13.8" thickBot="1">
      <c r="A66" s="1102" t="s">
        <v>62</v>
      </c>
      <c r="B66" s="755" t="s">
        <v>54</v>
      </c>
      <c r="C66" s="762">
        <v>0.37495644398861283</v>
      </c>
      <c r="D66" s="762">
        <v>0.55257959686497748</v>
      </c>
      <c r="E66" s="762">
        <v>0.95913587812992462</v>
      </c>
      <c r="F66" s="762">
        <v>0.76182938668692757</v>
      </c>
      <c r="G66" s="762">
        <v>0.95514250831473946</v>
      </c>
      <c r="H66" s="762">
        <v>2.2330079892951309</v>
      </c>
      <c r="I66" s="762">
        <v>1.5345114385800112</v>
      </c>
      <c r="J66" s="762">
        <v>1.7984387102034156</v>
      </c>
      <c r="K66" s="762"/>
      <c r="L66" s="762"/>
      <c r="M66" s="762"/>
      <c r="N66" s="762"/>
      <c r="O66" s="763">
        <v>1.0097606082400084</v>
      </c>
    </row>
    <row r="67" spans="1:15" ht="13.8" thickBot="1">
      <c r="A67" s="1102"/>
      <c r="B67" s="755" t="s">
        <v>55</v>
      </c>
      <c r="C67" s="762">
        <v>1.1717922014273896</v>
      </c>
      <c r="D67" s="762">
        <v>1.2144261834527323</v>
      </c>
      <c r="E67" s="762">
        <v>-6.2754505751368733E-2</v>
      </c>
      <c r="F67" s="762">
        <v>-0.19692040555644255</v>
      </c>
      <c r="G67" s="762">
        <v>-0.1365634932647192</v>
      </c>
      <c r="H67" s="762">
        <v>-0.2330624245364577</v>
      </c>
      <c r="I67" s="762">
        <v>-0.34124956292049152</v>
      </c>
      <c r="J67" s="762">
        <v>-0.20504732853894103</v>
      </c>
      <c r="K67" s="762"/>
      <c r="L67" s="762"/>
      <c r="M67" s="762"/>
      <c r="N67" s="762"/>
      <c r="O67" s="763">
        <v>-0.3063247494882016</v>
      </c>
    </row>
    <row r="68" spans="1:15" ht="14.4" thickBot="1">
      <c r="A68" s="1102"/>
      <c r="B68" s="759" t="s">
        <v>57</v>
      </c>
      <c r="C68" s="764">
        <v>0.89352234006814779</v>
      </c>
      <c r="D68" s="764">
        <v>1.0506828545924851</v>
      </c>
      <c r="E68" s="764">
        <v>0.53402408529464296</v>
      </c>
      <c r="F68" s="764">
        <v>0.14900286830634421</v>
      </c>
      <c r="G68" s="764">
        <v>0.21229529185175269</v>
      </c>
      <c r="H68" s="764">
        <v>0.21622929255939155</v>
      </c>
      <c r="I68" s="764">
        <v>4.1516352557362149E-2</v>
      </c>
      <c r="J68" s="764">
        <v>0.20597363915990463</v>
      </c>
      <c r="K68" s="764"/>
      <c r="L68" s="764"/>
      <c r="M68" s="764"/>
      <c r="N68" s="764"/>
      <c r="O68" s="765">
        <v>-2.2433160349471144E-2</v>
      </c>
    </row>
    <row r="69" spans="1:15" ht="16.8" thickBot="1">
      <c r="A69" s="1107" t="s">
        <v>80</v>
      </c>
      <c r="B69" s="1108"/>
      <c r="C69" s="766">
        <v>0.11051229207571399</v>
      </c>
      <c r="D69" s="766">
        <v>0.1305564434230593</v>
      </c>
      <c r="E69" s="766">
        <v>3.647420843793054E-2</v>
      </c>
      <c r="F69" s="766">
        <v>5.7791020273599218E-2</v>
      </c>
      <c r="G69" s="766">
        <v>4.5844274493354556E-2</v>
      </c>
      <c r="H69" s="766">
        <v>6.1601634860716979E-2</v>
      </c>
      <c r="I69" s="766">
        <v>3.4938048980431194E-2</v>
      </c>
      <c r="J69" s="766">
        <v>7.1011920179039636E-2</v>
      </c>
      <c r="K69" s="766"/>
      <c r="L69" s="766"/>
      <c r="M69" s="766"/>
      <c r="N69" s="766"/>
      <c r="O69" s="767">
        <v>3.7711224069240143E-2</v>
      </c>
    </row>
    <row r="70" spans="1:15" ht="15" customHeight="1" thickBot="1"/>
    <row r="71" spans="1:15" ht="16.8" thickBot="1">
      <c r="A71" s="746" t="s">
        <v>64</v>
      </c>
      <c r="B71" s="747" t="s">
        <v>57</v>
      </c>
      <c r="C71" s="768">
        <v>0.10928961748633892</v>
      </c>
      <c r="D71" s="768">
        <v>0.28253968253968254</v>
      </c>
      <c r="E71" s="768">
        <v>0.17574054560355937</v>
      </c>
      <c r="F71" s="768">
        <v>0.26977738649226496</v>
      </c>
      <c r="G71" s="768">
        <v>0.23096601291265675</v>
      </c>
      <c r="H71" s="768">
        <v>0.13436123348017609</v>
      </c>
      <c r="I71" s="768">
        <v>0.10793832095945177</v>
      </c>
      <c r="J71" s="768">
        <v>7.631160572337041E-2</v>
      </c>
      <c r="K71" s="768"/>
      <c r="L71" s="768"/>
      <c r="M71" s="768"/>
      <c r="N71" s="768"/>
      <c r="O71" s="769">
        <v>0.17005310551835592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09" t="s">
        <v>86</v>
      </c>
      <c r="B1" s="1110"/>
      <c r="C1" s="1110"/>
      <c r="D1" s="1110"/>
      <c r="E1" s="1110"/>
      <c r="F1" s="1110"/>
      <c r="G1" s="1110"/>
      <c r="H1" s="1110"/>
      <c r="I1" s="1110"/>
      <c r="J1" s="1110"/>
      <c r="K1" s="1110"/>
      <c r="L1" s="1110"/>
      <c r="M1" s="1110"/>
      <c r="N1" s="1110"/>
      <c r="O1" s="1111"/>
    </row>
    <row r="2" spans="1:15" s="774" customFormat="1" ht="27" customHeight="1" thickBot="1">
      <c r="A2" s="770" t="s">
        <v>82</v>
      </c>
      <c r="B2" s="771" t="s">
        <v>87</v>
      </c>
      <c r="C2" s="772" t="s">
        <v>88</v>
      </c>
      <c r="D2" s="772" t="s">
        <v>89</v>
      </c>
      <c r="E2" s="772" t="s">
        <v>90</v>
      </c>
      <c r="F2" s="772" t="s">
        <v>91</v>
      </c>
      <c r="G2" s="772" t="s">
        <v>92</v>
      </c>
      <c r="H2" s="772" t="s">
        <v>93</v>
      </c>
      <c r="I2" s="772" t="s">
        <v>94</v>
      </c>
      <c r="J2" s="772" t="s">
        <v>95</v>
      </c>
      <c r="K2" s="772" t="s">
        <v>96</v>
      </c>
      <c r="L2" s="772" t="s">
        <v>97</v>
      </c>
      <c r="M2" s="772" t="s">
        <v>98</v>
      </c>
      <c r="N2" s="772" t="s">
        <v>99</v>
      </c>
      <c r="O2" s="773" t="s">
        <v>16</v>
      </c>
    </row>
    <row r="3" spans="1:15" ht="15" customHeight="1" thickBot="1">
      <c r="A3" s="1112" t="s">
        <v>83</v>
      </c>
      <c r="B3" s="775" t="s">
        <v>54</v>
      </c>
      <c r="C3" s="776">
        <v>106.61300000000001</v>
      </c>
      <c r="D3" s="776">
        <v>99.688500000000005</v>
      </c>
      <c r="E3" s="776">
        <v>92.643500000000017</v>
      </c>
      <c r="F3" s="776">
        <v>97.210999999999984</v>
      </c>
      <c r="G3" s="776">
        <v>102.84200000000001</v>
      </c>
      <c r="H3" s="776">
        <v>125.18599999999999</v>
      </c>
      <c r="I3" s="776">
        <v>137.4795</v>
      </c>
      <c r="J3" s="776">
        <v>139.11099999999999</v>
      </c>
      <c r="K3" s="776"/>
      <c r="L3" s="776"/>
      <c r="M3" s="776"/>
      <c r="N3" s="776"/>
      <c r="O3" s="777">
        <v>112.6</v>
      </c>
    </row>
    <row r="4" spans="1:15" ht="15" customHeight="1" thickBot="1">
      <c r="A4" s="1112"/>
      <c r="B4" s="778" t="s">
        <v>55</v>
      </c>
      <c r="C4" s="776">
        <v>118.58125000000001</v>
      </c>
      <c r="D4" s="776">
        <v>114.74375000000001</v>
      </c>
      <c r="E4" s="776">
        <v>109.50124999999998</v>
      </c>
      <c r="F4" s="776">
        <v>112.09375</v>
      </c>
      <c r="G4" s="776">
        <v>118.80500000000001</v>
      </c>
      <c r="H4" s="776">
        <v>136.55250000000001</v>
      </c>
      <c r="I4" s="776">
        <v>148.4025</v>
      </c>
      <c r="J4" s="776">
        <v>156.89875000000001</v>
      </c>
      <c r="K4" s="776"/>
      <c r="L4" s="776"/>
      <c r="M4" s="776"/>
      <c r="N4" s="776"/>
      <c r="O4" s="777">
        <v>126.95</v>
      </c>
    </row>
    <row r="5" spans="1:15" ht="15" customHeight="1" thickBot="1">
      <c r="A5" s="1112"/>
      <c r="B5" s="778" t="s">
        <v>56</v>
      </c>
      <c r="C5" s="776">
        <v>166.92933333333335</v>
      </c>
      <c r="D5" s="776">
        <v>161.35</v>
      </c>
      <c r="E5" s="776">
        <v>148.81333333333333</v>
      </c>
      <c r="F5" s="776">
        <v>158.10000000000002</v>
      </c>
      <c r="G5" s="776">
        <v>173.23</v>
      </c>
      <c r="H5" s="776">
        <v>221.38533333333331</v>
      </c>
      <c r="I5" s="776">
        <v>232.82333333333335</v>
      </c>
      <c r="J5" s="776">
        <v>251.46266666666668</v>
      </c>
      <c r="K5" s="776"/>
      <c r="L5" s="776"/>
      <c r="M5" s="776"/>
      <c r="N5" s="776"/>
      <c r="O5" s="777">
        <v>189.26</v>
      </c>
    </row>
    <row r="6" spans="1:15" ht="15" customHeight="1" thickBot="1">
      <c r="A6" s="1113"/>
      <c r="B6" s="779" t="s">
        <v>57</v>
      </c>
      <c r="C6" s="780">
        <v>129.88023255813951</v>
      </c>
      <c r="D6" s="780">
        <v>123.99930232558138</v>
      </c>
      <c r="E6" s="780">
        <v>115.37395348837211</v>
      </c>
      <c r="F6" s="780">
        <v>121.22023255813954</v>
      </c>
      <c r="G6" s="780">
        <v>130.36581395348836</v>
      </c>
      <c r="H6" s="780">
        <v>160.85860465116281</v>
      </c>
      <c r="I6" s="780">
        <v>172.77116279069764</v>
      </c>
      <c r="J6" s="780">
        <v>181.61279069767434</v>
      </c>
      <c r="K6" s="780"/>
      <c r="L6" s="780"/>
      <c r="M6" s="780"/>
      <c r="N6" s="780"/>
      <c r="O6" s="781">
        <v>142.01</v>
      </c>
    </row>
    <row r="7" spans="1:15" ht="15" customHeight="1" thickBot="1">
      <c r="A7" s="1114" t="s">
        <v>84</v>
      </c>
      <c r="B7" s="778" t="s">
        <v>54</v>
      </c>
      <c r="C7" s="776">
        <v>119.71166666666667</v>
      </c>
      <c r="D7" s="776">
        <v>115.85</v>
      </c>
      <c r="E7" s="776">
        <v>111.99952380952382</v>
      </c>
      <c r="F7" s="776">
        <v>114.82951219512195</v>
      </c>
      <c r="G7" s="776">
        <v>116.98050000000001</v>
      </c>
      <c r="H7" s="776">
        <v>139.84724999999997</v>
      </c>
      <c r="I7" s="776">
        <v>129.39550000000003</v>
      </c>
      <c r="J7" s="776">
        <v>131.28512820512819</v>
      </c>
      <c r="K7" s="776"/>
      <c r="L7" s="776"/>
      <c r="M7" s="776"/>
      <c r="N7" s="776"/>
      <c r="O7" s="777">
        <v>120.92</v>
      </c>
    </row>
    <row r="8" spans="1:15" ht="15" customHeight="1" thickBot="1">
      <c r="A8" s="1112"/>
      <c r="B8" s="778" t="s">
        <v>55</v>
      </c>
      <c r="C8" s="776">
        <v>211.45499999999996</v>
      </c>
      <c r="D8" s="776">
        <v>196.05944444444441</v>
      </c>
      <c r="E8" s="776">
        <v>149.42117647058822</v>
      </c>
      <c r="F8" s="776">
        <v>177.18055555555554</v>
      </c>
      <c r="G8" s="776">
        <v>210.61111111111114</v>
      </c>
      <c r="H8" s="776">
        <v>334.52944444444444</v>
      </c>
      <c r="I8" s="776">
        <v>263.17</v>
      </c>
      <c r="J8" s="776">
        <v>295.23611111111109</v>
      </c>
      <c r="K8" s="776"/>
      <c r="L8" s="776"/>
      <c r="M8" s="776"/>
      <c r="N8" s="776"/>
      <c r="O8" s="777">
        <v>238.06</v>
      </c>
    </row>
    <row r="9" spans="1:15" ht="15" customHeight="1" thickBot="1">
      <c r="A9" s="1112"/>
      <c r="B9" s="778" t="s">
        <v>56</v>
      </c>
      <c r="C9" s="776">
        <v>166.88249999999999</v>
      </c>
      <c r="D9" s="776">
        <v>161.96250000000001</v>
      </c>
      <c r="E9" s="776">
        <v>148.54999999999998</v>
      </c>
      <c r="F9" s="776">
        <v>161.85</v>
      </c>
      <c r="G9" s="776">
        <v>156.32749999999999</v>
      </c>
      <c r="H9" s="776">
        <v>226.67249999999999</v>
      </c>
      <c r="I9" s="776">
        <v>204.06</v>
      </c>
      <c r="J9" s="776">
        <v>222.595</v>
      </c>
      <c r="K9" s="776"/>
      <c r="L9" s="776"/>
      <c r="M9" s="776"/>
      <c r="N9" s="776"/>
      <c r="O9" s="777">
        <v>181.11</v>
      </c>
    </row>
    <row r="10" spans="1:15" ht="15" customHeight="1" thickBot="1">
      <c r="A10" s="1113"/>
      <c r="B10" s="779" t="s">
        <v>57</v>
      </c>
      <c r="C10" s="780">
        <v>148.46265625000004</v>
      </c>
      <c r="D10" s="780">
        <v>141.29</v>
      </c>
      <c r="E10" s="780">
        <v>124.41809523809523</v>
      </c>
      <c r="F10" s="780">
        <v>135.62952380952382</v>
      </c>
      <c r="G10" s="780">
        <v>146.70209677419356</v>
      </c>
      <c r="H10" s="780">
        <v>201.96951612903229</v>
      </c>
      <c r="I10" s="780">
        <v>173.05032258064529</v>
      </c>
      <c r="J10" s="780">
        <v>185.65163934426235</v>
      </c>
      <c r="K10" s="780"/>
      <c r="L10" s="780"/>
      <c r="M10" s="780"/>
      <c r="N10" s="780"/>
      <c r="O10" s="781">
        <v>157.07</v>
      </c>
    </row>
    <row r="11" spans="1:15" ht="15" customHeight="1" thickBot="1">
      <c r="A11" s="1099" t="s">
        <v>80</v>
      </c>
      <c r="B11" s="1100"/>
      <c r="C11" s="782">
        <v>140.99495327102809</v>
      </c>
      <c r="D11" s="782">
        <v>134.34</v>
      </c>
      <c r="E11" s="782">
        <v>120.74924528301891</v>
      </c>
      <c r="F11" s="782">
        <v>129.78424528301886</v>
      </c>
      <c r="G11" s="782">
        <v>140.012</v>
      </c>
      <c r="H11" s="782">
        <v>185.13361904761899</v>
      </c>
      <c r="I11" s="782">
        <v>172.93600000000004</v>
      </c>
      <c r="J11" s="782">
        <v>183.98173076923072</v>
      </c>
      <c r="K11" s="782"/>
      <c r="L11" s="782"/>
      <c r="M11" s="782"/>
      <c r="N11" s="782"/>
      <c r="O11" s="783">
        <v>151.07</v>
      </c>
    </row>
    <row r="12" spans="1:15" ht="15" customHeight="1" thickBot="1">
      <c r="O12" s="642"/>
    </row>
    <row r="13" spans="1:15" ht="15" customHeight="1" thickBot="1">
      <c r="A13" s="785" t="s">
        <v>64</v>
      </c>
      <c r="B13" s="747" t="s">
        <v>57</v>
      </c>
      <c r="C13" s="748">
        <v>109.62</v>
      </c>
      <c r="D13" s="748">
        <v>109.08</v>
      </c>
      <c r="E13" s="748">
        <v>100.42</v>
      </c>
      <c r="F13" s="748">
        <v>100.96</v>
      </c>
      <c r="G13" s="748">
        <v>101.05</v>
      </c>
      <c r="H13" s="748">
        <v>97.85</v>
      </c>
      <c r="I13" s="748">
        <v>97</v>
      </c>
      <c r="J13" s="748">
        <v>94.78</v>
      </c>
      <c r="K13" s="748"/>
      <c r="L13" s="748"/>
      <c r="M13" s="748"/>
      <c r="N13" s="748"/>
      <c r="O13" s="786">
        <v>101.35</v>
      </c>
    </row>
    <row r="14" spans="1:15" ht="22.5" customHeight="1">
      <c r="O14" s="642"/>
    </row>
    <row r="15" spans="1:15" ht="20.399999999999999" thickBot="1">
      <c r="A15" s="1115" t="s">
        <v>101</v>
      </c>
      <c r="B15" s="1115"/>
      <c r="C15" s="1115"/>
      <c r="D15" s="1115"/>
      <c r="E15" s="1115"/>
      <c r="F15" s="1115"/>
      <c r="G15" s="1115"/>
      <c r="H15" s="1115"/>
      <c r="I15" s="1115"/>
      <c r="J15" s="1115"/>
      <c r="K15" s="1115"/>
      <c r="L15" s="1115"/>
      <c r="M15" s="1115"/>
      <c r="N15" s="1115"/>
      <c r="O15" s="1115"/>
    </row>
    <row r="16" spans="1:15" ht="27" customHeight="1" thickBot="1">
      <c r="A16" s="787" t="s">
        <v>82</v>
      </c>
      <c r="B16" s="788" t="s">
        <v>87</v>
      </c>
      <c r="C16" s="789" t="s">
        <v>102</v>
      </c>
      <c r="D16" s="789" t="s">
        <v>103</v>
      </c>
      <c r="E16" s="789" t="s">
        <v>104</v>
      </c>
      <c r="F16" s="789" t="s">
        <v>105</v>
      </c>
      <c r="G16" s="789" t="s">
        <v>106</v>
      </c>
      <c r="H16" s="789" t="s">
        <v>107</v>
      </c>
      <c r="I16" s="789" t="s">
        <v>108</v>
      </c>
      <c r="J16" s="789" t="s">
        <v>109</v>
      </c>
      <c r="K16" s="789" t="s">
        <v>110</v>
      </c>
      <c r="L16" s="789" t="s">
        <v>111</v>
      </c>
      <c r="M16" s="789" t="s">
        <v>112</v>
      </c>
      <c r="N16" s="790" t="s">
        <v>113</v>
      </c>
      <c r="O16" s="791" t="s">
        <v>16</v>
      </c>
    </row>
    <row r="17" spans="1:15" ht="15" customHeight="1" thickBot="1">
      <c r="A17" s="1112" t="s">
        <v>83</v>
      </c>
      <c r="B17" s="775" t="s">
        <v>54</v>
      </c>
      <c r="C17" s="776">
        <v>106.08722222222222</v>
      </c>
      <c r="D17" s="776">
        <v>97.145789473684204</v>
      </c>
      <c r="E17" s="776">
        <v>99.245789473684198</v>
      </c>
      <c r="F17" s="776">
        <v>101.33736842105263</v>
      </c>
      <c r="G17" s="776">
        <v>109.93263157894735</v>
      </c>
      <c r="H17" s="776">
        <v>125.46263157894737</v>
      </c>
      <c r="I17" s="776">
        <v>142.24052631578951</v>
      </c>
      <c r="J17" s="776">
        <v>138.65105263157895</v>
      </c>
      <c r="K17" s="776"/>
      <c r="L17" s="776"/>
      <c r="M17" s="776"/>
      <c r="N17" s="792"/>
      <c r="O17" s="777">
        <v>114.71</v>
      </c>
    </row>
    <row r="18" spans="1:15" ht="15" customHeight="1" thickBot="1">
      <c r="A18" s="1112"/>
      <c r="B18" s="778" t="s">
        <v>55</v>
      </c>
      <c r="C18" s="776">
        <v>113.97499999999998</v>
      </c>
      <c r="D18" s="776">
        <v>116.08333333333333</v>
      </c>
      <c r="E18" s="776">
        <v>112.10833333333331</v>
      </c>
      <c r="F18" s="776">
        <v>113.43166666666667</v>
      </c>
      <c r="G18" s="776">
        <v>118.63333333333333</v>
      </c>
      <c r="H18" s="776">
        <v>135.23714285714286</v>
      </c>
      <c r="I18" s="776">
        <v>148.24285714285716</v>
      </c>
      <c r="J18" s="776">
        <v>150.7525</v>
      </c>
      <c r="K18" s="776"/>
      <c r="L18" s="776"/>
      <c r="M18" s="776"/>
      <c r="N18" s="792"/>
      <c r="O18" s="777">
        <v>130.44999999999999</v>
      </c>
    </row>
    <row r="19" spans="1:15" ht="15" customHeight="1" thickBot="1">
      <c r="A19" s="1112"/>
      <c r="B19" s="778" t="s">
        <v>56</v>
      </c>
      <c r="C19" s="776">
        <v>161.74733333333336</v>
      </c>
      <c r="D19" s="776">
        <v>157.74533333333335</v>
      </c>
      <c r="E19" s="776">
        <v>149.196</v>
      </c>
      <c r="F19" s="776">
        <v>156.08199999999997</v>
      </c>
      <c r="G19" s="776">
        <v>168.78400000000002</v>
      </c>
      <c r="H19" s="776">
        <v>218.2893333333333</v>
      </c>
      <c r="I19" s="776">
        <v>224.87266666666662</v>
      </c>
      <c r="J19" s="776">
        <v>240.51400000000001</v>
      </c>
      <c r="K19" s="776"/>
      <c r="L19" s="776"/>
      <c r="M19" s="776"/>
      <c r="N19" s="792"/>
      <c r="O19" s="777">
        <v>184.65</v>
      </c>
    </row>
    <row r="20" spans="1:15" ht="15" customHeight="1" thickBot="1">
      <c r="A20" s="1113"/>
      <c r="B20" s="779" t="s">
        <v>57</v>
      </c>
      <c r="C20" s="780">
        <v>128.70846153846151</v>
      </c>
      <c r="D20" s="780">
        <v>122.71125000000004</v>
      </c>
      <c r="E20" s="780">
        <v>119.90650000000002</v>
      </c>
      <c r="F20" s="780">
        <v>123.68075000000002</v>
      </c>
      <c r="G20" s="780">
        <v>133.30699999999996</v>
      </c>
      <c r="H20" s="780">
        <v>161.09243902439025</v>
      </c>
      <c r="I20" s="780">
        <v>173.49658536585366</v>
      </c>
      <c r="J20" s="780">
        <v>177.33571428571426</v>
      </c>
      <c r="K20" s="780"/>
      <c r="L20" s="780"/>
      <c r="M20" s="780"/>
      <c r="N20" s="793"/>
      <c r="O20" s="781">
        <v>142.69</v>
      </c>
    </row>
    <row r="21" spans="1:15" ht="15" customHeight="1" thickBot="1">
      <c r="A21" s="1114" t="s">
        <v>84</v>
      </c>
      <c r="B21" s="778" t="s">
        <v>54</v>
      </c>
      <c r="C21" s="776">
        <v>108.20454545454541</v>
      </c>
      <c r="D21" s="776">
        <v>100.43818181818182</v>
      </c>
      <c r="E21" s="776">
        <v>97.715227272727276</v>
      </c>
      <c r="F21" s="776">
        <v>96.36395348837209</v>
      </c>
      <c r="G21" s="776">
        <v>104.11511627906977</v>
      </c>
      <c r="H21" s="776">
        <v>116.25325581395346</v>
      </c>
      <c r="I21" s="776">
        <v>108.59840909090912</v>
      </c>
      <c r="J21" s="776">
        <v>113.30590909090914</v>
      </c>
      <c r="K21" s="776"/>
      <c r="L21" s="776"/>
      <c r="M21" s="776"/>
      <c r="N21" s="792"/>
      <c r="O21" s="777">
        <v>104.64</v>
      </c>
    </row>
    <row r="22" spans="1:15" ht="15" customHeight="1" thickBot="1">
      <c r="A22" s="1112"/>
      <c r="B22" s="778" t="s">
        <v>55</v>
      </c>
      <c r="C22" s="776">
        <v>165.74937499999999</v>
      </c>
      <c r="D22" s="776">
        <v>149.99687499999993</v>
      </c>
      <c r="E22" s="776">
        <v>150.01624999999999</v>
      </c>
      <c r="F22" s="776">
        <v>180.54529411764705</v>
      </c>
      <c r="G22" s="776">
        <v>203.72411764705879</v>
      </c>
      <c r="H22" s="776">
        <v>341.90176470588233</v>
      </c>
      <c r="I22" s="776">
        <v>294.71588235294109</v>
      </c>
      <c r="J22" s="776">
        <v>299.41176470588232</v>
      </c>
      <c r="K22" s="776"/>
      <c r="L22" s="776"/>
      <c r="M22" s="776"/>
      <c r="N22" s="792"/>
      <c r="O22" s="777">
        <v>255.77</v>
      </c>
    </row>
    <row r="23" spans="1:15" ht="15" customHeight="1" thickBot="1">
      <c r="A23" s="1112"/>
      <c r="B23" s="778" t="s">
        <v>56</v>
      </c>
      <c r="C23" s="776">
        <v>161.16500000000002</v>
      </c>
      <c r="D23" s="776">
        <v>157.5675</v>
      </c>
      <c r="E23" s="776">
        <v>155</v>
      </c>
      <c r="F23" s="776">
        <v>149.9975</v>
      </c>
      <c r="G23" s="776">
        <v>162.60500000000002</v>
      </c>
      <c r="H23" s="776">
        <v>223.75749999999999</v>
      </c>
      <c r="I23" s="776">
        <v>202.63</v>
      </c>
      <c r="J23" s="776">
        <v>214.3075</v>
      </c>
      <c r="K23" s="776"/>
      <c r="L23" s="776"/>
      <c r="M23" s="776"/>
      <c r="N23" s="792"/>
      <c r="O23" s="777">
        <v>178.38</v>
      </c>
    </row>
    <row r="24" spans="1:15" ht="15" customHeight="1" thickBot="1">
      <c r="A24" s="1113"/>
      <c r="B24" s="779" t="s">
        <v>57</v>
      </c>
      <c r="C24" s="780">
        <v>125.90078125000002</v>
      </c>
      <c r="D24" s="780">
        <v>116.3984375</v>
      </c>
      <c r="E24" s="780">
        <v>114.37</v>
      </c>
      <c r="F24" s="780">
        <v>122.07671875000001</v>
      </c>
      <c r="G24" s="780">
        <v>134.22937500000003</v>
      </c>
      <c r="H24" s="780">
        <v>182.91015625000003</v>
      </c>
      <c r="I24" s="780">
        <v>163.06184615384609</v>
      </c>
      <c r="J24" s="780">
        <v>168.19523076923073</v>
      </c>
      <c r="K24" s="780"/>
      <c r="L24" s="780"/>
      <c r="M24" s="780"/>
      <c r="N24" s="793"/>
      <c r="O24" s="781">
        <v>147.38999999999999</v>
      </c>
    </row>
    <row r="25" spans="1:15" ht="15" customHeight="1" thickBot="1">
      <c r="A25" s="1099" t="s">
        <v>80</v>
      </c>
      <c r="B25" s="1100"/>
      <c r="C25" s="782">
        <v>126.96388349514564</v>
      </c>
      <c r="D25" s="782">
        <v>118.82644230769235</v>
      </c>
      <c r="E25" s="782">
        <v>116.5</v>
      </c>
      <c r="F25" s="782">
        <v>122.69365384615382</v>
      </c>
      <c r="G25" s="782">
        <v>133.87461538461542</v>
      </c>
      <c r="H25" s="782">
        <v>174.39085714285724</v>
      </c>
      <c r="I25" s="782">
        <v>167.09792452830183</v>
      </c>
      <c r="J25" s="782">
        <v>171.78308411214951</v>
      </c>
      <c r="K25" s="782"/>
      <c r="L25" s="782"/>
      <c r="M25" s="782"/>
      <c r="N25" s="794"/>
      <c r="O25" s="783">
        <v>145.58000000000001</v>
      </c>
    </row>
    <row r="26" spans="1:15" ht="15" customHeight="1" thickBot="1">
      <c r="O26" s="642"/>
    </row>
    <row r="27" spans="1:15" ht="15" customHeight="1" thickBot="1">
      <c r="A27" s="785" t="s">
        <v>64</v>
      </c>
      <c r="B27" s="747" t="s">
        <v>57</v>
      </c>
      <c r="C27" s="748">
        <v>98.82</v>
      </c>
      <c r="D27" s="748">
        <v>85.05</v>
      </c>
      <c r="E27" s="748">
        <v>85.41</v>
      </c>
      <c r="F27" s="748">
        <v>79.510000000000005</v>
      </c>
      <c r="G27" s="748">
        <v>82.09</v>
      </c>
      <c r="H27" s="748">
        <v>86.26</v>
      </c>
      <c r="I27" s="748">
        <v>87.55</v>
      </c>
      <c r="J27" s="748">
        <v>88.06</v>
      </c>
      <c r="K27" s="748"/>
      <c r="L27" s="748"/>
      <c r="M27" s="748"/>
      <c r="N27" s="748"/>
      <c r="O27" s="786">
        <v>86.62</v>
      </c>
    </row>
    <row r="28" spans="1:15" ht="22.5" customHeight="1" thickBot="1">
      <c r="O28" s="642"/>
    </row>
    <row r="29" spans="1:15" ht="20.399999999999999" thickBot="1">
      <c r="A29" s="1116" t="s">
        <v>114</v>
      </c>
      <c r="B29" s="1110"/>
      <c r="C29" s="1110"/>
      <c r="D29" s="1110"/>
      <c r="E29" s="1110"/>
      <c r="F29" s="1110"/>
      <c r="G29" s="1110"/>
      <c r="H29" s="1110"/>
      <c r="I29" s="1110"/>
      <c r="J29" s="1110"/>
      <c r="K29" s="1110"/>
      <c r="L29" s="1110"/>
      <c r="M29" s="1110"/>
      <c r="N29" s="1110"/>
      <c r="O29" s="1111"/>
    </row>
    <row r="30" spans="1:15" ht="27" customHeight="1" thickBot="1">
      <c r="A30" s="787" t="s">
        <v>82</v>
      </c>
      <c r="B30" s="788" t="s">
        <v>87</v>
      </c>
      <c r="C30" s="795" t="s">
        <v>127</v>
      </c>
      <c r="D30" s="795" t="s">
        <v>128</v>
      </c>
      <c r="E30" s="795" t="s">
        <v>129</v>
      </c>
      <c r="F30" s="795" t="s">
        <v>130</v>
      </c>
      <c r="G30" s="795" t="s">
        <v>131</v>
      </c>
      <c r="H30" s="795" t="s">
        <v>132</v>
      </c>
      <c r="I30" s="795" t="s">
        <v>133</v>
      </c>
      <c r="J30" s="795" t="s">
        <v>134</v>
      </c>
      <c r="K30" s="795" t="s">
        <v>135</v>
      </c>
      <c r="L30" s="795" t="s">
        <v>136</v>
      </c>
      <c r="M30" s="795" t="s">
        <v>137</v>
      </c>
      <c r="N30" s="796" t="s">
        <v>138</v>
      </c>
      <c r="O30" s="797" t="s">
        <v>16</v>
      </c>
    </row>
    <row r="31" spans="1:15" ht="15" customHeight="1" thickBot="1">
      <c r="A31" s="1117" t="s">
        <v>83</v>
      </c>
      <c r="B31" s="798" t="s">
        <v>54</v>
      </c>
      <c r="C31" s="799">
        <v>4.9560895908504141E-3</v>
      </c>
      <c r="D31" s="799">
        <v>2.6174171213098178E-2</v>
      </c>
      <c r="E31" s="799">
        <v>-6.6524630502685755E-2</v>
      </c>
      <c r="F31" s="799">
        <v>-4.0719119564144923E-2</v>
      </c>
      <c r="G31" s="799">
        <v>-6.4499789344670155E-2</v>
      </c>
      <c r="H31" s="799">
        <v>-2.2048922094648018E-3</v>
      </c>
      <c r="I31" s="799">
        <v>-3.3471658458430538E-2</v>
      </c>
      <c r="J31" s="799">
        <v>3.3173016698488733E-3</v>
      </c>
      <c r="K31" s="799"/>
      <c r="L31" s="799"/>
      <c r="M31" s="799"/>
      <c r="N31" s="800"/>
      <c r="O31" s="801">
        <v>-1.8394211489843951E-2</v>
      </c>
    </row>
    <row r="32" spans="1:15" ht="15" customHeight="1" thickBot="1">
      <c r="A32" s="1117"/>
      <c r="B32" s="802" t="s">
        <v>55</v>
      </c>
      <c r="C32" s="799">
        <v>4.041456459749973E-2</v>
      </c>
      <c r="D32" s="799">
        <v>-1.1539842067480169E-2</v>
      </c>
      <c r="E32" s="799">
        <v>-2.3255036051438239E-2</v>
      </c>
      <c r="F32" s="799">
        <v>-1.1794913237044376E-2</v>
      </c>
      <c r="G32" s="799">
        <v>1.4470356841810711E-3</v>
      </c>
      <c r="H32" s="799">
        <v>9.7263008894429535E-3</v>
      </c>
      <c r="I32" s="799">
        <v>1.0769008383924958E-3</v>
      </c>
      <c r="J32" s="799">
        <v>4.0770468151440337E-2</v>
      </c>
      <c r="K32" s="799"/>
      <c r="L32" s="799"/>
      <c r="M32" s="799"/>
      <c r="N32" s="800"/>
      <c r="O32" s="801">
        <v>-2.6830203142966549E-2</v>
      </c>
    </row>
    <row r="33" spans="1:15" ht="15" customHeight="1" thickBot="1">
      <c r="A33" s="1117"/>
      <c r="B33" s="802" t="s">
        <v>56</v>
      </c>
      <c r="C33" s="799">
        <v>3.2037622464667036E-2</v>
      </c>
      <c r="D33" s="799">
        <v>2.2851177847838997E-2</v>
      </c>
      <c r="E33" s="799">
        <v>-2.5648587540327179E-3</v>
      </c>
      <c r="F33" s="799">
        <v>1.2929101369793172E-2</v>
      </c>
      <c r="G33" s="799">
        <v>2.6341359370556268E-2</v>
      </c>
      <c r="H33" s="799">
        <v>1.4183010927393019E-2</v>
      </c>
      <c r="I33" s="799">
        <v>3.5356305346136936E-2</v>
      </c>
      <c r="J33" s="799">
        <v>4.5521951598105174E-2</v>
      </c>
      <c r="K33" s="799"/>
      <c r="L33" s="799"/>
      <c r="M33" s="799"/>
      <c r="N33" s="800"/>
      <c r="O33" s="801">
        <v>2.4966152179799542E-2</v>
      </c>
    </row>
    <row r="34" spans="1:15" ht="15" customHeight="1" thickBot="1">
      <c r="A34" s="1118"/>
      <c r="B34" s="803" t="s">
        <v>57</v>
      </c>
      <c r="C34" s="804">
        <v>9.1040713692925965E-3</v>
      </c>
      <c r="D34" s="804">
        <v>1.0496611562357542E-2</v>
      </c>
      <c r="E34" s="804">
        <v>-3.7800673955356155E-2</v>
      </c>
      <c r="F34" s="804">
        <v>-1.9894101886190649E-2</v>
      </c>
      <c r="G34" s="804">
        <v>-2.2063252841273185E-2</v>
      </c>
      <c r="H34" s="804">
        <v>-1.4515539937416579E-3</v>
      </c>
      <c r="I34" s="804">
        <v>-4.1811922328402751E-3</v>
      </c>
      <c r="J34" s="804">
        <v>2.4118528121577776E-2</v>
      </c>
      <c r="K34" s="804"/>
      <c r="L34" s="804"/>
      <c r="M34" s="804"/>
      <c r="N34" s="805"/>
      <c r="O34" s="806">
        <v>-4.7655757235966559E-3</v>
      </c>
    </row>
    <row r="35" spans="1:15" ht="15" customHeight="1" thickBot="1">
      <c r="A35" s="1119" t="s">
        <v>84</v>
      </c>
      <c r="B35" s="802" t="s">
        <v>54</v>
      </c>
      <c r="C35" s="799">
        <v>0.10634600574109132</v>
      </c>
      <c r="D35" s="799">
        <v>0.15344581017722339</v>
      </c>
      <c r="E35" s="799">
        <v>0.14618291268901701</v>
      </c>
      <c r="F35" s="799">
        <v>0.19162309181283266</v>
      </c>
      <c r="G35" s="799">
        <v>0.1235688359262445</v>
      </c>
      <c r="H35" s="799">
        <v>0.20295340565605574</v>
      </c>
      <c r="I35" s="799">
        <v>0.19150456330977558</v>
      </c>
      <c r="J35" s="799">
        <v>0.15867856547352457</v>
      </c>
      <c r="K35" s="799"/>
      <c r="L35" s="799"/>
      <c r="M35" s="799"/>
      <c r="N35" s="800"/>
      <c r="O35" s="801">
        <v>0.1555810397553517</v>
      </c>
    </row>
    <row r="36" spans="1:15" ht="15" customHeight="1" thickBot="1">
      <c r="A36" s="1117"/>
      <c r="B36" s="802" t="s">
        <v>55</v>
      </c>
      <c r="C36" s="799">
        <v>0.27575141686054605</v>
      </c>
      <c r="D36" s="799">
        <v>0.30709019400867182</v>
      </c>
      <c r="E36" s="799">
        <v>-3.9667271339722436E-3</v>
      </c>
      <c r="F36" s="799">
        <v>-1.8636534275432125E-2</v>
      </c>
      <c r="G36" s="799">
        <v>3.38054892253047E-2</v>
      </c>
      <c r="H36" s="799">
        <v>-2.1562685608773793E-2</v>
      </c>
      <c r="I36" s="799">
        <v>-0.10703828413007911</v>
      </c>
      <c r="J36" s="799">
        <v>-1.3946190788037521E-2</v>
      </c>
      <c r="K36" s="799"/>
      <c r="L36" s="799"/>
      <c r="M36" s="799"/>
      <c r="N36" s="800"/>
      <c r="O36" s="801">
        <v>-6.9241897016851101E-2</v>
      </c>
    </row>
    <row r="37" spans="1:15" ht="15" customHeight="1" thickBot="1">
      <c r="A37" s="1117"/>
      <c r="B37" s="802" t="s">
        <v>56</v>
      </c>
      <c r="C37" s="799">
        <v>3.5476064902429015E-2</v>
      </c>
      <c r="D37" s="799">
        <v>2.7892807844257288E-2</v>
      </c>
      <c r="E37" s="799">
        <v>-4.1612903225806561E-2</v>
      </c>
      <c r="F37" s="799">
        <v>7.9017983633060493E-2</v>
      </c>
      <c r="G37" s="799">
        <v>-3.8605823929153661E-2</v>
      </c>
      <c r="H37" s="799">
        <v>1.302749628504069E-2</v>
      </c>
      <c r="I37" s="799">
        <v>7.0571978482949554E-3</v>
      </c>
      <c r="J37" s="799">
        <v>3.8671068441375099E-2</v>
      </c>
      <c r="K37" s="799"/>
      <c r="L37" s="799"/>
      <c r="M37" s="799"/>
      <c r="N37" s="800"/>
      <c r="O37" s="801">
        <v>1.5304406323578979E-2</v>
      </c>
    </row>
    <row r="38" spans="1:15" ht="15" customHeight="1" thickBot="1">
      <c r="A38" s="1118"/>
      <c r="B38" s="803" t="s">
        <v>57</v>
      </c>
      <c r="C38" s="804">
        <v>0.179203613956923</v>
      </c>
      <c r="D38" s="804">
        <v>0.21384790925565467</v>
      </c>
      <c r="E38" s="804">
        <v>8.7856039504198902E-2</v>
      </c>
      <c r="F38" s="804">
        <v>0.11101875278347292</v>
      </c>
      <c r="G38" s="804">
        <v>9.2920955448042034E-2</v>
      </c>
      <c r="H38" s="804">
        <v>0.1042006647951363</v>
      </c>
      <c r="I38" s="804">
        <v>6.1255754564284996E-2</v>
      </c>
      <c r="J38" s="804">
        <v>0.1037865847634073</v>
      </c>
      <c r="K38" s="804"/>
      <c r="L38" s="804"/>
      <c r="M38" s="804"/>
      <c r="N38" s="805"/>
      <c r="O38" s="806">
        <v>6.567609742859086E-2</v>
      </c>
    </row>
    <row r="39" spans="1:15" ht="15" customHeight="1" thickBot="1">
      <c r="A39" s="1099" t="s">
        <v>80</v>
      </c>
      <c r="B39" s="1100"/>
      <c r="C39" s="807">
        <v>0.11051229207571399</v>
      </c>
      <c r="D39" s="807">
        <v>0.1305564434230593</v>
      </c>
      <c r="E39" s="807">
        <v>3.647420843793054E-2</v>
      </c>
      <c r="F39" s="807">
        <v>5.7791020273599218E-2</v>
      </c>
      <c r="G39" s="807">
        <v>4.5844274493354556E-2</v>
      </c>
      <c r="H39" s="807">
        <v>6.1601634860716979E-2</v>
      </c>
      <c r="I39" s="807">
        <v>3.4938048980431194E-2</v>
      </c>
      <c r="J39" s="807">
        <v>7.1011920179039636E-2</v>
      </c>
      <c r="K39" s="807"/>
      <c r="L39" s="807"/>
      <c r="M39" s="807"/>
      <c r="N39" s="808"/>
      <c r="O39" s="809">
        <v>3.7711224069240143E-2</v>
      </c>
    </row>
    <row r="40" spans="1:15" ht="15" customHeight="1" thickBot="1"/>
    <row r="41" spans="1:15" ht="16.8" thickBot="1">
      <c r="A41" s="785" t="s">
        <v>64</v>
      </c>
      <c r="B41" s="747" t="s">
        <v>57</v>
      </c>
      <c r="C41" s="768">
        <v>0.10928961748633892</v>
      </c>
      <c r="D41" s="768">
        <v>0.28253968253968254</v>
      </c>
      <c r="E41" s="768">
        <v>0.17574054560355937</v>
      </c>
      <c r="F41" s="768">
        <v>0.26977738649226496</v>
      </c>
      <c r="G41" s="768">
        <v>0.23096601291265675</v>
      </c>
      <c r="H41" s="768">
        <v>0.13436123348017609</v>
      </c>
      <c r="I41" s="768">
        <v>0.10793832095945177</v>
      </c>
      <c r="J41" s="768">
        <v>7.631160572337041E-2</v>
      </c>
      <c r="K41" s="768"/>
      <c r="L41" s="768"/>
      <c r="M41" s="768"/>
      <c r="N41" s="768"/>
      <c r="O41" s="810">
        <v>0.17005310551835592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21" t="s">
        <v>139</v>
      </c>
      <c r="B1" s="1092"/>
      <c r="C1" s="1092"/>
      <c r="D1" s="1092"/>
      <c r="E1" s="1092"/>
      <c r="F1" s="1092"/>
      <c r="G1" s="1092"/>
      <c r="H1" s="1092"/>
      <c r="I1" s="1092"/>
      <c r="J1" s="1092"/>
      <c r="K1" s="1092"/>
      <c r="L1" s="1092"/>
      <c r="M1" s="1092"/>
      <c r="N1" s="1092"/>
      <c r="O1" s="1093"/>
    </row>
    <row r="2" spans="1:16">
      <c r="A2" s="1094" t="s">
        <v>50</v>
      </c>
      <c r="B2" s="1096" t="s">
        <v>87</v>
      </c>
      <c r="C2" s="728" t="s">
        <v>94</v>
      </c>
      <c r="D2" s="728" t="s">
        <v>95</v>
      </c>
      <c r="E2" s="728" t="s">
        <v>96</v>
      </c>
      <c r="F2" s="728" t="s">
        <v>97</v>
      </c>
      <c r="G2" s="728" t="s">
        <v>98</v>
      </c>
      <c r="H2" s="728" t="s">
        <v>99</v>
      </c>
      <c r="I2" s="728" t="s">
        <v>140</v>
      </c>
      <c r="J2" s="728" t="s">
        <v>141</v>
      </c>
      <c r="K2" s="728" t="s">
        <v>142</v>
      </c>
      <c r="L2" s="728" t="s">
        <v>143</v>
      </c>
      <c r="M2" s="728" t="s">
        <v>144</v>
      </c>
      <c r="N2" s="728" t="s">
        <v>145</v>
      </c>
      <c r="O2" s="729" t="s">
        <v>16</v>
      </c>
    </row>
    <row r="3" spans="1:16" ht="13.8" thickBot="1">
      <c r="A3" s="1095"/>
      <c r="B3" s="1097"/>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6" ht="13.8" thickBot="1">
      <c r="A4" s="1122" t="s">
        <v>79</v>
      </c>
      <c r="B4" s="811" t="s">
        <v>54</v>
      </c>
      <c r="C4" s="812">
        <v>137.4795</v>
      </c>
      <c r="D4" s="812">
        <v>139.11099999999999</v>
      </c>
      <c r="E4" s="812"/>
      <c r="F4" s="812"/>
      <c r="G4" s="813"/>
      <c r="H4" s="813"/>
      <c r="I4" s="813"/>
      <c r="J4" s="813"/>
      <c r="K4" s="813"/>
      <c r="L4" s="813"/>
      <c r="M4" s="813"/>
      <c r="N4" s="813"/>
      <c r="O4" s="814">
        <v>138.30000000000001</v>
      </c>
      <c r="P4" s="815"/>
    </row>
    <row r="5" spans="1:16" ht="13.8" thickBot="1">
      <c r="A5" s="1120"/>
      <c r="B5" s="816" t="s">
        <v>55</v>
      </c>
      <c r="C5" s="817">
        <v>149.76428571428571</v>
      </c>
      <c r="D5" s="817">
        <v>157.90142857142857</v>
      </c>
      <c r="E5" s="817"/>
      <c r="F5" s="817"/>
      <c r="G5" s="818"/>
      <c r="H5" s="818"/>
      <c r="I5" s="818"/>
      <c r="J5" s="818"/>
      <c r="K5" s="818"/>
      <c r="L5" s="818"/>
      <c r="M5" s="818"/>
      <c r="N5" s="818"/>
      <c r="O5" s="819">
        <v>153.83000000000001</v>
      </c>
      <c r="P5" s="815"/>
    </row>
    <row r="6" spans="1:16" ht="13.8" thickBot="1">
      <c r="A6" s="1120"/>
      <c r="B6" s="816" t="s">
        <v>56</v>
      </c>
      <c r="C6" s="817">
        <v>232.82333333333335</v>
      </c>
      <c r="D6" s="817">
        <v>251.46266666666668</v>
      </c>
      <c r="E6" s="817"/>
      <c r="F6" s="817"/>
      <c r="G6" s="818"/>
      <c r="H6" s="818"/>
      <c r="I6" s="818"/>
      <c r="J6" s="818"/>
      <c r="K6" s="818"/>
      <c r="L6" s="818"/>
      <c r="M6" s="818"/>
      <c r="N6" s="818"/>
      <c r="O6" s="819">
        <v>242.14</v>
      </c>
      <c r="P6" s="815"/>
    </row>
    <row r="7" spans="1:16" s="741" customFormat="1" ht="14.4" thickBot="1">
      <c r="A7" s="1120"/>
      <c r="B7" s="820" t="s">
        <v>57</v>
      </c>
      <c r="C7" s="821">
        <v>173.57833333333332</v>
      </c>
      <c r="D7" s="821">
        <v>182.36833333333325</v>
      </c>
      <c r="E7" s="821"/>
      <c r="F7" s="821"/>
      <c r="G7" s="822"/>
      <c r="H7" s="822"/>
      <c r="I7" s="822"/>
      <c r="J7" s="822"/>
      <c r="K7" s="822"/>
      <c r="L7" s="822"/>
      <c r="M7" s="822"/>
      <c r="N7" s="822"/>
      <c r="O7" s="823">
        <v>177.97</v>
      </c>
      <c r="P7" s="815"/>
    </row>
    <row r="8" spans="1:16" ht="13.8" thickBot="1">
      <c r="A8" s="1120" t="s">
        <v>58</v>
      </c>
      <c r="B8" s="816" t="s">
        <v>54</v>
      </c>
      <c r="C8" s="817">
        <v>121.49136363636362</v>
      </c>
      <c r="D8" s="817">
        <v>118.90363636363637</v>
      </c>
      <c r="E8" s="817"/>
      <c r="F8" s="817"/>
      <c r="G8" s="818"/>
      <c r="H8" s="818"/>
      <c r="I8" s="818"/>
      <c r="J8" s="818"/>
      <c r="K8" s="818"/>
      <c r="L8" s="818"/>
      <c r="M8" s="818"/>
      <c r="N8" s="818"/>
      <c r="O8" s="819">
        <v>120.2</v>
      </c>
      <c r="P8" s="815"/>
    </row>
    <row r="9" spans="1:16" ht="13.8" thickBot="1">
      <c r="A9" s="1120"/>
      <c r="B9" s="816" t="s">
        <v>55</v>
      </c>
      <c r="C9" s="817">
        <v>142.51</v>
      </c>
      <c r="D9" s="817">
        <v>142.49714285714285</v>
      </c>
      <c r="E9" s="817"/>
      <c r="F9" s="817"/>
      <c r="G9" s="818"/>
      <c r="H9" s="818"/>
      <c r="I9" s="818"/>
      <c r="J9" s="818"/>
      <c r="K9" s="818"/>
      <c r="L9" s="818"/>
      <c r="M9" s="818"/>
      <c r="N9" s="818"/>
      <c r="O9" s="819">
        <v>142.5</v>
      </c>
      <c r="P9" s="815"/>
    </row>
    <row r="10" spans="1:16" s="741" customFormat="1" ht="14.4" thickBot="1">
      <c r="A10" s="1120"/>
      <c r="B10" s="820" t="s">
        <v>57</v>
      </c>
      <c r="C10" s="821">
        <v>126.56482758620692</v>
      </c>
      <c r="D10" s="821">
        <v>124.59862068965518</v>
      </c>
      <c r="E10" s="821"/>
      <c r="F10" s="821"/>
      <c r="G10" s="822"/>
      <c r="H10" s="822"/>
      <c r="I10" s="822"/>
      <c r="J10" s="822"/>
      <c r="K10" s="822"/>
      <c r="L10" s="822"/>
      <c r="M10" s="822"/>
      <c r="N10" s="822"/>
      <c r="O10" s="823">
        <v>125.58</v>
      </c>
      <c r="P10" s="815"/>
    </row>
    <row r="11" spans="1:16" ht="13.8" thickBot="1">
      <c r="A11" s="1120" t="s">
        <v>59</v>
      </c>
      <c r="B11" s="816" t="s">
        <v>54</v>
      </c>
      <c r="C11" s="817">
        <v>82.323999999999998</v>
      </c>
      <c r="D11" s="817">
        <v>82.766000000000005</v>
      </c>
      <c r="E11" s="817"/>
      <c r="F11" s="817"/>
      <c r="G11" s="818"/>
      <c r="H11" s="818"/>
      <c r="I11" s="818"/>
      <c r="J11" s="818"/>
      <c r="K11" s="818"/>
      <c r="L11" s="818"/>
      <c r="M11" s="818"/>
      <c r="N11" s="818"/>
      <c r="O11" s="819">
        <v>82.55</v>
      </c>
      <c r="P11" s="815"/>
    </row>
    <row r="12" spans="1:16" ht="13.8" thickBot="1">
      <c r="A12" s="1120"/>
      <c r="B12" s="816" t="s">
        <v>55</v>
      </c>
      <c r="C12" s="817">
        <v>296.8</v>
      </c>
      <c r="D12" s="817">
        <v>322.90600000000001</v>
      </c>
      <c r="E12" s="817"/>
      <c r="F12" s="817"/>
      <c r="G12" s="818"/>
      <c r="H12" s="818"/>
      <c r="I12" s="818"/>
      <c r="J12" s="818"/>
      <c r="K12" s="818"/>
      <c r="L12" s="818"/>
      <c r="M12" s="818"/>
      <c r="N12" s="818"/>
      <c r="O12" s="819">
        <v>309.85000000000002</v>
      </c>
      <c r="P12" s="815"/>
    </row>
    <row r="13" spans="1:16" ht="13.8" thickBot="1">
      <c r="A13" s="1120"/>
      <c r="B13" s="816" t="s">
        <v>56</v>
      </c>
      <c r="C13" s="817">
        <v>213.50666666666666</v>
      </c>
      <c r="D13" s="817">
        <v>238.60333333333332</v>
      </c>
      <c r="E13" s="817"/>
      <c r="F13" s="817"/>
      <c r="G13" s="818"/>
      <c r="H13" s="818"/>
      <c r="I13" s="818"/>
      <c r="J13" s="818"/>
      <c r="K13" s="818"/>
      <c r="L13" s="818"/>
      <c r="M13" s="818"/>
      <c r="N13" s="818"/>
      <c r="O13" s="819">
        <v>226.06</v>
      </c>
      <c r="P13" s="815"/>
    </row>
    <row r="14" spans="1:16" s="741" customFormat="1" ht="14.4" thickBot="1">
      <c r="A14" s="1120"/>
      <c r="B14" s="820" t="s">
        <v>57</v>
      </c>
      <c r="C14" s="821">
        <v>195.08769230769229</v>
      </c>
      <c r="D14" s="821">
        <v>211.09000000000003</v>
      </c>
      <c r="E14" s="821"/>
      <c r="F14" s="821"/>
      <c r="G14" s="822"/>
      <c r="H14" s="822"/>
      <c r="I14" s="822"/>
      <c r="J14" s="822"/>
      <c r="K14" s="822"/>
      <c r="L14" s="822"/>
      <c r="M14" s="822"/>
      <c r="N14" s="822"/>
      <c r="O14" s="823">
        <v>203.09</v>
      </c>
      <c r="P14" s="815"/>
    </row>
    <row r="15" spans="1:16" ht="13.8" thickBot="1">
      <c r="A15" s="1120" t="s">
        <v>60</v>
      </c>
      <c r="B15" s="816" t="s">
        <v>54</v>
      </c>
      <c r="C15" s="817">
        <v>99.534999999999997</v>
      </c>
      <c r="D15" s="817">
        <v>102.49142857142859</v>
      </c>
      <c r="E15" s="817"/>
      <c r="F15" s="817"/>
      <c r="G15" s="818"/>
      <c r="H15" s="818"/>
      <c r="I15" s="818"/>
      <c r="J15" s="818"/>
      <c r="K15" s="818"/>
      <c r="L15" s="818"/>
      <c r="M15" s="818"/>
      <c r="N15" s="818"/>
      <c r="O15" s="819">
        <v>100.15</v>
      </c>
      <c r="P15" s="815"/>
    </row>
    <row r="16" spans="1:16" ht="13.8" thickBot="1">
      <c r="A16" s="1120"/>
      <c r="B16" s="816" t="s">
        <v>61</v>
      </c>
      <c r="C16" s="817">
        <v>121.29250000000002</v>
      </c>
      <c r="D16" s="817">
        <v>125.125</v>
      </c>
      <c r="E16" s="817"/>
      <c r="F16" s="817"/>
      <c r="G16" s="818"/>
      <c r="H16" s="818"/>
      <c r="I16" s="818"/>
      <c r="J16" s="818"/>
      <c r="K16" s="818"/>
      <c r="L16" s="818"/>
      <c r="M16" s="818"/>
      <c r="N16" s="818"/>
      <c r="O16" s="819">
        <v>123.21</v>
      </c>
      <c r="P16" s="815"/>
    </row>
    <row r="17" spans="1:16" s="741" customFormat="1" ht="14.4" thickBot="1">
      <c r="A17" s="1120"/>
      <c r="B17" s="820" t="s">
        <v>57</v>
      </c>
      <c r="C17" s="821">
        <v>106.78749999999998</v>
      </c>
      <c r="D17" s="821">
        <v>110.72181818181819</v>
      </c>
      <c r="E17" s="821"/>
      <c r="F17" s="821"/>
      <c r="G17" s="822"/>
      <c r="H17" s="822"/>
      <c r="I17" s="822"/>
      <c r="J17" s="822"/>
      <c r="K17" s="822"/>
      <c r="L17" s="822"/>
      <c r="M17" s="822"/>
      <c r="N17" s="822"/>
      <c r="O17" s="823">
        <v>107.84</v>
      </c>
      <c r="P17" s="815"/>
    </row>
    <row r="18" spans="1:16" ht="13.8" thickBot="1">
      <c r="A18" s="1120" t="s">
        <v>62</v>
      </c>
      <c r="B18" s="816" t="s">
        <v>54</v>
      </c>
      <c r="C18" s="817">
        <v>259.02199999999999</v>
      </c>
      <c r="D18" s="817">
        <v>274.59399999999994</v>
      </c>
      <c r="E18" s="817"/>
      <c r="F18" s="817"/>
      <c r="G18" s="818"/>
      <c r="H18" s="818"/>
      <c r="I18" s="818"/>
      <c r="J18" s="818"/>
      <c r="K18" s="818"/>
      <c r="L18" s="818"/>
      <c r="M18" s="818"/>
      <c r="N18" s="818"/>
      <c r="O18" s="819">
        <v>266.81</v>
      </c>
      <c r="P18" s="815"/>
    </row>
    <row r="19" spans="1:16" ht="13.8" thickBot="1">
      <c r="A19" s="1120"/>
      <c r="B19" s="816" t="s">
        <v>55</v>
      </c>
      <c r="C19" s="817">
        <v>521.22749999999996</v>
      </c>
      <c r="D19" s="817">
        <v>631.54750000000013</v>
      </c>
      <c r="E19" s="817"/>
      <c r="F19" s="817"/>
      <c r="G19" s="818"/>
      <c r="H19" s="818"/>
      <c r="I19" s="818"/>
      <c r="J19" s="818"/>
      <c r="K19" s="818"/>
      <c r="L19" s="818"/>
      <c r="M19" s="818"/>
      <c r="N19" s="818"/>
      <c r="O19" s="819">
        <v>576.39</v>
      </c>
      <c r="P19" s="815"/>
    </row>
    <row r="20" spans="1:16" s="741" customFormat="1" ht="14.4" thickBot="1">
      <c r="A20" s="1120"/>
      <c r="B20" s="820" t="s">
        <v>57</v>
      </c>
      <c r="C20" s="821">
        <v>375.5577777777778</v>
      </c>
      <c r="D20" s="821">
        <v>433.24</v>
      </c>
      <c r="E20" s="821"/>
      <c r="F20" s="821"/>
      <c r="G20" s="822"/>
      <c r="H20" s="822"/>
      <c r="I20" s="822"/>
      <c r="J20" s="822"/>
      <c r="K20" s="822"/>
      <c r="L20" s="822"/>
      <c r="M20" s="822"/>
      <c r="N20" s="822"/>
      <c r="O20" s="823">
        <v>404.4</v>
      </c>
      <c r="P20" s="815"/>
    </row>
    <row r="21" spans="1:16" s="744" customFormat="1" ht="16.8" thickBot="1">
      <c r="A21" s="1123" t="s">
        <v>80</v>
      </c>
      <c r="B21" s="1124"/>
      <c r="C21" s="824">
        <v>172.93600000000004</v>
      </c>
      <c r="D21" s="824">
        <v>183.98173076923072</v>
      </c>
      <c r="E21" s="824"/>
      <c r="F21" s="824"/>
      <c r="G21" s="825"/>
      <c r="H21" s="825"/>
      <c r="I21" s="825"/>
      <c r="J21" s="825"/>
      <c r="K21" s="825"/>
      <c r="L21" s="825"/>
      <c r="M21" s="825"/>
      <c r="N21" s="825"/>
      <c r="O21" s="826">
        <v>178.01</v>
      </c>
      <c r="P21" s="815"/>
    </row>
    <row r="22" spans="1:16" ht="15" customHeight="1" thickBot="1"/>
    <row r="23" spans="1:16" ht="16.8" thickBot="1">
      <c r="A23" s="785" t="s">
        <v>64</v>
      </c>
      <c r="B23" s="747" t="s">
        <v>57</v>
      </c>
      <c r="C23" s="748">
        <v>96.99799999999999</v>
      </c>
      <c r="D23" s="748">
        <v>94.78</v>
      </c>
      <c r="E23" s="748"/>
      <c r="F23" s="748"/>
      <c r="G23" s="748"/>
      <c r="H23" s="748"/>
      <c r="I23" s="748"/>
      <c r="J23" s="748"/>
      <c r="K23" s="748"/>
      <c r="L23" s="748"/>
      <c r="M23" s="748"/>
      <c r="N23" s="748"/>
      <c r="O23" s="786">
        <v>95.89</v>
      </c>
    </row>
    <row r="24" spans="1:16" ht="22.5" customHeight="1" thickBot="1"/>
    <row r="25" spans="1:16" ht="24.9" customHeight="1" thickBot="1">
      <c r="A25" s="1121" t="s">
        <v>146</v>
      </c>
      <c r="B25" s="1092"/>
      <c r="C25" s="1092"/>
      <c r="D25" s="1092"/>
      <c r="E25" s="1092"/>
      <c r="F25" s="1092"/>
      <c r="G25" s="1092"/>
      <c r="H25" s="1092"/>
      <c r="I25" s="1092"/>
      <c r="J25" s="1092"/>
      <c r="K25" s="1092"/>
      <c r="L25" s="1092"/>
      <c r="M25" s="1092"/>
      <c r="N25" s="1092"/>
      <c r="O25" s="1093"/>
    </row>
    <row r="26" spans="1:16" ht="12.75" customHeight="1">
      <c r="A26" s="1094" t="s">
        <v>50</v>
      </c>
      <c r="B26" s="1096" t="s">
        <v>87</v>
      </c>
      <c r="C26" s="827" t="s">
        <v>108</v>
      </c>
      <c r="D26" s="827" t="s">
        <v>109</v>
      </c>
      <c r="E26" s="827" t="s">
        <v>110</v>
      </c>
      <c r="F26" s="827" t="s">
        <v>111</v>
      </c>
      <c r="G26" s="827" t="s">
        <v>112</v>
      </c>
      <c r="H26" s="827" t="s">
        <v>113</v>
      </c>
      <c r="I26" s="827" t="s">
        <v>88</v>
      </c>
      <c r="J26" s="827" t="s">
        <v>89</v>
      </c>
      <c r="K26" s="827" t="s">
        <v>90</v>
      </c>
      <c r="L26" s="827" t="s">
        <v>91</v>
      </c>
      <c r="M26" s="827" t="s">
        <v>92</v>
      </c>
      <c r="N26" s="827" t="s">
        <v>93</v>
      </c>
      <c r="O26" s="828" t="s">
        <v>16</v>
      </c>
    </row>
    <row r="27" spans="1:16" ht="13.8" thickBot="1">
      <c r="A27" s="1095"/>
      <c r="B27" s="1097"/>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6" ht="12.75" customHeight="1" thickBot="1">
      <c r="A28" s="1122" t="s">
        <v>79</v>
      </c>
      <c r="B28" s="811" t="s">
        <v>54</v>
      </c>
      <c r="C28" s="812">
        <v>142.24052631578951</v>
      </c>
      <c r="D28" s="812">
        <v>138.65105263157895</v>
      </c>
      <c r="E28" s="812"/>
      <c r="F28" s="812"/>
      <c r="G28" s="812"/>
      <c r="H28" s="812"/>
      <c r="I28" s="812"/>
      <c r="J28" s="812"/>
      <c r="K28" s="812"/>
      <c r="L28" s="812"/>
      <c r="M28" s="812"/>
      <c r="N28" s="812"/>
      <c r="O28" s="814">
        <v>140.44999999999999</v>
      </c>
    </row>
    <row r="29" spans="1:16" ht="13.8" thickBot="1">
      <c r="A29" s="1120"/>
      <c r="B29" s="816" t="s">
        <v>55</v>
      </c>
      <c r="C29" s="817">
        <v>148.66499999999999</v>
      </c>
      <c r="D29" s="817">
        <v>152.11142857142858</v>
      </c>
      <c r="E29" s="817"/>
      <c r="F29" s="817"/>
      <c r="G29" s="817"/>
      <c r="H29" s="817"/>
      <c r="I29" s="817"/>
      <c r="J29" s="817"/>
      <c r="K29" s="817"/>
      <c r="L29" s="817"/>
      <c r="M29" s="817"/>
      <c r="N29" s="817"/>
      <c r="O29" s="819">
        <v>149.62</v>
      </c>
    </row>
    <row r="30" spans="1:16" ht="13.8" thickBot="1">
      <c r="A30" s="1120"/>
      <c r="B30" s="816" t="s">
        <v>56</v>
      </c>
      <c r="C30" s="817">
        <v>224.87266666666662</v>
      </c>
      <c r="D30" s="817">
        <v>240.51400000000001</v>
      </c>
      <c r="E30" s="817"/>
      <c r="F30" s="817"/>
      <c r="G30" s="817"/>
      <c r="H30" s="817"/>
      <c r="I30" s="817"/>
      <c r="J30" s="817"/>
      <c r="K30" s="817"/>
      <c r="L30" s="817"/>
      <c r="M30" s="817"/>
      <c r="N30" s="817"/>
      <c r="O30" s="819">
        <v>232.69</v>
      </c>
    </row>
    <row r="31" spans="1:16" ht="14.4" thickBot="1">
      <c r="A31" s="1120"/>
      <c r="B31" s="820" t="s">
        <v>57</v>
      </c>
      <c r="C31" s="821">
        <v>174.19125000000003</v>
      </c>
      <c r="D31" s="821">
        <v>178.21609756097556</v>
      </c>
      <c r="E31" s="821"/>
      <c r="F31" s="821"/>
      <c r="G31" s="821"/>
      <c r="H31" s="821"/>
      <c r="I31" s="821"/>
      <c r="J31" s="821"/>
      <c r="K31" s="821"/>
      <c r="L31" s="821"/>
      <c r="M31" s="821"/>
      <c r="N31" s="821"/>
      <c r="O31" s="823">
        <v>175.76</v>
      </c>
    </row>
    <row r="32" spans="1:16" ht="13.8" thickBot="1">
      <c r="A32" s="1120" t="s">
        <v>58</v>
      </c>
      <c r="B32" s="816" t="s">
        <v>54</v>
      </c>
      <c r="C32" s="817">
        <v>123.73958333333337</v>
      </c>
      <c r="D32" s="817">
        <v>125.17759999999997</v>
      </c>
      <c r="E32" s="817"/>
      <c r="F32" s="817"/>
      <c r="G32" s="817"/>
      <c r="H32" s="817"/>
      <c r="I32" s="817"/>
      <c r="J32" s="817"/>
      <c r="K32" s="817"/>
      <c r="L32" s="817"/>
      <c r="M32" s="817"/>
      <c r="N32" s="817"/>
      <c r="O32" s="819">
        <v>123.85</v>
      </c>
    </row>
    <row r="33" spans="1:15" ht="13.8" thickBot="1">
      <c r="A33" s="1120"/>
      <c r="B33" s="816" t="s">
        <v>55</v>
      </c>
      <c r="C33" s="817">
        <v>136.51428571428571</v>
      </c>
      <c r="D33" s="817">
        <v>140.29142857142855</v>
      </c>
      <c r="E33" s="817"/>
      <c r="F33" s="817"/>
      <c r="G33" s="817"/>
      <c r="H33" s="817"/>
      <c r="I33" s="817"/>
      <c r="J33" s="817"/>
      <c r="K33" s="817"/>
      <c r="L33" s="817"/>
      <c r="M33" s="817"/>
      <c r="N33" s="817"/>
      <c r="O33" s="819">
        <v>138.4</v>
      </c>
    </row>
    <row r="34" spans="1:15" ht="14.4" thickBot="1">
      <c r="A34" s="1120"/>
      <c r="B34" s="820" t="s">
        <v>57</v>
      </c>
      <c r="C34" s="821">
        <v>126.62419354838713</v>
      </c>
      <c r="D34" s="821">
        <v>128.48374999999999</v>
      </c>
      <c r="E34" s="821"/>
      <c r="F34" s="821"/>
      <c r="G34" s="821"/>
      <c r="H34" s="821"/>
      <c r="I34" s="821"/>
      <c r="J34" s="821"/>
      <c r="K34" s="821"/>
      <c r="L34" s="821"/>
      <c r="M34" s="821"/>
      <c r="N34" s="821"/>
      <c r="O34" s="823">
        <v>127.04</v>
      </c>
    </row>
    <row r="35" spans="1:15" ht="13.8" thickBot="1">
      <c r="A35" s="1120" t="s">
        <v>59</v>
      </c>
      <c r="B35" s="816" t="s">
        <v>54</v>
      </c>
      <c r="C35" s="817">
        <v>79.573999999999998</v>
      </c>
      <c r="D35" s="817">
        <v>85.587999999999994</v>
      </c>
      <c r="E35" s="817"/>
      <c r="F35" s="817"/>
      <c r="G35" s="817"/>
      <c r="H35" s="817"/>
      <c r="I35" s="817"/>
      <c r="J35" s="817"/>
      <c r="K35" s="817"/>
      <c r="L35" s="817"/>
      <c r="M35" s="817"/>
      <c r="N35" s="817"/>
      <c r="O35" s="819">
        <v>82.58</v>
      </c>
    </row>
    <row r="36" spans="1:15" ht="13.8" thickBot="1">
      <c r="A36" s="1120"/>
      <c r="B36" s="816" t="s">
        <v>55</v>
      </c>
      <c r="C36" s="817">
        <v>304.98599999999999</v>
      </c>
      <c r="D36" s="817">
        <v>312.37</v>
      </c>
      <c r="E36" s="817"/>
      <c r="F36" s="817"/>
      <c r="G36" s="817"/>
      <c r="H36" s="817"/>
      <c r="I36" s="817"/>
      <c r="J36" s="817"/>
      <c r="K36" s="817"/>
      <c r="L36" s="817"/>
      <c r="M36" s="817"/>
      <c r="N36" s="817"/>
      <c r="O36" s="819">
        <v>308.68</v>
      </c>
    </row>
    <row r="37" spans="1:15" ht="13.8" thickBot="1">
      <c r="A37" s="1120"/>
      <c r="B37" s="816" t="s">
        <v>56</v>
      </c>
      <c r="C37" s="817">
        <v>210.81666666666663</v>
      </c>
      <c r="D37" s="817">
        <v>226.22</v>
      </c>
      <c r="E37" s="817"/>
      <c r="F37" s="817"/>
      <c r="G37" s="817"/>
      <c r="H37" s="817"/>
      <c r="I37" s="817"/>
      <c r="J37" s="817"/>
      <c r="K37" s="817"/>
      <c r="L37" s="817"/>
      <c r="M37" s="817"/>
      <c r="N37" s="817"/>
      <c r="O37" s="819">
        <v>218.52</v>
      </c>
    </row>
    <row r="38" spans="1:15" ht="14.4" thickBot="1">
      <c r="A38" s="1120"/>
      <c r="B38" s="820" t="s">
        <v>57</v>
      </c>
      <c r="C38" s="821">
        <v>196.55769230769232</v>
      </c>
      <c r="D38" s="821">
        <v>205.26538461538465</v>
      </c>
      <c r="E38" s="821"/>
      <c r="F38" s="821"/>
      <c r="G38" s="821"/>
      <c r="H38" s="821"/>
      <c r="I38" s="821"/>
      <c r="J38" s="821"/>
      <c r="K38" s="821"/>
      <c r="L38" s="821"/>
      <c r="M38" s="821"/>
      <c r="N38" s="821"/>
      <c r="O38" s="823">
        <v>200.91</v>
      </c>
    </row>
    <row r="39" spans="1:15" ht="13.8" thickBot="1">
      <c r="A39" s="1120" t="s">
        <v>60</v>
      </c>
      <c r="B39" s="816" t="s">
        <v>54</v>
      </c>
      <c r="C39" s="817">
        <v>89.971999999999994</v>
      </c>
      <c r="D39" s="817">
        <v>104.16222222222223</v>
      </c>
      <c r="E39" s="817"/>
      <c r="F39" s="817"/>
      <c r="G39" s="817"/>
      <c r="H39" s="817"/>
      <c r="I39" s="817"/>
      <c r="J39" s="817"/>
      <c r="K39" s="817"/>
      <c r="L39" s="817"/>
      <c r="M39" s="817"/>
      <c r="N39" s="817"/>
      <c r="O39" s="819">
        <v>94.59</v>
      </c>
    </row>
    <row r="40" spans="1:15" ht="13.8" thickBot="1">
      <c r="A40" s="1120"/>
      <c r="B40" s="816" t="s">
        <v>61</v>
      </c>
      <c r="C40" s="817">
        <v>119.92749999999999</v>
      </c>
      <c r="D40" s="817">
        <v>120.645</v>
      </c>
      <c r="E40" s="817"/>
      <c r="F40" s="817"/>
      <c r="G40" s="817"/>
      <c r="H40" s="817"/>
      <c r="I40" s="817"/>
      <c r="J40" s="817"/>
      <c r="K40" s="817"/>
      <c r="L40" s="817"/>
      <c r="M40" s="817"/>
      <c r="N40" s="817"/>
      <c r="O40" s="819">
        <v>120.29</v>
      </c>
    </row>
    <row r="41" spans="1:15" ht="14.4" thickBot="1">
      <c r="A41" s="1120"/>
      <c r="B41" s="820" t="s">
        <v>57</v>
      </c>
      <c r="C41" s="821">
        <v>98.530714285714296</v>
      </c>
      <c r="D41" s="821">
        <v>109.23384615384614</v>
      </c>
      <c r="E41" s="821"/>
      <c r="F41" s="821"/>
      <c r="G41" s="821"/>
      <c r="H41" s="821"/>
      <c r="I41" s="821"/>
      <c r="J41" s="821"/>
      <c r="K41" s="821"/>
      <c r="L41" s="821"/>
      <c r="M41" s="821"/>
      <c r="N41" s="821"/>
      <c r="O41" s="823">
        <v>101.93</v>
      </c>
    </row>
    <row r="42" spans="1:15" ht="13.8" thickBot="1">
      <c r="A42" s="1120" t="s">
        <v>62</v>
      </c>
      <c r="B42" s="816" t="s">
        <v>54</v>
      </c>
      <c r="C42" s="817">
        <v>102.19800000000001</v>
      </c>
      <c r="D42" s="817">
        <v>98.123999999999995</v>
      </c>
      <c r="E42" s="817"/>
      <c r="F42" s="817"/>
      <c r="G42" s="817"/>
      <c r="H42" s="817"/>
      <c r="I42" s="817"/>
      <c r="J42" s="817"/>
      <c r="K42" s="817"/>
      <c r="L42" s="817"/>
      <c r="M42" s="817"/>
      <c r="N42" s="817"/>
      <c r="O42" s="819">
        <v>100.16</v>
      </c>
    </row>
    <row r="43" spans="1:15" ht="13.8" thickBot="1">
      <c r="A43" s="1120"/>
      <c r="B43" s="816" t="s">
        <v>55</v>
      </c>
      <c r="C43" s="817">
        <v>791.23666666666657</v>
      </c>
      <c r="D43" s="817">
        <v>794.44666666666672</v>
      </c>
      <c r="E43" s="817"/>
      <c r="F43" s="817"/>
      <c r="G43" s="817"/>
      <c r="H43" s="817"/>
      <c r="I43" s="817"/>
      <c r="J43" s="817"/>
      <c r="K43" s="817"/>
      <c r="L43" s="817"/>
      <c r="M43" s="817"/>
      <c r="N43" s="817"/>
      <c r="O43" s="819">
        <v>792.84</v>
      </c>
    </row>
    <row r="44" spans="1:15" ht="14.4" thickBot="1">
      <c r="A44" s="1120"/>
      <c r="B44" s="820" t="s">
        <v>57</v>
      </c>
      <c r="C44" s="821">
        <v>360.58749999999998</v>
      </c>
      <c r="D44" s="821">
        <v>359.24500000000006</v>
      </c>
      <c r="E44" s="821"/>
      <c r="F44" s="821"/>
      <c r="G44" s="821"/>
      <c r="H44" s="821"/>
      <c r="I44" s="821"/>
      <c r="J44" s="821"/>
      <c r="K44" s="821"/>
      <c r="L44" s="821"/>
      <c r="M44" s="821"/>
      <c r="N44" s="821"/>
      <c r="O44" s="823">
        <v>359.92</v>
      </c>
    </row>
    <row r="45" spans="1:15" ht="16.8" thickBot="1">
      <c r="A45" s="1123" t="s">
        <v>80</v>
      </c>
      <c r="B45" s="1124"/>
      <c r="C45" s="824">
        <v>167.09792452830183</v>
      </c>
      <c r="D45" s="824">
        <v>171.78308411214951</v>
      </c>
      <c r="E45" s="824"/>
      <c r="F45" s="824"/>
      <c r="G45" s="824"/>
      <c r="H45" s="824"/>
      <c r="I45" s="824"/>
      <c r="J45" s="824"/>
      <c r="K45" s="824"/>
      <c r="L45" s="824"/>
      <c r="M45" s="824"/>
      <c r="N45" s="824"/>
      <c r="O45" s="826">
        <v>168.42</v>
      </c>
    </row>
    <row r="46" spans="1:15" ht="15" customHeight="1" thickBot="1"/>
    <row r="47" spans="1:15" ht="16.8" thickBot="1">
      <c r="A47" s="785" t="s">
        <v>64</v>
      </c>
      <c r="B47" s="747" t="s">
        <v>57</v>
      </c>
      <c r="C47" s="748">
        <v>87.551666666666662</v>
      </c>
      <c r="D47" s="748">
        <v>88.06</v>
      </c>
      <c r="E47" s="748"/>
      <c r="F47" s="748"/>
      <c r="G47" s="748"/>
      <c r="H47" s="748"/>
      <c r="I47" s="748"/>
      <c r="J47" s="748"/>
      <c r="K47" s="748"/>
      <c r="L47" s="748"/>
      <c r="M47" s="748"/>
      <c r="N47" s="748"/>
      <c r="O47" s="786">
        <v>86.87</v>
      </c>
    </row>
    <row r="48" spans="1:15" ht="22.5" customHeight="1" thickBot="1"/>
    <row r="49" spans="1:15" ht="24.9" customHeight="1" thickBot="1">
      <c r="A49" s="1121" t="s">
        <v>147</v>
      </c>
      <c r="B49" s="1092"/>
      <c r="C49" s="1092"/>
      <c r="D49" s="1092"/>
      <c r="E49" s="1092"/>
      <c r="F49" s="1092"/>
      <c r="G49" s="1092"/>
      <c r="H49" s="1092"/>
      <c r="I49" s="1092"/>
      <c r="J49" s="1092"/>
      <c r="K49" s="1092"/>
      <c r="L49" s="1092"/>
      <c r="M49" s="1092"/>
      <c r="N49" s="1092"/>
      <c r="O49" s="1093"/>
    </row>
    <row r="50" spans="1:15" ht="12.75" customHeight="1">
      <c r="A50" s="1094" t="s">
        <v>50</v>
      </c>
      <c r="B50" s="1096" t="s">
        <v>87</v>
      </c>
      <c r="C50" s="1096" t="s">
        <v>121</v>
      </c>
      <c r="D50" s="1096" t="s">
        <v>122</v>
      </c>
      <c r="E50" s="1096" t="s">
        <v>123</v>
      </c>
      <c r="F50" s="1096" t="s">
        <v>124</v>
      </c>
      <c r="G50" s="1096" t="s">
        <v>125</v>
      </c>
      <c r="H50" s="1096" t="s">
        <v>126</v>
      </c>
      <c r="I50" s="1096" t="s">
        <v>115</v>
      </c>
      <c r="J50" s="1096" t="s">
        <v>116</v>
      </c>
      <c r="K50" s="1096" t="s">
        <v>117</v>
      </c>
      <c r="L50" s="1096" t="s">
        <v>118</v>
      </c>
      <c r="M50" s="1096" t="s">
        <v>119</v>
      </c>
      <c r="N50" s="1096" t="s">
        <v>120</v>
      </c>
      <c r="O50" s="729" t="s">
        <v>16</v>
      </c>
    </row>
    <row r="51" spans="1:15" ht="13.8" thickBot="1">
      <c r="A51" s="1095"/>
      <c r="B51" s="1097"/>
      <c r="C51" s="1097"/>
      <c r="D51" s="1097"/>
      <c r="E51" s="1097"/>
      <c r="F51" s="1097"/>
      <c r="G51" s="1097"/>
      <c r="H51" s="1097"/>
      <c r="I51" s="1097"/>
      <c r="J51" s="1097"/>
      <c r="K51" s="1097"/>
      <c r="L51" s="1097"/>
      <c r="M51" s="1097"/>
      <c r="N51" s="1097"/>
      <c r="O51" s="731" t="s">
        <v>148</v>
      </c>
    </row>
    <row r="52" spans="1:15" ht="13.8" thickBot="1">
      <c r="A52" s="1122" t="s">
        <v>79</v>
      </c>
      <c r="B52" s="811" t="s">
        <v>54</v>
      </c>
      <c r="C52" s="829">
        <v>-3.3471658458430538E-2</v>
      </c>
      <c r="D52" s="829">
        <v>3.3173016698488733E-3</v>
      </c>
      <c r="E52" s="829"/>
      <c r="F52" s="829"/>
      <c r="G52" s="829"/>
      <c r="H52" s="829"/>
      <c r="I52" s="829"/>
      <c r="J52" s="829"/>
      <c r="K52" s="829"/>
      <c r="L52" s="829"/>
      <c r="M52" s="829"/>
      <c r="N52" s="829"/>
      <c r="O52" s="830">
        <v>-1.5307938768244767E-2</v>
      </c>
    </row>
    <row r="53" spans="1:15" ht="13.8" thickBot="1">
      <c r="A53" s="1120"/>
      <c r="B53" s="816" t="s">
        <v>55</v>
      </c>
      <c r="C53" s="831">
        <v>7.3943814232382424E-3</v>
      </c>
      <c r="D53" s="831">
        <v>3.8064201055617072E-2</v>
      </c>
      <c r="E53" s="831"/>
      <c r="F53" s="831"/>
      <c r="G53" s="831"/>
      <c r="H53" s="831"/>
      <c r="I53" s="831"/>
      <c r="J53" s="831"/>
      <c r="K53" s="831"/>
      <c r="L53" s="831"/>
      <c r="M53" s="831"/>
      <c r="N53" s="831"/>
      <c r="O53" s="832">
        <v>2.8137949471995775E-2</v>
      </c>
    </row>
    <row r="54" spans="1:15" ht="13.8" thickBot="1">
      <c r="A54" s="1120"/>
      <c r="B54" s="816" t="s">
        <v>56</v>
      </c>
      <c r="C54" s="833">
        <v>3.5356305346136936E-2</v>
      </c>
      <c r="D54" s="831">
        <v>4.5521951598105174E-2</v>
      </c>
      <c r="E54" s="831"/>
      <c r="F54" s="831"/>
      <c r="G54" s="831"/>
      <c r="H54" s="831"/>
      <c r="I54" s="831"/>
      <c r="J54" s="831"/>
      <c r="K54" s="831"/>
      <c r="L54" s="831"/>
      <c r="M54" s="831"/>
      <c r="N54" s="831"/>
      <c r="O54" s="832">
        <v>4.0611973011302545E-2</v>
      </c>
    </row>
    <row r="55" spans="1:15" ht="14.4" thickBot="1">
      <c r="A55" s="1120"/>
      <c r="B55" s="820" t="s">
        <v>57</v>
      </c>
      <c r="C55" s="834">
        <v>-3.5186421055403527E-3</v>
      </c>
      <c r="D55" s="834">
        <v>2.3298881690174123E-2</v>
      </c>
      <c r="E55" s="834"/>
      <c r="F55" s="834"/>
      <c r="G55" s="834"/>
      <c r="H55" s="834"/>
      <c r="I55" s="834"/>
      <c r="J55" s="834"/>
      <c r="K55" s="834"/>
      <c r="L55" s="834"/>
      <c r="M55" s="834"/>
      <c r="N55" s="834"/>
      <c r="O55" s="835">
        <v>1.2573964497041465E-2</v>
      </c>
    </row>
    <row r="56" spans="1:15" ht="13.8" thickBot="1">
      <c r="A56" s="1120" t="s">
        <v>58</v>
      </c>
      <c r="B56" s="816" t="s">
        <v>54</v>
      </c>
      <c r="C56" s="831">
        <v>-1.8168961268549243E-2</v>
      </c>
      <c r="D56" s="831">
        <v>-5.0120497887510267E-2</v>
      </c>
      <c r="E56" s="831"/>
      <c r="F56" s="831"/>
      <c r="G56" s="831"/>
      <c r="H56" s="831"/>
      <c r="I56" s="831"/>
      <c r="J56" s="831"/>
      <c r="K56" s="831"/>
      <c r="L56" s="831"/>
      <c r="M56" s="831"/>
      <c r="N56" s="831"/>
      <c r="O56" s="832">
        <v>-2.9471134436818664E-2</v>
      </c>
    </row>
    <row r="57" spans="1:15" ht="13.8" thickBot="1">
      <c r="A57" s="1120"/>
      <c r="B57" s="816" t="s">
        <v>55</v>
      </c>
      <c r="C57" s="831">
        <v>4.3920050230221851E-2</v>
      </c>
      <c r="D57" s="831">
        <v>1.572237383405977E-2</v>
      </c>
      <c r="E57" s="831"/>
      <c r="F57" s="831"/>
      <c r="G57" s="831"/>
      <c r="H57" s="831"/>
      <c r="I57" s="831"/>
      <c r="J57" s="831"/>
      <c r="K57" s="831"/>
      <c r="L57" s="831"/>
      <c r="M57" s="831"/>
      <c r="N57" s="831"/>
      <c r="O57" s="832">
        <v>2.9624277456647356E-2</v>
      </c>
    </row>
    <row r="58" spans="1:15" ht="14.4" thickBot="1">
      <c r="A58" s="1120"/>
      <c r="B58" s="820" t="s">
        <v>57</v>
      </c>
      <c r="C58" s="834">
        <v>-4.6883585606034546E-4</v>
      </c>
      <c r="D58" s="834">
        <v>-3.02382932498842E-2</v>
      </c>
      <c r="E58" s="834"/>
      <c r="F58" s="834"/>
      <c r="G58" s="834"/>
      <c r="H58" s="834"/>
      <c r="I58" s="834"/>
      <c r="J58" s="834"/>
      <c r="K58" s="834"/>
      <c r="L58" s="834"/>
      <c r="M58" s="834"/>
      <c r="N58" s="834"/>
      <c r="O58" s="835">
        <v>-1.1492443324937089E-2</v>
      </c>
    </row>
    <row r="59" spans="1:15" ht="13.8" thickBot="1">
      <c r="A59" s="1120" t="s">
        <v>59</v>
      </c>
      <c r="B59" s="816" t="s">
        <v>54</v>
      </c>
      <c r="C59" s="831">
        <v>3.455902681780481E-2</v>
      </c>
      <c r="D59" s="831">
        <v>-3.2971911950273269E-2</v>
      </c>
      <c r="E59" s="831"/>
      <c r="F59" s="831"/>
      <c r="G59" s="831"/>
      <c r="H59" s="831"/>
      <c r="I59" s="831"/>
      <c r="J59" s="831"/>
      <c r="K59" s="831"/>
      <c r="L59" s="831"/>
      <c r="M59" s="831"/>
      <c r="N59" s="831"/>
      <c r="O59" s="832">
        <v>-3.6328408815695251E-4</v>
      </c>
    </row>
    <row r="60" spans="1:15" ht="13.8" thickBot="1">
      <c r="A60" s="1120"/>
      <c r="B60" s="816" t="s">
        <v>55</v>
      </c>
      <c r="C60" s="831">
        <v>-2.6840576288747611E-2</v>
      </c>
      <c r="D60" s="831">
        <v>3.3729231360245866E-2</v>
      </c>
      <c r="E60" s="831"/>
      <c r="F60" s="831"/>
      <c r="G60" s="831"/>
      <c r="H60" s="831"/>
      <c r="I60" s="831"/>
      <c r="J60" s="831"/>
      <c r="K60" s="831"/>
      <c r="L60" s="831"/>
      <c r="M60" s="831"/>
      <c r="N60" s="831"/>
      <c r="O60" s="832">
        <v>3.7903330309706361E-3</v>
      </c>
    </row>
    <row r="61" spans="1:15" ht="13.8" thickBot="1">
      <c r="A61" s="1120"/>
      <c r="B61" s="816" t="s">
        <v>56</v>
      </c>
      <c r="C61" s="831">
        <v>1.2759901968535188E-2</v>
      </c>
      <c r="D61" s="831">
        <v>5.4740223381369135E-2</v>
      </c>
      <c r="E61" s="831"/>
      <c r="F61" s="831"/>
      <c r="G61" s="831"/>
      <c r="H61" s="831"/>
      <c r="I61" s="831"/>
      <c r="J61" s="831"/>
      <c r="K61" s="831"/>
      <c r="L61" s="831"/>
      <c r="M61" s="831"/>
      <c r="N61" s="831"/>
      <c r="O61" s="832">
        <v>3.4504850814570713E-2</v>
      </c>
    </row>
    <row r="62" spans="1:15" ht="14.4" thickBot="1">
      <c r="A62" s="1120"/>
      <c r="B62" s="820" t="s">
        <v>57</v>
      </c>
      <c r="C62" s="834">
        <v>-7.4787202817729586E-3</v>
      </c>
      <c r="D62" s="834">
        <v>2.8376023534261458E-2</v>
      </c>
      <c r="E62" s="834"/>
      <c r="F62" s="834"/>
      <c r="G62" s="834"/>
      <c r="H62" s="834"/>
      <c r="I62" s="834"/>
      <c r="J62" s="834"/>
      <c r="K62" s="834"/>
      <c r="L62" s="834"/>
      <c r="M62" s="834"/>
      <c r="N62" s="834"/>
      <c r="O62" s="835">
        <v>1.0850629635160055E-2</v>
      </c>
    </row>
    <row r="63" spans="1:15" ht="13.8" thickBot="1">
      <c r="A63" s="1120" t="s">
        <v>60</v>
      </c>
      <c r="B63" s="816" t="s">
        <v>54</v>
      </c>
      <c r="C63" s="831">
        <v>0.10628862312719516</v>
      </c>
      <c r="D63" s="831">
        <v>-1.6040303433898798E-2</v>
      </c>
      <c r="E63" s="831"/>
      <c r="F63" s="831"/>
      <c r="G63" s="831"/>
      <c r="H63" s="831"/>
      <c r="I63" s="831"/>
      <c r="J63" s="831"/>
      <c r="K63" s="831"/>
      <c r="L63" s="831"/>
      <c r="M63" s="831"/>
      <c r="N63" s="831"/>
      <c r="O63" s="832">
        <v>5.8779997885611605E-2</v>
      </c>
    </row>
    <row r="64" spans="1:15" ht="13.8" thickBot="1">
      <c r="A64" s="1120"/>
      <c r="B64" s="816" t="s">
        <v>61</v>
      </c>
      <c r="C64" s="831">
        <v>1.1381876550416071E-2</v>
      </c>
      <c r="D64" s="831">
        <v>3.7133739483608971E-2</v>
      </c>
      <c r="E64" s="831"/>
      <c r="F64" s="831"/>
      <c r="G64" s="831"/>
      <c r="H64" s="831"/>
      <c r="I64" s="831"/>
      <c r="J64" s="831"/>
      <c r="K64" s="831"/>
      <c r="L64" s="831"/>
      <c r="M64" s="831"/>
      <c r="N64" s="831"/>
      <c r="O64" s="832">
        <v>2.42746695485908E-2</v>
      </c>
    </row>
    <row r="65" spans="1:15" ht="14.4" thickBot="1">
      <c r="A65" s="1120"/>
      <c r="B65" s="820" t="s">
        <v>57</v>
      </c>
      <c r="C65" s="834">
        <v>8.379910542760384E-2</v>
      </c>
      <c r="D65" s="834">
        <v>1.3621895413957801E-2</v>
      </c>
      <c r="E65" s="834"/>
      <c r="F65" s="834"/>
      <c r="G65" s="834"/>
      <c r="H65" s="834"/>
      <c r="I65" s="834"/>
      <c r="J65" s="834"/>
      <c r="K65" s="834"/>
      <c r="L65" s="834"/>
      <c r="M65" s="834"/>
      <c r="N65" s="834"/>
      <c r="O65" s="835">
        <v>5.7980967330520911E-2</v>
      </c>
    </row>
    <row r="66" spans="1:15" ht="13.8" thickBot="1">
      <c r="A66" s="1120" t="s">
        <v>62</v>
      </c>
      <c r="B66" s="816" t="s">
        <v>54</v>
      </c>
      <c r="C66" s="836">
        <v>1.5345114385800112</v>
      </c>
      <c r="D66" s="836">
        <v>1.7984387102034156</v>
      </c>
      <c r="E66" s="836"/>
      <c r="F66" s="836"/>
      <c r="G66" s="836"/>
      <c r="H66" s="836"/>
      <c r="I66" s="836"/>
      <c r="J66" s="836"/>
      <c r="K66" s="836"/>
      <c r="L66" s="836"/>
      <c r="M66" s="836"/>
      <c r="N66" s="836"/>
      <c r="O66" s="837">
        <v>1.6638378594249204</v>
      </c>
    </row>
    <row r="67" spans="1:15" ht="13.8" thickBot="1">
      <c r="A67" s="1125"/>
      <c r="B67" s="838" t="s">
        <v>55</v>
      </c>
      <c r="C67" s="836">
        <v>-0.34124956292049152</v>
      </c>
      <c r="D67" s="836">
        <v>-0.20504732853894103</v>
      </c>
      <c r="E67" s="836"/>
      <c r="F67" s="836"/>
      <c r="G67" s="836"/>
      <c r="H67" s="836"/>
      <c r="I67" s="836"/>
      <c r="J67" s="836"/>
      <c r="K67" s="836"/>
      <c r="L67" s="836"/>
      <c r="M67" s="836"/>
      <c r="N67" s="836"/>
      <c r="O67" s="837">
        <v>-0.27300590283033149</v>
      </c>
    </row>
    <row r="68" spans="1:15" ht="14.4" thickBot="1">
      <c r="A68" s="1125"/>
      <c r="B68" s="839" t="s">
        <v>57</v>
      </c>
      <c r="C68" s="840">
        <v>4.1516352557362149E-2</v>
      </c>
      <c r="D68" s="840">
        <v>0.20597363915990463</v>
      </c>
      <c r="E68" s="840"/>
      <c r="F68" s="840"/>
      <c r="G68" s="840"/>
      <c r="H68" s="840"/>
      <c r="I68" s="840"/>
      <c r="J68" s="840"/>
      <c r="K68" s="840"/>
      <c r="L68" s="840"/>
      <c r="M68" s="840"/>
      <c r="N68" s="840"/>
      <c r="O68" s="841">
        <v>0.12358301844854401</v>
      </c>
    </row>
    <row r="69" spans="1:15" ht="16.8" thickBot="1">
      <c r="A69" s="1126" t="s">
        <v>80</v>
      </c>
      <c r="B69" s="1127"/>
      <c r="C69" s="842">
        <v>3.4938048980431194E-2</v>
      </c>
      <c r="D69" s="842">
        <v>7.1011920179039636E-2</v>
      </c>
      <c r="E69" s="842"/>
      <c r="F69" s="842"/>
      <c r="G69" s="842"/>
      <c r="H69" s="842"/>
      <c r="I69" s="842"/>
      <c r="J69" s="842"/>
      <c r="K69" s="842"/>
      <c r="L69" s="842"/>
      <c r="M69" s="842"/>
      <c r="N69" s="842"/>
      <c r="O69" s="843">
        <v>5.6940980881130532E-2</v>
      </c>
    </row>
    <row r="70" spans="1:15" ht="15" customHeight="1" thickBot="1"/>
    <row r="71" spans="1:15" ht="16.8" thickBot="1">
      <c r="A71" s="785" t="s">
        <v>64</v>
      </c>
      <c r="B71" s="747" t="s">
        <v>57</v>
      </c>
      <c r="C71" s="844">
        <v>0.1078943861719746</v>
      </c>
      <c r="D71" s="844">
        <v>7.631160572337041E-2</v>
      </c>
      <c r="E71" s="844"/>
      <c r="F71" s="844"/>
      <c r="G71" s="844"/>
      <c r="H71" s="844"/>
      <c r="I71" s="844"/>
      <c r="J71" s="844"/>
      <c r="K71" s="844"/>
      <c r="L71" s="844"/>
      <c r="M71" s="844"/>
      <c r="N71" s="844"/>
      <c r="O71" s="845">
        <v>0.10383331414757679</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16" t="s">
        <v>139</v>
      </c>
      <c r="B1" s="1110"/>
      <c r="C1" s="1110"/>
      <c r="D1" s="1110"/>
      <c r="E1" s="1110"/>
      <c r="F1" s="1110"/>
      <c r="G1" s="1110"/>
      <c r="H1" s="1110"/>
      <c r="I1" s="1110"/>
      <c r="J1" s="1110"/>
      <c r="K1" s="1110"/>
      <c r="L1" s="1110"/>
      <c r="M1" s="1110"/>
      <c r="N1" s="1110"/>
      <c r="O1" s="1111"/>
    </row>
    <row r="2" spans="1:15" s="774" customFormat="1" ht="27" customHeight="1" thickBot="1">
      <c r="A2" s="846" t="s">
        <v>82</v>
      </c>
      <c r="B2" s="771" t="s">
        <v>87</v>
      </c>
      <c r="C2" s="847" t="s">
        <v>94</v>
      </c>
      <c r="D2" s="847" t="s">
        <v>95</v>
      </c>
      <c r="E2" s="847" t="s">
        <v>96</v>
      </c>
      <c r="F2" s="847" t="s">
        <v>97</v>
      </c>
      <c r="G2" s="847" t="s">
        <v>98</v>
      </c>
      <c r="H2" s="847" t="s">
        <v>99</v>
      </c>
      <c r="I2" s="847" t="s">
        <v>140</v>
      </c>
      <c r="J2" s="847" t="s">
        <v>141</v>
      </c>
      <c r="K2" s="847" t="s">
        <v>142</v>
      </c>
      <c r="L2" s="847" t="s">
        <v>143</v>
      </c>
      <c r="M2" s="847" t="s">
        <v>144</v>
      </c>
      <c r="N2" s="847" t="s">
        <v>145</v>
      </c>
      <c r="O2" s="848" t="s">
        <v>16</v>
      </c>
    </row>
    <row r="3" spans="1:15" ht="15" customHeight="1" thickBot="1">
      <c r="A3" s="1112" t="s">
        <v>83</v>
      </c>
      <c r="B3" s="775" t="s">
        <v>54</v>
      </c>
      <c r="C3" s="776">
        <v>137.4795</v>
      </c>
      <c r="D3" s="776">
        <v>139.11099999999999</v>
      </c>
      <c r="E3" s="776"/>
      <c r="F3" s="776"/>
      <c r="G3" s="776"/>
      <c r="H3" s="776"/>
      <c r="I3" s="776"/>
      <c r="J3" s="776"/>
      <c r="K3" s="776"/>
      <c r="L3" s="776"/>
      <c r="M3" s="776"/>
      <c r="N3" s="776"/>
      <c r="O3" s="777">
        <v>138.30000000000001</v>
      </c>
    </row>
    <row r="4" spans="1:15" ht="15" customHeight="1" thickBot="1">
      <c r="A4" s="1112"/>
      <c r="B4" s="778" t="s">
        <v>55</v>
      </c>
      <c r="C4" s="776">
        <v>148.4025</v>
      </c>
      <c r="D4" s="776">
        <v>156.89875000000001</v>
      </c>
      <c r="E4" s="776"/>
      <c r="F4" s="776"/>
      <c r="G4" s="776"/>
      <c r="H4" s="776"/>
      <c r="I4" s="776"/>
      <c r="J4" s="776"/>
      <c r="K4" s="776"/>
      <c r="L4" s="776"/>
      <c r="M4" s="776"/>
      <c r="N4" s="776"/>
      <c r="O4" s="777">
        <v>152.65</v>
      </c>
    </row>
    <row r="5" spans="1:15" ht="15" customHeight="1" thickBot="1">
      <c r="A5" s="1112"/>
      <c r="B5" s="778" t="s">
        <v>56</v>
      </c>
      <c r="C5" s="776">
        <v>232.82333333333335</v>
      </c>
      <c r="D5" s="776">
        <v>251.46266666666668</v>
      </c>
      <c r="E5" s="776"/>
      <c r="F5" s="776"/>
      <c r="G5" s="776"/>
      <c r="H5" s="776"/>
      <c r="I5" s="776"/>
      <c r="J5" s="776"/>
      <c r="K5" s="776"/>
      <c r="L5" s="776"/>
      <c r="M5" s="776"/>
      <c r="N5" s="776"/>
      <c r="O5" s="777">
        <v>242.14</v>
      </c>
    </row>
    <row r="6" spans="1:15" ht="15" customHeight="1" thickBot="1">
      <c r="A6" s="1113"/>
      <c r="B6" s="779" t="s">
        <v>57</v>
      </c>
      <c r="C6" s="780">
        <v>172.77116279069764</v>
      </c>
      <c r="D6" s="780">
        <v>181.61279069767434</v>
      </c>
      <c r="E6" s="780"/>
      <c r="F6" s="780"/>
      <c r="G6" s="780"/>
      <c r="H6" s="780"/>
      <c r="I6" s="780"/>
      <c r="J6" s="780"/>
      <c r="K6" s="780"/>
      <c r="L6" s="780"/>
      <c r="M6" s="780"/>
      <c r="N6" s="780"/>
      <c r="O6" s="781">
        <v>177.19</v>
      </c>
    </row>
    <row r="7" spans="1:15" ht="15" customHeight="1" thickBot="1">
      <c r="A7" s="1114" t="s">
        <v>84</v>
      </c>
      <c r="B7" s="778" t="s">
        <v>54</v>
      </c>
      <c r="C7" s="776">
        <v>129.39550000000003</v>
      </c>
      <c r="D7" s="776">
        <v>131.28512820512819</v>
      </c>
      <c r="E7" s="776"/>
      <c r="F7" s="776"/>
      <c r="G7" s="776"/>
      <c r="H7" s="776"/>
      <c r="I7" s="776"/>
      <c r="J7" s="776"/>
      <c r="K7" s="776"/>
      <c r="L7" s="776"/>
      <c r="M7" s="776"/>
      <c r="N7" s="776"/>
      <c r="O7" s="777">
        <v>129.81</v>
      </c>
    </row>
    <row r="8" spans="1:15" ht="15" customHeight="1" thickBot="1">
      <c r="A8" s="1112"/>
      <c r="B8" s="778" t="s">
        <v>55</v>
      </c>
      <c r="C8" s="776">
        <v>263.17</v>
      </c>
      <c r="D8" s="776">
        <v>295.23611111111109</v>
      </c>
      <c r="E8" s="776"/>
      <c r="F8" s="776"/>
      <c r="G8" s="776"/>
      <c r="H8" s="776"/>
      <c r="I8" s="776"/>
      <c r="J8" s="776"/>
      <c r="K8" s="776"/>
      <c r="L8" s="776"/>
      <c r="M8" s="776"/>
      <c r="N8" s="776"/>
      <c r="O8" s="777">
        <v>279.2</v>
      </c>
    </row>
    <row r="9" spans="1:15" ht="15" customHeight="1" thickBot="1">
      <c r="A9" s="1112"/>
      <c r="B9" s="778" t="s">
        <v>56</v>
      </c>
      <c r="C9" s="776">
        <v>204.06</v>
      </c>
      <c r="D9" s="776">
        <v>222.595</v>
      </c>
      <c r="E9" s="776"/>
      <c r="F9" s="776"/>
      <c r="G9" s="776"/>
      <c r="H9" s="776"/>
      <c r="I9" s="776"/>
      <c r="J9" s="776"/>
      <c r="K9" s="776"/>
      <c r="L9" s="776"/>
      <c r="M9" s="776"/>
      <c r="N9" s="776"/>
      <c r="O9" s="777">
        <v>213.33</v>
      </c>
    </row>
    <row r="10" spans="1:15" ht="15" customHeight="1" thickBot="1">
      <c r="A10" s="1113"/>
      <c r="B10" s="779" t="s">
        <v>57</v>
      </c>
      <c r="C10" s="780">
        <v>173.05032258064529</v>
      </c>
      <c r="D10" s="780">
        <v>185.65163934426235</v>
      </c>
      <c r="E10" s="780"/>
      <c r="F10" s="780"/>
      <c r="G10" s="780"/>
      <c r="H10" s="780"/>
      <c r="I10" s="780"/>
      <c r="J10" s="780"/>
      <c r="K10" s="780"/>
      <c r="L10" s="780"/>
      <c r="M10" s="780"/>
      <c r="N10" s="780"/>
      <c r="O10" s="781">
        <v>178.57</v>
      </c>
    </row>
    <row r="11" spans="1:15" ht="15" customHeight="1" thickBot="1">
      <c r="A11" s="1099" t="s">
        <v>80</v>
      </c>
      <c r="B11" s="1100"/>
      <c r="C11" s="782">
        <v>172.93600000000004</v>
      </c>
      <c r="D11" s="782">
        <v>183.98173076923072</v>
      </c>
      <c r="E11" s="782"/>
      <c r="F11" s="782"/>
      <c r="G11" s="782"/>
      <c r="H11" s="782"/>
      <c r="I11" s="782"/>
      <c r="J11" s="782"/>
      <c r="K11" s="782"/>
      <c r="L11" s="782"/>
      <c r="M11" s="782"/>
      <c r="N11" s="782"/>
      <c r="O11" s="783">
        <v>178.01</v>
      </c>
    </row>
    <row r="12" spans="1:15" ht="15" customHeight="1" thickBot="1">
      <c r="O12" s="642"/>
    </row>
    <row r="13" spans="1:15" ht="22.5" customHeight="1" thickBot="1">
      <c r="A13" s="849" t="s">
        <v>64</v>
      </c>
      <c r="B13" s="747" t="s">
        <v>57</v>
      </c>
      <c r="C13" s="748">
        <v>97</v>
      </c>
      <c r="D13" s="748">
        <v>94.78</v>
      </c>
      <c r="E13" s="748"/>
      <c r="F13" s="748"/>
      <c r="G13" s="748"/>
      <c r="H13" s="748"/>
      <c r="I13" s="748"/>
      <c r="J13" s="748"/>
      <c r="K13" s="748"/>
      <c r="L13" s="748"/>
      <c r="M13" s="748"/>
      <c r="N13" s="748"/>
      <c r="O13" s="850">
        <v>95.89</v>
      </c>
    </row>
    <row r="14" spans="1:15" ht="22.5" customHeight="1">
      <c r="O14" s="642"/>
    </row>
    <row r="15" spans="1:15" ht="20.399999999999999" thickBot="1">
      <c r="A15" s="1115" t="s">
        <v>146</v>
      </c>
      <c r="B15" s="1115"/>
      <c r="C15" s="1115"/>
      <c r="D15" s="1115"/>
      <c r="E15" s="1115"/>
      <c r="F15" s="1115"/>
      <c r="G15" s="1115"/>
      <c r="H15" s="1115"/>
      <c r="I15" s="1115"/>
      <c r="J15" s="1115"/>
      <c r="K15" s="1115"/>
      <c r="L15" s="1115"/>
      <c r="M15" s="1115"/>
      <c r="N15" s="1115"/>
      <c r="O15" s="1115"/>
    </row>
    <row r="16" spans="1:15" ht="27" customHeight="1" thickBot="1">
      <c r="A16" s="851" t="s">
        <v>82</v>
      </c>
      <c r="B16" s="788" t="s">
        <v>87</v>
      </c>
      <c r="C16" s="852" t="s">
        <v>108</v>
      </c>
      <c r="D16" s="852" t="s">
        <v>109</v>
      </c>
      <c r="E16" s="852" t="s">
        <v>110</v>
      </c>
      <c r="F16" s="852" t="s">
        <v>111</v>
      </c>
      <c r="G16" s="852" t="s">
        <v>112</v>
      </c>
      <c r="H16" s="852" t="s">
        <v>113</v>
      </c>
      <c r="I16" s="852" t="s">
        <v>88</v>
      </c>
      <c r="J16" s="852" t="s">
        <v>89</v>
      </c>
      <c r="K16" s="852" t="s">
        <v>90</v>
      </c>
      <c r="L16" s="852" t="s">
        <v>91</v>
      </c>
      <c r="M16" s="852" t="s">
        <v>92</v>
      </c>
      <c r="N16" s="853" t="s">
        <v>93</v>
      </c>
      <c r="O16" s="854" t="s">
        <v>16</v>
      </c>
    </row>
    <row r="17" spans="1:15" ht="15" customHeight="1" thickBot="1">
      <c r="A17" s="1112" t="s">
        <v>83</v>
      </c>
      <c r="B17" s="775" t="s">
        <v>54</v>
      </c>
      <c r="C17" s="776">
        <v>142.24052631578951</v>
      </c>
      <c r="D17" s="776">
        <v>138.65105263157895</v>
      </c>
      <c r="E17" s="776"/>
      <c r="F17" s="776"/>
      <c r="G17" s="776"/>
      <c r="H17" s="776"/>
      <c r="I17" s="776"/>
      <c r="J17" s="776"/>
      <c r="K17" s="776"/>
      <c r="L17" s="776"/>
      <c r="M17" s="776"/>
      <c r="N17" s="792"/>
      <c r="O17" s="777">
        <v>140.44999999999999</v>
      </c>
    </row>
    <row r="18" spans="1:15" ht="15" customHeight="1" thickBot="1">
      <c r="A18" s="1112"/>
      <c r="B18" s="778" t="s">
        <v>55</v>
      </c>
      <c r="C18" s="776">
        <v>148.24285714285716</v>
      </c>
      <c r="D18" s="776">
        <v>150.7525</v>
      </c>
      <c r="E18" s="776"/>
      <c r="F18" s="776"/>
      <c r="G18" s="776"/>
      <c r="H18" s="776"/>
      <c r="I18" s="776"/>
      <c r="J18" s="776"/>
      <c r="K18" s="776"/>
      <c r="L18" s="776"/>
      <c r="M18" s="776"/>
      <c r="N18" s="792"/>
      <c r="O18" s="777">
        <v>148.85</v>
      </c>
    </row>
    <row r="19" spans="1:15" ht="15" customHeight="1" thickBot="1">
      <c r="A19" s="1112"/>
      <c r="B19" s="778" t="s">
        <v>56</v>
      </c>
      <c r="C19" s="776">
        <v>224.87266666666662</v>
      </c>
      <c r="D19" s="776">
        <v>240.51400000000001</v>
      </c>
      <c r="E19" s="776"/>
      <c r="F19" s="776"/>
      <c r="G19" s="776"/>
      <c r="H19" s="776"/>
      <c r="I19" s="776"/>
      <c r="J19" s="776"/>
      <c r="K19" s="776"/>
      <c r="L19" s="776"/>
      <c r="M19" s="776"/>
      <c r="N19" s="792"/>
      <c r="O19" s="777">
        <v>232.69</v>
      </c>
    </row>
    <row r="20" spans="1:15" ht="15" customHeight="1" thickBot="1">
      <c r="A20" s="1113"/>
      <c r="B20" s="779" t="s">
        <v>57</v>
      </c>
      <c r="C20" s="780">
        <v>173.49658536585366</v>
      </c>
      <c r="D20" s="780">
        <v>177.33571428571426</v>
      </c>
      <c r="E20" s="780"/>
      <c r="F20" s="780"/>
      <c r="G20" s="780"/>
      <c r="H20" s="780"/>
      <c r="I20" s="780"/>
      <c r="J20" s="780"/>
      <c r="K20" s="780"/>
      <c r="L20" s="780"/>
      <c r="M20" s="780"/>
      <c r="N20" s="793"/>
      <c r="O20" s="781">
        <v>174.99</v>
      </c>
    </row>
    <row r="21" spans="1:15" ht="15" customHeight="1" thickBot="1">
      <c r="A21" s="1114" t="s">
        <v>84</v>
      </c>
      <c r="B21" s="778" t="s">
        <v>54</v>
      </c>
      <c r="C21" s="776">
        <v>108.59840909090912</v>
      </c>
      <c r="D21" s="776">
        <v>113.30590909090914</v>
      </c>
      <c r="E21" s="776"/>
      <c r="F21" s="776"/>
      <c r="G21" s="776"/>
      <c r="H21" s="776"/>
      <c r="I21" s="776"/>
      <c r="J21" s="776"/>
      <c r="K21" s="776"/>
      <c r="L21" s="776"/>
      <c r="M21" s="776"/>
      <c r="N21" s="792"/>
      <c r="O21" s="777">
        <v>110.13</v>
      </c>
    </row>
    <row r="22" spans="1:15" ht="15" customHeight="1" thickBot="1">
      <c r="A22" s="1112"/>
      <c r="B22" s="778" t="s">
        <v>55</v>
      </c>
      <c r="C22" s="776">
        <v>294.71588235294109</v>
      </c>
      <c r="D22" s="776">
        <v>299.41176470588232</v>
      </c>
      <c r="E22" s="776"/>
      <c r="F22" s="776"/>
      <c r="G22" s="776"/>
      <c r="H22" s="776"/>
      <c r="I22" s="776"/>
      <c r="J22" s="776"/>
      <c r="K22" s="776"/>
      <c r="L22" s="776"/>
      <c r="M22" s="776"/>
      <c r="N22" s="792"/>
      <c r="O22" s="777">
        <v>297.06</v>
      </c>
    </row>
    <row r="23" spans="1:15" ht="15" customHeight="1" thickBot="1">
      <c r="A23" s="1112"/>
      <c r="B23" s="778" t="s">
        <v>56</v>
      </c>
      <c r="C23" s="776">
        <v>202.63</v>
      </c>
      <c r="D23" s="776">
        <v>214.3075</v>
      </c>
      <c r="E23" s="776"/>
      <c r="F23" s="776"/>
      <c r="G23" s="776"/>
      <c r="H23" s="776"/>
      <c r="I23" s="776"/>
      <c r="J23" s="776"/>
      <c r="K23" s="776"/>
      <c r="L23" s="776"/>
      <c r="M23" s="776"/>
      <c r="N23" s="792"/>
      <c r="O23" s="777">
        <v>208.47</v>
      </c>
    </row>
    <row r="24" spans="1:15" ht="15" customHeight="1" thickBot="1">
      <c r="A24" s="1113"/>
      <c r="B24" s="779" t="s">
        <v>57</v>
      </c>
      <c r="C24" s="780">
        <v>163.06184615384609</v>
      </c>
      <c r="D24" s="780">
        <v>168.19523076923073</v>
      </c>
      <c r="E24" s="780"/>
      <c r="F24" s="780"/>
      <c r="G24" s="780"/>
      <c r="H24" s="780"/>
      <c r="I24" s="780"/>
      <c r="J24" s="780"/>
      <c r="K24" s="780"/>
      <c r="L24" s="780"/>
      <c r="M24" s="780"/>
      <c r="N24" s="793"/>
      <c r="O24" s="781">
        <v>164.24</v>
      </c>
    </row>
    <row r="25" spans="1:15" ht="15" customHeight="1" thickBot="1">
      <c r="A25" s="1099" t="s">
        <v>80</v>
      </c>
      <c r="B25" s="1100"/>
      <c r="C25" s="782">
        <v>167.09792452830183</v>
      </c>
      <c r="D25" s="782">
        <v>171.78308411214951</v>
      </c>
      <c r="E25" s="782"/>
      <c r="F25" s="782"/>
      <c r="G25" s="782"/>
      <c r="H25" s="782"/>
      <c r="I25" s="782"/>
      <c r="J25" s="782"/>
      <c r="K25" s="782"/>
      <c r="L25" s="782"/>
      <c r="M25" s="782"/>
      <c r="N25" s="794"/>
      <c r="O25" s="783">
        <v>168.42</v>
      </c>
    </row>
    <row r="26" spans="1:15" ht="15" customHeight="1" thickBot="1">
      <c r="O26" s="642"/>
    </row>
    <row r="27" spans="1:15" ht="22.5" customHeight="1" thickBot="1">
      <c r="A27" s="849" t="s">
        <v>64</v>
      </c>
      <c r="B27" s="747" t="s">
        <v>57</v>
      </c>
      <c r="C27" s="748">
        <v>87.55</v>
      </c>
      <c r="D27" s="748">
        <v>88.06</v>
      </c>
      <c r="E27" s="748"/>
      <c r="F27" s="748"/>
      <c r="G27" s="748"/>
      <c r="H27" s="748"/>
      <c r="I27" s="748"/>
      <c r="J27" s="748"/>
      <c r="K27" s="748"/>
      <c r="L27" s="748"/>
      <c r="M27" s="748"/>
      <c r="N27" s="748"/>
      <c r="O27" s="850">
        <v>86.87</v>
      </c>
    </row>
    <row r="28" spans="1:15" ht="22.5" customHeight="1" thickBot="1">
      <c r="O28" s="642"/>
    </row>
    <row r="29" spans="1:15" ht="20.399999999999999" thickBot="1">
      <c r="A29" s="1128" t="s">
        <v>147</v>
      </c>
      <c r="B29" s="1110"/>
      <c r="C29" s="1110"/>
      <c r="D29" s="1110"/>
      <c r="E29" s="1110"/>
      <c r="F29" s="1110"/>
      <c r="G29" s="1110"/>
      <c r="H29" s="1110"/>
      <c r="I29" s="1110"/>
      <c r="J29" s="1110"/>
      <c r="K29" s="1110"/>
      <c r="L29" s="1110"/>
      <c r="M29" s="1110"/>
      <c r="N29" s="1110"/>
      <c r="O29" s="1111"/>
    </row>
    <row r="30" spans="1:15" ht="27" customHeight="1" thickBot="1">
      <c r="A30" s="851" t="s">
        <v>82</v>
      </c>
      <c r="B30" s="788" t="s">
        <v>87</v>
      </c>
      <c r="C30" s="855" t="s">
        <v>133</v>
      </c>
      <c r="D30" s="855" t="s">
        <v>134</v>
      </c>
      <c r="E30" s="855" t="s">
        <v>135</v>
      </c>
      <c r="F30" s="855" t="s">
        <v>136</v>
      </c>
      <c r="G30" s="855" t="s">
        <v>137</v>
      </c>
      <c r="H30" s="855" t="s">
        <v>138</v>
      </c>
      <c r="I30" s="855" t="s">
        <v>149</v>
      </c>
      <c r="J30" s="855" t="s">
        <v>128</v>
      </c>
      <c r="K30" s="855" t="s">
        <v>129</v>
      </c>
      <c r="L30" s="855" t="s">
        <v>130</v>
      </c>
      <c r="M30" s="855" t="s">
        <v>131</v>
      </c>
      <c r="N30" s="855" t="s">
        <v>132</v>
      </c>
      <c r="O30" s="856" t="s">
        <v>16</v>
      </c>
    </row>
    <row r="31" spans="1:15" ht="15" customHeight="1" thickBot="1">
      <c r="A31" s="1117" t="s">
        <v>83</v>
      </c>
      <c r="B31" s="798" t="s">
        <v>54</v>
      </c>
      <c r="C31" s="799">
        <v>-3.3471658458430538E-2</v>
      </c>
      <c r="D31" s="799">
        <v>3.3173016698488733E-3</v>
      </c>
      <c r="E31" s="799"/>
      <c r="F31" s="799"/>
      <c r="G31" s="799"/>
      <c r="H31" s="799"/>
      <c r="I31" s="799"/>
      <c r="J31" s="799"/>
      <c r="K31" s="799"/>
      <c r="L31" s="799"/>
      <c r="M31" s="799"/>
      <c r="N31" s="800"/>
      <c r="O31" s="801">
        <v>-1.5307938768244767E-2</v>
      </c>
    </row>
    <row r="32" spans="1:15" ht="15" customHeight="1" thickBot="1">
      <c r="A32" s="1117"/>
      <c r="B32" s="802" t="s">
        <v>55</v>
      </c>
      <c r="C32" s="799">
        <v>1.0769008383924958E-3</v>
      </c>
      <c r="D32" s="799">
        <v>4.0770468151440337E-2</v>
      </c>
      <c r="E32" s="799"/>
      <c r="F32" s="799"/>
      <c r="G32" s="799"/>
      <c r="H32" s="799"/>
      <c r="I32" s="799"/>
      <c r="J32" s="799"/>
      <c r="K32" s="799"/>
      <c r="L32" s="799"/>
      <c r="M32" s="799"/>
      <c r="N32" s="800"/>
      <c r="O32" s="801">
        <v>2.5529056096741765E-2</v>
      </c>
    </row>
    <row r="33" spans="1:15" ht="15" customHeight="1" thickBot="1">
      <c r="A33" s="1117"/>
      <c r="B33" s="802" t="s">
        <v>56</v>
      </c>
      <c r="C33" s="799">
        <v>3.5356305346136936E-2</v>
      </c>
      <c r="D33" s="799">
        <v>4.5521951598105174E-2</v>
      </c>
      <c r="E33" s="799"/>
      <c r="F33" s="799"/>
      <c r="G33" s="799"/>
      <c r="H33" s="799"/>
      <c r="I33" s="799"/>
      <c r="J33" s="799"/>
      <c r="K33" s="799"/>
      <c r="L33" s="799"/>
      <c r="M33" s="799"/>
      <c r="N33" s="800"/>
      <c r="O33" s="801">
        <v>4.0611973011302545E-2</v>
      </c>
    </row>
    <row r="34" spans="1:15" ht="15" customHeight="1" thickBot="1">
      <c r="A34" s="1118"/>
      <c r="B34" s="803" t="s">
        <v>57</v>
      </c>
      <c r="C34" s="804">
        <v>-4.1811922328402751E-3</v>
      </c>
      <c r="D34" s="804">
        <v>2.4118528121577776E-2</v>
      </c>
      <c r="E34" s="804"/>
      <c r="F34" s="804"/>
      <c r="G34" s="804"/>
      <c r="H34" s="804"/>
      <c r="I34" s="804"/>
      <c r="J34" s="804"/>
      <c r="K34" s="804"/>
      <c r="L34" s="804"/>
      <c r="M34" s="804"/>
      <c r="N34" s="805"/>
      <c r="O34" s="806">
        <v>1.2572146979827352E-2</v>
      </c>
    </row>
    <row r="35" spans="1:15" ht="15" customHeight="1" thickBot="1">
      <c r="A35" s="1119" t="s">
        <v>84</v>
      </c>
      <c r="B35" s="802" t="s">
        <v>54</v>
      </c>
      <c r="C35" s="799">
        <v>0.19150456330977558</v>
      </c>
      <c r="D35" s="799">
        <v>0.15867856547352457</v>
      </c>
      <c r="E35" s="799"/>
      <c r="F35" s="799"/>
      <c r="G35" s="799"/>
      <c r="H35" s="799"/>
      <c r="I35" s="799"/>
      <c r="J35" s="799"/>
      <c r="K35" s="799"/>
      <c r="L35" s="799"/>
      <c r="M35" s="799"/>
      <c r="N35" s="800"/>
      <c r="O35" s="801">
        <v>0.17869790247888864</v>
      </c>
    </row>
    <row r="36" spans="1:15" ht="15" customHeight="1" thickBot="1">
      <c r="A36" s="1117"/>
      <c r="B36" s="802" t="s">
        <v>55</v>
      </c>
      <c r="C36" s="799">
        <v>-0.10703828413007911</v>
      </c>
      <c r="D36" s="799">
        <v>-1.3946190788037521E-2</v>
      </c>
      <c r="E36" s="799"/>
      <c r="F36" s="799"/>
      <c r="G36" s="799"/>
      <c r="H36" s="799"/>
      <c r="I36" s="799"/>
      <c r="J36" s="799"/>
      <c r="K36" s="799"/>
      <c r="L36" s="799"/>
      <c r="M36" s="799"/>
      <c r="N36" s="800"/>
      <c r="O36" s="801">
        <v>-6.0122534168181557E-2</v>
      </c>
    </row>
    <row r="37" spans="1:15" ht="15" customHeight="1" thickBot="1">
      <c r="A37" s="1117"/>
      <c r="B37" s="802" t="s">
        <v>56</v>
      </c>
      <c r="C37" s="799">
        <v>7.0571978482949554E-3</v>
      </c>
      <c r="D37" s="799">
        <v>3.8671068441375099E-2</v>
      </c>
      <c r="E37" s="799"/>
      <c r="F37" s="799"/>
      <c r="G37" s="799"/>
      <c r="H37" s="799"/>
      <c r="I37" s="799"/>
      <c r="J37" s="799"/>
      <c r="K37" s="799"/>
      <c r="L37" s="799"/>
      <c r="M37" s="799"/>
      <c r="N37" s="800"/>
      <c r="O37" s="801">
        <v>2.3312706864297088E-2</v>
      </c>
    </row>
    <row r="38" spans="1:15" ht="15" customHeight="1" thickBot="1">
      <c r="A38" s="1118"/>
      <c r="B38" s="803" t="s">
        <v>57</v>
      </c>
      <c r="C38" s="804">
        <v>6.1255754564284996E-2</v>
      </c>
      <c r="D38" s="804">
        <v>0.1037865847634073</v>
      </c>
      <c r="E38" s="804"/>
      <c r="F38" s="804"/>
      <c r="G38" s="804"/>
      <c r="H38" s="804"/>
      <c r="I38" s="804"/>
      <c r="J38" s="804"/>
      <c r="K38" s="804"/>
      <c r="L38" s="804"/>
      <c r="M38" s="804"/>
      <c r="N38" s="805"/>
      <c r="O38" s="806">
        <v>8.7250365319045203E-2</v>
      </c>
    </row>
    <row r="39" spans="1:15" ht="15" customHeight="1" thickBot="1">
      <c r="A39" s="1099" t="s">
        <v>80</v>
      </c>
      <c r="B39" s="1100"/>
      <c r="C39" s="807">
        <v>3.4938048980431194E-2</v>
      </c>
      <c r="D39" s="807">
        <v>7.1011920179039636E-2</v>
      </c>
      <c r="E39" s="807"/>
      <c r="F39" s="807"/>
      <c r="G39" s="807"/>
      <c r="H39" s="807"/>
      <c r="I39" s="807"/>
      <c r="J39" s="807"/>
      <c r="K39" s="807"/>
      <c r="L39" s="807"/>
      <c r="M39" s="807"/>
      <c r="N39" s="808"/>
      <c r="O39" s="809">
        <v>5.6940980881130532E-2</v>
      </c>
    </row>
    <row r="40" spans="1:15" ht="15" customHeight="1" thickBot="1"/>
    <row r="41" spans="1:15" ht="16.8" thickBot="1">
      <c r="A41" s="849" t="s">
        <v>64</v>
      </c>
      <c r="B41" s="747" t="s">
        <v>57</v>
      </c>
      <c r="C41" s="768">
        <v>0.10793832095945177</v>
      </c>
      <c r="D41" s="768">
        <v>7.631160572337041E-2</v>
      </c>
      <c r="E41" s="768"/>
      <c r="F41" s="768"/>
      <c r="G41" s="768"/>
      <c r="H41" s="768"/>
      <c r="I41" s="768"/>
      <c r="J41" s="768"/>
      <c r="K41" s="768"/>
      <c r="L41" s="768"/>
      <c r="M41" s="768"/>
      <c r="N41" s="768"/>
      <c r="O41" s="857">
        <v>0.10383331414757679</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40" customWidth="1"/>
    <col min="2" max="2" width="14.33203125" style="940" customWidth="1"/>
    <col min="3" max="3" width="19.5546875" style="940" customWidth="1"/>
    <col min="4" max="4" width="12.88671875" style="940" customWidth="1"/>
    <col min="5" max="7" width="16.88671875" style="940" customWidth="1"/>
    <col min="8" max="8" width="51.33203125" style="940" customWidth="1"/>
    <col min="9" max="256" width="9.109375" style="940"/>
    <col min="257" max="257" width="16.88671875" style="940" customWidth="1"/>
    <col min="258" max="258" width="14.33203125" style="940" customWidth="1"/>
    <col min="259" max="259" width="19.5546875" style="940" customWidth="1"/>
    <col min="260" max="260" width="12.88671875" style="940" customWidth="1"/>
    <col min="261" max="263" width="16.88671875" style="940" customWidth="1"/>
    <col min="264" max="264" width="51.33203125" style="940" customWidth="1"/>
    <col min="265" max="512" width="9.109375" style="940"/>
    <col min="513" max="513" width="16.88671875" style="940" customWidth="1"/>
    <col min="514" max="514" width="14.33203125" style="940" customWidth="1"/>
    <col min="515" max="515" width="19.5546875" style="940" customWidth="1"/>
    <col min="516" max="516" width="12.88671875" style="940" customWidth="1"/>
    <col min="517" max="519" width="16.88671875" style="940" customWidth="1"/>
    <col min="520" max="520" width="51.33203125" style="940" customWidth="1"/>
    <col min="521" max="768" width="9.109375" style="940"/>
    <col min="769" max="769" width="16.88671875" style="940" customWidth="1"/>
    <col min="770" max="770" width="14.33203125" style="940" customWidth="1"/>
    <col min="771" max="771" width="19.5546875" style="940" customWidth="1"/>
    <col min="772" max="772" width="12.88671875" style="940" customWidth="1"/>
    <col min="773" max="775" width="16.88671875" style="940" customWidth="1"/>
    <col min="776" max="776" width="51.33203125" style="940" customWidth="1"/>
    <col min="777" max="1024" width="9.109375" style="940"/>
    <col min="1025" max="1025" width="16.88671875" style="940" customWidth="1"/>
    <col min="1026" max="1026" width="14.33203125" style="940" customWidth="1"/>
    <col min="1027" max="1027" width="19.5546875" style="940" customWidth="1"/>
    <col min="1028" max="1028" width="12.88671875" style="940" customWidth="1"/>
    <col min="1029" max="1031" width="16.88671875" style="940" customWidth="1"/>
    <col min="1032" max="1032" width="51.33203125" style="940" customWidth="1"/>
    <col min="1033" max="1280" width="9.109375" style="940"/>
    <col min="1281" max="1281" width="16.88671875" style="940" customWidth="1"/>
    <col min="1282" max="1282" width="14.33203125" style="940" customWidth="1"/>
    <col min="1283" max="1283" width="19.5546875" style="940" customWidth="1"/>
    <col min="1284" max="1284" width="12.88671875" style="940" customWidth="1"/>
    <col min="1285" max="1287" width="16.88671875" style="940" customWidth="1"/>
    <col min="1288" max="1288" width="51.33203125" style="940" customWidth="1"/>
    <col min="1289" max="1536" width="9.109375" style="940"/>
    <col min="1537" max="1537" width="16.88671875" style="940" customWidth="1"/>
    <col min="1538" max="1538" width="14.33203125" style="940" customWidth="1"/>
    <col min="1539" max="1539" width="19.5546875" style="940" customWidth="1"/>
    <col min="1540" max="1540" width="12.88671875" style="940" customWidth="1"/>
    <col min="1541" max="1543" width="16.88671875" style="940" customWidth="1"/>
    <col min="1544" max="1544" width="51.33203125" style="940" customWidth="1"/>
    <col min="1545" max="1792" width="9.109375" style="940"/>
    <col min="1793" max="1793" width="16.88671875" style="940" customWidth="1"/>
    <col min="1794" max="1794" width="14.33203125" style="940" customWidth="1"/>
    <col min="1795" max="1795" width="19.5546875" style="940" customWidth="1"/>
    <col min="1796" max="1796" width="12.88671875" style="940" customWidth="1"/>
    <col min="1797" max="1799" width="16.88671875" style="940" customWidth="1"/>
    <col min="1800" max="1800" width="51.33203125" style="940" customWidth="1"/>
    <col min="1801" max="2048" width="9.109375" style="940"/>
    <col min="2049" max="2049" width="16.88671875" style="940" customWidth="1"/>
    <col min="2050" max="2050" width="14.33203125" style="940" customWidth="1"/>
    <col min="2051" max="2051" width="19.5546875" style="940" customWidth="1"/>
    <col min="2052" max="2052" width="12.88671875" style="940" customWidth="1"/>
    <col min="2053" max="2055" width="16.88671875" style="940" customWidth="1"/>
    <col min="2056" max="2056" width="51.33203125" style="940" customWidth="1"/>
    <col min="2057" max="2304" width="9.109375" style="940"/>
    <col min="2305" max="2305" width="16.88671875" style="940" customWidth="1"/>
    <col min="2306" max="2306" width="14.33203125" style="940" customWidth="1"/>
    <col min="2307" max="2307" width="19.5546875" style="940" customWidth="1"/>
    <col min="2308" max="2308" width="12.88671875" style="940" customWidth="1"/>
    <col min="2309" max="2311" width="16.88671875" style="940" customWidth="1"/>
    <col min="2312" max="2312" width="51.33203125" style="940" customWidth="1"/>
    <col min="2313" max="2560" width="9.109375" style="940"/>
    <col min="2561" max="2561" width="16.88671875" style="940" customWidth="1"/>
    <col min="2562" max="2562" width="14.33203125" style="940" customWidth="1"/>
    <col min="2563" max="2563" width="19.5546875" style="940" customWidth="1"/>
    <col min="2564" max="2564" width="12.88671875" style="940" customWidth="1"/>
    <col min="2565" max="2567" width="16.88671875" style="940" customWidth="1"/>
    <col min="2568" max="2568" width="51.33203125" style="940" customWidth="1"/>
    <col min="2569" max="2816" width="9.109375" style="940"/>
    <col min="2817" max="2817" width="16.88671875" style="940" customWidth="1"/>
    <col min="2818" max="2818" width="14.33203125" style="940" customWidth="1"/>
    <col min="2819" max="2819" width="19.5546875" style="940" customWidth="1"/>
    <col min="2820" max="2820" width="12.88671875" style="940" customWidth="1"/>
    <col min="2821" max="2823" width="16.88671875" style="940" customWidth="1"/>
    <col min="2824" max="2824" width="51.33203125" style="940" customWidth="1"/>
    <col min="2825" max="3072" width="9.109375" style="940"/>
    <col min="3073" max="3073" width="16.88671875" style="940" customWidth="1"/>
    <col min="3074" max="3074" width="14.33203125" style="940" customWidth="1"/>
    <col min="3075" max="3075" width="19.5546875" style="940" customWidth="1"/>
    <col min="3076" max="3076" width="12.88671875" style="940" customWidth="1"/>
    <col min="3077" max="3079" width="16.88671875" style="940" customWidth="1"/>
    <col min="3080" max="3080" width="51.33203125" style="940" customWidth="1"/>
    <col min="3081" max="3328" width="9.109375" style="940"/>
    <col min="3329" max="3329" width="16.88671875" style="940" customWidth="1"/>
    <col min="3330" max="3330" width="14.33203125" style="940" customWidth="1"/>
    <col min="3331" max="3331" width="19.5546875" style="940" customWidth="1"/>
    <col min="3332" max="3332" width="12.88671875" style="940" customWidth="1"/>
    <col min="3333" max="3335" width="16.88671875" style="940" customWidth="1"/>
    <col min="3336" max="3336" width="51.33203125" style="940" customWidth="1"/>
    <col min="3337" max="3584" width="9.109375" style="940"/>
    <col min="3585" max="3585" width="16.88671875" style="940" customWidth="1"/>
    <col min="3586" max="3586" width="14.33203125" style="940" customWidth="1"/>
    <col min="3587" max="3587" width="19.5546875" style="940" customWidth="1"/>
    <col min="3588" max="3588" width="12.88671875" style="940" customWidth="1"/>
    <col min="3589" max="3591" width="16.88671875" style="940" customWidth="1"/>
    <col min="3592" max="3592" width="51.33203125" style="940" customWidth="1"/>
    <col min="3593" max="3840" width="9.109375" style="940"/>
    <col min="3841" max="3841" width="16.88671875" style="940" customWidth="1"/>
    <col min="3842" max="3842" width="14.33203125" style="940" customWidth="1"/>
    <col min="3843" max="3843" width="19.5546875" style="940" customWidth="1"/>
    <col min="3844" max="3844" width="12.88671875" style="940" customWidth="1"/>
    <col min="3845" max="3847" width="16.88671875" style="940" customWidth="1"/>
    <col min="3848" max="3848" width="51.33203125" style="940" customWidth="1"/>
    <col min="3849" max="4096" width="9.109375" style="940"/>
    <col min="4097" max="4097" width="16.88671875" style="940" customWidth="1"/>
    <col min="4098" max="4098" width="14.33203125" style="940" customWidth="1"/>
    <col min="4099" max="4099" width="19.5546875" style="940" customWidth="1"/>
    <col min="4100" max="4100" width="12.88671875" style="940" customWidth="1"/>
    <col min="4101" max="4103" width="16.88671875" style="940" customWidth="1"/>
    <col min="4104" max="4104" width="51.33203125" style="940" customWidth="1"/>
    <col min="4105" max="4352" width="9.109375" style="940"/>
    <col min="4353" max="4353" width="16.88671875" style="940" customWidth="1"/>
    <col min="4354" max="4354" width="14.33203125" style="940" customWidth="1"/>
    <col min="4355" max="4355" width="19.5546875" style="940" customWidth="1"/>
    <col min="4356" max="4356" width="12.88671875" style="940" customWidth="1"/>
    <col min="4357" max="4359" width="16.88671875" style="940" customWidth="1"/>
    <col min="4360" max="4360" width="51.33203125" style="940" customWidth="1"/>
    <col min="4361" max="4608" width="9.109375" style="940"/>
    <col min="4609" max="4609" width="16.88671875" style="940" customWidth="1"/>
    <col min="4610" max="4610" width="14.33203125" style="940" customWidth="1"/>
    <col min="4611" max="4611" width="19.5546875" style="940" customWidth="1"/>
    <col min="4612" max="4612" width="12.88671875" style="940" customWidth="1"/>
    <col min="4613" max="4615" width="16.88671875" style="940" customWidth="1"/>
    <col min="4616" max="4616" width="51.33203125" style="940" customWidth="1"/>
    <col min="4617" max="4864" width="9.109375" style="940"/>
    <col min="4865" max="4865" width="16.88671875" style="940" customWidth="1"/>
    <col min="4866" max="4866" width="14.33203125" style="940" customWidth="1"/>
    <col min="4867" max="4867" width="19.5546875" style="940" customWidth="1"/>
    <col min="4868" max="4868" width="12.88671875" style="940" customWidth="1"/>
    <col min="4869" max="4871" width="16.88671875" style="940" customWidth="1"/>
    <col min="4872" max="4872" width="51.33203125" style="940" customWidth="1"/>
    <col min="4873" max="5120" width="9.109375" style="940"/>
    <col min="5121" max="5121" width="16.88671875" style="940" customWidth="1"/>
    <col min="5122" max="5122" width="14.33203125" style="940" customWidth="1"/>
    <col min="5123" max="5123" width="19.5546875" style="940" customWidth="1"/>
    <col min="5124" max="5124" width="12.88671875" style="940" customWidth="1"/>
    <col min="5125" max="5127" width="16.88671875" style="940" customWidth="1"/>
    <col min="5128" max="5128" width="51.33203125" style="940" customWidth="1"/>
    <col min="5129" max="5376" width="9.109375" style="940"/>
    <col min="5377" max="5377" width="16.88671875" style="940" customWidth="1"/>
    <col min="5378" max="5378" width="14.33203125" style="940" customWidth="1"/>
    <col min="5379" max="5379" width="19.5546875" style="940" customWidth="1"/>
    <col min="5380" max="5380" width="12.88671875" style="940" customWidth="1"/>
    <col min="5381" max="5383" width="16.88671875" style="940" customWidth="1"/>
    <col min="5384" max="5384" width="51.33203125" style="940" customWidth="1"/>
    <col min="5385" max="5632" width="9.109375" style="940"/>
    <col min="5633" max="5633" width="16.88671875" style="940" customWidth="1"/>
    <col min="5634" max="5634" width="14.33203125" style="940" customWidth="1"/>
    <col min="5635" max="5635" width="19.5546875" style="940" customWidth="1"/>
    <col min="5636" max="5636" width="12.88671875" style="940" customWidth="1"/>
    <col min="5637" max="5639" width="16.88671875" style="940" customWidth="1"/>
    <col min="5640" max="5640" width="51.33203125" style="940" customWidth="1"/>
    <col min="5641" max="5888" width="9.109375" style="940"/>
    <col min="5889" max="5889" width="16.88671875" style="940" customWidth="1"/>
    <col min="5890" max="5890" width="14.33203125" style="940" customWidth="1"/>
    <col min="5891" max="5891" width="19.5546875" style="940" customWidth="1"/>
    <col min="5892" max="5892" width="12.88671875" style="940" customWidth="1"/>
    <col min="5893" max="5895" width="16.88671875" style="940" customWidth="1"/>
    <col min="5896" max="5896" width="51.33203125" style="940" customWidth="1"/>
    <col min="5897" max="6144" width="9.109375" style="940"/>
    <col min="6145" max="6145" width="16.88671875" style="940" customWidth="1"/>
    <col min="6146" max="6146" width="14.33203125" style="940" customWidth="1"/>
    <col min="6147" max="6147" width="19.5546875" style="940" customWidth="1"/>
    <col min="6148" max="6148" width="12.88671875" style="940" customWidth="1"/>
    <col min="6149" max="6151" width="16.88671875" style="940" customWidth="1"/>
    <col min="6152" max="6152" width="51.33203125" style="940" customWidth="1"/>
    <col min="6153" max="6400" width="9.109375" style="940"/>
    <col min="6401" max="6401" width="16.88671875" style="940" customWidth="1"/>
    <col min="6402" max="6402" width="14.33203125" style="940" customWidth="1"/>
    <col min="6403" max="6403" width="19.5546875" style="940" customWidth="1"/>
    <col min="6404" max="6404" width="12.88671875" style="940" customWidth="1"/>
    <col min="6405" max="6407" width="16.88671875" style="940" customWidth="1"/>
    <col min="6408" max="6408" width="51.33203125" style="940" customWidth="1"/>
    <col min="6409" max="6656" width="9.109375" style="940"/>
    <col min="6657" max="6657" width="16.88671875" style="940" customWidth="1"/>
    <col min="6658" max="6658" width="14.33203125" style="940" customWidth="1"/>
    <col min="6659" max="6659" width="19.5546875" style="940" customWidth="1"/>
    <col min="6660" max="6660" width="12.88671875" style="940" customWidth="1"/>
    <col min="6661" max="6663" width="16.88671875" style="940" customWidth="1"/>
    <col min="6664" max="6664" width="51.33203125" style="940" customWidth="1"/>
    <col min="6665" max="6912" width="9.109375" style="940"/>
    <col min="6913" max="6913" width="16.88671875" style="940" customWidth="1"/>
    <col min="6914" max="6914" width="14.33203125" style="940" customWidth="1"/>
    <col min="6915" max="6915" width="19.5546875" style="940" customWidth="1"/>
    <col min="6916" max="6916" width="12.88671875" style="940" customWidth="1"/>
    <col min="6917" max="6919" width="16.88671875" style="940" customWidth="1"/>
    <col min="6920" max="6920" width="51.33203125" style="940" customWidth="1"/>
    <col min="6921" max="7168" width="9.109375" style="940"/>
    <col min="7169" max="7169" width="16.88671875" style="940" customWidth="1"/>
    <col min="7170" max="7170" width="14.33203125" style="940" customWidth="1"/>
    <col min="7171" max="7171" width="19.5546875" style="940" customWidth="1"/>
    <col min="7172" max="7172" width="12.88671875" style="940" customWidth="1"/>
    <col min="7173" max="7175" width="16.88671875" style="940" customWidth="1"/>
    <col min="7176" max="7176" width="51.33203125" style="940" customWidth="1"/>
    <col min="7177" max="7424" width="9.109375" style="940"/>
    <col min="7425" max="7425" width="16.88671875" style="940" customWidth="1"/>
    <col min="7426" max="7426" width="14.33203125" style="940" customWidth="1"/>
    <col min="7427" max="7427" width="19.5546875" style="940" customWidth="1"/>
    <col min="7428" max="7428" width="12.88671875" style="940" customWidth="1"/>
    <col min="7429" max="7431" width="16.88671875" style="940" customWidth="1"/>
    <col min="7432" max="7432" width="51.33203125" style="940" customWidth="1"/>
    <col min="7433" max="7680" width="9.109375" style="940"/>
    <col min="7681" max="7681" width="16.88671875" style="940" customWidth="1"/>
    <col min="7682" max="7682" width="14.33203125" style="940" customWidth="1"/>
    <col min="7683" max="7683" width="19.5546875" style="940" customWidth="1"/>
    <col min="7684" max="7684" width="12.88671875" style="940" customWidth="1"/>
    <col min="7685" max="7687" width="16.88671875" style="940" customWidth="1"/>
    <col min="7688" max="7688" width="51.33203125" style="940" customWidth="1"/>
    <col min="7689" max="7936" width="9.109375" style="940"/>
    <col min="7937" max="7937" width="16.88671875" style="940" customWidth="1"/>
    <col min="7938" max="7938" width="14.33203125" style="940" customWidth="1"/>
    <col min="7939" max="7939" width="19.5546875" style="940" customWidth="1"/>
    <col min="7940" max="7940" width="12.88671875" style="940" customWidth="1"/>
    <col min="7941" max="7943" width="16.88671875" style="940" customWidth="1"/>
    <col min="7944" max="7944" width="51.33203125" style="940" customWidth="1"/>
    <col min="7945" max="8192" width="9.109375" style="940"/>
    <col min="8193" max="8193" width="16.88671875" style="940" customWidth="1"/>
    <col min="8194" max="8194" width="14.33203125" style="940" customWidth="1"/>
    <col min="8195" max="8195" width="19.5546875" style="940" customWidth="1"/>
    <col min="8196" max="8196" width="12.88671875" style="940" customWidth="1"/>
    <col min="8197" max="8199" width="16.88671875" style="940" customWidth="1"/>
    <col min="8200" max="8200" width="51.33203125" style="940" customWidth="1"/>
    <col min="8201" max="8448" width="9.109375" style="940"/>
    <col min="8449" max="8449" width="16.88671875" style="940" customWidth="1"/>
    <col min="8450" max="8450" width="14.33203125" style="940" customWidth="1"/>
    <col min="8451" max="8451" width="19.5546875" style="940" customWidth="1"/>
    <col min="8452" max="8452" width="12.88671875" style="940" customWidth="1"/>
    <col min="8453" max="8455" width="16.88671875" style="940" customWidth="1"/>
    <col min="8456" max="8456" width="51.33203125" style="940" customWidth="1"/>
    <col min="8457" max="8704" width="9.109375" style="940"/>
    <col min="8705" max="8705" width="16.88671875" style="940" customWidth="1"/>
    <col min="8706" max="8706" width="14.33203125" style="940" customWidth="1"/>
    <col min="8707" max="8707" width="19.5546875" style="940" customWidth="1"/>
    <col min="8708" max="8708" width="12.88671875" style="940" customWidth="1"/>
    <col min="8709" max="8711" width="16.88671875" style="940" customWidth="1"/>
    <col min="8712" max="8712" width="51.33203125" style="940" customWidth="1"/>
    <col min="8713" max="8960" width="9.109375" style="940"/>
    <col min="8961" max="8961" width="16.88671875" style="940" customWidth="1"/>
    <col min="8962" max="8962" width="14.33203125" style="940" customWidth="1"/>
    <col min="8963" max="8963" width="19.5546875" style="940" customWidth="1"/>
    <col min="8964" max="8964" width="12.88671875" style="940" customWidth="1"/>
    <col min="8965" max="8967" width="16.88671875" style="940" customWidth="1"/>
    <col min="8968" max="8968" width="51.33203125" style="940" customWidth="1"/>
    <col min="8969" max="9216" width="9.109375" style="940"/>
    <col min="9217" max="9217" width="16.88671875" style="940" customWidth="1"/>
    <col min="9218" max="9218" width="14.33203125" style="940" customWidth="1"/>
    <col min="9219" max="9219" width="19.5546875" style="940" customWidth="1"/>
    <col min="9220" max="9220" width="12.88671875" style="940" customWidth="1"/>
    <col min="9221" max="9223" width="16.88671875" style="940" customWidth="1"/>
    <col min="9224" max="9224" width="51.33203125" style="940" customWidth="1"/>
    <col min="9225" max="9472" width="9.109375" style="940"/>
    <col min="9473" max="9473" width="16.88671875" style="940" customWidth="1"/>
    <col min="9474" max="9474" width="14.33203125" style="940" customWidth="1"/>
    <col min="9475" max="9475" width="19.5546875" style="940" customWidth="1"/>
    <col min="9476" max="9476" width="12.88671875" style="940" customWidth="1"/>
    <col min="9477" max="9479" width="16.88671875" style="940" customWidth="1"/>
    <col min="9480" max="9480" width="51.33203125" style="940" customWidth="1"/>
    <col min="9481" max="9728" width="9.109375" style="940"/>
    <col min="9729" max="9729" width="16.88671875" style="940" customWidth="1"/>
    <col min="9730" max="9730" width="14.33203125" style="940" customWidth="1"/>
    <col min="9731" max="9731" width="19.5546875" style="940" customWidth="1"/>
    <col min="9732" max="9732" width="12.88671875" style="940" customWidth="1"/>
    <col min="9733" max="9735" width="16.88671875" style="940" customWidth="1"/>
    <col min="9736" max="9736" width="51.33203125" style="940" customWidth="1"/>
    <col min="9737" max="9984" width="9.109375" style="940"/>
    <col min="9985" max="9985" width="16.88671875" style="940" customWidth="1"/>
    <col min="9986" max="9986" width="14.33203125" style="940" customWidth="1"/>
    <col min="9987" max="9987" width="19.5546875" style="940" customWidth="1"/>
    <col min="9988" max="9988" width="12.88671875" style="940" customWidth="1"/>
    <col min="9989" max="9991" width="16.88671875" style="940" customWidth="1"/>
    <col min="9992" max="9992" width="51.33203125" style="940" customWidth="1"/>
    <col min="9993" max="10240" width="9.109375" style="940"/>
    <col min="10241" max="10241" width="16.88671875" style="940" customWidth="1"/>
    <col min="10242" max="10242" width="14.33203125" style="940" customWidth="1"/>
    <col min="10243" max="10243" width="19.5546875" style="940" customWidth="1"/>
    <col min="10244" max="10244" width="12.88671875" style="940" customWidth="1"/>
    <col min="10245" max="10247" width="16.88671875" style="940" customWidth="1"/>
    <col min="10248" max="10248" width="51.33203125" style="940" customWidth="1"/>
    <col min="10249" max="10496" width="9.109375" style="940"/>
    <col min="10497" max="10497" width="16.88671875" style="940" customWidth="1"/>
    <col min="10498" max="10498" width="14.33203125" style="940" customWidth="1"/>
    <col min="10499" max="10499" width="19.5546875" style="940" customWidth="1"/>
    <col min="10500" max="10500" width="12.88671875" style="940" customWidth="1"/>
    <col min="10501" max="10503" width="16.88671875" style="940" customWidth="1"/>
    <col min="10504" max="10504" width="51.33203125" style="940" customWidth="1"/>
    <col min="10505" max="10752" width="9.109375" style="940"/>
    <col min="10753" max="10753" width="16.88671875" style="940" customWidth="1"/>
    <col min="10754" max="10754" width="14.33203125" style="940" customWidth="1"/>
    <col min="10755" max="10755" width="19.5546875" style="940" customWidth="1"/>
    <col min="10756" max="10756" width="12.88671875" style="940" customWidth="1"/>
    <col min="10757" max="10759" width="16.88671875" style="940" customWidth="1"/>
    <col min="10760" max="10760" width="51.33203125" style="940" customWidth="1"/>
    <col min="10761" max="11008" width="9.109375" style="940"/>
    <col min="11009" max="11009" width="16.88671875" style="940" customWidth="1"/>
    <col min="11010" max="11010" width="14.33203125" style="940" customWidth="1"/>
    <col min="11011" max="11011" width="19.5546875" style="940" customWidth="1"/>
    <col min="11012" max="11012" width="12.88671875" style="940" customWidth="1"/>
    <col min="11013" max="11015" width="16.88671875" style="940" customWidth="1"/>
    <col min="11016" max="11016" width="51.33203125" style="940" customWidth="1"/>
    <col min="11017" max="11264" width="9.109375" style="940"/>
    <col min="11265" max="11265" width="16.88671875" style="940" customWidth="1"/>
    <col min="11266" max="11266" width="14.33203125" style="940" customWidth="1"/>
    <col min="11267" max="11267" width="19.5546875" style="940" customWidth="1"/>
    <col min="11268" max="11268" width="12.88671875" style="940" customWidth="1"/>
    <col min="11269" max="11271" width="16.88671875" style="940" customWidth="1"/>
    <col min="11272" max="11272" width="51.33203125" style="940" customWidth="1"/>
    <col min="11273" max="11520" width="9.109375" style="940"/>
    <col min="11521" max="11521" width="16.88671875" style="940" customWidth="1"/>
    <col min="11522" max="11522" width="14.33203125" style="940" customWidth="1"/>
    <col min="11523" max="11523" width="19.5546875" style="940" customWidth="1"/>
    <col min="11524" max="11524" width="12.88671875" style="940" customWidth="1"/>
    <col min="11525" max="11527" width="16.88671875" style="940" customWidth="1"/>
    <col min="11528" max="11528" width="51.33203125" style="940" customWidth="1"/>
    <col min="11529" max="11776" width="9.109375" style="940"/>
    <col min="11777" max="11777" width="16.88671875" style="940" customWidth="1"/>
    <col min="11778" max="11778" width="14.33203125" style="940" customWidth="1"/>
    <col min="11779" max="11779" width="19.5546875" style="940" customWidth="1"/>
    <col min="11780" max="11780" width="12.88671875" style="940" customWidth="1"/>
    <col min="11781" max="11783" width="16.88671875" style="940" customWidth="1"/>
    <col min="11784" max="11784" width="51.33203125" style="940" customWidth="1"/>
    <col min="11785" max="12032" width="9.109375" style="940"/>
    <col min="12033" max="12033" width="16.88671875" style="940" customWidth="1"/>
    <col min="12034" max="12034" width="14.33203125" style="940" customWidth="1"/>
    <col min="12035" max="12035" width="19.5546875" style="940" customWidth="1"/>
    <col min="12036" max="12036" width="12.88671875" style="940" customWidth="1"/>
    <col min="12037" max="12039" width="16.88671875" style="940" customWidth="1"/>
    <col min="12040" max="12040" width="51.33203125" style="940" customWidth="1"/>
    <col min="12041" max="12288" width="9.109375" style="940"/>
    <col min="12289" max="12289" width="16.88671875" style="940" customWidth="1"/>
    <col min="12290" max="12290" width="14.33203125" style="940" customWidth="1"/>
    <col min="12291" max="12291" width="19.5546875" style="940" customWidth="1"/>
    <col min="12292" max="12292" width="12.88671875" style="940" customWidth="1"/>
    <col min="12293" max="12295" width="16.88671875" style="940" customWidth="1"/>
    <col min="12296" max="12296" width="51.33203125" style="940" customWidth="1"/>
    <col min="12297" max="12544" width="9.109375" style="940"/>
    <col min="12545" max="12545" width="16.88671875" style="940" customWidth="1"/>
    <col min="12546" max="12546" width="14.33203125" style="940" customWidth="1"/>
    <col min="12547" max="12547" width="19.5546875" style="940" customWidth="1"/>
    <col min="12548" max="12548" width="12.88671875" style="940" customWidth="1"/>
    <col min="12549" max="12551" width="16.88671875" style="940" customWidth="1"/>
    <col min="12552" max="12552" width="51.33203125" style="940" customWidth="1"/>
    <col min="12553" max="12800" width="9.109375" style="940"/>
    <col min="12801" max="12801" width="16.88671875" style="940" customWidth="1"/>
    <col min="12802" max="12802" width="14.33203125" style="940" customWidth="1"/>
    <col min="12803" max="12803" width="19.5546875" style="940" customWidth="1"/>
    <col min="12804" max="12804" width="12.88671875" style="940" customWidth="1"/>
    <col min="12805" max="12807" width="16.88671875" style="940" customWidth="1"/>
    <col min="12808" max="12808" width="51.33203125" style="940" customWidth="1"/>
    <col min="12809" max="13056" width="9.109375" style="940"/>
    <col min="13057" max="13057" width="16.88671875" style="940" customWidth="1"/>
    <col min="13058" max="13058" width="14.33203125" style="940" customWidth="1"/>
    <col min="13059" max="13059" width="19.5546875" style="940" customWidth="1"/>
    <col min="13060" max="13060" width="12.88671875" style="940" customWidth="1"/>
    <col min="13061" max="13063" width="16.88671875" style="940" customWidth="1"/>
    <col min="13064" max="13064" width="51.33203125" style="940" customWidth="1"/>
    <col min="13065" max="13312" width="9.109375" style="940"/>
    <col min="13313" max="13313" width="16.88671875" style="940" customWidth="1"/>
    <col min="13314" max="13314" width="14.33203125" style="940" customWidth="1"/>
    <col min="13315" max="13315" width="19.5546875" style="940" customWidth="1"/>
    <col min="13316" max="13316" width="12.88671875" style="940" customWidth="1"/>
    <col min="13317" max="13319" width="16.88671875" style="940" customWidth="1"/>
    <col min="13320" max="13320" width="51.33203125" style="940" customWidth="1"/>
    <col min="13321" max="13568" width="9.109375" style="940"/>
    <col min="13569" max="13569" width="16.88671875" style="940" customWidth="1"/>
    <col min="13570" max="13570" width="14.33203125" style="940" customWidth="1"/>
    <col min="13571" max="13571" width="19.5546875" style="940" customWidth="1"/>
    <col min="13572" max="13572" width="12.88671875" style="940" customWidth="1"/>
    <col min="13573" max="13575" width="16.88671875" style="940" customWidth="1"/>
    <col min="13576" max="13576" width="51.33203125" style="940" customWidth="1"/>
    <col min="13577" max="13824" width="9.109375" style="940"/>
    <col min="13825" max="13825" width="16.88671875" style="940" customWidth="1"/>
    <col min="13826" max="13826" width="14.33203125" style="940" customWidth="1"/>
    <col min="13827" max="13827" width="19.5546875" style="940" customWidth="1"/>
    <col min="13828" max="13828" width="12.88671875" style="940" customWidth="1"/>
    <col min="13829" max="13831" width="16.88671875" style="940" customWidth="1"/>
    <col min="13832" max="13832" width="51.33203125" style="940" customWidth="1"/>
    <col min="13833" max="14080" width="9.109375" style="940"/>
    <col min="14081" max="14081" width="16.88671875" style="940" customWidth="1"/>
    <col min="14082" max="14082" width="14.33203125" style="940" customWidth="1"/>
    <col min="14083" max="14083" width="19.5546875" style="940" customWidth="1"/>
    <col min="14084" max="14084" width="12.88671875" style="940" customWidth="1"/>
    <col min="14085" max="14087" width="16.88671875" style="940" customWidth="1"/>
    <col min="14088" max="14088" width="51.33203125" style="940" customWidth="1"/>
    <col min="14089" max="14336" width="9.109375" style="940"/>
    <col min="14337" max="14337" width="16.88671875" style="940" customWidth="1"/>
    <col min="14338" max="14338" width="14.33203125" style="940" customWidth="1"/>
    <col min="14339" max="14339" width="19.5546875" style="940" customWidth="1"/>
    <col min="14340" max="14340" width="12.88671875" style="940" customWidth="1"/>
    <col min="14341" max="14343" width="16.88671875" style="940" customWidth="1"/>
    <col min="14344" max="14344" width="51.33203125" style="940" customWidth="1"/>
    <col min="14345" max="14592" width="9.109375" style="940"/>
    <col min="14593" max="14593" width="16.88671875" style="940" customWidth="1"/>
    <col min="14594" max="14594" width="14.33203125" style="940" customWidth="1"/>
    <col min="14595" max="14595" width="19.5546875" style="940" customWidth="1"/>
    <col min="14596" max="14596" width="12.88671875" style="940" customWidth="1"/>
    <col min="14597" max="14599" width="16.88671875" style="940" customWidth="1"/>
    <col min="14600" max="14600" width="51.33203125" style="940" customWidth="1"/>
    <col min="14601" max="14848" width="9.109375" style="940"/>
    <col min="14849" max="14849" width="16.88671875" style="940" customWidth="1"/>
    <col min="14850" max="14850" width="14.33203125" style="940" customWidth="1"/>
    <col min="14851" max="14851" width="19.5546875" style="940" customWidth="1"/>
    <col min="14852" max="14852" width="12.88671875" style="940" customWidth="1"/>
    <col min="14853" max="14855" width="16.88671875" style="940" customWidth="1"/>
    <col min="14856" max="14856" width="51.33203125" style="940" customWidth="1"/>
    <col min="14857" max="15104" width="9.109375" style="940"/>
    <col min="15105" max="15105" width="16.88671875" style="940" customWidth="1"/>
    <col min="15106" max="15106" width="14.33203125" style="940" customWidth="1"/>
    <col min="15107" max="15107" width="19.5546875" style="940" customWidth="1"/>
    <col min="15108" max="15108" width="12.88671875" style="940" customWidth="1"/>
    <col min="15109" max="15111" width="16.88671875" style="940" customWidth="1"/>
    <col min="15112" max="15112" width="51.33203125" style="940" customWidth="1"/>
    <col min="15113" max="15360" width="9.109375" style="940"/>
    <col min="15361" max="15361" width="16.88671875" style="940" customWidth="1"/>
    <col min="15362" max="15362" width="14.33203125" style="940" customWidth="1"/>
    <col min="15363" max="15363" width="19.5546875" style="940" customWidth="1"/>
    <col min="15364" max="15364" width="12.88671875" style="940" customWidth="1"/>
    <col min="15365" max="15367" width="16.88671875" style="940" customWidth="1"/>
    <col min="15368" max="15368" width="51.33203125" style="940" customWidth="1"/>
    <col min="15369" max="15616" width="9.109375" style="940"/>
    <col min="15617" max="15617" width="16.88671875" style="940" customWidth="1"/>
    <col min="15618" max="15618" width="14.33203125" style="940" customWidth="1"/>
    <col min="15619" max="15619" width="19.5546875" style="940" customWidth="1"/>
    <col min="15620" max="15620" width="12.88671875" style="940" customWidth="1"/>
    <col min="15621" max="15623" width="16.88671875" style="940" customWidth="1"/>
    <col min="15624" max="15624" width="51.33203125" style="940" customWidth="1"/>
    <col min="15625" max="15872" width="9.109375" style="940"/>
    <col min="15873" max="15873" width="16.88671875" style="940" customWidth="1"/>
    <col min="15874" max="15874" width="14.33203125" style="940" customWidth="1"/>
    <col min="15875" max="15875" width="19.5546875" style="940" customWidth="1"/>
    <col min="15876" max="15876" width="12.88671875" style="940" customWidth="1"/>
    <col min="15877" max="15879" width="16.88671875" style="940" customWidth="1"/>
    <col min="15880" max="15880" width="51.33203125" style="940" customWidth="1"/>
    <col min="15881" max="16128" width="9.109375" style="940"/>
    <col min="16129" max="16129" width="16.88671875" style="940" customWidth="1"/>
    <col min="16130" max="16130" width="14.33203125" style="940" customWidth="1"/>
    <col min="16131" max="16131" width="19.5546875" style="940" customWidth="1"/>
    <col min="16132" max="16132" width="12.88671875" style="940" customWidth="1"/>
    <col min="16133" max="16135" width="16.88671875" style="940" customWidth="1"/>
    <col min="16136" max="16136" width="51.33203125" style="940" customWidth="1"/>
    <col min="16137" max="16384" width="9.109375" style="940"/>
  </cols>
  <sheetData>
    <row r="1" spans="1:8" ht="15" thickBot="1">
      <c r="A1" s="939" t="s">
        <v>160</v>
      </c>
      <c r="G1" s="941"/>
    </row>
    <row r="2" spans="1:8" ht="17.100000000000001" customHeight="1" thickBot="1">
      <c r="A2" s="1129" t="s">
        <v>161</v>
      </c>
      <c r="B2" s="1130"/>
      <c r="C2" s="942" t="s">
        <v>162</v>
      </c>
      <c r="D2" s="943" t="s">
        <v>163</v>
      </c>
      <c r="E2" s="1131" t="s">
        <v>164</v>
      </c>
      <c r="F2" s="1132"/>
      <c r="G2" s="941"/>
    </row>
    <row r="3" spans="1:8" ht="17.100000000000001" customHeight="1" thickBot="1">
      <c r="A3" s="1129" t="s">
        <v>165</v>
      </c>
      <c r="B3" s="1130"/>
      <c r="C3" s="1133" t="s">
        <v>166</v>
      </c>
      <c r="D3" s="1134"/>
      <c r="E3" s="1134"/>
      <c r="F3" s="1135"/>
      <c r="G3" s="941"/>
    </row>
    <row r="4" spans="1:8" ht="17.100000000000001" customHeight="1" thickBot="1">
      <c r="A4" s="1136" t="s">
        <v>167</v>
      </c>
      <c r="B4" s="1137"/>
      <c r="C4" s="1133" t="s">
        <v>168</v>
      </c>
      <c r="D4" s="1138"/>
      <c r="E4" s="1138"/>
      <c r="F4" s="1139"/>
      <c r="G4" s="941"/>
    </row>
    <row r="5" spans="1:8" ht="17.100000000000001" customHeight="1" thickBot="1">
      <c r="A5" s="1148" t="s">
        <v>169</v>
      </c>
      <c r="B5" s="1149"/>
      <c r="C5" s="944" t="s">
        <v>170</v>
      </c>
      <c r="D5" s="945" t="s">
        <v>171</v>
      </c>
      <c r="E5" s="946" t="s">
        <v>172</v>
      </c>
      <c r="F5" s="947"/>
      <c r="G5" s="941"/>
    </row>
    <row r="6" spans="1:8" ht="17.100000000000001" customHeight="1" thickBot="1">
      <c r="A6" s="1129" t="s">
        <v>173</v>
      </c>
      <c r="B6" s="1130"/>
      <c r="C6" s="948" t="s">
        <v>174</v>
      </c>
      <c r="D6" s="949"/>
      <c r="E6" s="949"/>
      <c r="F6" s="950"/>
      <c r="G6" s="941"/>
    </row>
    <row r="7" spans="1:8" ht="14.4">
      <c r="A7" s="951"/>
      <c r="B7" s="952"/>
      <c r="C7" s="952"/>
      <c r="D7" s="952"/>
      <c r="G7" s="941"/>
    </row>
    <row r="8" spans="1:8" ht="15" thickBot="1">
      <c r="A8" s="953" t="s">
        <v>175</v>
      </c>
      <c r="B8" s="952"/>
      <c r="C8" s="952"/>
      <c r="D8" s="952"/>
      <c r="G8" s="941"/>
    </row>
    <row r="9" spans="1:8" ht="20.25" customHeight="1" thickBot="1">
      <c r="A9" s="1150" t="s">
        <v>199</v>
      </c>
      <c r="B9" s="1151"/>
      <c r="C9" s="1151"/>
      <c r="D9" s="1152"/>
      <c r="G9" s="941"/>
    </row>
    <row r="10" spans="1:8" ht="14.4">
      <c r="A10" s="953"/>
      <c r="B10" s="952"/>
      <c r="C10" s="952"/>
      <c r="D10" s="952"/>
      <c r="G10" s="941"/>
    </row>
    <row r="11" spans="1:8" ht="14.4" hidden="1">
      <c r="A11" s="953" t="s">
        <v>176</v>
      </c>
      <c r="B11" s="952"/>
      <c r="C11" s="952"/>
      <c r="D11" s="952"/>
      <c r="G11" s="941"/>
    </row>
    <row r="12" spans="1:8" ht="25.5" hidden="1" customHeight="1" thickBot="1">
      <c r="A12" s="954" t="s">
        <v>177</v>
      </c>
      <c r="B12" s="1153" t="s">
        <v>178</v>
      </c>
      <c r="C12" s="1154"/>
      <c r="D12" s="1154"/>
      <c r="E12" s="1154"/>
      <c r="F12" s="1154"/>
      <c r="G12" s="1154"/>
      <c r="H12" s="1155"/>
    </row>
    <row r="13" spans="1:8" ht="14.4">
      <c r="A13" s="939"/>
      <c r="G13" s="941"/>
    </row>
    <row r="14" spans="1:8" ht="15" thickBot="1">
      <c r="A14" s="939" t="s">
        <v>179</v>
      </c>
      <c r="G14" s="941"/>
    </row>
    <row r="15" spans="1:8" ht="13.8">
      <c r="A15" s="955" t="s">
        <v>180</v>
      </c>
      <c r="B15" s="956"/>
      <c r="C15" s="957" t="s">
        <v>181</v>
      </c>
      <c r="D15" s="958"/>
      <c r="E15" s="958"/>
      <c r="F15" s="958"/>
      <c r="G15" s="958"/>
      <c r="H15" s="959"/>
    </row>
    <row r="16" spans="1:8">
      <c r="A16" s="1156" t="s">
        <v>182</v>
      </c>
      <c r="B16" s="1157"/>
      <c r="C16" s="1157"/>
      <c r="D16" s="1157"/>
      <c r="E16" s="1157"/>
      <c r="F16" s="1157"/>
      <c r="G16" s="1157"/>
      <c r="H16" s="1158"/>
    </row>
    <row r="17" spans="1:8">
      <c r="A17" s="1156"/>
      <c r="B17" s="1157"/>
      <c r="C17" s="1157"/>
      <c r="D17" s="1157"/>
      <c r="E17" s="1157"/>
      <c r="F17" s="1157"/>
      <c r="G17" s="1157"/>
      <c r="H17" s="1158"/>
    </row>
    <row r="18" spans="1:8">
      <c r="A18" s="1156"/>
      <c r="B18" s="1157"/>
      <c r="C18" s="1157"/>
      <c r="D18" s="1157"/>
      <c r="E18" s="1157"/>
      <c r="F18" s="1157"/>
      <c r="G18" s="1157"/>
      <c r="H18" s="1158"/>
    </row>
    <row r="19" spans="1:8" ht="13.8">
      <c r="A19" s="1159" t="s">
        <v>183</v>
      </c>
      <c r="B19" s="1160"/>
      <c r="C19" s="1160"/>
      <c r="D19" s="1160"/>
      <c r="E19" s="1160"/>
      <c r="F19" s="1160"/>
      <c r="G19" s="1160"/>
      <c r="H19" s="960"/>
    </row>
    <row r="20" spans="1:8" ht="15.75" customHeight="1" thickBot="1">
      <c r="A20" s="1140" t="s">
        <v>184</v>
      </c>
      <c r="B20" s="1141"/>
      <c r="C20" s="1141"/>
      <c r="D20" s="1141"/>
      <c r="E20" s="1141"/>
      <c r="F20" s="1141"/>
      <c r="G20" s="1141"/>
      <c r="H20" s="961"/>
    </row>
    <row r="21" spans="1:8" ht="14.4">
      <c r="A21" s="962"/>
      <c r="G21" s="941"/>
    </row>
    <row r="22" spans="1:8" ht="15" thickBot="1">
      <c r="A22" s="939" t="s">
        <v>185</v>
      </c>
      <c r="G22" s="941"/>
    </row>
    <row r="23" spans="1:8" ht="29.25" customHeight="1" thickBot="1">
      <c r="A23" s="1142" t="s">
        <v>186</v>
      </c>
      <c r="B23" s="1143"/>
      <c r="C23" s="1143"/>
      <c r="D23" s="1143"/>
      <c r="E23" s="1143"/>
      <c r="F23" s="1143"/>
      <c r="G23" s="1143"/>
      <c r="H23" s="1144"/>
    </row>
    <row r="24" spans="1:8" ht="14.4">
      <c r="A24" s="963"/>
      <c r="G24" s="941"/>
    </row>
    <row r="25" spans="1:8" ht="15" thickBot="1">
      <c r="A25" s="939" t="s">
        <v>187</v>
      </c>
      <c r="G25" s="941"/>
    </row>
    <row r="26" spans="1:8" ht="156" customHeight="1" thickBot="1">
      <c r="A26" s="1145" t="s">
        <v>188</v>
      </c>
      <c r="B26" s="1146"/>
      <c r="C26" s="1146"/>
      <c r="D26" s="1146"/>
      <c r="E26" s="1146"/>
      <c r="F26" s="1146"/>
      <c r="G26" s="1146"/>
      <c r="H26" s="1147"/>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ColWidth="9.109375" defaultRowHeight="13.2"/>
  <cols>
    <col min="1" max="1" width="109.5546875" style="489" customWidth="1"/>
    <col min="2" max="16384" width="9.109375" style="489"/>
  </cols>
  <sheetData>
    <row r="1" spans="1:1" ht="18.600000000000001" thickTop="1" thickBot="1">
      <c r="A1" s="964" t="s">
        <v>189</v>
      </c>
    </row>
    <row r="2" spans="1:1" ht="16.2" thickTop="1">
      <c r="A2" s="965"/>
    </row>
    <row r="3" spans="1:1" ht="15">
      <c r="A3" s="966"/>
    </row>
    <row r="4" spans="1:1" ht="43.5" customHeight="1">
      <c r="A4" s="966" t="s">
        <v>190</v>
      </c>
    </row>
    <row r="5" spans="1:1" ht="30.6">
      <c r="A5" s="966" t="s">
        <v>191</v>
      </c>
    </row>
    <row r="6" spans="1:1" ht="30.6">
      <c r="A6" s="966" t="s">
        <v>192</v>
      </c>
    </row>
    <row r="7" spans="1:1" ht="30.6">
      <c r="A7" s="966" t="s">
        <v>193</v>
      </c>
    </row>
    <row r="8" spans="1:1" ht="30.6">
      <c r="A8" s="966" t="s">
        <v>194</v>
      </c>
    </row>
    <row r="9" spans="1:1" ht="30.6">
      <c r="A9" s="966" t="s">
        <v>195</v>
      </c>
    </row>
    <row r="10" spans="1:1" ht="33" customHeight="1">
      <c r="A10" s="966" t="s">
        <v>196</v>
      </c>
    </row>
    <row r="11" spans="1:1" ht="45.6">
      <c r="A11" s="966" t="s">
        <v>197</v>
      </c>
    </row>
    <row r="12" spans="1:1" ht="30.6">
      <c r="A12" s="967" t="s">
        <v>198</v>
      </c>
    </row>
    <row r="13" spans="1:1" ht="15.6">
      <c r="A13" s="96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FEBRUARY 2015</vt:lpstr>
      <vt:lpstr>REG+OCC BY CLASS FY 2014-2015</vt:lpstr>
      <vt:lpstr>REG+OCC BY CLASS CY 2015</vt:lpstr>
      <vt:lpstr>REG+OCC BY REGION FEBRUARY 2015</vt:lpstr>
      <vt:lpstr>REG+OCC BY REGION FY 2014-2015</vt:lpstr>
      <vt:lpstr>REG+OCC BY REGION CY 2015</vt:lpstr>
      <vt:lpstr>ARR$ FEBRUARY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FEBRUARY 2015'!Print_Area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2015-04-23T16:31:07Z</dcterms:created>
  <dcterms:modified xsi:type="dcterms:W3CDTF">2015-04-28T12:50:22Z</dcterms:modified>
</cp:coreProperties>
</file>