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3835" windowHeight="14565"/>
  </bookViews>
  <sheets>
    <sheet name="SUMMARY DASHBOARD" sheetId="9" r:id="rId1"/>
    <sheet name="REG+OCC BY CLASS JANUARY 2013" sheetId="1" r:id="rId2"/>
    <sheet name="REG+OCC BY CLASS FY 2012-2013" sheetId="2" r:id="rId3"/>
    <sheet name="REG+OCC BY REGION JANUARY 2013" sheetId="3" r:id="rId4"/>
    <sheet name="REG+OCC BY REGION FY 2012-2013" sheetId="4" r:id="rId5"/>
    <sheet name="ARR$ JANUARY 2013" sheetId="5" r:id="rId6"/>
    <sheet name="ARR$ BY REGION FY 12-13" sheetId="6" r:id="rId7"/>
    <sheet name="ARR$ BY AREA FY 12-13" sheetId="7" r:id="rId8"/>
    <sheet name="CONTACTO" sheetId="8" r:id="rId9"/>
  </sheets>
  <definedNames>
    <definedName name="_xlnm.Print_Area" localSheetId="7">'ARR$ BY AREA FY 12-13'!$A$1:$O$39</definedName>
    <definedName name="_xlnm.Print_Area" localSheetId="6">'ARR$ BY REGION FY 12-13'!$A$1:$O$69</definedName>
    <definedName name="_xlnm.Print_Area" localSheetId="1">'REG+OCC BY CLASS JANUARY 2013'!$A$1:$W$30</definedName>
    <definedName name="_xlnm.Print_Area" localSheetId="0">'SUMMARY DASHBOARD'!$A$1:$L$32</definedName>
  </definedNames>
  <calcPr calcId="145621"/>
</workbook>
</file>

<file path=xl/calcChain.xml><?xml version="1.0" encoding="utf-8"?>
<calcChain xmlns="http://schemas.openxmlformats.org/spreadsheetml/2006/main">
  <c r="G21" i="9" l="1"/>
  <c r="F21" i="9"/>
  <c r="E21" i="9"/>
  <c r="G20" i="9"/>
  <c r="F20" i="9"/>
  <c r="E20" i="9"/>
  <c r="G16" i="9"/>
  <c r="F16" i="9"/>
  <c r="E16" i="9"/>
  <c r="G15" i="9"/>
  <c r="F15" i="9"/>
  <c r="E15" i="9"/>
  <c r="G11" i="9"/>
  <c r="F11" i="9"/>
  <c r="E11" i="9"/>
  <c r="G8" i="9"/>
  <c r="F8" i="9"/>
  <c r="E8" i="9"/>
  <c r="E39" i="5" l="1"/>
  <c r="T47" i="4" l="1"/>
  <c r="J47" i="4"/>
  <c r="G47" i="4"/>
  <c r="D47" i="4"/>
  <c r="T46" i="4"/>
  <c r="J46" i="4"/>
  <c r="G46" i="4"/>
  <c r="T45" i="4"/>
  <c r="J45" i="4"/>
  <c r="G45" i="4"/>
  <c r="D45" i="4"/>
  <c r="T44" i="4"/>
  <c r="J44" i="4"/>
  <c r="W35" i="4"/>
  <c r="V35" i="4"/>
  <c r="T35" i="4"/>
  <c r="S35" i="4"/>
  <c r="Q35" i="4"/>
  <c r="P35" i="4"/>
  <c r="J35" i="4"/>
  <c r="I35" i="4"/>
  <c r="K35" i="4" s="1"/>
  <c r="G35" i="4"/>
  <c r="F35" i="4"/>
  <c r="W34" i="4"/>
  <c r="V34" i="4"/>
  <c r="T34" i="4"/>
  <c r="S34" i="4"/>
  <c r="U34" i="4" s="1"/>
  <c r="Q34" i="4"/>
  <c r="N34" i="4" s="1"/>
  <c r="P34" i="4"/>
  <c r="J34" i="4"/>
  <c r="I34" i="4"/>
  <c r="G34" i="4"/>
  <c r="F34" i="4"/>
  <c r="H34" i="4" s="1"/>
  <c r="W33" i="4"/>
  <c r="V33" i="4"/>
  <c r="T33" i="4"/>
  <c r="T37" i="4" s="1"/>
  <c r="S33" i="4"/>
  <c r="Q33" i="4"/>
  <c r="P33" i="4"/>
  <c r="J33" i="4"/>
  <c r="I33" i="4"/>
  <c r="G33" i="4"/>
  <c r="G37" i="4" s="1"/>
  <c r="F33" i="4"/>
  <c r="T47" i="3"/>
  <c r="J47" i="3"/>
  <c r="G47" i="3"/>
  <c r="D47" i="3"/>
  <c r="T46" i="3"/>
  <c r="J46" i="3"/>
  <c r="J45" i="3"/>
  <c r="G45" i="3"/>
  <c r="D45" i="3"/>
  <c r="T44" i="3"/>
  <c r="J44" i="3"/>
  <c r="G44" i="3"/>
  <c r="W35" i="3"/>
  <c r="V35" i="3"/>
  <c r="T35" i="3"/>
  <c r="S35" i="3"/>
  <c r="Q35" i="3"/>
  <c r="N35" i="3" s="1"/>
  <c r="P35" i="3"/>
  <c r="J35" i="3"/>
  <c r="I35" i="3"/>
  <c r="G35" i="3"/>
  <c r="F35" i="3"/>
  <c r="D35" i="3"/>
  <c r="W34" i="3"/>
  <c r="V34" i="3"/>
  <c r="T34" i="3"/>
  <c r="S34" i="3"/>
  <c r="U34" i="3" s="1"/>
  <c r="Q34" i="3"/>
  <c r="N34" i="3" s="1"/>
  <c r="P34" i="3"/>
  <c r="J34" i="3"/>
  <c r="I34" i="3"/>
  <c r="K34" i="3" s="1"/>
  <c r="G34" i="3"/>
  <c r="F34" i="3"/>
  <c r="W33" i="3"/>
  <c r="V33" i="3"/>
  <c r="T33" i="3"/>
  <c r="T37" i="3" s="1"/>
  <c r="S33" i="3"/>
  <c r="Q33" i="3"/>
  <c r="P33" i="3"/>
  <c r="J33" i="3"/>
  <c r="J37" i="3" s="1"/>
  <c r="I33" i="3"/>
  <c r="G33" i="3"/>
  <c r="G37" i="3" s="1"/>
  <c r="F33" i="3"/>
  <c r="K35" i="3" l="1"/>
  <c r="F44" i="4"/>
  <c r="I44" i="4"/>
  <c r="K44" i="4" s="1"/>
  <c r="Q44" i="4"/>
  <c r="N44" i="4" s="1"/>
  <c r="W44" i="4"/>
  <c r="F45" i="4"/>
  <c r="H45" i="4" s="1"/>
  <c r="Q45" i="4"/>
  <c r="N45" i="4" s="1"/>
  <c r="W45" i="4"/>
  <c r="Z45" i="4" s="1"/>
  <c r="C44" i="4"/>
  <c r="D44" i="4"/>
  <c r="S44" i="4"/>
  <c r="U44" i="4" s="1"/>
  <c r="S45" i="4"/>
  <c r="U45" i="4" s="1"/>
  <c r="I37" i="4"/>
  <c r="K33" i="4"/>
  <c r="P37" i="4"/>
  <c r="R33" i="4"/>
  <c r="M33" i="4"/>
  <c r="V37" i="4"/>
  <c r="X33" i="4"/>
  <c r="D34" i="4"/>
  <c r="Z34" i="4" s="1"/>
  <c r="C35" i="4"/>
  <c r="Y35" i="4" s="1"/>
  <c r="R35" i="4"/>
  <c r="M35" i="4"/>
  <c r="X35" i="4"/>
  <c r="G44" i="4"/>
  <c r="D46" i="4"/>
  <c r="F46" i="4"/>
  <c r="H46" i="4" s="1"/>
  <c r="Q46" i="4"/>
  <c r="N46" i="4" s="1"/>
  <c r="W46" i="4"/>
  <c r="I47" i="4"/>
  <c r="K47" i="4" s="1"/>
  <c r="F37" i="4"/>
  <c r="H37" i="4" s="1"/>
  <c r="H33" i="4"/>
  <c r="J37" i="4"/>
  <c r="Q37" i="4"/>
  <c r="N37" i="4" s="1"/>
  <c r="N33" i="4"/>
  <c r="S37" i="4"/>
  <c r="U37" i="4" s="1"/>
  <c r="U33" i="4"/>
  <c r="W37" i="4"/>
  <c r="K34" i="4"/>
  <c r="M34" i="4"/>
  <c r="O34" i="4" s="1"/>
  <c r="R34" i="4"/>
  <c r="X34" i="4"/>
  <c r="H35" i="4"/>
  <c r="N35" i="4"/>
  <c r="U35" i="4"/>
  <c r="I46" i="4"/>
  <c r="K46" i="4" s="1"/>
  <c r="S46" i="4"/>
  <c r="U46" i="4" s="1"/>
  <c r="P47" i="4"/>
  <c r="S47" i="4"/>
  <c r="U47" i="4" s="1"/>
  <c r="V47" i="4"/>
  <c r="P44" i="3"/>
  <c r="S44" i="3"/>
  <c r="U44" i="3" s="1"/>
  <c r="V44" i="3"/>
  <c r="S45" i="3"/>
  <c r="F44" i="3"/>
  <c r="H44" i="3" s="1"/>
  <c r="I44" i="3"/>
  <c r="K44" i="3" s="1"/>
  <c r="Q44" i="3"/>
  <c r="N44" i="3" s="1"/>
  <c r="W44" i="3"/>
  <c r="I45" i="3"/>
  <c r="K45" i="3" s="1"/>
  <c r="Q45" i="3"/>
  <c r="W45" i="3"/>
  <c r="Z45" i="3" s="1"/>
  <c r="F37" i="3"/>
  <c r="H37" i="3" s="1"/>
  <c r="H33" i="3"/>
  <c r="Q37" i="3"/>
  <c r="N37" i="3" s="1"/>
  <c r="N33" i="3"/>
  <c r="S37" i="3"/>
  <c r="U37" i="3" s="1"/>
  <c r="U33" i="3"/>
  <c r="W37" i="3"/>
  <c r="M34" i="3"/>
  <c r="O34" i="3" s="1"/>
  <c r="R34" i="3"/>
  <c r="X34" i="3"/>
  <c r="H35" i="3"/>
  <c r="U35" i="3"/>
  <c r="Z35" i="3"/>
  <c r="T45" i="3"/>
  <c r="G46" i="3"/>
  <c r="Q46" i="3"/>
  <c r="N46" i="3" s="1"/>
  <c r="S46" i="3"/>
  <c r="U46" i="3" s="1"/>
  <c r="I47" i="3"/>
  <c r="K47" i="3" s="1"/>
  <c r="D33" i="3"/>
  <c r="Z33" i="3" s="1"/>
  <c r="I37" i="3"/>
  <c r="K37" i="3" s="1"/>
  <c r="K33" i="3"/>
  <c r="P37" i="3"/>
  <c r="R33" i="3"/>
  <c r="M33" i="3"/>
  <c r="O33" i="3" s="1"/>
  <c r="V37" i="3"/>
  <c r="X33" i="3"/>
  <c r="D34" i="3"/>
  <c r="H34" i="3"/>
  <c r="Z34" i="3"/>
  <c r="C35" i="3"/>
  <c r="E35" i="3" s="1"/>
  <c r="R35" i="3"/>
  <c r="M35" i="3"/>
  <c r="O35" i="3" s="1"/>
  <c r="X35" i="3"/>
  <c r="C46" i="3"/>
  <c r="F46" i="3"/>
  <c r="H46" i="3" s="1"/>
  <c r="I46" i="3"/>
  <c r="K46" i="3" s="1"/>
  <c r="W46" i="3"/>
  <c r="P47" i="3"/>
  <c r="S47" i="3"/>
  <c r="U47" i="3" s="1"/>
  <c r="V47" i="3"/>
  <c r="Z46" i="4" l="1"/>
  <c r="Y35" i="3"/>
  <c r="W47" i="4"/>
  <c r="Z47" i="4" s="1"/>
  <c r="F47" i="4"/>
  <c r="H47" i="4" s="1"/>
  <c r="X47" i="4"/>
  <c r="P46" i="4"/>
  <c r="T43" i="4"/>
  <c r="T49" i="4" s="1"/>
  <c r="I43" i="4"/>
  <c r="C43" i="4"/>
  <c r="C34" i="4"/>
  <c r="D33" i="4"/>
  <c r="P45" i="4"/>
  <c r="P44" i="4"/>
  <c r="S43" i="4"/>
  <c r="J43" i="4"/>
  <c r="J49" i="4" s="1"/>
  <c r="O35" i="4"/>
  <c r="X37" i="4"/>
  <c r="O33" i="4"/>
  <c r="R37" i="4"/>
  <c r="M37" i="4"/>
  <c r="O37" i="4" s="1"/>
  <c r="Z44" i="4"/>
  <c r="H44" i="4"/>
  <c r="Q47" i="4"/>
  <c r="N47" i="4" s="1"/>
  <c r="V46" i="4"/>
  <c r="M47" i="4"/>
  <c r="O47" i="4" s="1"/>
  <c r="R47" i="4"/>
  <c r="V43" i="4"/>
  <c r="P43" i="4"/>
  <c r="G43" i="4"/>
  <c r="G49" i="4" s="1"/>
  <c r="D35" i="4"/>
  <c r="Z35" i="4" s="1"/>
  <c r="C47" i="4"/>
  <c r="E47" i="4" s="1"/>
  <c r="V45" i="4"/>
  <c r="I45" i="4"/>
  <c r="K45" i="4" s="1"/>
  <c r="V44" i="4"/>
  <c r="W43" i="4"/>
  <c r="Q43" i="4"/>
  <c r="F43" i="4"/>
  <c r="K37" i="4"/>
  <c r="C33" i="4"/>
  <c r="E44" i="4"/>
  <c r="W47" i="3"/>
  <c r="Z47" i="3" s="1"/>
  <c r="Q47" i="3"/>
  <c r="N47" i="3" s="1"/>
  <c r="M47" i="3"/>
  <c r="O47" i="3" s="1"/>
  <c r="R47" i="3"/>
  <c r="P46" i="3"/>
  <c r="W43" i="3"/>
  <c r="Q43" i="3"/>
  <c r="F43" i="3"/>
  <c r="X37" i="3"/>
  <c r="R37" i="3"/>
  <c r="M37" i="3"/>
  <c r="O37" i="3" s="1"/>
  <c r="C33" i="3"/>
  <c r="P45" i="3"/>
  <c r="V43" i="3"/>
  <c r="P43" i="3"/>
  <c r="G43" i="3"/>
  <c r="G49" i="3" s="1"/>
  <c r="C34" i="3"/>
  <c r="U45" i="3"/>
  <c r="R44" i="3"/>
  <c r="M44" i="3"/>
  <c r="O44" i="3" s="1"/>
  <c r="F47" i="3"/>
  <c r="H47" i="3" s="1"/>
  <c r="X47" i="3"/>
  <c r="S43" i="3"/>
  <c r="J43" i="3"/>
  <c r="J49" i="3" s="1"/>
  <c r="D43" i="3"/>
  <c r="D37" i="3"/>
  <c r="C47" i="3"/>
  <c r="E47" i="3" s="1"/>
  <c r="V46" i="3"/>
  <c r="F45" i="3"/>
  <c r="H45" i="3" s="1"/>
  <c r="V45" i="3"/>
  <c r="T43" i="3"/>
  <c r="T49" i="3" s="1"/>
  <c r="I43" i="3"/>
  <c r="Z37" i="3"/>
  <c r="N45" i="3"/>
  <c r="X44" i="3"/>
  <c r="C37" i="4" l="1"/>
  <c r="E33" i="4"/>
  <c r="Y33" i="4"/>
  <c r="Q49" i="4"/>
  <c r="N49" i="4" s="1"/>
  <c r="N43" i="4"/>
  <c r="X44" i="4"/>
  <c r="Y44" i="4"/>
  <c r="P49" i="4"/>
  <c r="M43" i="4"/>
  <c r="O43" i="4" s="1"/>
  <c r="R43" i="4"/>
  <c r="V49" i="4"/>
  <c r="Y43" i="4"/>
  <c r="X43" i="4"/>
  <c r="C46" i="4"/>
  <c r="E46" i="4" s="1"/>
  <c r="R44" i="4"/>
  <c r="M44" i="4"/>
  <c r="O44" i="4" s="1"/>
  <c r="D37" i="4"/>
  <c r="Z37" i="4" s="1"/>
  <c r="Z33" i="4"/>
  <c r="H43" i="4"/>
  <c r="F49" i="4"/>
  <c r="H49" i="4" s="1"/>
  <c r="W49" i="4"/>
  <c r="X45" i="4"/>
  <c r="X46" i="4"/>
  <c r="Y46" i="4"/>
  <c r="E35" i="4"/>
  <c r="U43" i="4"/>
  <c r="S49" i="4"/>
  <c r="U49" i="4" s="1"/>
  <c r="M45" i="4"/>
  <c r="O45" i="4" s="1"/>
  <c r="R45" i="4"/>
  <c r="D43" i="4"/>
  <c r="D49" i="4" s="1"/>
  <c r="E34" i="4"/>
  <c r="Y34" i="4"/>
  <c r="I49" i="4"/>
  <c r="K49" i="4" s="1"/>
  <c r="K43" i="4"/>
  <c r="C45" i="4"/>
  <c r="E45" i="4" s="1"/>
  <c r="R46" i="4"/>
  <c r="M46" i="4"/>
  <c r="O46" i="4" s="1"/>
  <c r="Y47" i="4"/>
  <c r="I49" i="3"/>
  <c r="K49" i="3" s="1"/>
  <c r="K43" i="3"/>
  <c r="X45" i="3"/>
  <c r="D46" i="3"/>
  <c r="E34" i="3"/>
  <c r="Y34" i="3"/>
  <c r="P49" i="3"/>
  <c r="M43" i="3"/>
  <c r="R43" i="3"/>
  <c r="V49" i="3"/>
  <c r="X43" i="3"/>
  <c r="H43" i="3"/>
  <c r="F49" i="3"/>
  <c r="H49" i="3" s="1"/>
  <c r="W49" i="3"/>
  <c r="Z43" i="3"/>
  <c r="R46" i="3"/>
  <c r="M46" i="3"/>
  <c r="O46" i="3" s="1"/>
  <c r="C44" i="3"/>
  <c r="D44" i="3"/>
  <c r="Z44" i="3" s="1"/>
  <c r="C45" i="3"/>
  <c r="E45" i="3" s="1"/>
  <c r="X46" i="3"/>
  <c r="Y46" i="3"/>
  <c r="U43" i="3"/>
  <c r="S49" i="3"/>
  <c r="U49" i="3" s="1"/>
  <c r="Y47" i="3"/>
  <c r="M45" i="3"/>
  <c r="O45" i="3" s="1"/>
  <c r="R45" i="3"/>
  <c r="C43" i="3"/>
  <c r="Y43" i="3" s="1"/>
  <c r="C37" i="3"/>
  <c r="E33" i="3"/>
  <c r="Y33" i="3"/>
  <c r="Q49" i="3"/>
  <c r="N49" i="3" s="1"/>
  <c r="N43" i="3"/>
  <c r="Z43" i="4" l="1"/>
  <c r="C49" i="4"/>
  <c r="E49" i="4" s="1"/>
  <c r="X49" i="4"/>
  <c r="Y49" i="4"/>
  <c r="Y45" i="4"/>
  <c r="Z49" i="4"/>
  <c r="E43" i="4"/>
  <c r="R49" i="4"/>
  <c r="M49" i="4"/>
  <c r="O49" i="4" s="1"/>
  <c r="E37" i="4"/>
  <c r="Y37" i="4"/>
  <c r="E37" i="3"/>
  <c r="Y37" i="3"/>
  <c r="R49" i="3"/>
  <c r="M49" i="3"/>
  <c r="O49" i="3" s="1"/>
  <c r="D49" i="3"/>
  <c r="C49" i="3"/>
  <c r="E49" i="3" s="1"/>
  <c r="E43" i="3"/>
  <c r="E44" i="3"/>
  <c r="Y44" i="3"/>
  <c r="Z49" i="3"/>
  <c r="X49" i="3"/>
  <c r="Y49" i="3"/>
  <c r="O43" i="3"/>
  <c r="Z46" i="3"/>
  <c r="E46" i="3"/>
  <c r="Y45" i="3"/>
</calcChain>
</file>

<file path=xl/sharedStrings.xml><?xml version="1.0" encoding="utf-8"?>
<sst xmlns="http://schemas.openxmlformats.org/spreadsheetml/2006/main" count="744" uniqueCount="180">
  <si>
    <t xml:space="preserve">TOTAL </t>
  </si>
  <si>
    <t>%</t>
  </si>
  <si>
    <t>NON</t>
  </si>
  <si>
    <t xml:space="preserve">CHANGE IN </t>
  </si>
  <si>
    <t>ROOM NIGHTS</t>
  </si>
  <si>
    <t>AVERAGE</t>
  </si>
  <si>
    <t>JANUARY</t>
  </si>
  <si>
    <t>REGISTRATIONS</t>
  </si>
  <si>
    <t>CHANGE</t>
  </si>
  <si>
    <t>RESIDENTS</t>
  </si>
  <si>
    <t>OCCUPANCY</t>
  </si>
  <si>
    <t>OCCUPIED</t>
  </si>
  <si>
    <t>AVAILABLE</t>
  </si>
  <si>
    <t>GUEST</t>
  </si>
  <si>
    <t>LENGTH OF STAY</t>
  </si>
  <si>
    <t>2013/2012</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</si>
  <si>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</si>
  <si>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</si>
  <si>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</si>
  <si>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</si>
  <si>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</si>
  <si>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</si>
  <si>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</si>
  <si>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</si>
  <si>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</si>
  <si>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2012-REVISED</t>
  </si>
  <si>
    <t>FISCAL-2012-2013</t>
  </si>
  <si>
    <t>ROOMS NIGHT</t>
  </si>
  <si>
    <t>AS OF</t>
  </si>
  <si>
    <t>JANUARY 2013</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</si>
  <si>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</si>
  <si>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</si>
  <si>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</si>
  <si>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</si>
  <si>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</si>
  <si>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</si>
  <si>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</si>
  <si>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JANUARY 2013</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</si>
  <si>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</si>
  <si>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</si>
  <si>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</si>
  <si>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</si>
  <si>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</si>
  <si>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</si>
  <si>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</si>
  <si>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</si>
  <si>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</si>
  <si>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</si>
  <si>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</si>
  <si>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</si>
  <si>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</si>
  <si>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</si>
  <si>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</si>
  <si>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</si>
  <si>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</si>
  <si>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</si>
  <si>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</si>
  <si>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</si>
  <si>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</si>
  <si>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</si>
  <si>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</si>
  <si>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</si>
  <si>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JANUARY 2013</t>
  </si>
  <si>
    <t>BY REGION AS OF JANUARY 2013</t>
  </si>
  <si>
    <t>1/ Metropolitan Region includes the following municipalities: Bayamón, Cataño, Guaynabo, San Juan and Carolina.</t>
  </si>
  <si>
    <t>2/ Includes Paradores.</t>
  </si>
  <si>
    <t>FISCAL YEAR 2012-2013</t>
  </si>
  <si>
    <t xml:space="preserve"> AS OF JANUARY 2013</t>
  </si>
  <si>
    <t>13/12</t>
  </si>
  <si>
    <t>BY NUMBER OF ROOMS AS OF JANURAY 2013</t>
  </si>
  <si>
    <t>BY REGION - JANUARY 2013</t>
  </si>
  <si>
    <t>Classification by</t>
  </si>
  <si>
    <t>Average Room Rate $</t>
  </si>
  <si>
    <t>CHANGE %</t>
  </si>
  <si>
    <t>Number of Rooms</t>
  </si>
  <si>
    <t>January 2013</t>
  </si>
  <si>
    <t>January 2012</t>
  </si>
  <si>
    <t>Metropolitan</t>
  </si>
  <si>
    <t>Grand Total</t>
  </si>
  <si>
    <t>BY AREA - JANUARY 2013</t>
  </si>
  <si>
    <t>Area</t>
  </si>
  <si>
    <t>Metro</t>
  </si>
  <si>
    <t>Non Metro</t>
  </si>
  <si>
    <t>PARADORES - JANUARY 2013</t>
  </si>
  <si>
    <t>FISCAL YEAR 2012-2013 P</t>
  </si>
  <si>
    <t>Class By Num of Rooms</t>
  </si>
  <si>
    <t>2012 Jul</t>
  </si>
  <si>
    <t>2012 Aug</t>
  </si>
  <si>
    <t>2012 Sep</t>
  </si>
  <si>
    <t>2012 Oct</t>
  </si>
  <si>
    <t>2012 Nov</t>
  </si>
  <si>
    <t>2012 Dec</t>
  </si>
  <si>
    <t>2013 Jan</t>
  </si>
  <si>
    <t>2013 Feb</t>
  </si>
  <si>
    <t>2013 Mar</t>
  </si>
  <si>
    <t>2013 Apr</t>
  </si>
  <si>
    <t>2013 May</t>
  </si>
  <si>
    <t>2013 Jun</t>
  </si>
  <si>
    <t>ARR $</t>
  </si>
  <si>
    <t>FISCAL YEAR 2011-2012 R</t>
  </si>
  <si>
    <t>2011 Jul</t>
  </si>
  <si>
    <t>2011 Aug</t>
  </si>
  <si>
    <t>2011 Sep</t>
  </si>
  <si>
    <t>2011 Oct</t>
  </si>
  <si>
    <t>2011 Nov</t>
  </si>
  <si>
    <t>2011 Dec</t>
  </si>
  <si>
    <t>2012 Jan</t>
  </si>
  <si>
    <t>2012 Feb</t>
  </si>
  <si>
    <t>2012 Mar</t>
  </si>
  <si>
    <t>2012 Apr</t>
  </si>
  <si>
    <t>2012 May</t>
  </si>
  <si>
    <t>2012 Jun</t>
  </si>
  <si>
    <t>PERCENTAGE CHANGE:  FISCAL YEAR 2012-2013 vs 2011-2012</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</si>
  <si>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</si>
  <si>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</si>
  <si>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</si>
  <si>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</si>
  <si>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</si>
  <si>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</si>
  <si>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</si>
  <si>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</si>
  <si>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</si>
  <si>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</si>
  <si>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</si>
  <si>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</si>
  <si>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</si>
  <si>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</si>
  <si>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</si>
  <si>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</si>
  <si>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</si>
  <si>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</si>
  <si>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</si>
  <si>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</si>
  <si>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</si>
  <si>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</si>
  <si>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</si>
  <si>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</si>
  <si>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</si>
  <si>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</si>
  <si>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</si>
  <si>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</si>
  <si>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</si>
  <si>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</si>
  <si>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</si>
  <si>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</si>
  <si>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</si>
  <si>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</si>
  <si>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</si>
  <si>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</si>
  <si>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</si>
  <si>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</si>
  <si>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cacobis@prtourism.com</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</si>
  <si>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</si>
  <si>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</si>
  <si>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</si>
  <si>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</si>
  <si>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</si>
  <si>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</si>
  <si>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</si>
  <si>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</si>
  <si>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</si>
  <si>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</si>
  <si>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</si>
  <si>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</si>
  <si>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</si>
  <si>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</si>
  <si>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24 de mayo de 2013</t>
  </si>
  <si>
    <t>PRTC MONTHLY STATISTICS REPORT</t>
  </si>
  <si>
    <t>REGISTRATION AND OCCUPANCY SURVEY DATA FOR ENDORSED LODGINGS*</t>
  </si>
  <si>
    <t>Occupancy %</t>
  </si>
  <si>
    <t>ARR$</t>
  </si>
  <si>
    <t>Rooms Occupied</t>
  </si>
  <si>
    <t>Rooms Available</t>
  </si>
  <si>
    <t>* Sample includes 105 endorsed hotels and paradors representing over 12,500 rooms and over 95% of endorsed universe.</t>
  </si>
  <si>
    <t>PRTC - Registration and Occupancy %/ Average Room Rate (ARR$) Report Surveys</t>
  </si>
  <si>
    <t xml:space="preserve">by: Carlos Acobis </t>
  </si>
  <si>
    <t>For the month of January 2013 the tourism activity shows some improvement vs. last year 2012.  The occupancy rate for the period reflects gains of 1.5 points with 10,080 more rooms sold.  Total registrations down by 0.8% from 183,383 in 2012 to 181,854 in 2013.  The Average Room Rate (ARR$) rose 10.1% on the selling rate from $135.42 in 2012 to $149.09 in 2013.  The Fiscal Year to date 2012-2013 presents an 7.2% increase or 128,691 more rooms occupied vs. 2011-2012.  The (ARR$) for the fiscal period 2012-2013 turned out 4.0% ahead of 2011-2012, closing at $126.86 vs. $121.99.  As for Paradores, the occupancy rate for January 2013 decreased by 2.8 points compared to same month last year.  Total Registrations also experienced a drop of 8.2% from 8,960 in 2012 to 8,228 in 2013.  Average Room Rate (ARR$) for Paradores jumped 5.1% vs. 2012 with an increase of $4.17.</t>
  </si>
  <si>
    <t>FISCAL YEAR 2013 VS. 2012</t>
  </si>
  <si>
    <t>2013</t>
  </si>
  <si>
    <t>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</si>
</sst>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1">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name val="Calibri"/>
      <family val="2"/>
    </font>
    <font>
      <sz val="10"/>
      <name val="Calibri"/>
      <family val="2"/>
      <scheme val="minor"/>
    </font>
    <font>
      <sz val="10"/>
      <color rgb="FF000000"/>
      <name val="Calibri"/>
      <family val="2"/>
      <scheme val="minor"/>
    </font>
    <font>
      <u/>
      <sz val="10"/>
      <color indexed="12"/>
      <name val="Arial"/>
      <family val="2"/>
    </font>
    <font>
      <u/>
      <sz val="10"/>
      <color indexed="12"/>
      <name val="Calibri"/>
      <family val="2"/>
      <scheme val="minor"/>
    </font>
    <font>
      <sz val="11"/>
      <name val="Calibri"/>
      <family val="2"/>
    </font>
    <font>
      <sz val="10"/>
      <name val="Calibri"/>
      <family val="2"/>
    </font>
    <font>
      <b/>
      <sz val="10"/>
      <name val="Calibri"/>
      <family val="2"/>
    </font>
    <font>
      <u/>
      <sz val="10"/>
      <name val="Calibri"/>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s>
  <fills count="22">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s>
  <borders count="133">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right/>
      <top style="medium">
        <color rgb="FF000000"/>
      </top>
      <bottom/>
      <diagonal/>
    </border>
    <border>
      <left style="medium">
        <color rgb="FF000000"/>
      </left>
      <right/>
      <top style="medium">
        <color indexed="64"/>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11">
    <xf numFmtId="0" fontId="0" fillId="0" borderId="0"/>
    <xf numFmtId="164" fontId="3" fillId="0" borderId="0"/>
    <xf numFmtId="0" fontId="16" fillId="0" borderId="0"/>
    <xf numFmtId="0" fontId="16" fillId="0" borderId="0"/>
    <xf numFmtId="0" fontId="51"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0" fontId="16" fillId="0" borderId="0"/>
    <xf numFmtId="0" fontId="5" fillId="0" borderId="0"/>
    <xf numFmtId="9" fontId="1" fillId="0" borderId="0" applyFont="0" applyFill="0" applyBorder="0" applyAlignment="0" applyProtection="0"/>
    <xf numFmtId="9" fontId="1" fillId="0" borderId="0" applyFont="0" applyFill="0" applyBorder="0" applyAlignment="0" applyProtection="0"/>
  </cellStyleXfs>
  <cellXfs count="94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20" xfId="1" applyFont="1" applyFill="1" applyBorder="1"/>
    <xf numFmtId="165" fontId="6" fillId="0" borderId="18" xfId="1" applyNumberFormat="1" applyFont="1" applyFill="1" applyBorder="1"/>
    <xf numFmtId="0" fontId="6" fillId="0" borderId="0" xfId="0" applyFont="1"/>
    <xf numFmtId="164" fontId="6" fillId="0" borderId="21"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1"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1"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1" xfId="1" applyFont="1" applyFill="1" applyBorder="1" applyAlignment="1">
      <alignment horizontal="left"/>
    </xf>
    <xf numFmtId="164" fontId="10" fillId="0" borderId="21"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1"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1"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165" fontId="6" fillId="3" borderId="7"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1"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1"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1"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2" xfId="1" applyFont="1" applyFill="1" applyBorder="1"/>
    <xf numFmtId="164" fontId="6" fillId="0" borderId="23" xfId="1" applyFont="1" applyFill="1" applyBorder="1"/>
    <xf numFmtId="37" fontId="6" fillId="0" borderId="23" xfId="1" applyNumberFormat="1" applyFont="1" applyFill="1" applyBorder="1" applyProtection="1"/>
    <xf numFmtId="166" fontId="6" fillId="0" borderId="24" xfId="1" applyNumberFormat="1" applyFont="1" applyFill="1" applyBorder="1" applyProtection="1"/>
    <xf numFmtId="166" fontId="6" fillId="0" borderId="24" xfId="1" applyNumberFormat="1" applyFont="1" applyFill="1" applyBorder="1" applyAlignment="1" applyProtection="1">
      <alignment horizontal="right"/>
    </xf>
    <xf numFmtId="166" fontId="6" fillId="0" borderId="23" xfId="1" applyNumberFormat="1" applyFont="1" applyFill="1" applyBorder="1" applyProtection="1"/>
    <xf numFmtId="166" fontId="6" fillId="0" borderId="25" xfId="1" applyNumberFormat="1" applyFont="1" applyFill="1" applyBorder="1" applyProtection="1"/>
    <xf numFmtId="164" fontId="6" fillId="0" borderId="26" xfId="1" applyFont="1" applyFill="1" applyBorder="1"/>
    <xf numFmtId="165" fontId="6" fillId="0" borderId="24" xfId="1" applyNumberFormat="1" applyFont="1" applyFill="1" applyBorder="1" applyAlignment="1" applyProtection="1">
      <alignment horizontal="center"/>
    </xf>
    <xf numFmtId="37" fontId="6" fillId="0" borderId="24" xfId="1" applyNumberFormat="1" applyFont="1" applyFill="1" applyBorder="1" applyProtection="1"/>
    <xf numFmtId="37" fontId="6" fillId="0" borderId="23" xfId="1" applyNumberFormat="1" applyFont="1" applyFill="1" applyBorder="1" applyAlignment="1" applyProtection="1">
      <alignment horizontal="center"/>
    </xf>
    <xf numFmtId="168" fontId="6" fillId="0" borderId="24"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0" fontId="6" fillId="0" borderId="27" xfId="0" applyFont="1" applyBorder="1"/>
    <xf numFmtId="164" fontId="14" fillId="2" borderId="28" xfId="1" applyFont="1" applyFill="1" applyBorder="1" applyAlignment="1">
      <alignment horizontal="center"/>
    </xf>
    <xf numFmtId="164" fontId="15" fillId="2" borderId="29" xfId="1" applyFont="1" applyFill="1" applyBorder="1" applyAlignment="1">
      <alignment horizontal="centerContinuous"/>
    </xf>
    <xf numFmtId="37" fontId="15" fillId="2" borderId="30"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1" xfId="1" applyNumberFormat="1" applyFont="1" applyFill="1" applyBorder="1" applyAlignment="1" applyProtection="1">
      <alignment horizontal="center"/>
    </xf>
    <xf numFmtId="164" fontId="15" fillId="2" borderId="29" xfId="1" applyFont="1" applyFill="1" applyBorder="1"/>
    <xf numFmtId="37" fontId="15" fillId="2" borderId="32" xfId="1" applyNumberFormat="1" applyFont="1" applyFill="1" applyBorder="1" applyAlignment="1" applyProtection="1">
      <alignment horizontal="center"/>
    </xf>
    <xf numFmtId="164" fontId="15" fillId="2" borderId="33" xfId="1" applyFont="1" applyFill="1" applyBorder="1"/>
    <xf numFmtId="169" fontId="15" fillId="2" borderId="34" xfId="1" applyNumberFormat="1" applyFont="1" applyFill="1" applyBorder="1" applyAlignment="1">
      <alignment horizontal="centerContinuous"/>
    </xf>
    <xf numFmtId="37" fontId="15" fillId="2" borderId="34" xfId="1" applyNumberFormat="1" applyFont="1" applyFill="1" applyBorder="1" applyAlignment="1" applyProtection="1">
      <alignment horizontal="center"/>
    </xf>
    <xf numFmtId="164" fontId="15" fillId="2" borderId="34" xfId="1" applyFont="1" applyFill="1" applyBorder="1"/>
    <xf numFmtId="164" fontId="15" fillId="2" borderId="35" xfId="1" applyFont="1" applyFill="1" applyBorder="1" applyAlignment="1">
      <alignment horizontal="centerContinuous"/>
    </xf>
    <xf numFmtId="0" fontId="17" fillId="0" borderId="0" xfId="2" applyFont="1"/>
    <xf numFmtId="0" fontId="15" fillId="2" borderId="36"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37" xfId="1" applyFont="1" applyFill="1" applyBorder="1" applyAlignment="1" applyProtection="1">
      <alignment horizontal="center"/>
    </xf>
    <xf numFmtId="37" fontId="15" fillId="2" borderId="0" xfId="1" applyNumberFormat="1" applyFont="1" applyFill="1" applyBorder="1" applyAlignment="1" applyProtection="1">
      <alignment horizontal="centerContinuous"/>
    </xf>
    <xf numFmtId="164" fontId="15" fillId="2" borderId="38"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9"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7" xfId="1" applyFont="1" applyFill="1" applyBorder="1" applyAlignment="1">
      <alignment horizontal="centerContinuous"/>
    </xf>
    <xf numFmtId="164" fontId="15" fillId="2" borderId="40" xfId="1" applyFont="1" applyFill="1" applyBorder="1" applyAlignment="1">
      <alignment horizontal="centerContinuous"/>
    </xf>
    <xf numFmtId="49" fontId="14" fillId="2" borderId="41"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42" xfId="1" applyNumberFormat="1" applyFont="1" applyFill="1" applyBorder="1"/>
    <xf numFmtId="0" fontId="15" fillId="2" borderId="43"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43" xfId="1" applyNumberFormat="1" applyFont="1" applyFill="1" applyBorder="1" applyAlignment="1">
      <alignment horizontal="center"/>
    </xf>
    <xf numFmtId="0" fontId="15" fillId="2" borderId="12" xfId="1" applyNumberFormat="1" applyFont="1" applyFill="1" applyBorder="1"/>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7" fillId="0" borderId="0" xfId="2" applyNumberFormat="1" applyFont="1"/>
    <xf numFmtId="164" fontId="18" fillId="0" borderId="44" xfId="1" applyFont="1" applyFill="1" applyBorder="1"/>
    <xf numFmtId="164" fontId="18" fillId="0" borderId="17" xfId="1" applyFont="1" applyFill="1" applyBorder="1"/>
    <xf numFmtId="164" fontId="18" fillId="0" borderId="45" xfId="1" applyFont="1" applyFill="1" applyBorder="1"/>
    <xf numFmtId="37" fontId="18" fillId="0" borderId="17" xfId="1" applyNumberFormat="1" applyFont="1" applyFill="1" applyBorder="1" applyProtection="1"/>
    <xf numFmtId="164" fontId="18" fillId="0" borderId="8" xfId="1" applyFont="1" applyFill="1" applyBorder="1"/>
    <xf numFmtId="164" fontId="18" fillId="0" borderId="39" xfId="1" applyFont="1" applyFill="1" applyBorder="1"/>
    <xf numFmtId="169" fontId="18" fillId="0" borderId="18" xfId="1" applyNumberFormat="1" applyFont="1" applyFill="1" applyBorder="1"/>
    <xf numFmtId="164" fontId="18" fillId="0" borderId="18" xfId="1" applyFont="1" applyFill="1" applyBorder="1"/>
    <xf numFmtId="164" fontId="18" fillId="0" borderId="7" xfId="1" applyFont="1" applyFill="1" applyBorder="1"/>
    <xf numFmtId="164" fontId="18" fillId="0" borderId="46" xfId="1" applyFont="1" applyFill="1" applyBorder="1"/>
    <xf numFmtId="0" fontId="19" fillId="0" borderId="0" xfId="2" applyFont="1"/>
    <xf numFmtId="164" fontId="18" fillId="0" borderId="47" xfId="1" applyFont="1" applyFill="1" applyBorder="1"/>
    <xf numFmtId="164" fontId="18" fillId="0" borderId="0" xfId="1" applyFont="1" applyFill="1" applyBorder="1"/>
    <xf numFmtId="164" fontId="18" fillId="0" borderId="37" xfId="1" applyFont="1" applyFill="1" applyBorder="1"/>
    <xf numFmtId="37" fontId="18" fillId="0" borderId="0" xfId="1" applyNumberFormat="1" applyFont="1" applyFill="1" applyBorder="1" applyProtection="1"/>
    <xf numFmtId="164" fontId="18" fillId="0" borderId="37" xfId="1" applyFont="1" applyFill="1" applyBorder="1" applyAlignment="1">
      <alignment horizontal="right"/>
    </xf>
    <xf numFmtId="169" fontId="18" fillId="0" borderId="7" xfId="1" applyNumberFormat="1" applyFont="1" applyFill="1" applyBorder="1"/>
    <xf numFmtId="164" fontId="18" fillId="0" borderId="40" xfId="1" applyFont="1" applyFill="1" applyBorder="1"/>
    <xf numFmtId="164" fontId="20" fillId="0" borderId="47" xfId="1" applyFont="1" applyFill="1" applyBorder="1" applyAlignment="1"/>
    <xf numFmtId="37" fontId="20" fillId="0" borderId="0" xfId="1" applyNumberFormat="1" applyFont="1" applyFill="1" applyBorder="1" applyAlignment="1" applyProtection="1">
      <alignment horizontal="center"/>
    </xf>
    <xf numFmtId="166" fontId="20" fillId="0" borderId="37" xfId="1" applyNumberFormat="1" applyFont="1" applyFill="1" applyBorder="1" applyAlignment="1" applyProtection="1">
      <alignment horizontal="center"/>
    </xf>
    <xf numFmtId="166" fontId="20" fillId="0" borderId="8" xfId="1" applyNumberFormat="1" applyFont="1" applyFill="1" applyBorder="1" applyAlignment="1" applyProtection="1">
      <alignment horizontal="center"/>
    </xf>
    <xf numFmtId="166" fontId="20" fillId="0" borderId="39"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9" fontId="20" fillId="0" borderId="7"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8" xfId="1" applyNumberFormat="1" applyFont="1" applyFill="1" applyBorder="1" applyAlignment="1" applyProtection="1">
      <alignment horizontal="center"/>
    </xf>
    <xf numFmtId="0" fontId="21" fillId="0" borderId="0" xfId="2" applyFont="1"/>
    <xf numFmtId="164" fontId="20" fillId="0" borderId="47" xfId="1" applyFont="1" applyFill="1" applyBorder="1" applyAlignment="1">
      <alignment horizontal="center"/>
    </xf>
    <xf numFmtId="164" fontId="20" fillId="0" borderId="40" xfId="1" applyFont="1" applyFill="1" applyBorder="1" applyAlignment="1">
      <alignment horizontal="center"/>
    </xf>
    <xf numFmtId="164" fontId="20" fillId="0" borderId="47" xfId="1" applyFont="1" applyFill="1" applyBorder="1" applyAlignment="1">
      <alignment horizontal="left"/>
    </xf>
    <xf numFmtId="168" fontId="20" fillId="0" borderId="40" xfId="1" applyNumberFormat="1" applyFont="1" applyFill="1" applyBorder="1" applyAlignment="1" applyProtection="1">
      <alignment horizontal="center"/>
    </xf>
    <xf numFmtId="164" fontId="22" fillId="0" borderId="47" xfId="1" applyFont="1" applyFill="1" applyBorder="1"/>
    <xf numFmtId="37" fontId="22" fillId="0" borderId="0" xfId="1" applyNumberFormat="1" applyFont="1" applyFill="1" applyBorder="1" applyAlignment="1" applyProtection="1">
      <alignment horizontal="center"/>
    </xf>
    <xf numFmtId="166" fontId="22" fillId="0" borderId="37"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166" fontId="22" fillId="0" borderId="8" xfId="1" applyNumberFormat="1" applyFont="1" applyFill="1" applyBorder="1" applyAlignment="1" applyProtection="1">
      <alignment horizontal="center"/>
    </xf>
    <xf numFmtId="166" fontId="22" fillId="0" borderId="39" xfId="1" applyNumberFormat="1" applyFont="1" applyFill="1" applyBorder="1" applyAlignment="1" applyProtection="1">
      <alignment horizontal="center"/>
    </xf>
    <xf numFmtId="169" fontId="22" fillId="0" borderId="7"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4" fontId="22" fillId="0" borderId="40" xfId="1" applyFont="1" applyFill="1" applyBorder="1" applyAlignment="1">
      <alignment horizontal="center"/>
    </xf>
    <xf numFmtId="0" fontId="23" fillId="0" borderId="0" xfId="2" applyFont="1"/>
    <xf numFmtId="164" fontId="24" fillId="0" borderId="47" xfId="1" applyFont="1" applyFill="1" applyBorder="1" applyAlignment="1">
      <alignment horizontal="left"/>
    </xf>
    <xf numFmtId="37" fontId="24" fillId="0" borderId="0" xfId="1" applyNumberFormat="1" applyFont="1" applyFill="1" applyBorder="1" applyAlignment="1" applyProtection="1">
      <alignment horizontal="center"/>
    </xf>
    <xf numFmtId="166" fontId="24" fillId="0" borderId="37" xfId="1" applyNumberFormat="1" applyFont="1" applyFill="1" applyBorder="1" applyAlignment="1" applyProtection="1">
      <alignment horizontal="center"/>
    </xf>
    <xf numFmtId="166" fontId="24" fillId="0" borderId="8" xfId="1" applyNumberFormat="1" applyFont="1" applyFill="1" applyBorder="1" applyAlignment="1" applyProtection="1">
      <alignment horizontal="center"/>
    </xf>
    <xf numFmtId="166" fontId="24" fillId="0" borderId="39"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9" fontId="24" fillId="0" borderId="7"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37"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40" xfId="1" applyNumberFormat="1" applyFont="1" applyFill="1" applyBorder="1" applyAlignment="1" applyProtection="1">
      <alignment horizontal="center"/>
    </xf>
    <xf numFmtId="164" fontId="24" fillId="0" borderId="47" xfId="1" applyFont="1" applyFill="1" applyBorder="1" applyAlignment="1">
      <alignment horizontal="right"/>
    </xf>
    <xf numFmtId="164" fontId="24" fillId="0" borderId="40" xfId="1" applyFont="1" applyFill="1" applyBorder="1" applyAlignment="1">
      <alignment horizontal="center"/>
    </xf>
    <xf numFmtId="164" fontId="22" fillId="0" borderId="47" xfId="1" applyFont="1" applyFill="1" applyBorder="1" applyAlignment="1">
      <alignment horizontal="right"/>
    </xf>
    <xf numFmtId="164" fontId="18" fillId="0" borderId="47" xfId="1" applyFont="1" applyFill="1" applyBorder="1" applyAlignment="1">
      <alignment horizontal="right"/>
    </xf>
    <xf numFmtId="37" fontId="18" fillId="0" borderId="0" xfId="1" applyNumberFormat="1" applyFont="1" applyFill="1" applyBorder="1" applyAlignment="1" applyProtection="1">
      <alignment horizontal="center"/>
    </xf>
    <xf numFmtId="166" fontId="18" fillId="0" borderId="37" xfId="1" applyNumberFormat="1" applyFont="1" applyFill="1" applyBorder="1" applyAlignment="1" applyProtection="1">
      <alignment horizontal="center"/>
    </xf>
    <xf numFmtId="0" fontId="18" fillId="0" borderId="0" xfId="2" applyFont="1" applyAlignment="1">
      <alignment horizontal="center"/>
    </xf>
    <xf numFmtId="166" fontId="18" fillId="0" borderId="8" xfId="1" applyNumberFormat="1" applyFont="1" applyFill="1" applyBorder="1" applyAlignment="1" applyProtection="1">
      <alignment horizontal="center"/>
    </xf>
    <xf numFmtId="166" fontId="18" fillId="0" borderId="39"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9" fontId="18" fillId="0" borderId="7"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40" xfId="1" applyNumberFormat="1" applyFont="1" applyFill="1" applyBorder="1" applyAlignment="1" applyProtection="1">
      <alignment horizontal="center"/>
    </xf>
    <xf numFmtId="164" fontId="18" fillId="4" borderId="47" xfId="1" applyFont="1" applyFill="1" applyBorder="1"/>
    <xf numFmtId="164" fontId="18" fillId="4" borderId="0" xfId="1" applyFont="1" applyFill="1" applyBorder="1" applyAlignment="1">
      <alignment horizontal="center"/>
    </xf>
    <xf numFmtId="164" fontId="18" fillId="4" borderId="37" xfId="1" applyFont="1" applyFill="1" applyBorder="1" applyAlignment="1">
      <alignment horizontal="center"/>
    </xf>
    <xf numFmtId="37" fontId="18" fillId="4" borderId="0" xfId="1" applyNumberFormat="1" applyFont="1" applyFill="1" applyBorder="1" applyAlignment="1" applyProtection="1">
      <alignment horizontal="center"/>
    </xf>
    <xf numFmtId="164" fontId="18" fillId="4" borderId="8" xfId="1" applyFont="1" applyFill="1" applyBorder="1" applyAlignment="1">
      <alignment horizontal="center"/>
    </xf>
    <xf numFmtId="164" fontId="18" fillId="4" borderId="39" xfId="1" applyFont="1" applyFill="1" applyBorder="1" applyAlignment="1">
      <alignment horizontal="center"/>
    </xf>
    <xf numFmtId="169" fontId="18" fillId="4" borderId="7" xfId="1" applyNumberFormat="1" applyFont="1" applyFill="1" applyBorder="1" applyAlignment="1">
      <alignment horizontal="center"/>
    </xf>
    <xf numFmtId="164" fontId="18" fillId="4" borderId="7" xfId="1" applyFont="1" applyFill="1" applyBorder="1" applyAlignment="1">
      <alignment horizontal="center"/>
    </xf>
    <xf numFmtId="164" fontId="18" fillId="4" borderId="40" xfId="1" applyFont="1" applyFill="1" applyBorder="1" applyAlignment="1">
      <alignment horizontal="center"/>
    </xf>
    <xf numFmtId="164" fontId="13" fillId="0" borderId="47"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37" xfId="1" applyNumberFormat="1" applyFont="1" applyFill="1" applyBorder="1" applyAlignment="1" applyProtection="1">
      <alignment horizontal="center"/>
    </xf>
    <xf numFmtId="166" fontId="13" fillId="0" borderId="8" xfId="1" applyNumberFormat="1" applyFont="1" applyFill="1" applyBorder="1" applyAlignment="1" applyProtection="1">
      <alignment horizontal="center"/>
    </xf>
    <xf numFmtId="166" fontId="13" fillId="0" borderId="39"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169" fontId="13" fillId="0" borderId="7"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40" xfId="1" applyNumberFormat="1" applyFont="1" applyFill="1" applyBorder="1" applyAlignment="1" applyProtection="1">
      <alignment horizontal="center"/>
    </xf>
    <xf numFmtId="164" fontId="13" fillId="0" borderId="47" xfId="1" applyFont="1" applyFill="1" applyBorder="1" applyAlignment="1">
      <alignment horizontal="left"/>
    </xf>
    <xf numFmtId="164" fontId="18" fillId="0" borderId="0" xfId="1" applyFont="1" applyFill="1" applyBorder="1" applyAlignment="1">
      <alignment horizontal="center"/>
    </xf>
    <xf numFmtId="164" fontId="25" fillId="0" borderId="47" xfId="1" applyFont="1" applyFill="1" applyBorder="1"/>
    <xf numFmtId="37" fontId="25" fillId="0" borderId="0" xfId="1" applyNumberFormat="1" applyFont="1" applyFill="1" applyBorder="1" applyAlignment="1" applyProtection="1">
      <alignment horizontal="center"/>
    </xf>
    <xf numFmtId="166" fontId="25" fillId="0" borderId="37" xfId="1" applyNumberFormat="1" applyFont="1" applyFill="1" applyBorder="1" applyAlignment="1" applyProtection="1">
      <alignment horizontal="center"/>
    </xf>
    <xf numFmtId="166" fontId="25" fillId="0" borderId="8" xfId="1" applyNumberFormat="1" applyFont="1" applyFill="1" applyBorder="1" applyAlignment="1" applyProtection="1">
      <alignment horizontal="center"/>
    </xf>
    <xf numFmtId="166" fontId="25" fillId="0" borderId="39" xfId="1" applyNumberFormat="1" applyFont="1" applyFill="1" applyBorder="1" applyAlignment="1" applyProtection="1">
      <alignment horizontal="center"/>
    </xf>
    <xf numFmtId="166" fontId="25" fillId="0" borderId="0" xfId="1" applyNumberFormat="1" applyFont="1" applyFill="1" applyBorder="1" applyAlignment="1" applyProtection="1">
      <alignment horizontal="center"/>
    </xf>
    <xf numFmtId="169" fontId="25" fillId="0" borderId="7" xfId="1" applyNumberFormat="1" applyFont="1" applyFill="1" applyBorder="1" applyAlignment="1" applyProtection="1">
      <alignment horizontal="center"/>
    </xf>
    <xf numFmtId="166" fontId="25" fillId="0" borderId="7" xfId="1" applyNumberFormat="1" applyFont="1" applyFill="1" applyBorder="1" applyAlignment="1" applyProtection="1">
      <alignment horizontal="center"/>
    </xf>
    <xf numFmtId="168" fontId="25" fillId="0" borderId="0" xfId="1" applyNumberFormat="1" applyFont="1" applyFill="1" applyBorder="1" applyAlignment="1" applyProtection="1">
      <alignment horizontal="center"/>
    </xf>
    <xf numFmtId="168" fontId="25" fillId="0" borderId="40" xfId="1" applyNumberFormat="1" applyFont="1" applyFill="1" applyBorder="1" applyAlignment="1" applyProtection="1">
      <alignment horizontal="center"/>
    </xf>
    <xf numFmtId="164" fontId="19" fillId="0" borderId="47" xfId="1" applyFont="1" applyFill="1" applyBorder="1"/>
    <xf numFmtId="37" fontId="19" fillId="0" borderId="0" xfId="1" applyNumberFormat="1" applyFont="1" applyFill="1" applyBorder="1" applyProtection="1"/>
    <xf numFmtId="166" fontId="19" fillId="0" borderId="37" xfId="1" applyNumberFormat="1" applyFont="1" applyFill="1" applyBorder="1" applyAlignment="1" applyProtection="1">
      <alignment horizontal="center"/>
    </xf>
    <xf numFmtId="166" fontId="19" fillId="0" borderId="37" xfId="1" applyNumberFormat="1" applyFont="1" applyFill="1" applyBorder="1" applyAlignment="1" applyProtection="1">
      <alignment horizontal="right"/>
    </xf>
    <xf numFmtId="166" fontId="19" fillId="0" borderId="8" xfId="1" applyNumberFormat="1" applyFont="1" applyFill="1" applyBorder="1" applyAlignment="1" applyProtection="1">
      <alignment horizontal="right"/>
    </xf>
    <xf numFmtId="166" fontId="19" fillId="0" borderId="39" xfId="1" applyNumberFormat="1" applyFont="1" applyFill="1" applyBorder="1" applyProtection="1"/>
    <xf numFmtId="166" fontId="19" fillId="0" borderId="0" xfId="1" applyNumberFormat="1" applyFont="1" applyFill="1" applyBorder="1" applyProtection="1"/>
    <xf numFmtId="169" fontId="19" fillId="0" borderId="7" xfId="1" applyNumberFormat="1" applyFont="1" applyFill="1" applyBorder="1" applyAlignment="1" applyProtection="1">
      <alignment horizontal="center"/>
    </xf>
    <xf numFmtId="166" fontId="19" fillId="0" borderId="7" xfId="1" applyNumberFormat="1" applyFont="1" applyFill="1" applyBorder="1" applyAlignment="1" applyProtection="1">
      <alignment horizontal="right"/>
    </xf>
    <xf numFmtId="37" fontId="19" fillId="0" borderId="7" xfId="1" applyNumberFormat="1" applyFont="1" applyFill="1" applyBorder="1" applyProtection="1"/>
    <xf numFmtId="168" fontId="19" fillId="0" borderId="0" xfId="1" applyNumberFormat="1" applyFont="1" applyFill="1" applyBorder="1" applyAlignment="1" applyProtection="1">
      <alignment horizontal="center"/>
    </xf>
    <xf numFmtId="168" fontId="19" fillId="0" borderId="40" xfId="1" applyNumberFormat="1" applyFont="1" applyFill="1" applyBorder="1" applyAlignment="1" applyProtection="1">
      <alignment horizontal="center"/>
    </xf>
    <xf numFmtId="164" fontId="19" fillId="0" borderId="48" xfId="1" applyFont="1" applyFill="1" applyBorder="1"/>
    <xf numFmtId="164" fontId="19" fillId="0" borderId="23" xfId="1" applyFont="1" applyFill="1" applyBorder="1"/>
    <xf numFmtId="37" fontId="19" fillId="0" borderId="23" xfId="1" applyNumberFormat="1" applyFont="1" applyFill="1" applyBorder="1" applyProtection="1"/>
    <xf numFmtId="166" fontId="19" fillId="0" borderId="49" xfId="1" applyNumberFormat="1" applyFont="1" applyFill="1" applyBorder="1" applyProtection="1"/>
    <xf numFmtId="166" fontId="19" fillId="0" borderId="49" xfId="1" applyNumberFormat="1" applyFont="1" applyFill="1" applyBorder="1" applyAlignment="1" applyProtection="1">
      <alignment horizontal="right"/>
    </xf>
    <xf numFmtId="166" fontId="19" fillId="0" borderId="23" xfId="1" applyNumberFormat="1" applyFont="1" applyFill="1" applyBorder="1" applyProtection="1"/>
    <xf numFmtId="166" fontId="19" fillId="0" borderId="25" xfId="1" applyNumberFormat="1" applyFont="1" applyFill="1" applyBorder="1" applyProtection="1"/>
    <xf numFmtId="164" fontId="19" fillId="0" borderId="50" xfId="1" applyFont="1" applyFill="1" applyBorder="1"/>
    <xf numFmtId="169" fontId="19" fillId="0" borderId="24" xfId="1" applyNumberFormat="1" applyFont="1" applyFill="1" applyBorder="1" applyAlignment="1" applyProtection="1">
      <alignment horizontal="center"/>
    </xf>
    <xf numFmtId="166" fontId="19" fillId="0" borderId="24" xfId="1" applyNumberFormat="1" applyFont="1" applyFill="1" applyBorder="1" applyAlignment="1" applyProtection="1">
      <alignment horizontal="right"/>
    </xf>
    <xf numFmtId="37" fontId="19" fillId="0" borderId="24" xfId="1" applyNumberFormat="1" applyFont="1" applyFill="1" applyBorder="1" applyProtection="1"/>
    <xf numFmtId="37" fontId="19" fillId="0" borderId="23" xfId="1" applyNumberFormat="1" applyFont="1" applyFill="1" applyBorder="1" applyAlignment="1" applyProtection="1">
      <alignment horizontal="center"/>
    </xf>
    <xf numFmtId="168" fontId="19" fillId="0" borderId="51" xfId="1" applyNumberFormat="1" applyFont="1" applyFill="1" applyBorder="1" applyAlignment="1" applyProtection="1">
      <alignment horizontal="center"/>
    </xf>
    <xf numFmtId="0" fontId="13" fillId="0" borderId="0" xfId="2" applyFont="1"/>
    <xf numFmtId="169" fontId="19" fillId="0" borderId="0" xfId="2" applyNumberFormat="1" applyFont="1"/>
    <xf numFmtId="0" fontId="28" fillId="0" borderId="0" xfId="0" applyFont="1"/>
    <xf numFmtId="0" fontId="29" fillId="0" borderId="0" xfId="0" applyFont="1" applyAlignment="1">
      <alignment horizontal="center"/>
    </xf>
    <xf numFmtId="0" fontId="30" fillId="2" borderId="33" xfId="0" applyFont="1" applyFill="1" applyBorder="1"/>
    <xf numFmtId="0" fontId="30" fillId="2" borderId="32" xfId="0" applyFont="1" applyFill="1" applyBorder="1" applyAlignment="1">
      <alignment wrapText="1"/>
    </xf>
    <xf numFmtId="0" fontId="30" fillId="2" borderId="52" xfId="0" applyFont="1" applyFill="1" applyBorder="1" applyAlignment="1">
      <alignment horizontal="center"/>
    </xf>
    <xf numFmtId="0" fontId="30" fillId="2" borderId="53" xfId="0" applyFont="1" applyFill="1" applyBorder="1" applyAlignment="1">
      <alignment horizontal="center"/>
    </xf>
    <xf numFmtId="0" fontId="30" fillId="2" borderId="54" xfId="0" applyFont="1" applyFill="1" applyBorder="1"/>
    <xf numFmtId="49" fontId="30" fillId="2" borderId="56" xfId="0" applyNumberFormat="1" applyFont="1" applyFill="1" applyBorder="1" applyAlignment="1">
      <alignment horizontal="center" vertical="center"/>
    </xf>
    <xf numFmtId="49" fontId="30" fillId="2" borderId="57" xfId="0" applyNumberFormat="1" applyFont="1" applyFill="1" applyBorder="1" applyAlignment="1">
      <alignment wrapText="1"/>
    </xf>
    <xf numFmtId="49" fontId="30" fillId="2" borderId="58" xfId="0" applyNumberFormat="1" applyFont="1" applyFill="1" applyBorder="1" applyAlignment="1">
      <alignment horizontal="center" vertical="center"/>
    </xf>
    <xf numFmtId="49" fontId="30" fillId="2" borderId="59" xfId="0" applyNumberFormat="1" applyFont="1" applyFill="1" applyBorder="1" applyAlignment="1">
      <alignment horizontal="center" vertical="center"/>
    </xf>
    <xf numFmtId="49" fontId="30" fillId="2" borderId="60" xfId="0" applyNumberFormat="1" applyFont="1" applyFill="1" applyBorder="1" applyAlignment="1">
      <alignment horizontal="center" vertical="center"/>
    </xf>
    <xf numFmtId="1" fontId="30" fillId="2" borderId="56" xfId="0" applyNumberFormat="1" applyFont="1" applyFill="1" applyBorder="1" applyAlignment="1">
      <alignment horizontal="center" vertical="center"/>
    </xf>
    <xf numFmtId="49" fontId="30" fillId="2" borderId="61" xfId="0" applyNumberFormat="1" applyFont="1" applyFill="1" applyBorder="1" applyAlignment="1">
      <alignment horizontal="center" vertical="center"/>
    </xf>
    <xf numFmtId="49" fontId="30" fillId="2" borderId="57" xfId="0" applyNumberFormat="1" applyFont="1" applyFill="1" applyBorder="1" applyAlignment="1">
      <alignment horizontal="center" vertical="center"/>
    </xf>
    <xf numFmtId="0" fontId="31" fillId="0" borderId="8" xfId="0" applyFont="1" applyBorder="1"/>
    <xf numFmtId="3" fontId="31" fillId="0" borderId="0" xfId="0" applyNumberFormat="1" applyFont="1" applyBorder="1" applyAlignment="1">
      <alignment horizontal="center"/>
    </xf>
    <xf numFmtId="166" fontId="31" fillId="0" borderId="62" xfId="0" applyNumberFormat="1" applyFont="1" applyBorder="1" applyAlignment="1">
      <alignment horizontal="center"/>
    </xf>
    <xf numFmtId="166" fontId="31" fillId="5" borderId="60" xfId="0" applyNumberFormat="1" applyFont="1" applyFill="1" applyBorder="1"/>
    <xf numFmtId="166" fontId="31" fillId="0" borderId="0" xfId="0" applyNumberFormat="1" applyFont="1" applyBorder="1" applyAlignment="1">
      <alignment horizontal="center"/>
    </xf>
    <xf numFmtId="165" fontId="31" fillId="0" borderId="62" xfId="0" applyNumberFormat="1" applyFont="1" applyBorder="1" applyAlignment="1">
      <alignment horizontal="center"/>
    </xf>
    <xf numFmtId="165" fontId="31" fillId="0" borderId="27" xfId="0" applyNumberFormat="1" applyFont="1" applyBorder="1" applyAlignment="1">
      <alignment horizontal="center"/>
    </xf>
    <xf numFmtId="165" fontId="31" fillId="0" borderId="8" xfId="0" applyNumberFormat="1" applyFont="1" applyBorder="1" applyAlignment="1">
      <alignment horizontal="center"/>
    </xf>
    <xf numFmtId="0" fontId="31" fillId="6" borderId="63" xfId="0" applyFont="1" applyFill="1" applyBorder="1"/>
    <xf numFmtId="0" fontId="31" fillId="6" borderId="64" xfId="0" applyFont="1" applyFill="1" applyBorder="1"/>
    <xf numFmtId="3" fontId="31" fillId="6" borderId="65" xfId="0" applyNumberFormat="1" applyFont="1" applyFill="1" applyBorder="1" applyAlignment="1">
      <alignment horizontal="center"/>
    </xf>
    <xf numFmtId="166" fontId="31" fillId="6" borderId="66" xfId="0" applyNumberFormat="1" applyFont="1" applyFill="1" applyBorder="1" applyAlignment="1">
      <alignment horizontal="center"/>
    </xf>
    <xf numFmtId="166" fontId="31" fillId="6" borderId="65" xfId="0" applyNumberFormat="1" applyFont="1" applyFill="1" applyBorder="1" applyAlignment="1">
      <alignment horizontal="center"/>
    </xf>
    <xf numFmtId="165" fontId="31" fillId="6" borderId="66" xfId="0" applyNumberFormat="1" applyFont="1" applyFill="1" applyBorder="1" applyAlignment="1">
      <alignment horizontal="center"/>
    </xf>
    <xf numFmtId="165" fontId="31" fillId="6" borderId="67" xfId="0" applyNumberFormat="1" applyFont="1" applyFill="1" applyBorder="1" applyAlignment="1">
      <alignment horizontal="center"/>
    </xf>
    <xf numFmtId="165" fontId="31" fillId="6" borderId="64" xfId="0" applyNumberFormat="1" applyFont="1" applyFill="1" applyBorder="1" applyAlignment="1">
      <alignment horizontal="center"/>
    </xf>
    <xf numFmtId="166" fontId="31" fillId="5" borderId="68" xfId="0" applyNumberFormat="1" applyFont="1" applyFill="1" applyBorder="1"/>
    <xf numFmtId="0" fontId="31" fillId="0" borderId="39" xfId="0" applyFont="1" applyFill="1" applyBorder="1"/>
    <xf numFmtId="0" fontId="31" fillId="0" borderId="8" xfId="0" applyFont="1" applyFill="1" applyBorder="1"/>
    <xf numFmtId="3" fontId="31" fillId="0" borderId="0" xfId="0" applyNumberFormat="1" applyFont="1" applyFill="1" applyBorder="1" applyAlignment="1">
      <alignment horizontal="center"/>
    </xf>
    <xf numFmtId="166" fontId="31" fillId="0" borderId="65" xfId="0" applyNumberFormat="1" applyFont="1" applyFill="1" applyBorder="1" applyAlignment="1">
      <alignment horizontal="center"/>
    </xf>
    <xf numFmtId="166" fontId="31" fillId="0" borderId="65" xfId="0" applyNumberFormat="1" applyFont="1" applyFill="1" applyBorder="1"/>
    <xf numFmtId="166" fontId="31" fillId="0" borderId="0" xfId="0" applyNumberFormat="1" applyFont="1" applyFill="1" applyBorder="1" applyAlignment="1">
      <alignment horizontal="center"/>
    </xf>
    <xf numFmtId="165" fontId="31" fillId="0" borderId="65" xfId="0" applyNumberFormat="1" applyFont="1" applyFill="1" applyBorder="1" applyAlignment="1">
      <alignment horizontal="center"/>
    </xf>
    <xf numFmtId="165" fontId="31" fillId="0" borderId="0" xfId="0" applyNumberFormat="1" applyFont="1" applyFill="1" applyBorder="1" applyAlignment="1">
      <alignment horizontal="center"/>
    </xf>
    <xf numFmtId="165" fontId="31" fillId="0" borderId="8" xfId="0" applyNumberFormat="1" applyFont="1" applyFill="1" applyBorder="1" applyAlignment="1">
      <alignment horizontal="center"/>
    </xf>
    <xf numFmtId="3" fontId="11" fillId="7" borderId="65" xfId="0" applyNumberFormat="1" applyFont="1" applyFill="1" applyBorder="1" applyAlignment="1">
      <alignment horizontal="center"/>
    </xf>
    <xf numFmtId="166" fontId="11" fillId="7" borderId="66" xfId="0" applyNumberFormat="1" applyFont="1" applyFill="1" applyBorder="1" applyAlignment="1">
      <alignment horizontal="center"/>
    </xf>
    <xf numFmtId="166" fontId="11" fillId="5" borderId="68" xfId="0" applyNumberFormat="1" applyFont="1" applyFill="1" applyBorder="1"/>
    <xf numFmtId="166" fontId="11" fillId="7" borderId="65" xfId="0" applyNumberFormat="1" applyFont="1" applyFill="1" applyBorder="1" applyAlignment="1">
      <alignment horizontal="center"/>
    </xf>
    <xf numFmtId="165" fontId="11" fillId="7" borderId="66" xfId="0" applyNumberFormat="1" applyFont="1" applyFill="1" applyBorder="1" applyAlignment="1">
      <alignment horizontal="center"/>
    </xf>
    <xf numFmtId="165" fontId="11" fillId="7" borderId="67" xfId="0" applyNumberFormat="1" applyFont="1" applyFill="1" applyBorder="1" applyAlignment="1">
      <alignment horizontal="center"/>
    </xf>
    <xf numFmtId="165" fontId="11" fillId="7" borderId="64" xfId="0" applyNumberFormat="1" applyFont="1" applyFill="1" applyBorder="1" applyAlignment="1">
      <alignment horizontal="center"/>
    </xf>
    <xf numFmtId="0" fontId="31" fillId="0" borderId="0" xfId="0" applyFont="1" applyBorder="1"/>
    <xf numFmtId="165" fontId="31" fillId="0" borderId="0" xfId="0" applyNumberFormat="1" applyFont="1" applyBorder="1" applyAlignment="1">
      <alignment horizontal="center"/>
    </xf>
    <xf numFmtId="0" fontId="0" fillId="0" borderId="0" xfId="0" applyBorder="1"/>
    <xf numFmtId="3" fontId="11" fillId="8" borderId="65" xfId="0" applyNumberFormat="1" applyFont="1" applyFill="1" applyBorder="1" applyAlignment="1">
      <alignment horizontal="center"/>
    </xf>
    <xf numFmtId="166" fontId="11" fillId="8" borderId="66" xfId="0" applyNumberFormat="1" applyFont="1" applyFill="1" applyBorder="1" applyAlignment="1">
      <alignment horizontal="center"/>
    </xf>
    <xf numFmtId="166" fontId="11" fillId="5" borderId="69" xfId="0" applyNumberFormat="1" applyFont="1" applyFill="1" applyBorder="1"/>
    <xf numFmtId="166" fontId="11" fillId="8" borderId="65" xfId="0" applyNumberFormat="1" applyFont="1" applyFill="1" applyBorder="1" applyAlignment="1">
      <alignment horizontal="center"/>
    </xf>
    <xf numFmtId="165" fontId="11" fillId="8" borderId="66" xfId="0" applyNumberFormat="1" applyFont="1" applyFill="1" applyBorder="1" applyAlignment="1">
      <alignment horizontal="center"/>
    </xf>
    <xf numFmtId="165" fontId="11" fillId="8" borderId="67" xfId="0" applyNumberFormat="1" applyFont="1" applyFill="1" applyBorder="1" applyAlignment="1">
      <alignment horizontal="center"/>
    </xf>
    <xf numFmtId="165" fontId="11" fillId="8" borderId="64" xfId="0" applyNumberFormat="1" applyFont="1" applyFill="1" applyBorder="1" applyAlignment="1">
      <alignment horizontal="center"/>
    </xf>
    <xf numFmtId="0" fontId="32" fillId="0" borderId="0" xfId="0" applyFont="1" applyAlignment="1">
      <alignment horizontal="center"/>
    </xf>
    <xf numFmtId="166" fontId="31" fillId="9" borderId="60" xfId="0" applyNumberFormat="1" applyFont="1" applyFill="1" applyBorder="1" applyAlignment="1">
      <alignment horizontal="center"/>
    </xf>
    <xf numFmtId="170" fontId="31" fillId="0" borderId="0" xfId="0" applyNumberFormat="1" applyFont="1" applyBorder="1" applyAlignment="1">
      <alignment horizontal="center"/>
    </xf>
    <xf numFmtId="170" fontId="31" fillId="0" borderId="8" xfId="0" applyNumberFormat="1" applyFont="1" applyBorder="1" applyAlignment="1">
      <alignment horizontal="center"/>
    </xf>
    <xf numFmtId="3" fontId="31" fillId="0" borderId="72" xfId="0" applyNumberFormat="1" applyFont="1" applyBorder="1" applyAlignment="1">
      <alignment horizontal="center"/>
    </xf>
    <xf numFmtId="166" fontId="31" fillId="0" borderId="73" xfId="0" applyNumberFormat="1" applyFont="1" applyBorder="1" applyAlignment="1">
      <alignment horizontal="center"/>
    </xf>
    <xf numFmtId="166" fontId="31" fillId="0" borderId="70" xfId="0" applyNumberFormat="1" applyFont="1" applyBorder="1" applyAlignment="1">
      <alignment horizontal="center"/>
    </xf>
    <xf numFmtId="166" fontId="31" fillId="0" borderId="72" xfId="0" applyNumberFormat="1" applyFont="1" applyBorder="1" applyAlignment="1">
      <alignment horizontal="center"/>
    </xf>
    <xf numFmtId="165" fontId="31" fillId="0" borderId="73" xfId="0" applyNumberFormat="1" applyFont="1" applyBorder="1" applyAlignment="1">
      <alignment horizontal="center"/>
    </xf>
    <xf numFmtId="170" fontId="31" fillId="0" borderId="72" xfId="0" applyNumberFormat="1" applyFont="1" applyBorder="1" applyAlignment="1">
      <alignment horizontal="center"/>
    </xf>
    <xf numFmtId="170" fontId="31" fillId="0" borderId="71" xfId="0" applyNumberFormat="1" applyFont="1" applyBorder="1" applyAlignment="1">
      <alignment horizontal="center"/>
    </xf>
    <xf numFmtId="3" fontId="31" fillId="0" borderId="56" xfId="0" applyNumberFormat="1" applyFont="1" applyBorder="1" applyAlignment="1">
      <alignment horizontal="center"/>
    </xf>
    <xf numFmtId="3" fontId="31" fillId="0" borderId="74" xfId="0" applyNumberFormat="1" applyFont="1" applyBorder="1" applyAlignment="1">
      <alignment horizontal="center"/>
    </xf>
    <xf numFmtId="166" fontId="31" fillId="0" borderId="75" xfId="0" applyNumberFormat="1" applyFont="1" applyBorder="1" applyAlignment="1">
      <alignment horizontal="center"/>
    </xf>
    <xf numFmtId="3" fontId="31" fillId="0" borderId="58" xfId="0" applyNumberFormat="1" applyFont="1" applyBorder="1" applyAlignment="1">
      <alignment horizontal="center"/>
    </xf>
    <xf numFmtId="166" fontId="31" fillId="0" borderId="59" xfId="0" applyNumberFormat="1" applyFont="1" applyBorder="1" applyAlignment="1">
      <alignment horizontal="center"/>
    </xf>
    <xf numFmtId="166" fontId="31" fillId="9" borderId="68" xfId="0" applyNumberFormat="1" applyFont="1" applyFill="1" applyBorder="1" applyAlignment="1">
      <alignment horizontal="center"/>
    </xf>
    <xf numFmtId="166" fontId="31" fillId="0" borderId="56" xfId="0" applyNumberFormat="1" applyFont="1" applyBorder="1" applyAlignment="1">
      <alignment horizontal="center"/>
    </xf>
    <xf numFmtId="166" fontId="31" fillId="0" borderId="74" xfId="0" applyNumberFormat="1" applyFont="1" applyBorder="1" applyAlignment="1">
      <alignment horizontal="center"/>
    </xf>
    <xf numFmtId="165" fontId="31" fillId="0" borderId="75" xfId="0" applyNumberFormat="1" applyFont="1" applyBorder="1" applyAlignment="1">
      <alignment horizontal="center"/>
    </xf>
    <xf numFmtId="170" fontId="31" fillId="0" borderId="58" xfId="0" applyNumberFormat="1" applyFont="1" applyBorder="1" applyAlignment="1">
      <alignment horizontal="center"/>
    </xf>
    <xf numFmtId="170" fontId="31" fillId="0" borderId="57" xfId="0" applyNumberFormat="1" applyFont="1" applyBorder="1" applyAlignment="1">
      <alignment horizontal="center"/>
    </xf>
    <xf numFmtId="166" fontId="31" fillId="0" borderId="62" xfId="0" applyNumberFormat="1" applyFont="1" applyFill="1" applyBorder="1" applyAlignment="1">
      <alignment horizontal="center"/>
    </xf>
    <xf numFmtId="166" fontId="31" fillId="0" borderId="76" xfId="0" applyNumberFormat="1" applyFont="1" applyFill="1" applyBorder="1" applyAlignment="1">
      <alignment horizontal="center"/>
    </xf>
    <xf numFmtId="165" fontId="31" fillId="0" borderId="62" xfId="0" applyNumberFormat="1" applyFont="1" applyFill="1" applyBorder="1" applyAlignment="1">
      <alignment horizontal="center"/>
    </xf>
    <xf numFmtId="170" fontId="31" fillId="0" borderId="0" xfId="0" applyNumberFormat="1" applyFont="1" applyFill="1" applyBorder="1" applyAlignment="1">
      <alignment horizontal="center"/>
    </xf>
    <xf numFmtId="166" fontId="11" fillId="5" borderId="69" xfId="0" applyNumberFormat="1" applyFont="1" applyFill="1" applyBorder="1" applyAlignment="1">
      <alignment horizontal="center"/>
    </xf>
    <xf numFmtId="170" fontId="11" fillId="7" borderId="65" xfId="0" applyNumberFormat="1" applyFont="1" applyFill="1" applyBorder="1" applyAlignment="1">
      <alignment horizontal="center"/>
    </xf>
    <xf numFmtId="170" fontId="11" fillId="7" borderId="64" xfId="0" applyNumberFormat="1" applyFont="1" applyFill="1" applyBorder="1" applyAlignment="1">
      <alignment horizontal="center"/>
    </xf>
    <xf numFmtId="0" fontId="31" fillId="0" borderId="0" xfId="0" applyFont="1"/>
    <xf numFmtId="0" fontId="31" fillId="0" borderId="0" xfId="0" applyFont="1" applyAlignment="1">
      <alignment horizontal="center"/>
    </xf>
    <xf numFmtId="166" fontId="31" fillId="0" borderId="0" xfId="0" applyNumberFormat="1" applyFont="1"/>
    <xf numFmtId="3" fontId="0" fillId="0" borderId="0" xfId="0" applyNumberFormat="1"/>
    <xf numFmtId="3" fontId="31" fillId="0" borderId="38" xfId="0" applyNumberFormat="1" applyFont="1" applyFill="1" applyBorder="1" applyAlignment="1">
      <alignment horizontal="center"/>
    </xf>
    <xf numFmtId="166" fontId="31" fillId="0" borderId="38" xfId="0" applyNumberFormat="1" applyFont="1" applyFill="1" applyBorder="1" applyAlignment="1">
      <alignment horizontal="center"/>
    </xf>
    <xf numFmtId="170" fontId="31" fillId="0" borderId="8" xfId="0" applyNumberFormat="1" applyFont="1" applyFill="1" applyBorder="1" applyAlignment="1">
      <alignment horizontal="center"/>
    </xf>
    <xf numFmtId="0" fontId="0" fillId="0" borderId="0" xfId="0" applyFill="1" applyBorder="1"/>
    <xf numFmtId="3" fontId="31" fillId="0" borderId="72" xfId="0" applyNumberFormat="1" applyFont="1" applyFill="1" applyBorder="1" applyAlignment="1">
      <alignment horizontal="center"/>
    </xf>
    <xf numFmtId="3" fontId="31" fillId="0" borderId="77" xfId="0" applyNumberFormat="1" applyFont="1" applyFill="1" applyBorder="1" applyAlignment="1">
      <alignment horizontal="center"/>
    </xf>
    <xf numFmtId="166" fontId="31" fillId="0" borderId="73" xfId="0" applyNumberFormat="1" applyFont="1" applyFill="1" applyBorder="1" applyAlignment="1">
      <alignment horizontal="center"/>
    </xf>
    <xf numFmtId="166" fontId="31" fillId="0" borderId="70" xfId="0" applyNumberFormat="1" applyFont="1" applyFill="1" applyBorder="1" applyAlignment="1">
      <alignment horizontal="center"/>
    </xf>
    <xf numFmtId="166" fontId="31" fillId="0" borderId="77" xfId="0" applyNumberFormat="1" applyFont="1" applyFill="1" applyBorder="1" applyAlignment="1">
      <alignment horizontal="center"/>
    </xf>
    <xf numFmtId="165" fontId="31" fillId="0" borderId="73" xfId="0" applyNumberFormat="1" applyFont="1" applyFill="1" applyBorder="1" applyAlignment="1">
      <alignment horizontal="center"/>
    </xf>
    <xf numFmtId="170" fontId="31" fillId="0" borderId="72" xfId="0" applyNumberFormat="1" applyFont="1" applyFill="1" applyBorder="1" applyAlignment="1">
      <alignment horizontal="center"/>
    </xf>
    <xf numFmtId="170" fontId="31" fillId="0" borderId="71" xfId="0" applyNumberFormat="1" applyFont="1" applyFill="1" applyBorder="1" applyAlignment="1">
      <alignment horizontal="center"/>
    </xf>
    <xf numFmtId="3" fontId="31" fillId="0" borderId="58" xfId="0" applyNumberFormat="1" applyFont="1" applyFill="1" applyBorder="1" applyAlignment="1">
      <alignment horizontal="center"/>
    </xf>
    <xf numFmtId="3" fontId="31" fillId="0" borderId="74" xfId="0" applyNumberFormat="1" applyFont="1" applyFill="1" applyBorder="1" applyAlignment="1">
      <alignment horizontal="center"/>
    </xf>
    <xf numFmtId="166" fontId="31" fillId="0" borderId="59" xfId="0" applyNumberFormat="1" applyFont="1" applyFill="1" applyBorder="1" applyAlignment="1">
      <alignment horizontal="center"/>
    </xf>
    <xf numFmtId="166" fontId="31" fillId="0" borderId="58" xfId="0" applyNumberFormat="1" applyFont="1" applyFill="1" applyBorder="1" applyAlignment="1">
      <alignment horizontal="center"/>
    </xf>
    <xf numFmtId="166" fontId="31" fillId="0" borderId="74" xfId="0" applyNumberFormat="1" applyFont="1" applyFill="1" applyBorder="1" applyAlignment="1">
      <alignment horizontal="center"/>
    </xf>
    <xf numFmtId="165" fontId="31" fillId="0" borderId="59" xfId="0" applyNumberFormat="1" applyFont="1" applyFill="1" applyBorder="1" applyAlignment="1">
      <alignment horizontal="center"/>
    </xf>
    <xf numFmtId="170" fontId="31" fillId="0" borderId="58" xfId="0" applyNumberFormat="1" applyFont="1" applyFill="1" applyBorder="1" applyAlignment="1">
      <alignment horizontal="center"/>
    </xf>
    <xf numFmtId="170" fontId="31" fillId="0" borderId="57" xfId="0" applyNumberFormat="1" applyFont="1" applyFill="1" applyBorder="1" applyAlignment="1">
      <alignment horizontal="center"/>
    </xf>
    <xf numFmtId="0" fontId="33" fillId="0" borderId="0" xfId="0" applyFont="1"/>
    <xf numFmtId="0" fontId="16" fillId="0" borderId="0" xfId="2"/>
    <xf numFmtId="0" fontId="28" fillId="0" borderId="0" xfId="2" applyFont="1"/>
    <xf numFmtId="0" fontId="35" fillId="0" borderId="0" xfId="2" applyFont="1"/>
    <xf numFmtId="165" fontId="35" fillId="0" borderId="0" xfId="2" applyNumberFormat="1" applyFont="1"/>
    <xf numFmtId="0" fontId="35" fillId="0" borderId="0" xfId="2" applyFont="1" applyAlignment="1">
      <alignment horizontal="center"/>
    </xf>
    <xf numFmtId="0" fontId="30" fillId="2" borderId="33" xfId="2" applyFont="1" applyFill="1" applyBorder="1"/>
    <xf numFmtId="0" fontId="30" fillId="2" borderId="32" xfId="2" applyFont="1" applyFill="1" applyBorder="1" applyAlignment="1">
      <alignment wrapText="1"/>
    </xf>
    <xf numFmtId="0" fontId="30" fillId="2" borderId="52" xfId="2" applyFont="1" applyFill="1" applyBorder="1" applyAlignment="1">
      <alignment horizontal="center"/>
    </xf>
    <xf numFmtId="0" fontId="30" fillId="2" borderId="53" xfId="2" applyFont="1" applyFill="1" applyBorder="1" applyAlignment="1">
      <alignment horizontal="center"/>
    </xf>
    <xf numFmtId="0" fontId="30" fillId="2" borderId="54" xfId="2" applyFont="1" applyFill="1" applyBorder="1"/>
    <xf numFmtId="49" fontId="30" fillId="2" borderId="56" xfId="2" applyNumberFormat="1" applyFont="1" applyFill="1" applyBorder="1" applyAlignment="1">
      <alignment horizontal="center" vertical="center"/>
    </xf>
    <xf numFmtId="49" fontId="30" fillId="2" borderId="57" xfId="2" applyNumberFormat="1" applyFont="1" applyFill="1" applyBorder="1" applyAlignment="1">
      <alignment wrapText="1"/>
    </xf>
    <xf numFmtId="49" fontId="30" fillId="2" borderId="58" xfId="2" applyNumberFormat="1" applyFont="1" applyFill="1" applyBorder="1" applyAlignment="1">
      <alignment horizontal="center" vertical="center"/>
    </xf>
    <xf numFmtId="49" fontId="30" fillId="2" borderId="59" xfId="2" applyNumberFormat="1" applyFont="1" applyFill="1" applyBorder="1" applyAlignment="1">
      <alignment horizontal="center" vertical="center"/>
    </xf>
    <xf numFmtId="49" fontId="30" fillId="2" borderId="60" xfId="2" applyNumberFormat="1" applyFont="1" applyFill="1" applyBorder="1" applyAlignment="1">
      <alignment horizontal="center" vertical="center"/>
    </xf>
    <xf numFmtId="1" fontId="30" fillId="2" borderId="56" xfId="2" applyNumberFormat="1" applyFont="1" applyFill="1" applyBorder="1" applyAlignment="1">
      <alignment horizontal="center" vertical="center"/>
    </xf>
    <xf numFmtId="49" fontId="30" fillId="2" borderId="61" xfId="2" applyNumberFormat="1" applyFont="1" applyFill="1" applyBorder="1" applyAlignment="1">
      <alignment horizontal="center" vertical="center"/>
    </xf>
    <xf numFmtId="49" fontId="30" fillId="2" borderId="57" xfId="2" applyNumberFormat="1" applyFont="1" applyFill="1" applyBorder="1" applyAlignment="1">
      <alignment horizontal="center" vertical="center"/>
    </xf>
    <xf numFmtId="0" fontId="31" fillId="0" borderId="8" xfId="2" applyFont="1" applyBorder="1"/>
    <xf numFmtId="3" fontId="31" fillId="0" borderId="0" xfId="2" applyNumberFormat="1" applyFont="1" applyBorder="1" applyAlignment="1">
      <alignment horizontal="center"/>
    </xf>
    <xf numFmtId="166" fontId="31" fillId="0" borderId="62" xfId="2" applyNumberFormat="1" applyFont="1" applyBorder="1" applyAlignment="1">
      <alignment horizontal="center"/>
    </xf>
    <xf numFmtId="166" fontId="31" fillId="5" borderId="60" xfId="2" applyNumberFormat="1" applyFont="1" applyFill="1" applyBorder="1" applyAlignment="1">
      <alignment horizontal="center"/>
    </xf>
    <xf numFmtId="166" fontId="31" fillId="0" borderId="0" xfId="2" applyNumberFormat="1" applyFont="1" applyBorder="1" applyAlignment="1">
      <alignment horizontal="center"/>
    </xf>
    <xf numFmtId="165" fontId="31" fillId="0" borderId="62" xfId="2" applyNumberFormat="1" applyFont="1" applyBorder="1" applyAlignment="1">
      <alignment horizontal="center"/>
    </xf>
    <xf numFmtId="165" fontId="31" fillId="0" borderId="27" xfId="2" applyNumberFormat="1" applyFont="1" applyBorder="1" applyAlignment="1">
      <alignment horizontal="center"/>
    </xf>
    <xf numFmtId="165" fontId="31" fillId="0" borderId="8" xfId="2" applyNumberFormat="1" applyFont="1" applyBorder="1" applyAlignment="1">
      <alignment horizontal="center"/>
    </xf>
    <xf numFmtId="0" fontId="31" fillId="10" borderId="63" xfId="2" applyFont="1" applyFill="1" applyBorder="1"/>
    <xf numFmtId="0" fontId="31" fillId="10" borderId="64" xfId="2" applyFont="1" applyFill="1" applyBorder="1"/>
    <xf numFmtId="3" fontId="31" fillId="10" borderId="65" xfId="2" applyNumberFormat="1" applyFont="1" applyFill="1" applyBorder="1" applyAlignment="1">
      <alignment horizontal="center"/>
    </xf>
    <xf numFmtId="166" fontId="31" fillId="10" borderId="66" xfId="2" applyNumberFormat="1" applyFont="1" applyFill="1" applyBorder="1" applyAlignment="1">
      <alignment horizontal="center"/>
    </xf>
    <xf numFmtId="166" fontId="31" fillId="10" borderId="65" xfId="2" applyNumberFormat="1" applyFont="1" applyFill="1" applyBorder="1" applyAlignment="1">
      <alignment horizontal="center"/>
    </xf>
    <xf numFmtId="165" fontId="31" fillId="10" borderId="66" xfId="2" applyNumberFormat="1" applyFont="1" applyFill="1" applyBorder="1" applyAlignment="1">
      <alignment horizontal="center"/>
    </xf>
    <xf numFmtId="165" fontId="31" fillId="10" borderId="67" xfId="2" applyNumberFormat="1" applyFont="1" applyFill="1" applyBorder="1" applyAlignment="1">
      <alignment horizontal="center"/>
    </xf>
    <xf numFmtId="165" fontId="31" fillId="10" borderId="64" xfId="2" applyNumberFormat="1" applyFont="1" applyFill="1" applyBorder="1" applyAlignment="1">
      <alignment horizontal="center"/>
    </xf>
    <xf numFmtId="0" fontId="31" fillId="11" borderId="63" xfId="2" applyFont="1" applyFill="1" applyBorder="1"/>
    <xf numFmtId="0" fontId="31" fillId="11" borderId="64" xfId="2" applyFont="1" applyFill="1" applyBorder="1"/>
    <xf numFmtId="3" fontId="31" fillId="11" borderId="65" xfId="2" applyNumberFormat="1" applyFont="1" applyFill="1" applyBorder="1" applyAlignment="1">
      <alignment horizontal="center"/>
    </xf>
    <xf numFmtId="166" fontId="31" fillId="11" borderId="66" xfId="2" applyNumberFormat="1" applyFont="1" applyFill="1" applyBorder="1" applyAlignment="1">
      <alignment horizontal="center"/>
    </xf>
    <xf numFmtId="166" fontId="31" fillId="5" borderId="68" xfId="2" applyNumberFormat="1" applyFont="1" applyFill="1" applyBorder="1" applyAlignment="1">
      <alignment horizontal="center"/>
    </xf>
    <xf numFmtId="166" fontId="31" fillId="11" borderId="65" xfId="2" applyNumberFormat="1" applyFont="1" applyFill="1" applyBorder="1" applyAlignment="1">
      <alignment horizontal="center"/>
    </xf>
    <xf numFmtId="165" fontId="31" fillId="11" borderId="66" xfId="2" applyNumberFormat="1" applyFont="1" applyFill="1" applyBorder="1" applyAlignment="1">
      <alignment horizontal="center"/>
    </xf>
    <xf numFmtId="165" fontId="31" fillId="11" borderId="67" xfId="2" applyNumberFormat="1" applyFont="1" applyFill="1" applyBorder="1" applyAlignment="1">
      <alignment horizontal="center"/>
    </xf>
    <xf numFmtId="165" fontId="31" fillId="11" borderId="64" xfId="2" applyNumberFormat="1" applyFont="1" applyFill="1" applyBorder="1" applyAlignment="1">
      <alignment horizontal="center"/>
    </xf>
    <xf numFmtId="0" fontId="31" fillId="0" borderId="39" xfId="2" applyFont="1" applyFill="1" applyBorder="1"/>
    <xf numFmtId="0" fontId="31" fillId="0" borderId="8" xfId="2" applyFont="1" applyFill="1" applyBorder="1"/>
    <xf numFmtId="3" fontId="31" fillId="0" borderId="0" xfId="2" applyNumberFormat="1" applyFont="1" applyFill="1" applyBorder="1" applyAlignment="1">
      <alignment horizontal="center"/>
    </xf>
    <xf numFmtId="166" fontId="31" fillId="0" borderId="65" xfId="2" applyNumberFormat="1" applyFont="1" applyFill="1" applyBorder="1" applyAlignment="1">
      <alignment horizontal="center"/>
    </xf>
    <xf numFmtId="166" fontId="31" fillId="0" borderId="0" xfId="2" applyNumberFormat="1" applyFont="1" applyFill="1" applyBorder="1" applyAlignment="1">
      <alignment horizontal="center"/>
    </xf>
    <xf numFmtId="165" fontId="31" fillId="0" borderId="65" xfId="2" applyNumberFormat="1" applyFont="1" applyFill="1" applyBorder="1" applyAlignment="1">
      <alignment horizontal="center"/>
    </xf>
    <xf numFmtId="165" fontId="31" fillId="0" borderId="0" xfId="2" applyNumberFormat="1" applyFont="1" applyFill="1" applyBorder="1" applyAlignment="1">
      <alignment horizontal="center"/>
    </xf>
    <xf numFmtId="165" fontId="31" fillId="0" borderId="8" xfId="2" applyNumberFormat="1" applyFont="1" applyFill="1" applyBorder="1" applyAlignment="1">
      <alignment horizontal="center"/>
    </xf>
    <xf numFmtId="3" fontId="11" fillId="12" borderId="65" xfId="2" applyNumberFormat="1" applyFont="1" applyFill="1" applyBorder="1" applyAlignment="1">
      <alignment horizontal="center"/>
    </xf>
    <xf numFmtId="166" fontId="11" fillId="12" borderId="66" xfId="2" applyNumberFormat="1" applyFont="1" applyFill="1" applyBorder="1" applyAlignment="1">
      <alignment horizontal="center"/>
    </xf>
    <xf numFmtId="166" fontId="11" fillId="5" borderId="68" xfId="2" applyNumberFormat="1" applyFont="1" applyFill="1" applyBorder="1" applyAlignment="1">
      <alignment horizontal="center"/>
    </xf>
    <xf numFmtId="166" fontId="11" fillId="12" borderId="65" xfId="2" applyNumberFormat="1" applyFont="1" applyFill="1" applyBorder="1" applyAlignment="1">
      <alignment horizontal="center"/>
    </xf>
    <xf numFmtId="165" fontId="11" fillId="12" borderId="66" xfId="2" applyNumberFormat="1" applyFont="1" applyFill="1" applyBorder="1" applyAlignment="1">
      <alignment horizontal="center"/>
    </xf>
    <xf numFmtId="165" fontId="11" fillId="12" borderId="67" xfId="2" applyNumberFormat="1" applyFont="1" applyFill="1" applyBorder="1" applyAlignment="1">
      <alignment horizontal="center"/>
    </xf>
    <xf numFmtId="165" fontId="11" fillId="12" borderId="64" xfId="2" applyNumberFormat="1" applyFont="1" applyFill="1" applyBorder="1" applyAlignment="1">
      <alignment horizontal="center"/>
    </xf>
    <xf numFmtId="0" fontId="31" fillId="0" borderId="0" xfId="2" applyFont="1" applyBorder="1"/>
    <xf numFmtId="0" fontId="31" fillId="0" borderId="0" xfId="2" applyFont="1" applyBorder="1" applyAlignment="1">
      <alignment horizontal="center"/>
    </xf>
    <xf numFmtId="165" fontId="31" fillId="0" borderId="0" xfId="2" applyNumberFormat="1" applyFont="1" applyBorder="1" applyAlignment="1">
      <alignment horizontal="center"/>
    </xf>
    <xf numFmtId="0" fontId="16" fillId="0" borderId="0" xfId="2" applyBorder="1"/>
    <xf numFmtId="3" fontId="11" fillId="8" borderId="65" xfId="2" applyNumberFormat="1" applyFont="1" applyFill="1" applyBorder="1" applyAlignment="1">
      <alignment horizontal="center"/>
    </xf>
    <xf numFmtId="166" fontId="11" fillId="8" borderId="66" xfId="2" applyNumberFormat="1" applyFont="1" applyFill="1" applyBorder="1" applyAlignment="1">
      <alignment horizontal="center"/>
    </xf>
    <xf numFmtId="166" fontId="11" fillId="5" borderId="69" xfId="2" applyNumberFormat="1" applyFont="1" applyFill="1" applyBorder="1" applyAlignment="1">
      <alignment horizontal="center"/>
    </xf>
    <xf numFmtId="166" fontId="11" fillId="8" borderId="65" xfId="2" applyNumberFormat="1" applyFont="1" applyFill="1" applyBorder="1" applyAlignment="1">
      <alignment horizontal="center"/>
    </xf>
    <xf numFmtId="165" fontId="11" fillId="8" borderId="66" xfId="2" applyNumberFormat="1" applyFont="1" applyFill="1" applyBorder="1" applyAlignment="1">
      <alignment horizontal="center"/>
    </xf>
    <xf numFmtId="165" fontId="11" fillId="8" borderId="67" xfId="2" applyNumberFormat="1" applyFont="1" applyFill="1" applyBorder="1" applyAlignment="1">
      <alignment horizontal="center"/>
    </xf>
    <xf numFmtId="165" fontId="11" fillId="8" borderId="64" xfId="2" applyNumberFormat="1" applyFont="1" applyFill="1" applyBorder="1" applyAlignment="1">
      <alignment horizontal="center"/>
    </xf>
    <xf numFmtId="0" fontId="32" fillId="0" borderId="0" xfId="2" applyFont="1" applyAlignment="1">
      <alignment horizontal="center"/>
    </xf>
    <xf numFmtId="3" fontId="31" fillId="0" borderId="0" xfId="2" applyNumberFormat="1" applyFont="1" applyBorder="1"/>
    <xf numFmtId="166" fontId="31" fillId="5" borderId="60" xfId="2" applyNumberFormat="1" applyFont="1" applyFill="1" applyBorder="1"/>
    <xf numFmtId="166" fontId="31" fillId="0" borderId="0" xfId="2" applyNumberFormat="1" applyFont="1" applyBorder="1"/>
    <xf numFmtId="170" fontId="31" fillId="0" borderId="0" xfId="2" applyNumberFormat="1" applyFont="1" applyBorder="1"/>
    <xf numFmtId="170" fontId="31" fillId="0" borderId="8" xfId="2" applyNumberFormat="1" applyFont="1" applyBorder="1"/>
    <xf numFmtId="3" fontId="31" fillId="0" borderId="72" xfId="2" applyNumberFormat="1" applyFont="1" applyBorder="1"/>
    <xf numFmtId="166" fontId="31" fillId="0" borderId="73" xfId="2" applyNumberFormat="1" applyFont="1" applyBorder="1" applyAlignment="1">
      <alignment horizontal="center"/>
    </xf>
    <xf numFmtId="166" fontId="31" fillId="0" borderId="70" xfId="2" applyNumberFormat="1" applyFont="1" applyBorder="1"/>
    <xf numFmtId="166" fontId="31" fillId="0" borderId="72" xfId="2" applyNumberFormat="1" applyFont="1" applyBorder="1"/>
    <xf numFmtId="165" fontId="31" fillId="0" borderId="73" xfId="2" applyNumberFormat="1" applyFont="1" applyBorder="1" applyAlignment="1">
      <alignment horizontal="center"/>
    </xf>
    <xf numFmtId="170" fontId="31" fillId="0" borderId="72" xfId="2" applyNumberFormat="1" applyFont="1" applyBorder="1"/>
    <xf numFmtId="170" fontId="31" fillId="0" borderId="71" xfId="2" applyNumberFormat="1" applyFont="1" applyBorder="1"/>
    <xf numFmtId="3" fontId="31" fillId="0" borderId="56" xfId="2" applyNumberFormat="1" applyFont="1" applyBorder="1"/>
    <xf numFmtId="3" fontId="31" fillId="0" borderId="74" xfId="2" applyNumberFormat="1" applyFont="1" applyBorder="1"/>
    <xf numFmtId="166" fontId="31" fillId="0" borderId="75" xfId="2" applyNumberFormat="1" applyFont="1" applyBorder="1" applyAlignment="1">
      <alignment horizontal="center"/>
    </xf>
    <xf numFmtId="3" fontId="31" fillId="0" borderId="58" xfId="2" applyNumberFormat="1" applyFont="1" applyBorder="1"/>
    <xf numFmtId="166" fontId="31" fillId="0" borderId="59" xfId="2" applyNumberFormat="1" applyFont="1" applyBorder="1" applyAlignment="1">
      <alignment horizontal="center"/>
    </xf>
    <xf numFmtId="166" fontId="31" fillId="5" borderId="68" xfId="2" applyNumberFormat="1" applyFont="1" applyFill="1" applyBorder="1"/>
    <xf numFmtId="166" fontId="31" fillId="0" borderId="56" xfId="2" applyNumberFormat="1" applyFont="1" applyBorder="1"/>
    <xf numFmtId="166" fontId="31" fillId="0" borderId="74" xfId="2" applyNumberFormat="1" applyFont="1" applyBorder="1"/>
    <xf numFmtId="165" fontId="31" fillId="0" borderId="75" xfId="2" applyNumberFormat="1" applyFont="1" applyBorder="1" applyAlignment="1">
      <alignment horizontal="center"/>
    </xf>
    <xf numFmtId="170" fontId="31" fillId="0" borderId="58" xfId="2" applyNumberFormat="1" applyFont="1" applyBorder="1"/>
    <xf numFmtId="170" fontId="31" fillId="0" borderId="57" xfId="2" applyNumberFormat="1" applyFont="1" applyBorder="1"/>
    <xf numFmtId="3" fontId="31" fillId="0" borderId="0" xfId="2" applyNumberFormat="1" applyFont="1" applyFill="1" applyBorder="1"/>
    <xf numFmtId="166" fontId="31" fillId="0" borderId="62" xfId="2" applyNumberFormat="1" applyFont="1" applyFill="1" applyBorder="1" applyAlignment="1">
      <alignment horizontal="center"/>
    </xf>
    <xf numFmtId="166" fontId="31" fillId="0" borderId="76" xfId="2" applyNumberFormat="1" applyFont="1" applyFill="1" applyBorder="1" applyAlignment="1">
      <alignment horizontal="center"/>
    </xf>
    <xf numFmtId="166" fontId="31" fillId="0" borderId="65" xfId="2" applyNumberFormat="1" applyFont="1" applyFill="1" applyBorder="1"/>
    <xf numFmtId="166" fontId="31" fillId="0" borderId="0" xfId="2" applyNumberFormat="1" applyFont="1" applyFill="1" applyBorder="1"/>
    <xf numFmtId="165" fontId="31" fillId="0" borderId="62" xfId="2" applyNumberFormat="1" applyFont="1" applyFill="1" applyBorder="1" applyAlignment="1">
      <alignment horizontal="center"/>
    </xf>
    <xf numFmtId="170" fontId="31" fillId="0" borderId="0" xfId="2" applyNumberFormat="1" applyFont="1" applyFill="1" applyBorder="1"/>
    <xf numFmtId="3" fontId="11" fillId="12" borderId="65" xfId="2" applyNumberFormat="1" applyFont="1" applyFill="1" applyBorder="1"/>
    <xf numFmtId="166" fontId="11" fillId="5" borderId="69" xfId="2" applyNumberFormat="1" applyFont="1" applyFill="1" applyBorder="1"/>
    <xf numFmtId="166" fontId="11" fillId="12" borderId="65" xfId="2" applyNumberFormat="1" applyFont="1" applyFill="1" applyBorder="1"/>
    <xf numFmtId="170" fontId="11" fillId="12" borderId="65" xfId="2" applyNumberFormat="1" applyFont="1" applyFill="1" applyBorder="1"/>
    <xf numFmtId="170" fontId="11" fillId="12" borderId="64" xfId="2" applyNumberFormat="1" applyFont="1" applyFill="1" applyBorder="1"/>
    <xf numFmtId="0" fontId="31" fillId="0" borderId="0" xfId="2" applyFont="1"/>
    <xf numFmtId="0" fontId="31" fillId="0" borderId="0" xfId="2" applyFont="1" applyAlignment="1">
      <alignment horizontal="center"/>
    </xf>
    <xf numFmtId="166" fontId="31" fillId="0" borderId="0" xfId="2" applyNumberFormat="1" applyFont="1"/>
    <xf numFmtId="3" fontId="16" fillId="0" borderId="0" xfId="2" applyNumberFormat="1"/>
    <xf numFmtId="3" fontId="31" fillId="0" borderId="38" xfId="2" applyNumberFormat="1" applyFont="1" applyFill="1" applyBorder="1"/>
    <xf numFmtId="166" fontId="31" fillId="0" borderId="38" xfId="2" applyNumberFormat="1" applyFont="1" applyFill="1" applyBorder="1"/>
    <xf numFmtId="170" fontId="31" fillId="0" borderId="8" xfId="2" applyNumberFormat="1" applyFont="1" applyFill="1" applyBorder="1"/>
    <xf numFmtId="0" fontId="16" fillId="0" borderId="0" xfId="2" applyFill="1" applyBorder="1"/>
    <xf numFmtId="3" fontId="31" fillId="0" borderId="72" xfId="2" applyNumberFormat="1" applyFont="1" applyFill="1" applyBorder="1"/>
    <xf numFmtId="3" fontId="31" fillId="0" borderId="77" xfId="2" applyNumberFormat="1" applyFont="1" applyFill="1" applyBorder="1"/>
    <xf numFmtId="166" fontId="31" fillId="0" borderId="73" xfId="2" applyNumberFormat="1" applyFont="1" applyFill="1" applyBorder="1" applyAlignment="1">
      <alignment horizontal="center"/>
    </xf>
    <xf numFmtId="166" fontId="31" fillId="0" borderId="70" xfId="2" applyNumberFormat="1" applyFont="1" applyFill="1" applyBorder="1"/>
    <xf numFmtId="166" fontId="31" fillId="0" borderId="77" xfId="2" applyNumberFormat="1" applyFont="1" applyFill="1" applyBorder="1"/>
    <xf numFmtId="165" fontId="31" fillId="0" borderId="73" xfId="2" applyNumberFormat="1" applyFont="1" applyFill="1" applyBorder="1" applyAlignment="1">
      <alignment horizontal="center"/>
    </xf>
    <xf numFmtId="170" fontId="31" fillId="0" borderId="72" xfId="2" applyNumberFormat="1" applyFont="1" applyFill="1" applyBorder="1"/>
    <xf numFmtId="170" fontId="31" fillId="0" borderId="71" xfId="2" applyNumberFormat="1" applyFont="1" applyFill="1" applyBorder="1"/>
    <xf numFmtId="3" fontId="31" fillId="0" borderId="58" xfId="2" applyNumberFormat="1" applyFont="1" applyFill="1" applyBorder="1"/>
    <xf numFmtId="3" fontId="31" fillId="0" borderId="74" xfId="2" applyNumberFormat="1" applyFont="1" applyFill="1" applyBorder="1"/>
    <xf numFmtId="166" fontId="31" fillId="0" borderId="59" xfId="2" applyNumberFormat="1" applyFont="1" applyFill="1" applyBorder="1" applyAlignment="1">
      <alignment horizontal="center"/>
    </xf>
    <xf numFmtId="166" fontId="31" fillId="0" borderId="58" xfId="2" applyNumberFormat="1" applyFont="1" applyFill="1" applyBorder="1"/>
    <xf numFmtId="166" fontId="31" fillId="0" borderId="74" xfId="2" applyNumberFormat="1" applyFont="1" applyFill="1" applyBorder="1"/>
    <xf numFmtId="165" fontId="31" fillId="0" borderId="59" xfId="2" applyNumberFormat="1" applyFont="1" applyFill="1" applyBorder="1" applyAlignment="1">
      <alignment horizontal="center"/>
    </xf>
    <xf numFmtId="170" fontId="31" fillId="0" borderId="58" xfId="2" applyNumberFormat="1" applyFont="1" applyFill="1" applyBorder="1"/>
    <xf numFmtId="170" fontId="31" fillId="0" borderId="57" xfId="2" applyNumberFormat="1" applyFont="1" applyFill="1" applyBorder="1"/>
    <xf numFmtId="0" fontId="33" fillId="0" borderId="0" xfId="2" applyFont="1"/>
    <xf numFmtId="49" fontId="37" fillId="2" borderId="54" xfId="0" applyNumberFormat="1" applyFont="1" applyFill="1" applyBorder="1" applyAlignment="1">
      <alignment horizontal="center" vertical="center" wrapText="1"/>
    </xf>
    <xf numFmtId="49" fontId="37" fillId="2" borderId="68" xfId="0" applyNumberFormat="1" applyFont="1" applyFill="1" applyBorder="1" applyAlignment="1">
      <alignment horizontal="center" vertical="center" wrapText="1"/>
    </xf>
    <xf numFmtId="49" fontId="37" fillId="2" borderId="58" xfId="0" applyNumberFormat="1" applyFont="1" applyFill="1" applyBorder="1" applyAlignment="1">
      <alignment horizontal="center" wrapText="1"/>
    </xf>
    <xf numFmtId="49" fontId="37" fillId="2" borderId="68" xfId="0" applyNumberFormat="1" applyFont="1" applyFill="1" applyBorder="1" applyAlignment="1">
      <alignment horizontal="center" wrapText="1"/>
    </xf>
    <xf numFmtId="49" fontId="11" fillId="0" borderId="0" xfId="0" applyNumberFormat="1" applyFont="1"/>
    <xf numFmtId="0" fontId="39" fillId="14" borderId="83" xfId="0" applyFont="1" applyFill="1" applyBorder="1" applyAlignment="1">
      <alignment horizontal="left" vertical="center" wrapText="1"/>
    </xf>
    <xf numFmtId="8" fontId="39" fillId="13" borderId="84" xfId="0" applyNumberFormat="1" applyFont="1" applyFill="1" applyBorder="1" applyAlignment="1">
      <alignment horizontal="center" vertical="center"/>
    </xf>
    <xf numFmtId="8" fontId="39" fillId="13" borderId="79" xfId="0" applyNumberFormat="1" applyFont="1" applyFill="1" applyBorder="1" applyAlignment="1">
      <alignment horizontal="center" vertical="center"/>
    </xf>
    <xf numFmtId="166" fontId="33" fillId="0" borderId="83" xfId="0" applyNumberFormat="1" applyFont="1" applyBorder="1" applyAlignment="1">
      <alignment horizontal="center"/>
    </xf>
    <xf numFmtId="0" fontId="39" fillId="14" borderId="86" xfId="0" applyFont="1" applyFill="1" applyBorder="1" applyAlignment="1">
      <alignment horizontal="left" vertical="center" wrapText="1"/>
    </xf>
    <xf numFmtId="8" fontId="39" fillId="13" borderId="87" xfId="0" applyNumberFormat="1" applyFont="1" applyFill="1" applyBorder="1" applyAlignment="1">
      <alignment horizontal="center" vertical="center"/>
    </xf>
    <xf numFmtId="8" fontId="39" fillId="13" borderId="86" xfId="0" applyNumberFormat="1" applyFont="1" applyFill="1" applyBorder="1" applyAlignment="1">
      <alignment horizontal="center" vertical="center"/>
    </xf>
    <xf numFmtId="166" fontId="33" fillId="0" borderId="86" xfId="0" applyNumberFormat="1" applyFont="1" applyBorder="1" applyAlignment="1">
      <alignment horizontal="center"/>
    </xf>
    <xf numFmtId="0" fontId="38" fillId="14" borderId="89" xfId="0" applyFont="1" applyFill="1" applyBorder="1" applyAlignment="1">
      <alignment horizontal="left" vertical="center"/>
    </xf>
    <xf numFmtId="8" fontId="38" fillId="15" borderId="90" xfId="0" applyNumberFormat="1" applyFont="1" applyFill="1" applyBorder="1" applyAlignment="1">
      <alignment horizontal="center" vertical="center"/>
    </xf>
    <xf numFmtId="8" fontId="38" fillId="15" borderId="89" xfId="0" applyNumberFormat="1" applyFont="1" applyFill="1" applyBorder="1" applyAlignment="1">
      <alignment horizontal="center" vertical="center"/>
    </xf>
    <xf numFmtId="166" fontId="31" fillId="15" borderId="89" xfId="0" applyNumberFormat="1" applyFont="1" applyFill="1" applyBorder="1" applyAlignment="1">
      <alignment horizontal="center"/>
    </xf>
    <xf numFmtId="0" fontId="39" fillId="14" borderId="79" xfId="0" applyFont="1" applyFill="1" applyBorder="1" applyAlignment="1">
      <alignment horizontal="left" vertical="center" wrapText="1"/>
    </xf>
    <xf numFmtId="8" fontId="39" fillId="13" borderId="91" xfId="0" applyNumberFormat="1" applyFont="1" applyFill="1" applyBorder="1" applyAlignment="1">
      <alignment horizontal="center" vertical="center"/>
    </xf>
    <xf numFmtId="166" fontId="33" fillId="0" borderId="79" xfId="0" applyNumberFormat="1" applyFont="1" applyBorder="1" applyAlignment="1">
      <alignment horizontal="center"/>
    </xf>
    <xf numFmtId="0" fontId="38" fillId="14" borderId="81" xfId="0" applyFont="1" applyFill="1" applyBorder="1" applyAlignment="1">
      <alignment horizontal="left" vertical="center"/>
    </xf>
    <xf numFmtId="8" fontId="38" fillId="15" borderId="92" xfId="0" applyNumberFormat="1" applyFont="1" applyFill="1" applyBorder="1" applyAlignment="1">
      <alignment horizontal="center" vertical="center"/>
    </xf>
    <xf numFmtId="8" fontId="38" fillId="15" borderId="81" xfId="0" applyNumberFormat="1" applyFont="1" applyFill="1" applyBorder="1" applyAlignment="1">
      <alignment horizontal="center" vertical="center"/>
    </xf>
    <xf numFmtId="166" fontId="31" fillId="15" borderId="81" xfId="0" applyNumberFormat="1" applyFont="1" applyFill="1" applyBorder="1" applyAlignment="1">
      <alignment horizontal="center"/>
    </xf>
    <xf numFmtId="8" fontId="39" fillId="13" borderId="83" xfId="0" applyNumberFormat="1" applyFont="1" applyFill="1" applyBorder="1" applyAlignment="1">
      <alignment horizontal="center" vertical="center"/>
    </xf>
    <xf numFmtId="8" fontId="39" fillId="13" borderId="0" xfId="0" applyNumberFormat="1" applyFont="1" applyFill="1" applyBorder="1" applyAlignment="1">
      <alignment horizontal="center" vertical="center"/>
    </xf>
    <xf numFmtId="8" fontId="39" fillId="13" borderId="60" xfId="0" applyNumberFormat="1" applyFont="1" applyFill="1" applyBorder="1" applyAlignment="1">
      <alignment horizontal="center" vertical="center"/>
    </xf>
    <xf numFmtId="166" fontId="33" fillId="0" borderId="60" xfId="0" applyNumberFormat="1" applyFont="1" applyBorder="1" applyAlignment="1">
      <alignment horizontal="center"/>
    </xf>
    <xf numFmtId="8" fontId="37" fillId="2" borderId="63" xfId="0" applyNumberFormat="1" applyFont="1" applyFill="1" applyBorder="1" applyAlignment="1">
      <alignment horizontal="center" vertical="center"/>
    </xf>
    <xf numFmtId="8" fontId="37" fillId="2" borderId="68" xfId="0" applyNumberFormat="1" applyFont="1" applyFill="1" applyBorder="1" applyAlignment="1">
      <alignment horizontal="center" vertical="center"/>
    </xf>
    <xf numFmtId="166" fontId="4" fillId="2" borderId="68" xfId="0" applyNumberFormat="1" applyFont="1" applyFill="1" applyBorder="1" applyAlignment="1">
      <alignment horizontal="center"/>
    </xf>
    <xf numFmtId="0" fontId="37" fillId="2" borderId="54" xfId="0" applyFont="1" applyFill="1" applyBorder="1" applyAlignment="1">
      <alignment horizontal="center" wrapText="1"/>
    </xf>
    <xf numFmtId="0" fontId="37" fillId="2" borderId="68" xfId="0" applyFont="1" applyFill="1" applyBorder="1" applyAlignment="1">
      <alignment horizontal="center" wrapText="1"/>
    </xf>
    <xf numFmtId="166" fontId="33" fillId="0" borderId="93" xfId="0" applyNumberFormat="1" applyFont="1" applyBorder="1" applyAlignment="1">
      <alignment horizontal="center"/>
    </xf>
    <xf numFmtId="166" fontId="33" fillId="0" borderId="94" xfId="0" applyNumberFormat="1" applyFont="1" applyBorder="1" applyAlignment="1">
      <alignment horizontal="center"/>
    </xf>
    <xf numFmtId="166" fontId="31" fillId="15" borderId="95" xfId="0" applyNumberFormat="1" applyFont="1" applyFill="1" applyBorder="1" applyAlignment="1">
      <alignment horizontal="center"/>
    </xf>
    <xf numFmtId="8" fontId="37" fillId="2" borderId="61" xfId="0" applyNumberFormat="1" applyFont="1" applyFill="1" applyBorder="1" applyAlignment="1">
      <alignment horizontal="center" vertical="center"/>
    </xf>
    <xf numFmtId="166" fontId="4" fillId="2" borderId="57" xfId="0" applyNumberFormat="1" applyFont="1" applyFill="1" applyBorder="1" applyAlignment="1">
      <alignment horizontal="center"/>
    </xf>
    <xf numFmtId="0" fontId="37" fillId="2" borderId="54" xfId="2" applyFont="1" applyFill="1" applyBorder="1" applyAlignment="1">
      <alignment horizontal="center" wrapText="1"/>
    </xf>
    <xf numFmtId="0" fontId="37" fillId="2" borderId="68" xfId="2" applyFont="1" applyFill="1" applyBorder="1" applyAlignment="1">
      <alignment horizontal="center" wrapText="1"/>
    </xf>
    <xf numFmtId="49" fontId="37" fillId="2" borderId="58" xfId="2" applyNumberFormat="1" applyFont="1" applyFill="1" applyBorder="1" applyAlignment="1">
      <alignment horizontal="center" wrapText="1"/>
    </xf>
    <xf numFmtId="49" fontId="37" fillId="2" borderId="68" xfId="2" applyNumberFormat="1" applyFont="1" applyFill="1" applyBorder="1" applyAlignment="1">
      <alignment horizontal="center" wrapText="1"/>
    </xf>
    <xf numFmtId="0" fontId="38" fillId="14" borderId="69" xfId="2" applyFont="1" applyFill="1" applyBorder="1" applyAlignment="1">
      <alignment horizontal="left" vertical="center" wrapText="1"/>
    </xf>
    <xf numFmtId="0" fontId="38" fillId="14" borderId="81" xfId="2" applyFont="1" applyFill="1" applyBorder="1" applyAlignment="1">
      <alignment horizontal="left" vertical="center"/>
    </xf>
    <xf numFmtId="8" fontId="38" fillId="15" borderId="92" xfId="2" applyNumberFormat="1" applyFont="1" applyFill="1" applyBorder="1" applyAlignment="1">
      <alignment horizontal="center" vertical="center"/>
    </xf>
    <xf numFmtId="8" fontId="38" fillId="15" borderId="81" xfId="2" applyNumberFormat="1" applyFont="1" applyFill="1" applyBorder="1" applyAlignment="1">
      <alignment horizontal="center" vertical="center"/>
    </xf>
    <xf numFmtId="166" fontId="31" fillId="15" borderId="95" xfId="2" applyNumberFormat="1" applyFont="1" applyFill="1" applyBorder="1" applyAlignment="1">
      <alignment horizontal="center"/>
    </xf>
    <xf numFmtId="0" fontId="33" fillId="0" borderId="0" xfId="0" applyFont="1" applyAlignment="1">
      <alignment horizontal="center"/>
    </xf>
    <xf numFmtId="0" fontId="33" fillId="13" borderId="0" xfId="2" applyFont="1" applyFill="1"/>
    <xf numFmtId="0" fontId="39" fillId="16" borderId="29" xfId="2" applyFont="1" applyFill="1" applyBorder="1" applyAlignment="1">
      <alignment horizontal="center" vertical="center" wrapText="1"/>
    </xf>
    <xf numFmtId="0" fontId="39" fillId="16" borderId="32" xfId="2" applyFont="1" applyFill="1" applyBorder="1" applyAlignment="1">
      <alignment horizontal="center" vertical="center" wrapText="1"/>
    </xf>
    <xf numFmtId="0" fontId="39" fillId="16" borderId="58" xfId="2" applyFont="1" applyFill="1" applyBorder="1" applyAlignment="1">
      <alignment horizontal="center" vertical="center" wrapText="1"/>
    </xf>
    <xf numFmtId="0" fontId="39" fillId="16" borderId="57" xfId="2" applyFont="1" applyFill="1" applyBorder="1" applyAlignment="1">
      <alignment horizontal="center" vertical="center" wrapText="1"/>
    </xf>
    <xf numFmtId="0" fontId="41" fillId="17" borderId="98" xfId="2" applyFont="1" applyFill="1" applyBorder="1" applyAlignment="1">
      <alignment horizontal="left" vertical="center" wrapText="1"/>
    </xf>
    <xf numFmtId="8" fontId="42" fillId="13" borderId="98" xfId="2" applyNumberFormat="1" applyFont="1" applyFill="1" applyBorder="1" applyAlignment="1">
      <alignment horizontal="center" vertical="center"/>
    </xf>
    <xf numFmtId="8" fontId="42" fillId="8" borderId="99" xfId="2" applyNumberFormat="1" applyFont="1" applyFill="1" applyBorder="1" applyAlignment="1">
      <alignment horizontal="center" vertical="center"/>
    </xf>
    <xf numFmtId="0" fontId="41" fillId="17" borderId="101" xfId="2" applyFont="1" applyFill="1" applyBorder="1" applyAlignment="1">
      <alignment horizontal="left" vertical="center" wrapText="1"/>
    </xf>
    <xf numFmtId="8" fontId="42" fillId="13" borderId="101" xfId="2" applyNumberFormat="1" applyFont="1" applyFill="1" applyBorder="1" applyAlignment="1">
      <alignment horizontal="center" vertical="center"/>
    </xf>
    <xf numFmtId="8" fontId="42" fillId="8" borderId="102" xfId="2" applyNumberFormat="1" applyFont="1" applyFill="1" applyBorder="1" applyAlignment="1">
      <alignment horizontal="center" vertical="center"/>
    </xf>
    <xf numFmtId="0" fontId="41" fillId="17" borderId="101" xfId="2" applyFont="1" applyFill="1" applyBorder="1" applyAlignment="1">
      <alignment horizontal="left" vertical="center"/>
    </xf>
    <xf numFmtId="8" fontId="43" fillId="9" borderId="101" xfId="2" applyNumberFormat="1" applyFont="1" applyFill="1" applyBorder="1" applyAlignment="1">
      <alignment horizontal="center" vertical="center"/>
    </xf>
    <xf numFmtId="8" fontId="43" fillId="9" borderId="102" xfId="2" applyNumberFormat="1" applyFont="1" applyFill="1" applyBorder="1" applyAlignment="1">
      <alignment horizontal="center" vertical="center"/>
    </xf>
    <xf numFmtId="0" fontId="31" fillId="13" borderId="0" xfId="2" applyFont="1" applyFill="1"/>
    <xf numFmtId="8" fontId="44" fillId="18" borderId="104" xfId="2" applyNumberFormat="1" applyFont="1" applyFill="1" applyBorder="1" applyAlignment="1">
      <alignment horizontal="center" vertical="center"/>
    </xf>
    <xf numFmtId="8" fontId="44" fillId="18" borderId="105" xfId="2" applyNumberFormat="1" applyFont="1" applyFill="1" applyBorder="1" applyAlignment="1">
      <alignment horizontal="center" vertical="center"/>
    </xf>
    <xf numFmtId="0" fontId="11" fillId="13" borderId="0" xfId="2" applyFont="1" applyFill="1"/>
    <xf numFmtId="0" fontId="33" fillId="13" borderId="0" xfId="2" applyFont="1" applyFill="1" applyAlignment="1">
      <alignment horizontal="center"/>
    </xf>
    <xf numFmtId="0" fontId="37" fillId="2" borderId="63" xfId="2" applyFont="1" applyFill="1" applyBorder="1" applyAlignment="1">
      <alignment horizontal="left" vertical="center"/>
    </xf>
    <xf numFmtId="0" fontId="37" fillId="2" borderId="65" xfId="2" applyFont="1" applyFill="1" applyBorder="1" applyAlignment="1">
      <alignment horizontal="left" vertical="center"/>
    </xf>
    <xf numFmtId="8" fontId="43" fillId="9" borderId="65" xfId="2" applyNumberFormat="1" applyFont="1" applyFill="1" applyBorder="1" applyAlignment="1">
      <alignment horizontal="center" vertical="center"/>
    </xf>
    <xf numFmtId="8" fontId="43" fillId="9" borderId="69" xfId="2" applyNumberFormat="1" applyFont="1" applyFill="1" applyBorder="1" applyAlignment="1">
      <alignment horizontal="center" vertical="center"/>
    </xf>
    <xf numFmtId="0" fontId="39" fillId="19" borderId="32" xfId="2" applyFont="1" applyFill="1" applyBorder="1" applyAlignment="1">
      <alignment horizontal="center" wrapText="1"/>
    </xf>
    <xf numFmtId="0" fontId="39" fillId="19" borderId="57" xfId="2" applyFont="1" applyFill="1" applyBorder="1" applyAlignment="1">
      <alignment horizontal="center" wrapText="1"/>
    </xf>
    <xf numFmtId="0" fontId="41" fillId="2" borderId="98" xfId="2" applyFont="1" applyFill="1" applyBorder="1" applyAlignment="1">
      <alignment horizontal="left" vertical="center" wrapText="1"/>
    </xf>
    <xf numFmtId="166" fontId="39" fillId="13" borderId="98" xfId="2" applyNumberFormat="1" applyFont="1" applyFill="1" applyBorder="1" applyAlignment="1">
      <alignment horizontal="center" vertical="center"/>
    </xf>
    <xf numFmtId="166" fontId="39" fillId="8" borderId="99" xfId="2" applyNumberFormat="1" applyFont="1" applyFill="1" applyBorder="1" applyAlignment="1">
      <alignment horizontal="center" vertical="center"/>
    </xf>
    <xf numFmtId="0" fontId="41" fillId="2" borderId="101" xfId="2" applyFont="1" applyFill="1" applyBorder="1" applyAlignment="1">
      <alignment horizontal="left" vertical="center" wrapText="1"/>
    </xf>
    <xf numFmtId="166" fontId="39" fillId="13" borderId="101" xfId="2" applyNumberFormat="1" applyFont="1" applyFill="1" applyBorder="1" applyAlignment="1">
      <alignment horizontal="center" vertical="center"/>
    </xf>
    <xf numFmtId="166" fontId="39" fillId="8" borderId="102" xfId="2" applyNumberFormat="1" applyFont="1" applyFill="1" applyBorder="1" applyAlignment="1">
      <alignment horizontal="center" vertical="center"/>
    </xf>
    <xf numFmtId="166" fontId="39" fillId="0" borderId="101" xfId="2" applyNumberFormat="1" applyFont="1" applyFill="1" applyBorder="1" applyAlignment="1">
      <alignment horizontal="center" vertical="center"/>
    </xf>
    <xf numFmtId="0" fontId="41" fillId="2" borderId="101" xfId="2" applyFont="1" applyFill="1" applyBorder="1" applyAlignment="1">
      <alignment horizontal="left" vertical="center"/>
    </xf>
    <xf numFmtId="166" fontId="38" fillId="9" borderId="101" xfId="2" applyNumberFormat="1" applyFont="1" applyFill="1" applyBorder="1" applyAlignment="1">
      <alignment horizontal="center" vertical="center"/>
    </xf>
    <xf numFmtId="166" fontId="38" fillId="9" borderId="102" xfId="2" applyNumberFormat="1" applyFont="1" applyFill="1" applyBorder="1" applyAlignment="1">
      <alignment horizontal="center" vertical="center"/>
    </xf>
    <xf numFmtId="166" fontId="42" fillId="13" borderId="101" xfId="2" applyNumberFormat="1" applyFont="1" applyFill="1" applyBorder="1" applyAlignment="1">
      <alignment horizontal="center" vertical="center"/>
    </xf>
    <xf numFmtId="166" fontId="42" fillId="8" borderId="102" xfId="2" applyNumberFormat="1" applyFont="1" applyFill="1" applyBorder="1" applyAlignment="1">
      <alignment horizontal="center" vertical="center"/>
    </xf>
    <xf numFmtId="166" fontId="43" fillId="9" borderId="101" xfId="2" applyNumberFormat="1" applyFont="1" applyFill="1" applyBorder="1" applyAlignment="1">
      <alignment horizontal="center" vertical="center"/>
    </xf>
    <xf numFmtId="166" fontId="43" fillId="9" borderId="102" xfId="2" applyNumberFormat="1" applyFont="1" applyFill="1" applyBorder="1" applyAlignment="1">
      <alignment horizontal="center" vertical="center"/>
    </xf>
    <xf numFmtId="166" fontId="44" fillId="18" borderId="104" xfId="2" applyNumberFormat="1" applyFont="1" applyFill="1" applyBorder="1" applyAlignment="1">
      <alignment horizontal="center" vertical="center"/>
    </xf>
    <xf numFmtId="166" fontId="44" fillId="18" borderId="105" xfId="2" applyNumberFormat="1" applyFont="1" applyFill="1" applyBorder="1" applyAlignment="1">
      <alignment horizontal="center" vertical="center"/>
    </xf>
    <xf numFmtId="166" fontId="43" fillId="9" borderId="65" xfId="2" applyNumberFormat="1" applyFont="1" applyFill="1" applyBorder="1" applyAlignment="1">
      <alignment horizontal="center" vertical="center"/>
    </xf>
    <xf numFmtId="166" fontId="43" fillId="9" borderId="69" xfId="2" applyNumberFormat="1" applyFont="1" applyFill="1" applyBorder="1" applyAlignment="1">
      <alignment horizontal="center" vertical="center"/>
    </xf>
    <xf numFmtId="0" fontId="45" fillId="16" borderId="63" xfId="2" applyFont="1" applyFill="1" applyBorder="1" applyAlignment="1">
      <alignment horizontal="center" vertical="center" wrapText="1"/>
    </xf>
    <xf numFmtId="0" fontId="45" fillId="16" borderId="106" xfId="2" applyFont="1" applyFill="1" applyBorder="1" applyAlignment="1">
      <alignment horizontal="center" vertical="center" wrapText="1"/>
    </xf>
    <xf numFmtId="0" fontId="45" fillId="16" borderId="107" xfId="2" applyFont="1" applyFill="1" applyBorder="1" applyAlignment="1">
      <alignment horizontal="center" vertical="center" wrapText="1"/>
    </xf>
    <xf numFmtId="0" fontId="45" fillId="16" borderId="69" xfId="2" applyFont="1" applyFill="1" applyBorder="1" applyAlignment="1">
      <alignment horizontal="center" vertical="center" wrapText="1"/>
    </xf>
    <xf numFmtId="0" fontId="16" fillId="0" borderId="0" xfId="2" applyFont="1"/>
    <xf numFmtId="0" fontId="46" fillId="20" borderId="109" xfId="2" applyFont="1" applyFill="1" applyBorder="1" applyAlignment="1">
      <alignment horizontal="left" vertical="center" wrapText="1"/>
    </xf>
    <xf numFmtId="8" fontId="42" fillId="13" borderId="109" xfId="2" applyNumberFormat="1" applyFont="1" applyFill="1" applyBorder="1" applyAlignment="1">
      <alignment horizontal="center" vertical="center"/>
    </xf>
    <xf numFmtId="8" fontId="42" fillId="8" borderId="110" xfId="2" applyNumberFormat="1" applyFont="1" applyFill="1" applyBorder="1" applyAlignment="1">
      <alignment horizontal="center" vertical="center"/>
    </xf>
    <xf numFmtId="0" fontId="46" fillId="20" borderId="111" xfId="2" applyFont="1" applyFill="1" applyBorder="1" applyAlignment="1">
      <alignment horizontal="left" vertical="center" wrapText="1"/>
    </xf>
    <xf numFmtId="0" fontId="46" fillId="20" borderId="111" xfId="2" applyFont="1" applyFill="1" applyBorder="1" applyAlignment="1">
      <alignment horizontal="left" vertical="center"/>
    </xf>
    <xf numFmtId="8" fontId="43" fillId="9" borderId="109" xfId="2" applyNumberFormat="1" applyFont="1" applyFill="1" applyBorder="1" applyAlignment="1">
      <alignment horizontal="center" vertical="center"/>
    </xf>
    <xf numFmtId="8" fontId="43" fillId="9" borderId="110" xfId="2" applyNumberFormat="1" applyFont="1" applyFill="1" applyBorder="1" applyAlignment="1">
      <alignment horizontal="center" vertical="center"/>
    </xf>
    <xf numFmtId="8" fontId="43" fillId="18" borderId="23" xfId="2" applyNumberFormat="1" applyFont="1" applyFill="1" applyBorder="1" applyAlignment="1">
      <alignment horizontal="center" vertical="center"/>
    </xf>
    <xf numFmtId="8" fontId="43" fillId="18" borderId="68" xfId="2" applyNumberFormat="1" applyFont="1" applyFill="1" applyBorder="1" applyAlignment="1">
      <alignment horizontal="center" vertical="center"/>
    </xf>
    <xf numFmtId="0" fontId="16" fillId="0" borderId="0" xfId="2" applyAlignment="1">
      <alignment horizontal="right"/>
    </xf>
    <xf numFmtId="0" fontId="16" fillId="0" borderId="0" xfId="2" applyAlignment="1">
      <alignment horizontal="center"/>
    </xf>
    <xf numFmtId="0" fontId="47" fillId="16" borderId="63" xfId="2" applyFont="1" applyFill="1" applyBorder="1" applyAlignment="1">
      <alignment horizontal="center" vertical="center" wrapText="1"/>
    </xf>
    <xf numFmtId="0" fontId="47" fillId="16" borderId="106" xfId="2" applyFont="1" applyFill="1" applyBorder="1" applyAlignment="1">
      <alignment horizontal="center" vertical="center" wrapText="1"/>
    </xf>
    <xf numFmtId="0" fontId="47" fillId="16" borderId="107" xfId="2" applyFont="1" applyFill="1" applyBorder="1" applyAlignment="1">
      <alignment horizontal="center" vertical="center" wrapText="1"/>
    </xf>
    <xf numFmtId="0" fontId="47" fillId="16" borderId="114" xfId="2" applyFont="1" applyFill="1" applyBorder="1" applyAlignment="1">
      <alignment horizontal="center" vertical="center" wrapText="1"/>
    </xf>
    <xf numFmtId="0" fontId="47" fillId="16" borderId="69" xfId="2" applyFont="1" applyFill="1" applyBorder="1" applyAlignment="1">
      <alignment horizontal="center" vertical="center" wrapText="1"/>
    </xf>
    <xf numFmtId="8" fontId="42" fillId="13" borderId="115" xfId="2" applyNumberFormat="1" applyFont="1" applyFill="1" applyBorder="1" applyAlignment="1">
      <alignment horizontal="center" vertical="center"/>
    </xf>
    <xf numFmtId="8" fontId="43" fillId="9" borderId="115" xfId="2" applyNumberFormat="1" applyFont="1" applyFill="1" applyBorder="1" applyAlignment="1">
      <alignment horizontal="center" vertical="center"/>
    </xf>
    <xf numFmtId="8" fontId="43" fillId="18" borderId="51" xfId="2" applyNumberFormat="1" applyFont="1" applyFill="1" applyBorder="1" applyAlignment="1">
      <alignment horizontal="center" vertical="center"/>
    </xf>
    <xf numFmtId="49" fontId="47" fillId="16" borderId="107" xfId="2" applyNumberFormat="1" applyFont="1" applyFill="1" applyBorder="1" applyAlignment="1">
      <alignment horizontal="center" vertical="center" wrapText="1"/>
    </xf>
    <xf numFmtId="49" fontId="47" fillId="16" borderId="114" xfId="2" applyNumberFormat="1" applyFont="1" applyFill="1" applyBorder="1" applyAlignment="1">
      <alignment horizontal="center" vertical="center" wrapText="1"/>
    </xf>
    <xf numFmtId="49" fontId="47" fillId="16" borderId="69" xfId="2" applyNumberFormat="1" applyFont="1" applyFill="1" applyBorder="1" applyAlignment="1">
      <alignment horizontal="center" vertical="center" wrapText="1"/>
    </xf>
    <xf numFmtId="166" fontId="46" fillId="20" borderId="109" xfId="2" applyNumberFormat="1" applyFont="1" applyFill="1" applyBorder="1" applyAlignment="1">
      <alignment horizontal="left" vertical="center" wrapText="1"/>
    </xf>
    <xf numFmtId="166" fontId="42" fillId="13" borderId="109" xfId="2" applyNumberFormat="1" applyFont="1" applyFill="1" applyBorder="1" applyAlignment="1">
      <alignment horizontal="center" vertical="center"/>
    </xf>
    <xf numFmtId="166" fontId="42" fillId="13" borderId="115" xfId="2" applyNumberFormat="1" applyFont="1" applyFill="1" applyBorder="1" applyAlignment="1">
      <alignment horizontal="center" vertical="center"/>
    </xf>
    <xf numFmtId="166" fontId="42" fillId="8" borderId="110" xfId="2" applyNumberFormat="1" applyFont="1" applyFill="1" applyBorder="1" applyAlignment="1">
      <alignment horizontal="center" vertical="center"/>
    </xf>
    <xf numFmtId="166" fontId="46" fillId="20" borderId="111" xfId="2" applyNumberFormat="1" applyFont="1" applyFill="1" applyBorder="1" applyAlignment="1">
      <alignment horizontal="left" vertical="center" wrapText="1"/>
    </xf>
    <xf numFmtId="166" fontId="46" fillId="20" borderId="111" xfId="2" applyNumberFormat="1" applyFont="1" applyFill="1" applyBorder="1" applyAlignment="1">
      <alignment horizontal="left" vertical="center"/>
    </xf>
    <xf numFmtId="166" fontId="43" fillId="9" borderId="109" xfId="2" applyNumberFormat="1" applyFont="1" applyFill="1" applyBorder="1" applyAlignment="1">
      <alignment horizontal="center" vertical="center"/>
    </xf>
    <xf numFmtId="166" fontId="43" fillId="9" borderId="115" xfId="2" applyNumberFormat="1" applyFont="1" applyFill="1" applyBorder="1" applyAlignment="1">
      <alignment horizontal="center" vertical="center"/>
    </xf>
    <xf numFmtId="166" fontId="43" fillId="9" borderId="110" xfId="2" applyNumberFormat="1" applyFont="1" applyFill="1" applyBorder="1" applyAlignment="1">
      <alignment horizontal="center" vertical="center"/>
    </xf>
    <xf numFmtId="166" fontId="43" fillId="18" borderId="23" xfId="2" applyNumberFormat="1" applyFont="1" applyFill="1" applyBorder="1" applyAlignment="1">
      <alignment horizontal="center" vertical="center"/>
    </xf>
    <xf numFmtId="166" fontId="43" fillId="18" borderId="51" xfId="2" applyNumberFormat="1" applyFont="1" applyFill="1" applyBorder="1" applyAlignment="1">
      <alignment horizontal="center" vertical="center"/>
    </xf>
    <xf numFmtId="166" fontId="43" fillId="18" borderId="68" xfId="2" applyNumberFormat="1" applyFont="1" applyFill="1" applyBorder="1" applyAlignment="1">
      <alignment horizontal="center" vertical="center"/>
    </xf>
    <xf numFmtId="0" fontId="48" fillId="21" borderId="0" xfId="3" applyFont="1" applyFill="1"/>
    <xf numFmtId="0" fontId="16" fillId="21" borderId="0" xfId="3" applyFill="1"/>
    <xf numFmtId="0" fontId="16" fillId="21" borderId="0" xfId="3" applyFill="1" applyAlignment="1">
      <alignment horizontal="left"/>
    </xf>
    <xf numFmtId="0" fontId="50" fillId="21" borderId="69" xfId="3" applyFont="1" applyFill="1" applyBorder="1" applyAlignment="1">
      <alignment wrapText="1"/>
    </xf>
    <xf numFmtId="0" fontId="49" fillId="21" borderId="116" xfId="3" applyFont="1" applyFill="1" applyBorder="1" applyAlignment="1">
      <alignment horizontal="right" wrapText="1"/>
    </xf>
    <xf numFmtId="0" fontId="49" fillId="21" borderId="0" xfId="3" applyFont="1" applyFill="1" applyBorder="1" applyAlignment="1">
      <alignment wrapText="1"/>
    </xf>
    <xf numFmtId="0" fontId="49" fillId="21" borderId="60" xfId="3" applyFont="1" applyFill="1" applyBorder="1" applyAlignment="1">
      <alignment horizontal="right" wrapText="1"/>
    </xf>
    <xf numFmtId="0" fontId="50" fillId="21" borderId="33" xfId="3" applyFont="1" applyFill="1" applyBorder="1" applyAlignment="1"/>
    <xf numFmtId="0" fontId="49" fillId="21" borderId="32" xfId="3" applyFont="1" applyFill="1" applyBorder="1" applyAlignment="1"/>
    <xf numFmtId="0" fontId="52" fillId="0" borderId="63" xfId="4" applyFont="1" applyBorder="1" applyAlignment="1" applyProtection="1"/>
    <xf numFmtId="0" fontId="49" fillId="21" borderId="65" xfId="3" applyFont="1" applyFill="1" applyBorder="1" applyAlignment="1"/>
    <xf numFmtId="0" fontId="49" fillId="21" borderId="64" xfId="3" applyFont="1" applyFill="1" applyBorder="1" applyAlignment="1"/>
    <xf numFmtId="0" fontId="53" fillId="21" borderId="0" xfId="3" applyFont="1" applyFill="1" applyAlignment="1">
      <alignment vertical="center"/>
    </xf>
    <xf numFmtId="0" fontId="16" fillId="21" borderId="0" xfId="3" applyFill="1" applyAlignment="1">
      <alignment vertical="center"/>
    </xf>
    <xf numFmtId="0" fontId="48" fillId="21" borderId="0" xfId="3" applyFont="1" applyFill="1" applyAlignment="1">
      <alignment vertical="center"/>
    </xf>
    <xf numFmtId="0" fontId="55" fillId="21" borderId="63" xfId="3" applyFont="1" applyFill="1" applyBorder="1" applyAlignment="1">
      <alignment horizontal="left" vertical="center" wrapText="1" indent="1"/>
    </xf>
    <xf numFmtId="0" fontId="54" fillId="21" borderId="33" xfId="3" applyFont="1" applyFill="1" applyBorder="1" applyAlignment="1"/>
    <xf numFmtId="0" fontId="54" fillId="21" borderId="29" xfId="3" applyFont="1" applyFill="1" applyBorder="1" applyAlignment="1"/>
    <xf numFmtId="0" fontId="52" fillId="21" borderId="29" xfId="4" applyFont="1" applyFill="1" applyBorder="1" applyAlignment="1" applyProtection="1"/>
    <xf numFmtId="0" fontId="51" fillId="21" borderId="29" xfId="4" applyFill="1" applyBorder="1" applyAlignment="1" applyProtection="1"/>
    <xf numFmtId="0" fontId="51" fillId="21" borderId="32" xfId="4" applyFill="1" applyBorder="1" applyAlignment="1" applyProtection="1"/>
    <xf numFmtId="0" fontId="16" fillId="21" borderId="8" xfId="3" applyFill="1" applyBorder="1"/>
    <xf numFmtId="0" fontId="16" fillId="21" borderId="57" xfId="3" applyFill="1" applyBorder="1"/>
    <xf numFmtId="0" fontId="53" fillId="21" borderId="0" xfId="3" applyFont="1" applyFill="1"/>
    <xf numFmtId="0" fontId="53" fillId="21" borderId="0" xfId="3" applyFont="1" applyFill="1" applyAlignment="1">
      <alignment horizontal="left" indent="4"/>
    </xf>
    <xf numFmtId="0" fontId="16" fillId="14" borderId="119" xfId="3" applyFill="1" applyBorder="1"/>
    <xf numFmtId="0" fontId="57" fillId="14" borderId="119" xfId="3" applyFont="1" applyFill="1" applyBorder="1"/>
    <xf numFmtId="0" fontId="16" fillId="14" borderId="120" xfId="3" applyFill="1" applyBorder="1"/>
    <xf numFmtId="0" fontId="16" fillId="0" borderId="0" xfId="3"/>
    <xf numFmtId="0" fontId="58" fillId="14" borderId="0" xfId="3" applyFont="1" applyFill="1" applyBorder="1" applyAlignment="1">
      <alignment horizontal="center" vertical="center"/>
    </xf>
    <xf numFmtId="0" fontId="16" fillId="14" borderId="0" xfId="3" applyFill="1" applyBorder="1" applyAlignment="1">
      <alignment horizontal="center" vertical="center"/>
    </xf>
    <xf numFmtId="0" fontId="16" fillId="14" borderId="0" xfId="3" applyFill="1" applyBorder="1"/>
    <xf numFmtId="0" fontId="16" fillId="14" borderId="122" xfId="3" applyFill="1" applyBorder="1"/>
    <xf numFmtId="0" fontId="60" fillId="14" borderId="0" xfId="3" applyFont="1" applyFill="1" applyBorder="1"/>
    <xf numFmtId="0" fontId="16" fillId="14" borderId="0" xfId="3" applyFill="1" applyBorder="1" applyAlignment="1">
      <alignment horizontal="center" vertical="center" wrapText="1"/>
    </xf>
    <xf numFmtId="17" fontId="2" fillId="14" borderId="0" xfId="6" applyNumberFormat="1" applyFont="1" applyFill="1" applyBorder="1" applyAlignment="1">
      <alignment horizontal="center" vertical="center" wrapText="1"/>
    </xf>
    <xf numFmtId="1" fontId="2" fillId="14" borderId="63" xfId="6" applyNumberFormat="1" applyFont="1" applyFill="1" applyBorder="1" applyAlignment="1">
      <alignment horizontal="center" vertical="center" wrapText="1"/>
    </xf>
    <xf numFmtId="1" fontId="2" fillId="14" borderId="69" xfId="3" applyNumberFormat="1" applyFont="1" applyFill="1" applyBorder="1" applyAlignment="1">
      <alignment horizontal="center" vertical="center" wrapText="1"/>
    </xf>
    <xf numFmtId="0" fontId="2" fillId="14" borderId="64" xfId="3" applyFont="1" applyFill="1" applyBorder="1" applyAlignment="1">
      <alignment horizontal="center" vertical="center" wrapText="1"/>
    </xf>
    <xf numFmtId="17" fontId="2" fillId="14" borderId="122" xfId="6" applyNumberFormat="1" applyFont="1" applyFill="1" applyBorder="1" applyAlignment="1">
      <alignment horizontal="center" vertical="center" wrapText="1"/>
    </xf>
    <xf numFmtId="17" fontId="2" fillId="0" borderId="0" xfId="3" applyNumberFormat="1"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14" borderId="0" xfId="3" applyFont="1" applyFill="1" applyBorder="1" applyAlignment="1">
      <alignment horizontal="center" vertical="center" wrapText="1"/>
    </xf>
    <xf numFmtId="10" fontId="16" fillId="14" borderId="0" xfId="10" applyNumberFormat="1" applyFont="1" applyFill="1" applyBorder="1" applyAlignment="1">
      <alignment horizontal="center" vertical="center" wrapText="1"/>
    </xf>
    <xf numFmtId="0" fontId="2" fillId="14" borderId="69" xfId="3" applyFont="1" applyFill="1" applyBorder="1" applyAlignment="1">
      <alignment horizontal="center" vertical="center" wrapText="1"/>
    </xf>
    <xf numFmtId="166" fontId="61" fillId="14" borderId="65" xfId="10" applyNumberFormat="1" applyFont="1" applyFill="1" applyBorder="1" applyAlignment="1">
      <alignment horizontal="center" vertical="center" wrapText="1"/>
    </xf>
    <xf numFmtId="166" fontId="33" fillId="14" borderId="69" xfId="10" applyNumberFormat="1" applyFont="1" applyFill="1" applyBorder="1" applyAlignment="1">
      <alignment horizontal="center" vertical="center" wrapText="1"/>
    </xf>
    <xf numFmtId="165" fontId="62" fillId="14" borderId="64" xfId="10" applyNumberFormat="1" applyFont="1" applyFill="1" applyBorder="1" applyAlignment="1">
      <alignment horizontal="center" vertical="center" wrapText="1"/>
    </xf>
    <xf numFmtId="10" fontId="16" fillId="14" borderId="122" xfId="10" applyNumberFormat="1" applyFont="1" applyFill="1" applyBorder="1" applyAlignment="1">
      <alignment horizontal="center" vertical="center" wrapText="1"/>
    </xf>
    <xf numFmtId="166" fontId="0" fillId="0" borderId="0" xfId="10" applyNumberFormat="1" applyFont="1" applyBorder="1" applyAlignment="1">
      <alignment horizontal="center" vertical="center" wrapText="1"/>
    </xf>
    <xf numFmtId="10" fontId="2" fillId="0" borderId="0" xfId="10" applyNumberFormat="1" applyFont="1" applyBorder="1" applyAlignment="1">
      <alignment horizontal="center" vertical="center" wrapText="1"/>
    </xf>
    <xf numFmtId="0" fontId="2" fillId="14" borderId="29" xfId="3" applyFont="1" applyFill="1" applyBorder="1" applyAlignment="1">
      <alignment horizontal="center" vertical="center" wrapText="1"/>
    </xf>
    <xf numFmtId="166" fontId="33" fillId="14" borderId="65" xfId="10" applyNumberFormat="1" applyFont="1" applyFill="1" applyBorder="1" applyAlignment="1">
      <alignment horizontal="center" vertical="center" wrapText="1"/>
    </xf>
    <xf numFmtId="0" fontId="62" fillId="14" borderId="65" xfId="10" applyNumberFormat="1" applyFont="1" applyFill="1" applyBorder="1" applyAlignment="1">
      <alignment horizontal="center" vertical="center" wrapText="1"/>
    </xf>
    <xf numFmtId="0" fontId="2" fillId="14" borderId="57" xfId="3" applyFont="1" applyFill="1" applyBorder="1" applyAlignment="1">
      <alignment horizontal="center" vertical="center" wrapText="1"/>
    </xf>
    <xf numFmtId="8" fontId="16" fillId="14" borderId="0" xfId="3" applyNumberFormat="1" applyFill="1" applyBorder="1" applyAlignment="1">
      <alignment horizontal="center" vertical="center" wrapText="1"/>
    </xf>
    <xf numFmtId="0" fontId="2" fillId="14" borderId="68" xfId="3" applyFont="1" applyFill="1" applyBorder="1" applyAlignment="1">
      <alignment horizontal="center" vertical="center" wrapText="1"/>
    </xf>
    <xf numFmtId="8" fontId="33" fillId="14" borderId="58" xfId="3" applyNumberFormat="1" applyFont="1" applyFill="1" applyBorder="1" applyAlignment="1">
      <alignment horizontal="center" vertical="center" wrapText="1"/>
    </xf>
    <xf numFmtId="8" fontId="33" fillId="14" borderId="68" xfId="3" applyNumberFormat="1" applyFont="1" applyFill="1" applyBorder="1" applyAlignment="1">
      <alignment horizontal="center" vertical="center" wrapText="1"/>
    </xf>
    <xf numFmtId="166" fontId="2" fillId="14" borderId="57" xfId="10" applyNumberFormat="1" applyFont="1" applyFill="1" applyBorder="1" applyAlignment="1" applyProtection="1">
      <alignment horizontal="center" vertical="center" wrapText="1"/>
    </xf>
    <xf numFmtId="8" fontId="16" fillId="14" borderId="122" xfId="3" applyNumberFormat="1" applyFill="1" applyBorder="1" applyAlignment="1">
      <alignment horizontal="center" vertical="center" wrapText="1"/>
    </xf>
    <xf numFmtId="8" fontId="16" fillId="0" borderId="0" xfId="3" applyNumberFormat="1" applyBorder="1" applyAlignment="1">
      <alignment horizontal="center" vertical="center" wrapText="1"/>
    </xf>
    <xf numFmtId="8" fontId="33" fillId="14" borderId="0" xfId="3" applyNumberFormat="1" applyFont="1" applyFill="1" applyBorder="1" applyAlignment="1">
      <alignment horizontal="center" vertical="center" wrapText="1"/>
    </xf>
    <xf numFmtId="166" fontId="2" fillId="14" borderId="0" xfId="10" applyNumberFormat="1" applyFont="1" applyFill="1" applyBorder="1" applyAlignment="1" applyProtection="1">
      <alignment horizontal="center" vertical="center" wrapText="1"/>
    </xf>
    <xf numFmtId="166" fontId="33" fillId="14" borderId="58" xfId="3" applyNumberFormat="1" applyFont="1" applyFill="1" applyBorder="1" applyAlignment="1">
      <alignment horizontal="center" vertical="center" wrapText="1"/>
    </xf>
    <xf numFmtId="166" fontId="33" fillId="14" borderId="68" xfId="3" applyNumberFormat="1" applyFont="1" applyFill="1" applyBorder="1" applyAlignment="1">
      <alignment horizontal="center" vertical="center" wrapText="1"/>
    </xf>
    <xf numFmtId="165" fontId="2" fillId="14" borderId="57" xfId="10" applyNumberFormat="1" applyFont="1" applyFill="1" applyBorder="1" applyAlignment="1" applyProtection="1">
      <alignment horizontal="center" vertical="center" wrapText="1"/>
    </xf>
    <xf numFmtId="8" fontId="33" fillId="14" borderId="69" xfId="3" applyNumberFormat="1" applyFont="1" applyFill="1" applyBorder="1" applyAlignment="1">
      <alignment horizontal="center" vertical="center" wrapText="1"/>
    </xf>
    <xf numFmtId="166" fontId="2" fillId="14" borderId="69" xfId="10" applyNumberFormat="1" applyFont="1" applyFill="1" applyBorder="1" applyAlignment="1" applyProtection="1">
      <alignment horizontal="center" vertical="center" wrapText="1"/>
    </xf>
    <xf numFmtId="0" fontId="16" fillId="14" borderId="0" xfId="3" applyFill="1" applyBorder="1" applyAlignment="1"/>
    <xf numFmtId="0" fontId="16" fillId="14" borderId="0" xfId="3" applyFill="1" applyAlignment="1"/>
    <xf numFmtId="3" fontId="33" fillId="14" borderId="58" xfId="3" applyNumberFormat="1" applyFont="1" applyFill="1" applyBorder="1" applyAlignment="1">
      <alignment horizontal="center" vertical="center" wrapText="1"/>
    </xf>
    <xf numFmtId="3" fontId="33" fillId="14" borderId="68" xfId="3" applyNumberFormat="1" applyFont="1" applyFill="1" applyBorder="1" applyAlignment="1">
      <alignment horizontal="center" vertical="center" wrapText="1"/>
    </xf>
    <xf numFmtId="38" fontId="33" fillId="14" borderId="69" xfId="3" applyNumberFormat="1" applyFont="1" applyFill="1" applyBorder="1" applyAlignment="1">
      <alignment horizontal="center" vertical="center" wrapText="1"/>
    </xf>
    <xf numFmtId="0" fontId="16" fillId="14" borderId="0" xfId="3" applyFill="1" applyBorder="1" applyAlignment="1">
      <alignment horizontal="left" vertical="center"/>
    </xf>
    <xf numFmtId="0" fontId="65" fillId="14" borderId="0" xfId="3" applyFont="1" applyFill="1" applyBorder="1" applyAlignment="1"/>
    <xf numFmtId="0" fontId="68" fillId="14" borderId="0" xfId="3" applyFont="1" applyFill="1" applyBorder="1" applyAlignment="1">
      <alignment horizontal="center" vertical="center" wrapText="1"/>
    </xf>
    <xf numFmtId="0" fontId="16" fillId="14" borderId="0" xfId="3" applyFill="1" applyBorder="1" applyAlignment="1">
      <alignment horizontal="center"/>
    </xf>
    <xf numFmtId="0" fontId="70" fillId="14" borderId="121" xfId="3" applyFont="1" applyFill="1" applyBorder="1"/>
    <xf numFmtId="0" fontId="70" fillId="14" borderId="0" xfId="3" applyFont="1" applyFill="1" applyBorder="1"/>
    <xf numFmtId="0" fontId="70" fillId="14" borderId="122" xfId="3" applyFont="1" applyFill="1" applyBorder="1"/>
    <xf numFmtId="0" fontId="16" fillId="14" borderId="121" xfId="3" applyFill="1" applyBorder="1"/>
    <xf numFmtId="0" fontId="16" fillId="14" borderId="121" xfId="3" applyFill="1" applyBorder="1" applyAlignment="1"/>
    <xf numFmtId="0" fontId="16" fillId="14" borderId="122" xfId="3" applyFill="1" applyBorder="1" applyAlignment="1"/>
    <xf numFmtId="0" fontId="16" fillId="0" borderId="0" xfId="3" applyFill="1"/>
    <xf numFmtId="0" fontId="16" fillId="14" borderId="130" xfId="3" applyFill="1" applyBorder="1"/>
    <xf numFmtId="0" fontId="16" fillId="14" borderId="131" xfId="3" applyFill="1" applyBorder="1"/>
    <xf numFmtId="3" fontId="16" fillId="14" borderId="131" xfId="3" applyNumberFormat="1" applyFill="1" applyBorder="1"/>
    <xf numFmtId="0" fontId="16" fillId="14" borderId="132" xfId="3" applyFill="1" applyBorder="1"/>
    <xf numFmtId="0" fontId="16" fillId="0" borderId="0" xfId="3" applyFill="1" applyBorder="1"/>
    <xf numFmtId="38" fontId="16" fillId="0" borderId="0" xfId="3" applyNumberFormat="1" applyFill="1" applyBorder="1"/>
    <xf numFmtId="3" fontId="16" fillId="0" borderId="0" xfId="3" applyNumberFormat="1" applyFill="1" applyBorder="1"/>
    <xf numFmtId="38" fontId="16" fillId="0" borderId="0" xfId="3" applyNumberFormat="1"/>
    <xf numFmtId="37" fontId="6" fillId="0" borderId="0" xfId="0" applyNumberFormat="1" applyFont="1"/>
    <xf numFmtId="3" fontId="16" fillId="0" borderId="0" xfId="3" applyNumberFormat="1"/>
    <xf numFmtId="8" fontId="33" fillId="0" borderId="0" xfId="0" applyNumberFormat="1" applyFont="1"/>
    <xf numFmtId="0" fontId="16" fillId="14" borderId="118" xfId="3" applyFill="1" applyBorder="1" applyAlignment="1"/>
    <xf numFmtId="0" fontId="16" fillId="14" borderId="121" xfId="3" applyFill="1" applyBorder="1" applyAlignment="1"/>
    <xf numFmtId="0" fontId="58" fillId="14" borderId="0" xfId="3" applyFont="1" applyFill="1" applyBorder="1" applyAlignment="1">
      <alignment horizontal="center" vertical="center"/>
    </xf>
    <xf numFmtId="49" fontId="59" fillId="14" borderId="0" xfId="3" applyNumberFormat="1" applyFont="1" applyFill="1" applyBorder="1" applyAlignment="1">
      <alignment horizontal="center" vertical="center"/>
    </xf>
    <xf numFmtId="0" fontId="60" fillId="14" borderId="0" xfId="3" applyFont="1" applyFill="1" applyBorder="1" applyAlignment="1">
      <alignment horizontal="center" vertical="center"/>
    </xf>
    <xf numFmtId="49" fontId="61" fillId="14" borderId="58" xfId="3" applyNumberFormat="1" applyFont="1" applyFill="1" applyBorder="1" applyAlignment="1">
      <alignment horizontal="center" vertical="center" wrapText="1"/>
    </xf>
    <xf numFmtId="49" fontId="63" fillId="0" borderId="58" xfId="3" applyNumberFormat="1" applyFont="1" applyBorder="1" applyAlignment="1">
      <alignment horizontal="center" vertical="center" wrapText="1"/>
    </xf>
    <xf numFmtId="49" fontId="64" fillId="14" borderId="58" xfId="3" applyNumberFormat="1" applyFont="1" applyFill="1" applyBorder="1" applyAlignment="1">
      <alignment horizontal="center" vertical="center" wrapText="1"/>
    </xf>
    <xf numFmtId="49" fontId="57" fillId="0" borderId="58" xfId="3" applyNumberFormat="1" applyFont="1" applyBorder="1" applyAlignment="1">
      <alignment horizontal="center" vertical="center" wrapText="1"/>
    </xf>
    <xf numFmtId="0" fontId="66" fillId="14" borderId="0" xfId="3" applyFont="1" applyFill="1" applyBorder="1" applyAlignment="1">
      <alignment horizontal="left" vertical="center" wrapText="1"/>
    </xf>
    <xf numFmtId="0" fontId="67" fillId="14" borderId="0" xfId="3" applyFont="1" applyFill="1" applyBorder="1" applyAlignment="1">
      <alignment horizontal="left" vertical="center"/>
    </xf>
    <xf numFmtId="0" fontId="65" fillId="14" borderId="0" xfId="3" applyFont="1" applyFill="1" applyBorder="1" applyAlignment="1"/>
    <xf numFmtId="0" fontId="69" fillId="14" borderId="123" xfId="3" applyFont="1" applyFill="1" applyBorder="1" applyAlignment="1">
      <alignment horizontal="center" vertical="center" wrapText="1"/>
    </xf>
    <xf numFmtId="0" fontId="0" fillId="0" borderId="124" xfId="0" applyBorder="1" applyAlignment="1"/>
    <xf numFmtId="0" fontId="0" fillId="0" borderId="125" xfId="0" applyBorder="1" applyAlignment="1"/>
    <xf numFmtId="0" fontId="0" fillId="0" borderId="9" xfId="0" applyBorder="1" applyAlignment="1"/>
    <xf numFmtId="0" fontId="0" fillId="0" borderId="0" xfId="0" applyBorder="1" applyAlignment="1"/>
    <xf numFmtId="0" fontId="0" fillId="0" borderId="126" xfId="0" applyBorder="1" applyAlignment="1"/>
    <xf numFmtId="0" fontId="0" fillId="0" borderId="127" xfId="0" applyBorder="1" applyAlignment="1"/>
    <xf numFmtId="0" fontId="0" fillId="0" borderId="128" xfId="0" applyBorder="1" applyAlignment="1"/>
    <xf numFmtId="0" fontId="0" fillId="0" borderId="129" xfId="0" applyBorder="1" applyAlignment="1"/>
    <xf numFmtId="0" fontId="31" fillId="0" borderId="33" xfId="0" applyFont="1" applyBorder="1" applyAlignment="1">
      <alignment horizontal="center" vertical="center"/>
    </xf>
    <xf numFmtId="0" fontId="31" fillId="0" borderId="56" xfId="0" applyFont="1" applyBorder="1" applyAlignment="1">
      <alignment horizontal="center" vertical="center"/>
    </xf>
    <xf numFmtId="0" fontId="26" fillId="0" borderId="0" xfId="0" applyFont="1" applyAlignment="1">
      <alignment horizontal="center"/>
    </xf>
    <xf numFmtId="0" fontId="27" fillId="0" borderId="0" xfId="0" applyFont="1" applyAlignment="1">
      <alignment horizontal="center"/>
    </xf>
    <xf numFmtId="0" fontId="29" fillId="0" borderId="0" xfId="0" applyFont="1" applyFill="1" applyAlignment="1">
      <alignment horizontal="center"/>
    </xf>
    <xf numFmtId="0" fontId="30" fillId="2" borderId="29" xfId="0" applyFont="1" applyFill="1" applyBorder="1" applyAlignment="1">
      <alignment horizontal="center"/>
    </xf>
    <xf numFmtId="166" fontId="30" fillId="2" borderId="29" xfId="0" applyNumberFormat="1" applyFont="1" applyFill="1" applyBorder="1" applyAlignment="1">
      <alignment horizontal="center"/>
    </xf>
    <xf numFmtId="0" fontId="30" fillId="2" borderId="55" xfId="0" applyFont="1" applyFill="1" applyBorder="1" applyAlignment="1">
      <alignment horizontal="center"/>
    </xf>
    <xf numFmtId="0" fontId="30" fillId="2" borderId="32" xfId="0" applyFont="1" applyFill="1" applyBorder="1" applyAlignment="1">
      <alignment horizontal="center"/>
    </xf>
    <xf numFmtId="0" fontId="31" fillId="0" borderId="39" xfId="0" applyFont="1" applyBorder="1" applyAlignment="1">
      <alignment horizontal="center" vertical="center"/>
    </xf>
    <xf numFmtId="0" fontId="11" fillId="7" borderId="63" xfId="0" applyFont="1" applyFill="1" applyBorder="1" applyAlignment="1">
      <alignment horizontal="center"/>
    </xf>
    <xf numFmtId="0" fontId="11" fillId="7" borderId="64" xfId="0" applyFont="1" applyFill="1" applyBorder="1" applyAlignment="1">
      <alignment horizontal="center"/>
    </xf>
    <xf numFmtId="0" fontId="11" fillId="8" borderId="63" xfId="0" applyFont="1" applyFill="1" applyBorder="1" applyAlignment="1">
      <alignment horizontal="center" vertical="center"/>
    </xf>
    <xf numFmtId="0" fontId="11" fillId="8" borderId="64" xfId="0" applyFont="1" applyFill="1" applyBorder="1" applyAlignment="1">
      <alignment horizontal="center" vertical="center"/>
    </xf>
    <xf numFmtId="0" fontId="29" fillId="0" borderId="0" xfId="0" applyFont="1" applyAlignment="1">
      <alignment horizontal="center"/>
    </xf>
    <xf numFmtId="49" fontId="30" fillId="2" borderId="56" xfId="0" applyNumberFormat="1" applyFont="1" applyFill="1" applyBorder="1" applyAlignment="1">
      <alignment horizontal="center" wrapText="1"/>
    </xf>
    <xf numFmtId="49" fontId="30" fillId="2" borderId="57" xfId="0" applyNumberFormat="1" applyFont="1" applyFill="1" applyBorder="1" applyAlignment="1">
      <alignment horizontal="center" wrapText="1"/>
    </xf>
    <xf numFmtId="0" fontId="31" fillId="0" borderId="33" xfId="0" applyFont="1" applyBorder="1" applyAlignment="1">
      <alignment horizontal="left"/>
    </xf>
    <xf numFmtId="0" fontId="31" fillId="0" borderId="32" xfId="0" applyFont="1" applyBorder="1" applyAlignment="1">
      <alignment horizontal="left"/>
    </xf>
    <xf numFmtId="0" fontId="31" fillId="0" borderId="70" xfId="0" applyFont="1" applyBorder="1" applyAlignment="1">
      <alignment horizontal="left"/>
    </xf>
    <xf numFmtId="0" fontId="31" fillId="0" borderId="71" xfId="0" applyFont="1" applyBorder="1" applyAlignment="1">
      <alignment horizontal="left"/>
    </xf>
    <xf numFmtId="0" fontId="31" fillId="0" borderId="56" xfId="0" applyFont="1" applyBorder="1" applyAlignment="1">
      <alignment horizontal="left"/>
    </xf>
    <xf numFmtId="0" fontId="31" fillId="0" borderId="57" xfId="0" applyFont="1" applyBorder="1" applyAlignment="1">
      <alignment horizontal="left"/>
    </xf>
    <xf numFmtId="49" fontId="30" fillId="2" borderId="56" xfId="0" applyNumberFormat="1" applyFont="1" applyFill="1" applyBorder="1" applyAlignment="1">
      <alignment horizontal="center" vertical="center"/>
    </xf>
    <xf numFmtId="49" fontId="30" fillId="2" borderId="57" xfId="0" applyNumberFormat="1" applyFont="1" applyFill="1" applyBorder="1" applyAlignment="1">
      <alignment horizontal="center" vertical="center"/>
    </xf>
    <xf numFmtId="0" fontId="31" fillId="0" borderId="39" xfId="0" applyFont="1" applyFill="1" applyBorder="1" applyAlignment="1">
      <alignment horizontal="left"/>
    </xf>
    <xf numFmtId="0" fontId="31" fillId="0" borderId="8" xfId="0" applyFont="1" applyFill="1" applyBorder="1" applyAlignment="1">
      <alignment horizontal="left"/>
    </xf>
    <xf numFmtId="0" fontId="31" fillId="0" borderId="70" xfId="0" applyFont="1" applyFill="1" applyBorder="1" applyAlignment="1">
      <alignment horizontal="left"/>
    </xf>
    <xf numFmtId="0" fontId="31" fillId="0" borderId="71" xfId="0" applyFont="1" applyFill="1" applyBorder="1" applyAlignment="1">
      <alignment horizontal="left"/>
    </xf>
    <xf numFmtId="0" fontId="31" fillId="0" borderId="56" xfId="0" applyFont="1" applyFill="1" applyBorder="1" applyAlignment="1">
      <alignment horizontal="left"/>
    </xf>
    <xf numFmtId="0" fontId="31" fillId="0" borderId="57" xfId="0" applyFont="1" applyFill="1" applyBorder="1" applyAlignment="1">
      <alignment horizontal="left"/>
    </xf>
    <xf numFmtId="0" fontId="31" fillId="0" borderId="33" xfId="2" applyFont="1" applyBorder="1" applyAlignment="1">
      <alignment horizontal="center" vertical="center"/>
    </xf>
    <xf numFmtId="0" fontId="31" fillId="0" borderId="56" xfId="2" applyFont="1" applyBorder="1" applyAlignment="1">
      <alignment horizontal="center" vertical="center"/>
    </xf>
    <xf numFmtId="0" fontId="34" fillId="0" borderId="0" xfId="2" applyFont="1" applyAlignment="1">
      <alignment horizontal="center"/>
    </xf>
    <xf numFmtId="0" fontId="29" fillId="0" borderId="58" xfId="2" applyFont="1" applyBorder="1" applyAlignment="1">
      <alignment horizontal="center"/>
    </xf>
    <xf numFmtId="0" fontId="30" fillId="2" borderId="29" xfId="2" applyFont="1" applyFill="1" applyBorder="1" applyAlignment="1">
      <alignment horizontal="center"/>
    </xf>
    <xf numFmtId="166" fontId="30" fillId="2" borderId="29" xfId="2" applyNumberFormat="1" applyFont="1" applyFill="1" applyBorder="1" applyAlignment="1">
      <alignment horizontal="center"/>
    </xf>
    <xf numFmtId="0" fontId="30" fillId="2" borderId="55" xfId="2" applyFont="1" applyFill="1" applyBorder="1" applyAlignment="1">
      <alignment horizontal="center"/>
    </xf>
    <xf numFmtId="0" fontId="30" fillId="2" borderId="32" xfId="2" applyFont="1" applyFill="1" applyBorder="1" applyAlignment="1">
      <alignment horizontal="center"/>
    </xf>
    <xf numFmtId="0" fontId="31" fillId="0" borderId="39" xfId="2" applyFont="1" applyBorder="1" applyAlignment="1">
      <alignment horizontal="center" vertical="center"/>
    </xf>
    <xf numFmtId="0" fontId="11" fillId="12" borderId="63" xfId="2" applyFont="1" applyFill="1" applyBorder="1" applyAlignment="1">
      <alignment horizontal="center"/>
    </xf>
    <xf numFmtId="0" fontId="11" fillId="12" borderId="64" xfId="2" applyFont="1" applyFill="1" applyBorder="1" applyAlignment="1">
      <alignment horizontal="center"/>
    </xf>
    <xf numFmtId="0" fontId="11" fillId="8" borderId="63" xfId="2" applyFont="1" applyFill="1" applyBorder="1" applyAlignment="1">
      <alignment horizontal="center" vertical="center"/>
    </xf>
    <xf numFmtId="0" fontId="11" fillId="8" borderId="64" xfId="2" applyFont="1" applyFill="1" applyBorder="1" applyAlignment="1">
      <alignment horizontal="center" vertical="center"/>
    </xf>
    <xf numFmtId="0" fontId="29" fillId="0" borderId="0" xfId="2" applyFont="1" applyAlignment="1">
      <alignment horizontal="center"/>
    </xf>
    <xf numFmtId="49" fontId="30" fillId="2" borderId="56" xfId="2" applyNumberFormat="1" applyFont="1" applyFill="1" applyBorder="1" applyAlignment="1">
      <alignment horizontal="center" wrapText="1"/>
    </xf>
    <xf numFmtId="49" fontId="30" fillId="2" borderId="57" xfId="2" applyNumberFormat="1" applyFont="1" applyFill="1" applyBorder="1" applyAlignment="1">
      <alignment horizontal="center" wrapText="1"/>
    </xf>
    <xf numFmtId="0" fontId="31" fillId="0" borderId="33" xfId="2" applyFont="1" applyBorder="1" applyAlignment="1">
      <alignment horizontal="left"/>
    </xf>
    <xf numFmtId="0" fontId="31" fillId="0" borderId="32" xfId="2" applyFont="1" applyBorder="1" applyAlignment="1">
      <alignment horizontal="left"/>
    </xf>
    <xf numFmtId="0" fontId="31" fillId="0" borderId="70" xfId="2" applyFont="1" applyBorder="1" applyAlignment="1">
      <alignment horizontal="left"/>
    </xf>
    <xf numFmtId="0" fontId="31" fillId="0" borderId="71" xfId="2" applyFont="1" applyBorder="1" applyAlignment="1">
      <alignment horizontal="left"/>
    </xf>
    <xf numFmtId="0" fontId="31" fillId="0" borderId="56" xfId="2" applyFont="1" applyBorder="1" applyAlignment="1">
      <alignment horizontal="left"/>
    </xf>
    <xf numFmtId="0" fontId="31" fillId="0" borderId="57" xfId="2" applyFont="1" applyBorder="1" applyAlignment="1">
      <alignment horizontal="left"/>
    </xf>
    <xf numFmtId="49" fontId="30" fillId="2" borderId="56" xfId="2" applyNumberFormat="1" applyFont="1" applyFill="1" applyBorder="1" applyAlignment="1">
      <alignment horizontal="center" vertical="center"/>
    </xf>
    <xf numFmtId="49" fontId="30" fillId="2" borderId="57" xfId="2" applyNumberFormat="1" applyFont="1" applyFill="1" applyBorder="1" applyAlignment="1">
      <alignment horizontal="center" vertical="center"/>
    </xf>
    <xf numFmtId="0" fontId="31" fillId="0" borderId="39" xfId="2" applyFont="1" applyFill="1" applyBorder="1" applyAlignment="1">
      <alignment horizontal="left"/>
    </xf>
    <xf numFmtId="0" fontId="31" fillId="0" borderId="8" xfId="2" applyFont="1" applyFill="1" applyBorder="1" applyAlignment="1">
      <alignment horizontal="left"/>
    </xf>
    <xf numFmtId="0" fontId="31" fillId="0" borderId="70" xfId="2" applyFont="1" applyFill="1" applyBorder="1" applyAlignment="1">
      <alignment horizontal="left"/>
    </xf>
    <xf numFmtId="0" fontId="31" fillId="0" borderId="71" xfId="2" applyFont="1" applyFill="1" applyBorder="1" applyAlignment="1">
      <alignment horizontal="left"/>
    </xf>
    <xf numFmtId="0" fontId="31" fillId="0" borderId="56" xfId="2" applyFont="1" applyFill="1" applyBorder="1" applyAlignment="1">
      <alignment horizontal="left"/>
    </xf>
    <xf numFmtId="0" fontId="31" fillId="0" borderId="57" xfId="2" applyFont="1" applyFill="1" applyBorder="1" applyAlignment="1">
      <alignment horizontal="left"/>
    </xf>
    <xf numFmtId="0" fontId="37" fillId="2" borderId="78" xfId="0" applyFont="1" applyFill="1" applyBorder="1" applyAlignment="1">
      <alignment horizontal="center" vertical="center" wrapText="1"/>
    </xf>
    <xf numFmtId="0" fontId="37" fillId="2" borderId="80" xfId="0" applyFont="1" applyFill="1" applyBorder="1" applyAlignment="1">
      <alignment horizontal="center" vertical="center" wrapText="1"/>
    </xf>
    <xf numFmtId="0" fontId="37" fillId="2" borderId="29" xfId="0" applyFont="1" applyFill="1" applyBorder="1" applyAlignment="1">
      <alignment horizontal="center" wrapText="1"/>
    </xf>
    <xf numFmtId="0" fontId="37" fillId="2" borderId="79" xfId="0" applyFont="1" applyFill="1" applyBorder="1" applyAlignment="1">
      <alignment horizontal="center" vertical="center"/>
    </xf>
    <xf numFmtId="0" fontId="37" fillId="2" borderId="81" xfId="0" applyFont="1" applyFill="1" applyBorder="1" applyAlignment="1">
      <alignment horizontal="center" vertical="center"/>
    </xf>
    <xf numFmtId="0" fontId="36" fillId="13" borderId="0" xfId="0" applyFont="1" applyFill="1" applyBorder="1" applyAlignment="1">
      <alignment horizontal="center"/>
    </xf>
    <xf numFmtId="49" fontId="37" fillId="2" borderId="78" xfId="0" applyNumberFormat="1" applyFont="1" applyFill="1" applyBorder="1" applyAlignment="1">
      <alignment horizontal="center" vertical="center" wrapText="1"/>
    </xf>
    <xf numFmtId="49" fontId="37" fillId="2" borderId="80" xfId="0" applyNumberFormat="1" applyFont="1" applyFill="1" applyBorder="1" applyAlignment="1">
      <alignment horizontal="center" vertical="center" wrapText="1"/>
    </xf>
    <xf numFmtId="49" fontId="37" fillId="2" borderId="79" xfId="0" applyNumberFormat="1" applyFont="1" applyFill="1" applyBorder="1" applyAlignment="1">
      <alignment horizontal="center" vertical="center" wrapText="1"/>
    </xf>
    <xf numFmtId="49" fontId="37" fillId="2" borderId="81" xfId="0" applyNumberFormat="1" applyFont="1" applyFill="1" applyBorder="1" applyAlignment="1">
      <alignment horizontal="center" vertical="center" wrapText="1"/>
    </xf>
    <xf numFmtId="0" fontId="38" fillId="14" borderId="82" xfId="0" applyFont="1" applyFill="1" applyBorder="1" applyAlignment="1">
      <alignment horizontal="left" vertical="center" wrapText="1"/>
    </xf>
    <xf numFmtId="0" fontId="38" fillId="14" borderId="85" xfId="0" applyFont="1" applyFill="1" applyBorder="1" applyAlignment="1">
      <alignment horizontal="left" vertical="center" wrapText="1"/>
    </xf>
    <xf numFmtId="0" fontId="38" fillId="14" borderId="88" xfId="0" applyFont="1" applyFill="1" applyBorder="1" applyAlignment="1">
      <alignment horizontal="left" vertical="center" wrapText="1"/>
    </xf>
    <xf numFmtId="0" fontId="38" fillId="14" borderId="78" xfId="0" applyFont="1" applyFill="1" applyBorder="1" applyAlignment="1">
      <alignment horizontal="left" vertical="center" wrapText="1"/>
    </xf>
    <xf numFmtId="0" fontId="38" fillId="14" borderId="80" xfId="0" applyFont="1" applyFill="1" applyBorder="1" applyAlignment="1">
      <alignment horizontal="left" vertical="center" wrapText="1"/>
    </xf>
    <xf numFmtId="0" fontId="38" fillId="14" borderId="39" xfId="0" applyFont="1" applyFill="1" applyBorder="1" applyAlignment="1">
      <alignment horizontal="left" vertical="center" wrapText="1"/>
    </xf>
    <xf numFmtId="0" fontId="37" fillId="2" borderId="56" xfId="0" applyFont="1" applyFill="1" applyBorder="1" applyAlignment="1">
      <alignment horizontal="center" vertical="center"/>
    </xf>
    <xf numFmtId="0" fontId="37" fillId="2" borderId="58" xfId="0" applyFont="1" applyFill="1" applyBorder="1" applyAlignment="1">
      <alignment horizontal="center" vertical="center"/>
    </xf>
    <xf numFmtId="0" fontId="36" fillId="13" borderId="0" xfId="0" applyFont="1" applyFill="1" applyAlignment="1">
      <alignment horizontal="center"/>
    </xf>
    <xf numFmtId="0" fontId="37" fillId="2" borderId="63" xfId="0" applyFont="1" applyFill="1" applyBorder="1" applyAlignment="1">
      <alignment horizontal="center" vertical="center"/>
    </xf>
    <xf numFmtId="0" fontId="37" fillId="2" borderId="96" xfId="0" applyFont="1" applyFill="1" applyBorder="1" applyAlignment="1">
      <alignment horizontal="center" vertical="center"/>
    </xf>
    <xf numFmtId="0" fontId="36" fillId="13" borderId="0" xfId="2" applyFont="1" applyFill="1" applyAlignment="1">
      <alignment horizontal="center"/>
    </xf>
    <xf numFmtId="0" fontId="37" fillId="2" borderId="78" xfId="2" applyFont="1" applyFill="1" applyBorder="1" applyAlignment="1">
      <alignment horizontal="center" vertical="center" wrapText="1"/>
    </xf>
    <xf numFmtId="0" fontId="37" fillId="2" borderId="80" xfId="2" applyFont="1" applyFill="1" applyBorder="1" applyAlignment="1">
      <alignment horizontal="center" vertical="center" wrapText="1"/>
    </xf>
    <xf numFmtId="0" fontId="37" fillId="2" borderId="29" xfId="2" applyFont="1" applyFill="1" applyBorder="1" applyAlignment="1">
      <alignment horizontal="center" wrapText="1"/>
    </xf>
    <xf numFmtId="0" fontId="37" fillId="2" borderId="79" xfId="2" applyFont="1" applyFill="1" applyBorder="1" applyAlignment="1">
      <alignment horizontal="center" vertical="center"/>
    </xf>
    <xf numFmtId="0" fontId="37" fillId="2" borderId="81" xfId="2" applyFont="1" applyFill="1" applyBorder="1" applyAlignment="1">
      <alignment horizontal="center" vertical="center"/>
    </xf>
    <xf numFmtId="0" fontId="41" fillId="17" borderId="100" xfId="2" applyFont="1" applyFill="1" applyBorder="1" applyAlignment="1">
      <alignment horizontal="left" vertical="center" wrapText="1"/>
    </xf>
    <xf numFmtId="0" fontId="40" fillId="2" borderId="63" xfId="2" applyFont="1" applyFill="1" applyBorder="1" applyAlignment="1">
      <alignment horizontal="center" vertical="center"/>
    </xf>
    <xf numFmtId="0" fontId="40" fillId="2" borderId="65" xfId="2" applyFont="1" applyFill="1" applyBorder="1" applyAlignment="1">
      <alignment horizontal="center" vertical="center"/>
    </xf>
    <xf numFmtId="0" fontId="40" fillId="2" borderId="64" xfId="2" applyFont="1" applyFill="1" applyBorder="1" applyAlignment="1">
      <alignment horizontal="center" vertical="center"/>
    </xf>
    <xf numFmtId="0" fontId="39" fillId="16" borderId="33" xfId="2" applyFont="1" applyFill="1" applyBorder="1" applyAlignment="1">
      <alignment horizontal="center" vertical="center" wrapText="1"/>
    </xf>
    <xf numFmtId="0" fontId="39" fillId="16" borderId="56" xfId="2" applyFont="1" applyFill="1" applyBorder="1" applyAlignment="1">
      <alignment horizontal="center" vertical="center" wrapText="1"/>
    </xf>
    <xf numFmtId="0" fontId="39" fillId="16" borderId="29" xfId="2" applyFont="1" applyFill="1" applyBorder="1" applyAlignment="1">
      <alignment horizontal="center" vertical="center" wrapText="1"/>
    </xf>
    <xf numFmtId="0" fontId="39" fillId="16" borderId="58" xfId="2" applyFont="1" applyFill="1" applyBorder="1" applyAlignment="1">
      <alignment horizontal="center" vertical="center" wrapText="1"/>
    </xf>
    <xf numFmtId="0" fontId="41" fillId="17" borderId="97" xfId="2" applyFont="1" applyFill="1" applyBorder="1" applyAlignment="1">
      <alignment horizontal="left" vertical="center" wrapText="1"/>
    </xf>
    <xf numFmtId="0" fontId="37" fillId="17" borderId="103" xfId="2" applyFont="1" applyFill="1" applyBorder="1" applyAlignment="1">
      <alignment horizontal="left" vertical="center"/>
    </xf>
    <xf numFmtId="0" fontId="37" fillId="17" borderId="104" xfId="2" applyFont="1" applyFill="1" applyBorder="1" applyAlignment="1">
      <alignment horizontal="left" vertical="center"/>
    </xf>
    <xf numFmtId="0" fontId="41" fillId="2" borderId="97" xfId="2" applyFont="1" applyFill="1" applyBorder="1" applyAlignment="1">
      <alignment horizontal="left" vertical="center" wrapText="1"/>
    </xf>
    <xf numFmtId="0" fontId="41" fillId="2" borderId="100" xfId="2" applyFont="1" applyFill="1" applyBorder="1" applyAlignment="1">
      <alignment horizontal="left" vertical="center" wrapText="1"/>
    </xf>
    <xf numFmtId="0" fontId="39" fillId="19" borderId="33" xfId="2" applyFont="1" applyFill="1" applyBorder="1" applyAlignment="1">
      <alignment horizontal="center" vertical="center" wrapText="1"/>
    </xf>
    <xf numFmtId="0" fontId="39" fillId="19" borderId="56" xfId="2" applyFont="1" applyFill="1" applyBorder="1" applyAlignment="1">
      <alignment horizontal="center" vertical="center" wrapText="1"/>
    </xf>
    <xf numFmtId="0" fontId="39" fillId="19" borderId="29" xfId="2" applyFont="1" applyFill="1" applyBorder="1" applyAlignment="1">
      <alignment horizontal="center" vertical="center" wrapText="1"/>
    </xf>
    <xf numFmtId="0" fontId="39" fillId="19" borderId="58" xfId="2" applyFont="1" applyFill="1" applyBorder="1" applyAlignment="1">
      <alignment horizontal="center" vertical="center" wrapText="1"/>
    </xf>
    <xf numFmtId="0" fontId="37" fillId="2" borderId="103" xfId="2" applyFont="1" applyFill="1" applyBorder="1" applyAlignment="1">
      <alignment horizontal="left" vertical="center"/>
    </xf>
    <xf numFmtId="0" fontId="37" fillId="2" borderId="104" xfId="2" applyFont="1" applyFill="1" applyBorder="1" applyAlignment="1">
      <alignment horizontal="left" vertical="center"/>
    </xf>
    <xf numFmtId="0" fontId="40" fillId="2" borderId="63" xfId="2" applyFont="1" applyFill="1" applyBorder="1" applyAlignment="1">
      <alignment horizontal="center"/>
    </xf>
    <xf numFmtId="0" fontId="40" fillId="2" borderId="65" xfId="2" applyFont="1" applyFill="1" applyBorder="1" applyAlignment="1">
      <alignment horizontal="center"/>
    </xf>
    <xf numFmtId="0" fontId="40" fillId="2" borderId="64" xfId="2" applyFont="1" applyFill="1" applyBorder="1" applyAlignment="1">
      <alignment horizontal="center"/>
    </xf>
    <xf numFmtId="0" fontId="46" fillId="20" borderId="108" xfId="2" applyFont="1" applyFill="1" applyBorder="1" applyAlignment="1">
      <alignment horizontal="left" vertical="center" wrapText="1"/>
    </xf>
    <xf numFmtId="0" fontId="46" fillId="20" borderId="112" xfId="2" applyFont="1" applyFill="1" applyBorder="1" applyAlignment="1">
      <alignment horizontal="left" vertical="center" wrapText="1"/>
    </xf>
    <xf numFmtId="0" fontId="46" fillId="20" borderId="113" xfId="2" applyFont="1" applyFill="1" applyBorder="1" applyAlignment="1">
      <alignment horizontal="left" vertical="center" wrapText="1"/>
    </xf>
    <xf numFmtId="0" fontId="40" fillId="2" borderId="0" xfId="2" applyFont="1" applyFill="1" applyAlignment="1">
      <alignment horizontal="center"/>
    </xf>
    <xf numFmtId="166" fontId="46" fillId="20" borderId="108" xfId="2" applyNumberFormat="1" applyFont="1" applyFill="1" applyBorder="1" applyAlignment="1">
      <alignment horizontal="left" vertical="center" wrapText="1"/>
    </xf>
    <xf numFmtId="166" fontId="46" fillId="20" borderId="112" xfId="2" applyNumberFormat="1" applyFont="1" applyFill="1" applyBorder="1" applyAlignment="1">
      <alignment horizontal="left" vertical="center" wrapText="1"/>
    </xf>
    <xf numFmtId="166" fontId="46" fillId="20" borderId="113" xfId="2" applyNumberFormat="1" applyFont="1" applyFill="1" applyBorder="1" applyAlignment="1">
      <alignment horizontal="left" vertical="center" wrapText="1"/>
    </xf>
    <xf numFmtId="0" fontId="49" fillId="21" borderId="63" xfId="3" applyFont="1" applyFill="1" applyBorder="1" applyAlignment="1">
      <alignment wrapText="1"/>
    </xf>
    <xf numFmtId="0" fontId="49" fillId="21" borderId="64" xfId="3" applyFont="1" applyFill="1" applyBorder="1" applyAlignment="1">
      <alignment wrapText="1"/>
    </xf>
    <xf numFmtId="0" fontId="49" fillId="21" borderId="63" xfId="3" applyFont="1" applyFill="1" applyBorder="1" applyAlignment="1">
      <alignment horizontal="center" wrapText="1"/>
    </xf>
    <xf numFmtId="0" fontId="49" fillId="21" borderId="64" xfId="3" applyFont="1" applyFill="1" applyBorder="1" applyAlignment="1">
      <alignment horizontal="center" wrapText="1"/>
    </xf>
    <xf numFmtId="0" fontId="49" fillId="21" borderId="63" xfId="3" applyFont="1" applyFill="1" applyBorder="1" applyAlignment="1">
      <alignment horizontal="left" wrapText="1"/>
    </xf>
    <xf numFmtId="0" fontId="49" fillId="21" borderId="65" xfId="3" applyFont="1" applyFill="1" applyBorder="1" applyAlignment="1">
      <alignment horizontal="left" wrapText="1"/>
    </xf>
    <xf numFmtId="0" fontId="49" fillId="21" borderId="64" xfId="3" applyFont="1" applyFill="1" applyBorder="1" applyAlignment="1">
      <alignment horizontal="left" wrapText="1"/>
    </xf>
    <xf numFmtId="0" fontId="49" fillId="21" borderId="117" xfId="3" applyFont="1" applyFill="1" applyBorder="1" applyAlignment="1">
      <alignment wrapText="1"/>
    </xf>
    <xf numFmtId="0" fontId="49" fillId="21" borderId="32" xfId="3" applyFont="1" applyFill="1" applyBorder="1" applyAlignment="1">
      <alignment wrapText="1"/>
    </xf>
    <xf numFmtId="0" fontId="49" fillId="21" borderId="65" xfId="3" applyFont="1" applyFill="1" applyBorder="1" applyAlignment="1">
      <alignment horizontal="left"/>
    </xf>
    <xf numFmtId="0" fontId="49" fillId="21" borderId="64" xfId="3" applyFont="1" applyFill="1" applyBorder="1" applyAlignment="1">
      <alignment horizontal="left"/>
    </xf>
    <xf numFmtId="0" fontId="54" fillId="21" borderId="56" xfId="3" applyFont="1" applyFill="1" applyBorder="1" applyAlignment="1">
      <alignment horizontal="left" vertical="center"/>
    </xf>
    <xf numFmtId="0" fontId="54" fillId="21" borderId="58" xfId="3" applyFont="1" applyFill="1" applyBorder="1" applyAlignment="1">
      <alignment horizontal="left" vertical="center"/>
    </xf>
    <xf numFmtId="0" fontId="54" fillId="21" borderId="63" xfId="3" applyFont="1" applyFill="1" applyBorder="1" applyAlignment="1">
      <alignment horizontal="left" vertical="center" wrapText="1"/>
    </xf>
    <xf numFmtId="0" fontId="54" fillId="21" borderId="65" xfId="3" applyFont="1" applyFill="1" applyBorder="1" applyAlignment="1">
      <alignment horizontal="left" vertical="center" wrapText="1"/>
    </xf>
    <xf numFmtId="0" fontId="54" fillId="21" borderId="64" xfId="3" applyFont="1" applyFill="1" applyBorder="1" applyAlignment="1">
      <alignment horizontal="left" vertical="center" wrapText="1"/>
    </xf>
    <xf numFmtId="0" fontId="54" fillId="21" borderId="63" xfId="3" applyFont="1" applyFill="1" applyBorder="1" applyAlignment="1">
      <alignment horizontal="left" vertical="top" wrapText="1"/>
    </xf>
    <xf numFmtId="0" fontId="54" fillId="21" borderId="65" xfId="3" applyFont="1" applyFill="1" applyBorder="1" applyAlignment="1">
      <alignment horizontal="left" vertical="top" wrapText="1"/>
    </xf>
    <xf numFmtId="0" fontId="54" fillId="21" borderId="64" xfId="3" applyFont="1" applyFill="1" applyBorder="1" applyAlignment="1">
      <alignment horizontal="left" vertical="top" wrapText="1"/>
    </xf>
    <xf numFmtId="0" fontId="49" fillId="21" borderId="63" xfId="3" applyFont="1" applyFill="1" applyBorder="1" applyAlignment="1"/>
    <xf numFmtId="0" fontId="49" fillId="21" borderId="64" xfId="3" applyFont="1" applyFill="1" applyBorder="1" applyAlignment="1"/>
    <xf numFmtId="0" fontId="54" fillId="21" borderId="63" xfId="3" applyFont="1" applyFill="1" applyBorder="1" applyAlignment="1">
      <alignment horizontal="left" vertical="center" wrapText="1" indent="1"/>
    </xf>
    <xf numFmtId="0" fontId="54" fillId="21" borderId="65" xfId="3" applyFont="1" applyFill="1" applyBorder="1" applyAlignment="1">
      <alignment horizontal="left" vertical="center" wrapText="1" indent="1"/>
    </xf>
    <xf numFmtId="0" fontId="54" fillId="21" borderId="64" xfId="3" applyFont="1" applyFill="1" applyBorder="1" applyAlignment="1">
      <alignment horizontal="left" vertical="center" wrapText="1" indent="1"/>
    </xf>
    <xf numFmtId="0" fontId="49" fillId="21" borderId="63" xfId="3" applyFont="1" applyFill="1" applyBorder="1" applyAlignment="1">
      <alignment horizontal="left" vertical="center" wrapText="1" indent="1"/>
    </xf>
    <xf numFmtId="0" fontId="49" fillId="21" borderId="65" xfId="3" applyFont="1" applyFill="1" applyBorder="1" applyAlignment="1">
      <alignment horizontal="left" vertical="center" wrapText="1" indent="1"/>
    </xf>
    <xf numFmtId="0" fontId="49" fillId="21" borderId="64" xfId="3" applyFont="1" applyFill="1" applyBorder="1" applyAlignment="1">
      <alignment horizontal="left" vertical="center" wrapText="1" indent="1"/>
    </xf>
    <xf numFmtId="0" fontId="54" fillId="21" borderId="39" xfId="3" applyNumberFormat="1" applyFont="1" applyFill="1" applyBorder="1" applyAlignment="1">
      <alignment horizontal="left" wrapText="1"/>
    </xf>
    <xf numFmtId="0" fontId="54" fillId="21" borderId="0" xfId="3" applyNumberFormat="1" applyFont="1" applyFill="1" applyBorder="1" applyAlignment="1">
      <alignment horizontal="left" wrapText="1"/>
    </xf>
    <xf numFmtId="0" fontId="54" fillId="21" borderId="8" xfId="3" applyNumberFormat="1" applyFont="1" applyFill="1" applyBorder="1" applyAlignment="1">
      <alignment horizontal="left" wrapText="1"/>
    </xf>
    <xf numFmtId="0" fontId="54" fillId="21" borderId="39" xfId="3" applyFont="1" applyFill="1" applyBorder="1" applyAlignment="1">
      <alignment horizontal="left" vertical="center" wrapText="1"/>
    </xf>
    <xf numFmtId="0" fontId="54" fillId="21" borderId="0" xfId="3" applyFont="1" applyFill="1" applyBorder="1" applyAlignment="1">
      <alignment horizontal="left" vertical="center"/>
    </xf>
  </cellXfs>
  <cellStyles count="11">
    <cellStyle name="Comma 2" xfId="5"/>
    <cellStyle name="Comma 2 2" xfId="6"/>
    <cellStyle name="Hyperlink" xfId="4" builtinId="8"/>
    <cellStyle name="Normal" xfId="0" builtinId="0"/>
    <cellStyle name="Normal 2" xfId="2"/>
    <cellStyle name="Normal 2 2" xfId="3"/>
    <cellStyle name="Normal 2 3" xfId="7"/>
    <cellStyle name="Normal 3" xfId="8"/>
    <cellStyle name="Normal_AGOSTO 96" xfId="1"/>
    <cellStyle name="Percent 2" xfId="9"/>
    <cellStyle name="Percent 2 2" xfId="10"/>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January 2013</a:t>
            </a:r>
          </a:p>
        </c:rich>
      </c:tx>
      <c:layout>
        <c:manualLayout>
          <c:xMode val="edge"/>
          <c:yMode val="edge"/>
          <c:x val="0.17195558757048116"/>
          <c:y val="5.8252427184466021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05"/>
          <c:y val="0.20720740004586805"/>
          <c:w val="0.73575068100714569"/>
          <c:h val="0.63125609298838203"/>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dLbls>
          <c:cat>
            <c:numRef>
              <c:f>'SUMMARY DASHBOARD'!$E$7:$F$7</c:f>
              <c:numCache>
                <c:formatCode>0</c:formatCode>
                <c:ptCount val="2"/>
                <c:pt idx="0">
                  <c:v>2013</c:v>
                </c:pt>
                <c:pt idx="1">
                  <c:v>2012</c:v>
                </c:pt>
              </c:numCache>
            </c:numRef>
          </c:cat>
          <c:val>
            <c:numRef>
              <c:f>'SUMMARY DASHBOARD'!$E$8:$F$8</c:f>
              <c:numCache>
                <c:formatCode>0.0%</c:formatCode>
                <c:ptCount val="2"/>
                <c:pt idx="0">
                  <c:v>0.6747638489892035</c:v>
                </c:pt>
                <c:pt idx="1">
                  <c:v>0.65994017622962897</c:v>
                </c:pt>
              </c:numCache>
            </c:numRef>
          </c:val>
        </c:ser>
        <c:dLbls>
          <c:showLegendKey val="0"/>
          <c:showVal val="0"/>
          <c:showCatName val="0"/>
          <c:showSerName val="0"/>
          <c:showPercent val="0"/>
          <c:showBubbleSize val="0"/>
        </c:dLbls>
        <c:gapWidth val="150"/>
        <c:shape val="box"/>
        <c:axId val="139211136"/>
        <c:axId val="139212672"/>
        <c:axId val="0"/>
      </c:bar3DChart>
      <c:dateAx>
        <c:axId val="13921113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39212672"/>
        <c:crosses val="autoZero"/>
        <c:auto val="0"/>
        <c:lblOffset val="100"/>
        <c:baseTimeUnit val="days"/>
      </c:dateAx>
      <c:valAx>
        <c:axId val="139212672"/>
        <c:scaling>
          <c:orientation val="minMax"/>
          <c:max val="0.9"/>
          <c:min val="0.300000000000000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39211136"/>
        <c:crosses val="autoZero"/>
        <c:crossBetween val="between"/>
      </c:valAx>
      <c:spPr>
        <a:noFill/>
        <a:ln w="25400">
          <a:noFill/>
        </a:ln>
      </c:spPr>
    </c:plotArea>
    <c:plotVisOnly val="1"/>
    <c:dispBlanksAs val="gap"/>
    <c:showDLblsOverMax val="0"/>
  </c:chart>
  <c:spPr>
    <a:ln cap="rnd">
      <a:solidFill>
        <a:srgbClr val="4F81BD"/>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544" l="0.70000000000000062" r="0.70000000000000062" t="0.750000000000005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Average Room Rate (ARR$) </a:t>
            </a:r>
          </a:p>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January 2013</a:t>
            </a:r>
          </a:p>
        </c:rich>
      </c:tx>
      <c:layout>
        <c:manualLayout>
          <c:xMode val="edge"/>
          <c:yMode val="edge"/>
          <c:x val="0.21489451476793256"/>
          <c:y val="1.9704244286537373E-2"/>
        </c:manualLayout>
      </c:layout>
      <c:overlay val="0"/>
    </c:title>
    <c:autoTitleDeleted val="0"/>
    <c:view3D>
      <c:rotX val="15"/>
      <c:rotY val="20"/>
      <c:depthPercent val="100"/>
      <c:rAngAx val="1"/>
    </c:view3D>
    <c:floor>
      <c:thickness val="0"/>
    </c:floor>
    <c:sideWall>
      <c:thickness val="0"/>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sideWall>
    <c:backWall>
      <c:thickness val="0"/>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backWall>
    <c:plotArea>
      <c:layout>
        <c:manualLayout>
          <c:layoutTarget val="inner"/>
          <c:xMode val="edge"/>
          <c:yMode val="edge"/>
          <c:x val="0.17357496979544221"/>
          <c:y val="0.22275796170639994"/>
          <c:w val="0.69975886347540606"/>
          <c:h val="0.57580995923896605"/>
        </c:manualLayout>
      </c:layout>
      <c:bar3DChart>
        <c:barDir val="bar"/>
        <c:grouping val="clustered"/>
        <c:varyColors val="0"/>
        <c:ser>
          <c:idx val="0"/>
          <c:order val="0"/>
          <c:tx>
            <c:strRef>
              <c:f>'SUMMARY DASHBOARD'!$D$11</c:f>
              <c:strCache>
                <c:ptCount val="1"/>
                <c:pt idx="0">
                  <c:v>ARR$</c:v>
                </c:pt>
              </c:strCache>
            </c:strRef>
          </c:tx>
          <c:invertIfNegative val="0"/>
          <c:dLbls>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dLbls>
          <c:cat>
            <c:numRef>
              <c:f>'SUMMARY DASHBOARD'!$E$10:$F$10</c:f>
              <c:numCache>
                <c:formatCode>0</c:formatCode>
                <c:ptCount val="2"/>
                <c:pt idx="0">
                  <c:v>2013</c:v>
                </c:pt>
                <c:pt idx="1">
                  <c:v>2012</c:v>
                </c:pt>
              </c:numCache>
            </c:numRef>
          </c:cat>
          <c:val>
            <c:numRef>
              <c:f>'SUMMARY DASHBOARD'!$E$11:$F$11</c:f>
              <c:numCache>
                <c:formatCode>"$"#,##0.00_);[Red]\("$"#,##0.00\)</c:formatCode>
                <c:ptCount val="2"/>
                <c:pt idx="0">
                  <c:v>149.09125000000006</c:v>
                </c:pt>
                <c:pt idx="1">
                  <c:v>135.42153846153852</c:v>
                </c:pt>
              </c:numCache>
            </c:numRef>
          </c:val>
        </c:ser>
        <c:dLbls>
          <c:showLegendKey val="0"/>
          <c:showVal val="0"/>
          <c:showCatName val="0"/>
          <c:showSerName val="0"/>
          <c:showPercent val="0"/>
          <c:showBubbleSize val="0"/>
        </c:dLbls>
        <c:gapWidth val="150"/>
        <c:shape val="box"/>
        <c:axId val="140455296"/>
        <c:axId val="140457088"/>
        <c:axId val="0"/>
      </c:bar3DChart>
      <c:dateAx>
        <c:axId val="140455296"/>
        <c:scaling>
          <c:orientation val="minMax"/>
          <c:min val="2011"/>
        </c:scaling>
        <c:delete val="0"/>
        <c:axPos val="l"/>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40457088"/>
        <c:crosses val="autoZero"/>
        <c:auto val="0"/>
        <c:lblOffset val="100"/>
        <c:baseTimeUnit val="days"/>
      </c:dateAx>
      <c:valAx>
        <c:axId val="140457088"/>
        <c:scaling>
          <c:orientation val="minMax"/>
          <c:max val="160"/>
          <c:min val="100"/>
        </c:scaling>
        <c:delete val="0"/>
        <c:axPos val="b"/>
        <c:majorGridlines>
          <c:spPr>
            <a:ln>
              <a:solidFill>
                <a:srgbClr val="4F81BD"/>
              </a:solidFill>
            </a:ln>
          </c:spPr>
        </c:majorGridlines>
        <c:numFmt formatCode="\$#,##0_);[Red]\(\$#,##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40455296"/>
        <c:crosses val="autoZero"/>
        <c:crossBetween val="between"/>
      </c:valAx>
      <c:spPr>
        <a:noFill/>
        <a:ln w="25400">
          <a:noFill/>
        </a:ln>
      </c:spPr>
    </c:plotArea>
    <c:plotVisOnly val="1"/>
    <c:dispBlanksAs val="gap"/>
    <c:showDLblsOverMax val="0"/>
  </c:chart>
  <c:spPr>
    <a:ln cap="rnd">
      <a:solidFill>
        <a:srgbClr val="4F81BD"/>
      </a:solidFill>
    </a:ln>
    <a:effectLst>
      <a:outerShdw blurRad="50800" dist="38100" algn="l" rotWithShape="0">
        <a:prstClr val="black">
          <a:alpha val="40000"/>
        </a:prstClr>
      </a:outerShdw>
    </a:effectLst>
    <a:scene3d>
      <a:camera prst="orthographicFront"/>
      <a:lightRig rig="threePt" dir="t"/>
    </a:scene3d>
    <a:sp3d>
      <a:bevelT w="152400" h="50800" prst="softRound"/>
    </a:sp3d>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511" l="0.70000000000000062" r="0.70000000000000062" t="0.750000000000005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200" b="1" i="0" u="none" strike="noStrike" baseline="0">
                <a:solidFill>
                  <a:srgbClr val="FFFFFF"/>
                </a:solidFill>
                <a:latin typeface="Calibri"/>
                <a:ea typeface="Calibri"/>
                <a:cs typeface="Calibri"/>
              </a:defRPr>
            </a:pPr>
            <a:r>
              <a:rPr lang="en-US"/>
              <a:t>Fiscal Year 2013 vs. 2012</a:t>
            </a:r>
          </a:p>
        </c:rich>
      </c:tx>
      <c:layout>
        <c:manualLayout>
          <c:xMode val="edge"/>
          <c:yMode val="edge"/>
          <c:x val="0.23006157563637877"/>
          <c:y val="3.8461714024877344E-2"/>
        </c:manualLayout>
      </c:layout>
      <c:overlay val="0"/>
    </c:title>
    <c:autoTitleDeleted val="0"/>
    <c:view3D>
      <c:rotX val="0"/>
      <c:rotY val="20"/>
      <c:depthPercent val="100"/>
      <c:rAngAx val="0"/>
      <c:perspective val="30"/>
    </c:view3D>
    <c:floor>
      <c:thickness val="0"/>
    </c:floor>
    <c:sideWall>
      <c:thickness val="0"/>
    </c:sideWall>
    <c:backWall>
      <c:thickness val="0"/>
    </c:backWall>
    <c:plotArea>
      <c:layout>
        <c:manualLayout>
          <c:layoutTarget val="inner"/>
          <c:xMode val="edge"/>
          <c:yMode val="edge"/>
          <c:x val="6.9820605757613632E-2"/>
          <c:y val="0.18485754498079043"/>
          <c:w val="0.84964393601743615"/>
          <c:h val="0.57794210506295407"/>
        </c:manualLayout>
      </c:layout>
      <c:bar3DChart>
        <c:barDir val="col"/>
        <c:grouping val="standard"/>
        <c:varyColors val="0"/>
        <c:ser>
          <c:idx val="0"/>
          <c:order val="0"/>
          <c:tx>
            <c:strRef>
              <c:f>'SUMMARY DASHBOARD'!$D$15</c:f>
              <c:strCache>
                <c:ptCount val="1"/>
                <c:pt idx="0">
                  <c:v>Occupancy %</c:v>
                </c:pt>
              </c:strCache>
            </c:strRef>
          </c:tx>
          <c:invertIfNegative val="0"/>
          <c:dLbls>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dLbls>
          <c:cat>
            <c:numRef>
              <c:f>'SUMMARY DASHBOARD'!$E$14:$F$14</c:f>
              <c:numCache>
                <c:formatCode>0</c:formatCode>
                <c:ptCount val="2"/>
                <c:pt idx="0">
                  <c:v>2013</c:v>
                </c:pt>
                <c:pt idx="1">
                  <c:v>2012</c:v>
                </c:pt>
              </c:numCache>
            </c:numRef>
          </c:cat>
          <c:val>
            <c:numRef>
              <c:f>'SUMMARY DASHBOARD'!$E$15:$F$15</c:f>
              <c:numCache>
                <c:formatCode>0.0%</c:formatCode>
                <c:ptCount val="2"/>
                <c:pt idx="0">
                  <c:v>0.67200000000000004</c:v>
                </c:pt>
                <c:pt idx="1">
                  <c:v>0.64300000000000002</c:v>
                </c:pt>
              </c:numCache>
            </c:numRef>
          </c:val>
        </c:ser>
        <c:ser>
          <c:idx val="1"/>
          <c:order val="1"/>
          <c:tx>
            <c:strRef>
              <c:f>'SUMMARY DASHBOARD'!$D$16</c:f>
              <c:strCache>
                <c:ptCount val="1"/>
                <c:pt idx="0">
                  <c:v>ARR$</c:v>
                </c:pt>
              </c:strCache>
            </c:strRef>
          </c:tx>
          <c:invertIfNegative val="0"/>
          <c:dLbls>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dLbls>
          <c:cat>
            <c:numRef>
              <c:f>'SUMMARY DASHBOARD'!$E$14:$F$14</c:f>
              <c:numCache>
                <c:formatCode>0</c:formatCode>
                <c:ptCount val="2"/>
                <c:pt idx="0">
                  <c:v>2013</c:v>
                </c:pt>
                <c:pt idx="1">
                  <c:v>2012</c:v>
                </c:pt>
              </c:numCache>
            </c:numRef>
          </c:cat>
          <c:val>
            <c:numRef>
              <c:f>'SUMMARY DASHBOARD'!$E$16:$F$16</c:f>
              <c:numCache>
                <c:formatCode>"$"#,##0.00_);[Red]\("$"#,##0.00\)</c:formatCode>
                <c:ptCount val="2"/>
                <c:pt idx="0">
                  <c:v>126.86</c:v>
                </c:pt>
                <c:pt idx="1">
                  <c:v>121.99</c:v>
                </c:pt>
              </c:numCache>
            </c:numRef>
          </c:val>
        </c:ser>
        <c:dLbls>
          <c:showLegendKey val="0"/>
          <c:showVal val="0"/>
          <c:showCatName val="0"/>
          <c:showSerName val="0"/>
          <c:showPercent val="0"/>
          <c:showBubbleSize val="0"/>
        </c:dLbls>
        <c:gapWidth val="150"/>
        <c:gapDepth val="108"/>
        <c:shape val="cylinder"/>
        <c:axId val="140511872"/>
        <c:axId val="140517760"/>
        <c:axId val="139012288"/>
      </c:bar3DChart>
      <c:dateAx>
        <c:axId val="140511872"/>
        <c:scaling>
          <c:orientation val="minMax"/>
        </c:scaling>
        <c:delete val="0"/>
        <c:axPos val="b"/>
        <c:majorGridlines>
          <c:spPr>
            <a:ln>
              <a:solidFill>
                <a:srgbClr val="4F81BD"/>
              </a:solidFill>
            </a:ln>
          </c:spPr>
        </c:majorGridlines>
        <c:numFmt formatCode="0" sourceLinked="1"/>
        <c:majorTickMark val="none"/>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40517760"/>
        <c:crosses val="autoZero"/>
        <c:auto val="0"/>
        <c:lblOffset val="100"/>
        <c:baseTimeUnit val="days"/>
      </c:dateAx>
      <c:valAx>
        <c:axId val="140517760"/>
        <c:scaling>
          <c:orientation val="minMax"/>
          <c:max val="0.8"/>
          <c:min val="0.5"/>
        </c:scaling>
        <c:delete val="1"/>
        <c:axPos val="l"/>
        <c:majorGridlines/>
        <c:minorGridlines/>
        <c:numFmt formatCode="0.0%" sourceLinked="1"/>
        <c:majorTickMark val="out"/>
        <c:minorTickMark val="none"/>
        <c:tickLblPos val="none"/>
        <c:crossAx val="140511872"/>
        <c:crosses val="autoZero"/>
        <c:crossBetween val="between"/>
        <c:majorUnit val="20"/>
        <c:minorUnit val="4"/>
      </c:valAx>
      <c:serAx>
        <c:axId val="139012288"/>
        <c:scaling>
          <c:orientation val="minMax"/>
        </c:scaling>
        <c:delete val="1"/>
        <c:axPos val="b"/>
        <c:majorTickMark val="out"/>
        <c:minorTickMark val="none"/>
        <c:tickLblPos val="none"/>
        <c:crossAx val="140517760"/>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overlay val="0"/>
      <c:txPr>
        <a:bodyPr/>
        <a:lstStyle/>
        <a:p>
          <a:pPr>
            <a:defRPr sz="845"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chemeClr val="accent1"/>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cid:image006.jpg@01CE35DB.AAF3D6E0" TargetMode="External"/><Relationship Id="rId5" Type="http://schemas.openxmlformats.org/officeDocument/2006/relationships/image" Target="../media/image2.jpeg"/><Relationship Id="rId4"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514350</xdr:rowOff>
    </xdr:from>
    <xdr:to>
      <xdr:col>11</xdr:col>
      <xdr:colOff>647700</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8</xdr:row>
      <xdr:rowOff>38100</xdr:rowOff>
    </xdr:from>
    <xdr:to>
      <xdr:col>11</xdr:col>
      <xdr:colOff>647700</xdr:colOff>
      <xdr:row>14</xdr:row>
      <xdr:rowOff>209550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114300</xdr:colOff>
      <xdr:row>15</xdr:row>
      <xdr:rowOff>123825</xdr:rowOff>
    </xdr:from>
    <xdr:to>
      <xdr:col>11</xdr:col>
      <xdr:colOff>628650</xdr:colOff>
      <xdr:row>21</xdr:row>
      <xdr:rowOff>57150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590550</xdr:colOff>
      <xdr:row>0</xdr:row>
      <xdr:rowOff>85185</xdr:rowOff>
    </xdr:from>
    <xdr:to>
      <xdr:col>6</xdr:col>
      <xdr:colOff>390525</xdr:colOff>
      <xdr:row>0</xdr:row>
      <xdr:rowOff>905414</xdr:rowOff>
    </xdr:to>
    <xdr:pic>
      <xdr:nvPicPr>
        <xdr:cNvPr id="5" name="Picture 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724025" y="85185"/>
          <a:ext cx="2286000" cy="820229"/>
        </a:xfrm>
        <a:prstGeom prst="rect">
          <a:avLst/>
        </a:prstGeom>
        <a:noFill/>
        <a:ln w="9525">
          <a:noFill/>
          <a:miter lim="800000"/>
          <a:headEnd/>
          <a:tailEnd/>
        </a:ln>
      </xdr:spPr>
    </xdr:pic>
    <xdr:clientData/>
  </xdr:twoCellAnchor>
  <xdr:twoCellAnchor>
    <xdr:from>
      <xdr:col>8</xdr:col>
      <xdr:colOff>427781</xdr:colOff>
      <xdr:row>28</xdr:row>
      <xdr:rowOff>47625</xdr:rowOff>
    </xdr:from>
    <xdr:to>
      <xdr:col>11</xdr:col>
      <xdr:colOff>389319</xdr:colOff>
      <xdr:row>36</xdr:row>
      <xdr:rowOff>28575</xdr:rowOff>
    </xdr:to>
    <xdr:pic>
      <xdr:nvPicPr>
        <xdr:cNvPr id="6" name="Picture 1" descr="Logo SEEPR-Blanco y Verde"/>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5704631" y="8277225"/>
          <a:ext cx="2447563"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0.49842</cdr:x>
      <cdr:y>0.28641</cdr:y>
    </cdr:from>
    <cdr:to>
      <cdr:x>0.5836</cdr:x>
      <cdr:y>0.35437</cdr:y>
    </cdr:to>
    <cdr:cxnSp macro="">
      <cdr:nvCxnSpPr>
        <cdr:cNvPr id="3" name="Straight Arrow Connector 2"/>
        <cdr:cNvCxnSpPr/>
      </cdr:nvCxnSpPr>
      <cdr:spPr>
        <a:xfrm xmlns:a="http://schemas.openxmlformats.org/drawingml/2006/main" flipV="1">
          <a:off x="1504951" y="561975"/>
          <a:ext cx="257174" cy="133350"/>
        </a:xfrm>
        <a:prstGeom xmlns:a="http://schemas.openxmlformats.org/drawingml/2006/main" prst="straightConnector1">
          <a:avLst/>
        </a:prstGeom>
        <a:ln xmlns:a="http://schemas.openxmlformats.org/drawingml/2006/main" w="22225">
          <a:solidFill>
            <a:srgbClr val="92D05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0.45742</cdr:x>
      <cdr:y>0.21359</cdr:y>
    </cdr:from>
    <cdr:to>
      <cdr:x>0.57414</cdr:x>
      <cdr:y>0.34466</cdr:y>
    </cdr:to>
    <cdr:sp macro="" textlink="">
      <cdr:nvSpPr>
        <cdr:cNvPr id="8" name="TextBox 7"/>
        <cdr:cNvSpPr txBox="1"/>
      </cdr:nvSpPr>
      <cdr:spPr>
        <a:xfrm xmlns:a="http://schemas.openxmlformats.org/drawingml/2006/main">
          <a:off x="1381135" y="419096"/>
          <a:ext cx="352427" cy="2571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92D050"/>
              </a:solidFill>
            </a:rPr>
            <a:t>1.5</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cobis@prtourism.com"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selection activeCell="D3" sqref="D3:G3"/>
    </sheetView>
  </sheetViews>
  <sheetFormatPr defaultRowHeight="12.75"/>
  <cols>
    <col min="1" max="1" width="1.85546875" style="705" customWidth="1"/>
    <col min="2" max="2" width="2.7109375" style="705" customWidth="1"/>
    <col min="3" max="18" width="12.42578125" style="705" customWidth="1"/>
    <col min="19" max="256" width="9.140625" style="705"/>
    <col min="257" max="257" width="1.85546875" style="705" customWidth="1"/>
    <col min="258" max="258" width="2.7109375" style="705" customWidth="1"/>
    <col min="259" max="274" width="12.42578125" style="705" customWidth="1"/>
    <col min="275" max="512" width="9.140625" style="705"/>
    <col min="513" max="513" width="1.85546875" style="705" customWidth="1"/>
    <col min="514" max="514" width="2.7109375" style="705" customWidth="1"/>
    <col min="515" max="530" width="12.42578125" style="705" customWidth="1"/>
    <col min="531" max="768" width="9.140625" style="705"/>
    <col min="769" max="769" width="1.85546875" style="705" customWidth="1"/>
    <col min="770" max="770" width="2.7109375" style="705" customWidth="1"/>
    <col min="771" max="786" width="12.42578125" style="705" customWidth="1"/>
    <col min="787" max="1024" width="9.140625" style="705"/>
    <col min="1025" max="1025" width="1.85546875" style="705" customWidth="1"/>
    <col min="1026" max="1026" width="2.7109375" style="705" customWidth="1"/>
    <col min="1027" max="1042" width="12.42578125" style="705" customWidth="1"/>
    <col min="1043" max="1280" width="9.140625" style="705"/>
    <col min="1281" max="1281" width="1.85546875" style="705" customWidth="1"/>
    <col min="1282" max="1282" width="2.7109375" style="705" customWidth="1"/>
    <col min="1283" max="1298" width="12.42578125" style="705" customWidth="1"/>
    <col min="1299" max="1536" width="9.140625" style="705"/>
    <col min="1537" max="1537" width="1.85546875" style="705" customWidth="1"/>
    <col min="1538" max="1538" width="2.7109375" style="705" customWidth="1"/>
    <col min="1539" max="1554" width="12.42578125" style="705" customWidth="1"/>
    <col min="1555" max="1792" width="9.140625" style="705"/>
    <col min="1793" max="1793" width="1.85546875" style="705" customWidth="1"/>
    <col min="1794" max="1794" width="2.7109375" style="705" customWidth="1"/>
    <col min="1795" max="1810" width="12.42578125" style="705" customWidth="1"/>
    <col min="1811" max="2048" width="9.140625" style="705"/>
    <col min="2049" max="2049" width="1.85546875" style="705" customWidth="1"/>
    <col min="2050" max="2050" width="2.7109375" style="705" customWidth="1"/>
    <col min="2051" max="2066" width="12.42578125" style="705" customWidth="1"/>
    <col min="2067" max="2304" width="9.140625" style="705"/>
    <col min="2305" max="2305" width="1.85546875" style="705" customWidth="1"/>
    <col min="2306" max="2306" width="2.7109375" style="705" customWidth="1"/>
    <col min="2307" max="2322" width="12.42578125" style="705" customWidth="1"/>
    <col min="2323" max="2560" width="9.140625" style="705"/>
    <col min="2561" max="2561" width="1.85546875" style="705" customWidth="1"/>
    <col min="2562" max="2562" width="2.7109375" style="705" customWidth="1"/>
    <col min="2563" max="2578" width="12.42578125" style="705" customWidth="1"/>
    <col min="2579" max="2816" width="9.140625" style="705"/>
    <col min="2817" max="2817" width="1.85546875" style="705" customWidth="1"/>
    <col min="2818" max="2818" width="2.7109375" style="705" customWidth="1"/>
    <col min="2819" max="2834" width="12.42578125" style="705" customWidth="1"/>
    <col min="2835" max="3072" width="9.140625" style="705"/>
    <col min="3073" max="3073" width="1.85546875" style="705" customWidth="1"/>
    <col min="3074" max="3074" width="2.7109375" style="705" customWidth="1"/>
    <col min="3075" max="3090" width="12.42578125" style="705" customWidth="1"/>
    <col min="3091" max="3328" width="9.140625" style="705"/>
    <col min="3329" max="3329" width="1.85546875" style="705" customWidth="1"/>
    <col min="3330" max="3330" width="2.7109375" style="705" customWidth="1"/>
    <col min="3331" max="3346" width="12.42578125" style="705" customWidth="1"/>
    <col min="3347" max="3584" width="9.140625" style="705"/>
    <col min="3585" max="3585" width="1.85546875" style="705" customWidth="1"/>
    <col min="3586" max="3586" width="2.7109375" style="705" customWidth="1"/>
    <col min="3587" max="3602" width="12.42578125" style="705" customWidth="1"/>
    <col min="3603" max="3840" width="9.140625" style="705"/>
    <col min="3841" max="3841" width="1.85546875" style="705" customWidth="1"/>
    <col min="3842" max="3842" width="2.7109375" style="705" customWidth="1"/>
    <col min="3843" max="3858" width="12.42578125" style="705" customWidth="1"/>
    <col min="3859" max="4096" width="9.140625" style="705"/>
    <col min="4097" max="4097" width="1.85546875" style="705" customWidth="1"/>
    <col min="4098" max="4098" width="2.7109375" style="705" customWidth="1"/>
    <col min="4099" max="4114" width="12.42578125" style="705" customWidth="1"/>
    <col min="4115" max="4352" width="9.140625" style="705"/>
    <col min="4353" max="4353" width="1.85546875" style="705" customWidth="1"/>
    <col min="4354" max="4354" width="2.7109375" style="705" customWidth="1"/>
    <col min="4355" max="4370" width="12.42578125" style="705" customWidth="1"/>
    <col min="4371" max="4608" width="9.140625" style="705"/>
    <col min="4609" max="4609" width="1.85546875" style="705" customWidth="1"/>
    <col min="4610" max="4610" width="2.7109375" style="705" customWidth="1"/>
    <col min="4611" max="4626" width="12.42578125" style="705" customWidth="1"/>
    <col min="4627" max="4864" width="9.140625" style="705"/>
    <col min="4865" max="4865" width="1.85546875" style="705" customWidth="1"/>
    <col min="4866" max="4866" width="2.7109375" style="705" customWidth="1"/>
    <col min="4867" max="4882" width="12.42578125" style="705" customWidth="1"/>
    <col min="4883" max="5120" width="9.140625" style="705"/>
    <col min="5121" max="5121" width="1.85546875" style="705" customWidth="1"/>
    <col min="5122" max="5122" width="2.7109375" style="705" customWidth="1"/>
    <col min="5123" max="5138" width="12.42578125" style="705" customWidth="1"/>
    <col min="5139" max="5376" width="9.140625" style="705"/>
    <col min="5377" max="5377" width="1.85546875" style="705" customWidth="1"/>
    <col min="5378" max="5378" width="2.7109375" style="705" customWidth="1"/>
    <col min="5379" max="5394" width="12.42578125" style="705" customWidth="1"/>
    <col min="5395" max="5632" width="9.140625" style="705"/>
    <col min="5633" max="5633" width="1.85546875" style="705" customWidth="1"/>
    <col min="5634" max="5634" width="2.7109375" style="705" customWidth="1"/>
    <col min="5635" max="5650" width="12.42578125" style="705" customWidth="1"/>
    <col min="5651" max="5888" width="9.140625" style="705"/>
    <col min="5889" max="5889" width="1.85546875" style="705" customWidth="1"/>
    <col min="5890" max="5890" width="2.7109375" style="705" customWidth="1"/>
    <col min="5891" max="5906" width="12.42578125" style="705" customWidth="1"/>
    <col min="5907" max="6144" width="9.140625" style="705"/>
    <col min="6145" max="6145" width="1.85546875" style="705" customWidth="1"/>
    <col min="6146" max="6146" width="2.7109375" style="705" customWidth="1"/>
    <col min="6147" max="6162" width="12.42578125" style="705" customWidth="1"/>
    <col min="6163" max="6400" width="9.140625" style="705"/>
    <col min="6401" max="6401" width="1.85546875" style="705" customWidth="1"/>
    <col min="6402" max="6402" width="2.7109375" style="705" customWidth="1"/>
    <col min="6403" max="6418" width="12.42578125" style="705" customWidth="1"/>
    <col min="6419" max="6656" width="9.140625" style="705"/>
    <col min="6657" max="6657" width="1.85546875" style="705" customWidth="1"/>
    <col min="6658" max="6658" width="2.7109375" style="705" customWidth="1"/>
    <col min="6659" max="6674" width="12.42578125" style="705" customWidth="1"/>
    <col min="6675" max="6912" width="9.140625" style="705"/>
    <col min="6913" max="6913" width="1.85546875" style="705" customWidth="1"/>
    <col min="6914" max="6914" width="2.7109375" style="705" customWidth="1"/>
    <col min="6915" max="6930" width="12.42578125" style="705" customWidth="1"/>
    <col min="6931" max="7168" width="9.140625" style="705"/>
    <col min="7169" max="7169" width="1.85546875" style="705" customWidth="1"/>
    <col min="7170" max="7170" width="2.7109375" style="705" customWidth="1"/>
    <col min="7171" max="7186" width="12.42578125" style="705" customWidth="1"/>
    <col min="7187" max="7424" width="9.140625" style="705"/>
    <col min="7425" max="7425" width="1.85546875" style="705" customWidth="1"/>
    <col min="7426" max="7426" width="2.7109375" style="705" customWidth="1"/>
    <col min="7427" max="7442" width="12.42578125" style="705" customWidth="1"/>
    <col min="7443" max="7680" width="9.140625" style="705"/>
    <col min="7681" max="7681" width="1.85546875" style="705" customWidth="1"/>
    <col min="7682" max="7682" width="2.7109375" style="705" customWidth="1"/>
    <col min="7683" max="7698" width="12.42578125" style="705" customWidth="1"/>
    <col min="7699" max="7936" width="9.140625" style="705"/>
    <col min="7937" max="7937" width="1.85546875" style="705" customWidth="1"/>
    <col min="7938" max="7938" width="2.7109375" style="705" customWidth="1"/>
    <col min="7939" max="7954" width="12.42578125" style="705" customWidth="1"/>
    <col min="7955" max="8192" width="9.140625" style="705"/>
    <col min="8193" max="8193" width="1.85546875" style="705" customWidth="1"/>
    <col min="8194" max="8194" width="2.7109375" style="705" customWidth="1"/>
    <col min="8195" max="8210" width="12.42578125" style="705" customWidth="1"/>
    <col min="8211" max="8448" width="9.140625" style="705"/>
    <col min="8449" max="8449" width="1.85546875" style="705" customWidth="1"/>
    <col min="8450" max="8450" width="2.7109375" style="705" customWidth="1"/>
    <col min="8451" max="8466" width="12.42578125" style="705" customWidth="1"/>
    <col min="8467" max="8704" width="9.140625" style="705"/>
    <col min="8705" max="8705" width="1.85546875" style="705" customWidth="1"/>
    <col min="8706" max="8706" width="2.7109375" style="705" customWidth="1"/>
    <col min="8707" max="8722" width="12.42578125" style="705" customWidth="1"/>
    <col min="8723" max="8960" width="9.140625" style="705"/>
    <col min="8961" max="8961" width="1.85546875" style="705" customWidth="1"/>
    <col min="8962" max="8962" width="2.7109375" style="705" customWidth="1"/>
    <col min="8963" max="8978" width="12.42578125" style="705" customWidth="1"/>
    <col min="8979" max="9216" width="9.140625" style="705"/>
    <col min="9217" max="9217" width="1.85546875" style="705" customWidth="1"/>
    <col min="9218" max="9218" width="2.7109375" style="705" customWidth="1"/>
    <col min="9219" max="9234" width="12.42578125" style="705" customWidth="1"/>
    <col min="9235" max="9472" width="9.140625" style="705"/>
    <col min="9473" max="9473" width="1.85546875" style="705" customWidth="1"/>
    <col min="9474" max="9474" width="2.7109375" style="705" customWidth="1"/>
    <col min="9475" max="9490" width="12.42578125" style="705" customWidth="1"/>
    <col min="9491" max="9728" width="9.140625" style="705"/>
    <col min="9729" max="9729" width="1.85546875" style="705" customWidth="1"/>
    <col min="9730" max="9730" width="2.7109375" style="705" customWidth="1"/>
    <col min="9731" max="9746" width="12.42578125" style="705" customWidth="1"/>
    <col min="9747" max="9984" width="9.140625" style="705"/>
    <col min="9985" max="9985" width="1.85546875" style="705" customWidth="1"/>
    <col min="9986" max="9986" width="2.7109375" style="705" customWidth="1"/>
    <col min="9987" max="10002" width="12.42578125" style="705" customWidth="1"/>
    <col min="10003" max="10240" width="9.140625" style="705"/>
    <col min="10241" max="10241" width="1.85546875" style="705" customWidth="1"/>
    <col min="10242" max="10242" width="2.7109375" style="705" customWidth="1"/>
    <col min="10243" max="10258" width="12.42578125" style="705" customWidth="1"/>
    <col min="10259" max="10496" width="9.140625" style="705"/>
    <col min="10497" max="10497" width="1.85546875" style="705" customWidth="1"/>
    <col min="10498" max="10498" width="2.7109375" style="705" customWidth="1"/>
    <col min="10499" max="10514" width="12.42578125" style="705" customWidth="1"/>
    <col min="10515" max="10752" width="9.140625" style="705"/>
    <col min="10753" max="10753" width="1.85546875" style="705" customWidth="1"/>
    <col min="10754" max="10754" width="2.7109375" style="705" customWidth="1"/>
    <col min="10755" max="10770" width="12.42578125" style="705" customWidth="1"/>
    <col min="10771" max="11008" width="9.140625" style="705"/>
    <col min="11009" max="11009" width="1.85546875" style="705" customWidth="1"/>
    <col min="11010" max="11010" width="2.7109375" style="705" customWidth="1"/>
    <col min="11011" max="11026" width="12.42578125" style="705" customWidth="1"/>
    <col min="11027" max="11264" width="9.140625" style="705"/>
    <col min="11265" max="11265" width="1.85546875" style="705" customWidth="1"/>
    <col min="11266" max="11266" width="2.7109375" style="705" customWidth="1"/>
    <col min="11267" max="11282" width="12.42578125" style="705" customWidth="1"/>
    <col min="11283" max="11520" width="9.140625" style="705"/>
    <col min="11521" max="11521" width="1.85546875" style="705" customWidth="1"/>
    <col min="11522" max="11522" width="2.7109375" style="705" customWidth="1"/>
    <col min="11523" max="11538" width="12.42578125" style="705" customWidth="1"/>
    <col min="11539" max="11776" width="9.140625" style="705"/>
    <col min="11777" max="11777" width="1.85546875" style="705" customWidth="1"/>
    <col min="11778" max="11778" width="2.7109375" style="705" customWidth="1"/>
    <col min="11779" max="11794" width="12.42578125" style="705" customWidth="1"/>
    <col min="11795" max="12032" width="9.140625" style="705"/>
    <col min="12033" max="12033" width="1.85546875" style="705" customWidth="1"/>
    <col min="12034" max="12034" width="2.7109375" style="705" customWidth="1"/>
    <col min="12035" max="12050" width="12.42578125" style="705" customWidth="1"/>
    <col min="12051" max="12288" width="9.140625" style="705"/>
    <col min="12289" max="12289" width="1.85546875" style="705" customWidth="1"/>
    <col min="12290" max="12290" width="2.7109375" style="705" customWidth="1"/>
    <col min="12291" max="12306" width="12.42578125" style="705" customWidth="1"/>
    <col min="12307" max="12544" width="9.140625" style="705"/>
    <col min="12545" max="12545" width="1.85546875" style="705" customWidth="1"/>
    <col min="12546" max="12546" width="2.7109375" style="705" customWidth="1"/>
    <col min="12547" max="12562" width="12.42578125" style="705" customWidth="1"/>
    <col min="12563" max="12800" width="9.140625" style="705"/>
    <col min="12801" max="12801" width="1.85546875" style="705" customWidth="1"/>
    <col min="12802" max="12802" width="2.7109375" style="705" customWidth="1"/>
    <col min="12803" max="12818" width="12.42578125" style="705" customWidth="1"/>
    <col min="12819" max="13056" width="9.140625" style="705"/>
    <col min="13057" max="13057" width="1.85546875" style="705" customWidth="1"/>
    <col min="13058" max="13058" width="2.7109375" style="705" customWidth="1"/>
    <col min="13059" max="13074" width="12.42578125" style="705" customWidth="1"/>
    <col min="13075" max="13312" width="9.140625" style="705"/>
    <col min="13313" max="13313" width="1.85546875" style="705" customWidth="1"/>
    <col min="13314" max="13314" width="2.7109375" style="705" customWidth="1"/>
    <col min="13315" max="13330" width="12.42578125" style="705" customWidth="1"/>
    <col min="13331" max="13568" width="9.140625" style="705"/>
    <col min="13569" max="13569" width="1.85546875" style="705" customWidth="1"/>
    <col min="13570" max="13570" width="2.7109375" style="705" customWidth="1"/>
    <col min="13571" max="13586" width="12.42578125" style="705" customWidth="1"/>
    <col min="13587" max="13824" width="9.140625" style="705"/>
    <col min="13825" max="13825" width="1.85546875" style="705" customWidth="1"/>
    <col min="13826" max="13826" width="2.7109375" style="705" customWidth="1"/>
    <col min="13827" max="13842" width="12.42578125" style="705" customWidth="1"/>
    <col min="13843" max="14080" width="9.140625" style="705"/>
    <col min="14081" max="14081" width="1.85546875" style="705" customWidth="1"/>
    <col min="14082" max="14082" width="2.7109375" style="705" customWidth="1"/>
    <col min="14083" max="14098" width="12.42578125" style="705" customWidth="1"/>
    <col min="14099" max="14336" width="9.140625" style="705"/>
    <col min="14337" max="14337" width="1.85546875" style="705" customWidth="1"/>
    <col min="14338" max="14338" width="2.7109375" style="705" customWidth="1"/>
    <col min="14339" max="14354" width="12.42578125" style="705" customWidth="1"/>
    <col min="14355" max="14592" width="9.140625" style="705"/>
    <col min="14593" max="14593" width="1.85546875" style="705" customWidth="1"/>
    <col min="14594" max="14594" width="2.7109375" style="705" customWidth="1"/>
    <col min="14595" max="14610" width="12.42578125" style="705" customWidth="1"/>
    <col min="14611" max="14848" width="9.140625" style="705"/>
    <col min="14849" max="14849" width="1.85546875" style="705" customWidth="1"/>
    <col min="14850" max="14850" width="2.7109375" style="705" customWidth="1"/>
    <col min="14851" max="14866" width="12.42578125" style="705" customWidth="1"/>
    <col min="14867" max="15104" width="9.140625" style="705"/>
    <col min="15105" max="15105" width="1.85546875" style="705" customWidth="1"/>
    <col min="15106" max="15106" width="2.7109375" style="705" customWidth="1"/>
    <col min="15107" max="15122" width="12.42578125" style="705" customWidth="1"/>
    <col min="15123" max="15360" width="9.140625" style="705"/>
    <col min="15361" max="15361" width="1.85546875" style="705" customWidth="1"/>
    <col min="15362" max="15362" width="2.7109375" style="705" customWidth="1"/>
    <col min="15363" max="15378" width="12.42578125" style="705" customWidth="1"/>
    <col min="15379" max="15616" width="9.140625" style="705"/>
    <col min="15617" max="15617" width="1.85546875" style="705" customWidth="1"/>
    <col min="15618" max="15618" width="2.7109375" style="705" customWidth="1"/>
    <col min="15619" max="15634" width="12.42578125" style="705" customWidth="1"/>
    <col min="15635" max="15872" width="9.140625" style="705"/>
    <col min="15873" max="15873" width="1.85546875" style="705" customWidth="1"/>
    <col min="15874" max="15874" width="2.7109375" style="705" customWidth="1"/>
    <col min="15875" max="15890" width="12.42578125" style="705" customWidth="1"/>
    <col min="15891" max="16128" width="9.140625" style="705"/>
    <col min="16129" max="16129" width="1.85546875" style="705" customWidth="1"/>
    <col min="16130" max="16130" width="2.7109375" style="705" customWidth="1"/>
    <col min="16131" max="16146" width="12.42578125" style="705" customWidth="1"/>
    <col min="16147" max="16384" width="9.140625" style="705"/>
  </cols>
  <sheetData>
    <row r="1" spans="1:14" ht="74.25" customHeight="1">
      <c r="A1" s="773"/>
      <c r="B1" s="702"/>
      <c r="C1" s="702"/>
      <c r="D1" s="702"/>
      <c r="E1" s="702"/>
      <c r="F1" s="702"/>
      <c r="G1" s="703"/>
      <c r="H1" s="702"/>
      <c r="I1" s="702"/>
      <c r="J1" s="702"/>
      <c r="K1" s="702"/>
      <c r="L1" s="704"/>
    </row>
    <row r="2" spans="1:14" ht="28.5">
      <c r="A2" s="774"/>
      <c r="B2" s="706"/>
      <c r="C2" s="775" t="s">
        <v>167</v>
      </c>
      <c r="D2" s="775"/>
      <c r="E2" s="775"/>
      <c r="F2" s="775"/>
      <c r="G2" s="775"/>
      <c r="H2" s="775"/>
      <c r="I2" s="707"/>
      <c r="J2" s="707"/>
      <c r="K2" s="708"/>
      <c r="L2" s="709"/>
    </row>
    <row r="3" spans="1:14" ht="18.75">
      <c r="A3" s="774"/>
      <c r="B3" s="708"/>
      <c r="C3" s="708"/>
      <c r="D3" s="776" t="s">
        <v>29</v>
      </c>
      <c r="E3" s="776"/>
      <c r="F3" s="776"/>
      <c r="G3" s="776"/>
      <c r="H3" s="708"/>
      <c r="I3" s="708"/>
      <c r="J3" s="708"/>
      <c r="K3" s="708"/>
      <c r="L3" s="709"/>
    </row>
    <row r="4" spans="1:14">
      <c r="A4" s="774"/>
      <c r="B4" s="708"/>
      <c r="C4" s="708"/>
      <c r="D4" s="708"/>
      <c r="E4" s="708"/>
      <c r="F4" s="708"/>
      <c r="G4" s="708"/>
      <c r="H4" s="708"/>
      <c r="I4" s="708"/>
      <c r="J4" s="708"/>
      <c r="K4" s="708"/>
      <c r="L4" s="709"/>
    </row>
    <row r="5" spans="1:14" ht="15.75">
      <c r="A5" s="774"/>
      <c r="B5" s="710"/>
      <c r="C5" s="777" t="s">
        <v>168</v>
      </c>
      <c r="D5" s="777"/>
      <c r="E5" s="777"/>
      <c r="F5" s="777"/>
      <c r="G5" s="777"/>
      <c r="H5" s="777"/>
      <c r="I5" s="708"/>
      <c r="J5" s="708"/>
      <c r="K5" s="708"/>
      <c r="L5" s="709"/>
    </row>
    <row r="6" spans="1:14" ht="13.5" thickBot="1">
      <c r="A6" s="774"/>
      <c r="B6" s="708"/>
      <c r="C6" s="708"/>
      <c r="D6" s="708"/>
      <c r="E6" s="708"/>
      <c r="F6" s="708"/>
      <c r="G6" s="708"/>
      <c r="H6" s="708"/>
      <c r="I6" s="708"/>
      <c r="J6" s="708"/>
      <c r="K6" s="708"/>
      <c r="L6" s="709"/>
    </row>
    <row r="7" spans="1:14" ht="25.5" customHeight="1" thickBot="1">
      <c r="A7" s="774"/>
      <c r="B7" s="711"/>
      <c r="C7" s="712"/>
      <c r="D7" s="711"/>
      <c r="E7" s="713">
        <v>2013</v>
      </c>
      <c r="F7" s="714">
        <v>2012</v>
      </c>
      <c r="G7" s="715" t="s">
        <v>8</v>
      </c>
      <c r="H7" s="708"/>
      <c r="I7" s="708"/>
      <c r="J7" s="708"/>
      <c r="K7" s="711"/>
      <c r="L7" s="716"/>
      <c r="M7" s="717"/>
      <c r="N7" s="718"/>
    </row>
    <row r="8" spans="1:14" ht="25.5" customHeight="1" thickBot="1">
      <c r="A8" s="774"/>
      <c r="B8" s="719"/>
      <c r="C8" s="720"/>
      <c r="D8" s="721" t="s">
        <v>169</v>
      </c>
      <c r="E8" s="722">
        <f>'REG+OCC BY CLASS JANUARY 2013'!K6</f>
        <v>0.6747638489892035</v>
      </c>
      <c r="F8" s="723">
        <f>'REG+OCC BY CLASS JANUARY 2013'!L6</f>
        <v>0.65994017622962897</v>
      </c>
      <c r="G8" s="724">
        <f>'REG+OCC BY CLASS JANUARY 2013'!M6</f>
        <v>1.5</v>
      </c>
      <c r="H8" s="708"/>
      <c r="I8" s="708"/>
      <c r="J8" s="708"/>
      <c r="K8" s="719"/>
      <c r="L8" s="725"/>
      <c r="M8" s="726"/>
      <c r="N8" s="727"/>
    </row>
    <row r="9" spans="1:14" ht="17.25" customHeight="1" thickBot="1">
      <c r="A9" s="774"/>
      <c r="B9" s="719"/>
      <c r="C9" s="720"/>
      <c r="D9" s="728"/>
      <c r="E9" s="729"/>
      <c r="F9" s="729"/>
      <c r="G9" s="730"/>
      <c r="H9" s="708"/>
      <c r="I9" s="708"/>
      <c r="J9" s="708"/>
      <c r="K9" s="719"/>
      <c r="L9" s="725"/>
      <c r="M9" s="726"/>
      <c r="N9" s="727"/>
    </row>
    <row r="10" spans="1:14" ht="25.5" customHeight="1" thickBot="1">
      <c r="A10" s="774"/>
      <c r="B10" s="719"/>
      <c r="C10" s="720"/>
      <c r="D10" s="731"/>
      <c r="E10" s="713">
        <v>2013</v>
      </c>
      <c r="F10" s="714">
        <v>2012</v>
      </c>
      <c r="G10" s="715" t="s">
        <v>8</v>
      </c>
      <c r="H10" s="708"/>
      <c r="I10" s="708"/>
      <c r="J10" s="708"/>
      <c r="K10" s="719"/>
      <c r="L10" s="725"/>
      <c r="M10" s="726"/>
      <c r="N10" s="727"/>
    </row>
    <row r="11" spans="1:14" ht="25.5" customHeight="1" thickBot="1">
      <c r="A11" s="774"/>
      <c r="B11" s="719"/>
      <c r="C11" s="732"/>
      <c r="D11" s="733" t="s">
        <v>170</v>
      </c>
      <c r="E11" s="734">
        <f>'ARR$ JANUARY 2013'!C21</f>
        <v>149.09125000000006</v>
      </c>
      <c r="F11" s="735">
        <f>'ARR$ JANUARY 2013'!D21</f>
        <v>135.42153846153852</v>
      </c>
      <c r="G11" s="736">
        <f>'ARR$ JANUARY 2013'!E21</f>
        <v>0.10094193060983367</v>
      </c>
      <c r="H11" s="708"/>
      <c r="I11" s="708"/>
      <c r="J11" s="708"/>
      <c r="K11" s="719"/>
      <c r="L11" s="737"/>
      <c r="M11" s="738"/>
      <c r="N11" s="727"/>
    </row>
    <row r="12" spans="1:14" ht="21" customHeight="1">
      <c r="A12" s="774"/>
      <c r="B12" s="719"/>
      <c r="C12" s="732"/>
      <c r="D12" s="719"/>
      <c r="E12" s="739"/>
      <c r="F12" s="739"/>
      <c r="G12" s="740"/>
      <c r="H12" s="708"/>
      <c r="I12" s="708"/>
      <c r="J12" s="708"/>
      <c r="K12" s="719"/>
      <c r="L12" s="737"/>
      <c r="M12" s="738"/>
      <c r="N12" s="727"/>
    </row>
    <row r="13" spans="1:14" ht="25.5" customHeight="1" thickBot="1">
      <c r="A13" s="774"/>
      <c r="B13" s="719"/>
      <c r="C13" s="732"/>
      <c r="D13" s="719"/>
      <c r="E13" s="778" t="s">
        <v>177</v>
      </c>
      <c r="F13" s="779"/>
      <c r="G13" s="779"/>
      <c r="H13" s="708"/>
      <c r="I13" s="708"/>
      <c r="J13" s="708"/>
      <c r="K13" s="719"/>
      <c r="L13" s="737"/>
      <c r="M13" s="738"/>
      <c r="N13" s="727"/>
    </row>
    <row r="14" spans="1:14" ht="25.5" customHeight="1" thickBot="1">
      <c r="A14" s="774"/>
      <c r="B14" s="719"/>
      <c r="C14" s="732"/>
      <c r="D14" s="731"/>
      <c r="E14" s="713">
        <v>2013</v>
      </c>
      <c r="F14" s="714">
        <v>2012</v>
      </c>
      <c r="G14" s="715" t="s">
        <v>8</v>
      </c>
      <c r="H14" s="708"/>
      <c r="I14" s="708"/>
      <c r="J14" s="708"/>
      <c r="K14" s="719"/>
      <c r="L14" s="737"/>
      <c r="M14" s="738"/>
      <c r="N14" s="727"/>
    </row>
    <row r="15" spans="1:14" ht="25.5" customHeight="1" thickBot="1">
      <c r="A15" s="774"/>
      <c r="B15" s="719"/>
      <c r="C15" s="732"/>
      <c r="D15" s="721" t="s">
        <v>169</v>
      </c>
      <c r="E15" s="741">
        <f>'REG+OCC BY CLASS FY 2012-2013'!K6</f>
        <v>0.67200000000000004</v>
      </c>
      <c r="F15" s="742">
        <f>'REG+OCC BY CLASS FY 2012-2013'!L6</f>
        <v>0.64300000000000002</v>
      </c>
      <c r="G15" s="743">
        <f>'REG+OCC BY CLASS FY 2012-2013'!M6</f>
        <v>2.9000000000000004</v>
      </c>
      <c r="H15" s="708"/>
      <c r="I15" s="708"/>
      <c r="J15" s="708"/>
      <c r="K15" s="719"/>
      <c r="L15" s="737"/>
      <c r="M15" s="738"/>
      <c r="N15" s="727"/>
    </row>
    <row r="16" spans="1:14" ht="25.5" customHeight="1" thickBot="1">
      <c r="A16" s="774"/>
      <c r="B16" s="719"/>
      <c r="C16" s="732"/>
      <c r="D16" s="733" t="s">
        <v>170</v>
      </c>
      <c r="E16" s="744">
        <f>'ARR$ BY REGION FY 12-13'!O21</f>
        <v>126.86</v>
      </c>
      <c r="F16" s="744">
        <f>'ARR$ BY REGION FY 12-13'!O45</f>
        <v>121.99</v>
      </c>
      <c r="G16" s="745">
        <f>'ARR$ BY REGION FY 12-13'!O69</f>
        <v>3.9921305025002088E-2</v>
      </c>
      <c r="H16" s="708"/>
      <c r="I16" s="708"/>
      <c r="J16" s="708"/>
      <c r="K16" s="719"/>
      <c r="L16" s="737"/>
      <c r="M16" s="738"/>
      <c r="N16" s="727"/>
    </row>
    <row r="17" spans="1:14" ht="21" customHeight="1">
      <c r="A17" s="774"/>
      <c r="B17" s="746"/>
      <c r="C17" s="747"/>
      <c r="D17" s="747"/>
      <c r="E17" s="747"/>
      <c r="F17" s="747"/>
      <c r="G17" s="747"/>
      <c r="H17" s="747"/>
      <c r="I17" s="708"/>
      <c r="J17" s="708"/>
      <c r="K17" s="708"/>
      <c r="L17" s="709"/>
    </row>
    <row r="18" spans="1:14" ht="27" customHeight="1" thickBot="1">
      <c r="A18" s="774"/>
      <c r="B18" s="747"/>
      <c r="C18" s="747"/>
      <c r="D18" s="747"/>
      <c r="E18" s="780" t="s">
        <v>177</v>
      </c>
      <c r="F18" s="781"/>
      <c r="G18" s="781"/>
      <c r="H18" s="747"/>
      <c r="I18" s="708"/>
      <c r="J18" s="708"/>
      <c r="K18" s="708"/>
      <c r="L18" s="709"/>
    </row>
    <row r="19" spans="1:14" ht="25.5" customHeight="1" thickBot="1">
      <c r="A19" s="774"/>
      <c r="B19" s="747"/>
      <c r="C19" s="747"/>
      <c r="D19" s="731"/>
      <c r="E19" s="713">
        <v>2013</v>
      </c>
      <c r="F19" s="714">
        <v>2012</v>
      </c>
      <c r="G19" s="715" t="s">
        <v>8</v>
      </c>
      <c r="H19" s="747"/>
      <c r="I19" s="708"/>
      <c r="J19" s="708"/>
      <c r="K19" s="708"/>
      <c r="L19" s="709"/>
    </row>
    <row r="20" spans="1:14" ht="31.5" customHeight="1" thickBot="1">
      <c r="A20" s="774"/>
      <c r="B20" s="747"/>
      <c r="C20" s="747"/>
      <c r="D20" s="721" t="s">
        <v>171</v>
      </c>
      <c r="E20" s="748">
        <f>'REG+OCC BY CLASS FY 2012-2013'!N6</f>
        <v>1904705</v>
      </c>
      <c r="F20" s="749">
        <f>'REG+OCC BY CLASS FY 2012-2013'!O6</f>
        <v>1776014</v>
      </c>
      <c r="G20" s="736">
        <f>'REG+OCC BY CLASS FY 2012-2013'!P6</f>
        <v>7.2460577450402977E-2</v>
      </c>
      <c r="H20" s="747"/>
      <c r="I20" s="708"/>
      <c r="J20" s="708"/>
      <c r="K20" s="708"/>
      <c r="L20" s="709"/>
    </row>
    <row r="21" spans="1:14" ht="30" customHeight="1" thickBot="1">
      <c r="A21" s="774"/>
      <c r="B21" s="747"/>
      <c r="C21" s="747"/>
      <c r="D21" s="733" t="s">
        <v>172</v>
      </c>
      <c r="E21" s="750">
        <f>'REG+OCC BY CLASS FY 2012-2013'!Q6</f>
        <v>2832369</v>
      </c>
      <c r="F21" s="750">
        <f>'REG+OCC BY CLASS FY 2012-2013'!R6</f>
        <v>2763780</v>
      </c>
      <c r="G21" s="745">
        <f>'REG+OCC BY CLASS FY 2012-2013'!S6</f>
        <v>2.4817098321863535E-2</v>
      </c>
      <c r="H21" s="747"/>
      <c r="I21" s="751"/>
      <c r="J21" s="708"/>
      <c r="K21" s="708"/>
      <c r="L21" s="709"/>
    </row>
    <row r="22" spans="1:14">
      <c r="A22" s="774"/>
      <c r="B22" s="747"/>
      <c r="C22" s="747"/>
      <c r="D22" s="747"/>
      <c r="E22" s="747"/>
      <c r="F22" s="747"/>
      <c r="G22" s="747"/>
      <c r="H22" s="747"/>
      <c r="I22" s="708"/>
      <c r="J22" s="708"/>
      <c r="K22" s="708"/>
      <c r="L22" s="709"/>
    </row>
    <row r="23" spans="1:14" ht="24" customHeight="1">
      <c r="A23" s="774"/>
      <c r="B23" s="752"/>
      <c r="C23" s="782" t="s">
        <v>173</v>
      </c>
      <c r="D23" s="782"/>
      <c r="E23" s="782"/>
      <c r="F23" s="782"/>
      <c r="G23" s="782"/>
      <c r="H23" s="782"/>
      <c r="I23" s="708"/>
      <c r="J23" s="708"/>
      <c r="K23" s="708"/>
      <c r="L23" s="709"/>
    </row>
    <row r="24" spans="1:14" ht="13.5" customHeight="1">
      <c r="A24" s="774"/>
      <c r="B24" s="708"/>
      <c r="C24" s="783" t="s">
        <v>174</v>
      </c>
      <c r="D24" s="783"/>
      <c r="E24" s="783"/>
      <c r="F24" s="783"/>
      <c r="G24" s="783"/>
      <c r="H24" s="783"/>
      <c r="I24" s="783"/>
      <c r="J24" s="708"/>
      <c r="K24" s="708"/>
      <c r="L24" s="709"/>
    </row>
    <row r="25" spans="1:14" ht="12" customHeight="1">
      <c r="A25" s="774"/>
      <c r="B25" s="708"/>
      <c r="C25" s="784" t="s">
        <v>175</v>
      </c>
      <c r="D25" s="784"/>
      <c r="E25" s="708"/>
      <c r="F25" s="708"/>
      <c r="G25" s="708"/>
      <c r="H25" s="708"/>
      <c r="I25" s="708"/>
      <c r="J25" s="708"/>
      <c r="K25" s="708"/>
      <c r="L25" s="709"/>
    </row>
    <row r="26" spans="1:14" ht="15" customHeight="1" thickBot="1">
      <c r="A26" s="774"/>
      <c r="B26" s="753"/>
      <c r="C26" s="754"/>
      <c r="D26" s="754"/>
      <c r="E26" s="754"/>
      <c r="F26" s="754"/>
      <c r="G26" s="754"/>
      <c r="H26" s="754"/>
      <c r="I26" s="708"/>
      <c r="J26" s="708"/>
      <c r="K26" s="708"/>
      <c r="L26" s="709"/>
    </row>
    <row r="27" spans="1:14" ht="15" customHeight="1" thickTop="1">
      <c r="A27" s="774"/>
      <c r="B27" s="785" t="s">
        <v>176</v>
      </c>
      <c r="C27" s="786"/>
      <c r="D27" s="786"/>
      <c r="E27" s="786"/>
      <c r="F27" s="786"/>
      <c r="G27" s="786"/>
      <c r="H27" s="787"/>
      <c r="I27" s="708"/>
      <c r="J27" s="708"/>
      <c r="K27" s="708"/>
      <c r="L27" s="709"/>
    </row>
    <row r="28" spans="1:14" ht="15" customHeight="1">
      <c r="A28" s="774"/>
      <c r="B28" s="788"/>
      <c r="C28" s="789"/>
      <c r="D28" s="789"/>
      <c r="E28" s="789"/>
      <c r="F28" s="789"/>
      <c r="G28" s="789"/>
      <c r="H28" s="790"/>
      <c r="I28" s="708"/>
      <c r="J28" s="708"/>
      <c r="K28" s="708"/>
      <c r="L28" s="709"/>
    </row>
    <row r="29" spans="1:14" ht="15" customHeight="1">
      <c r="A29" s="774"/>
      <c r="B29" s="788"/>
      <c r="C29" s="789"/>
      <c r="D29" s="789"/>
      <c r="E29" s="789"/>
      <c r="F29" s="789"/>
      <c r="G29" s="789"/>
      <c r="H29" s="790"/>
      <c r="I29" s="708"/>
      <c r="J29" s="708"/>
      <c r="K29" s="708"/>
      <c r="L29" s="709"/>
      <c r="N29" s="771"/>
    </row>
    <row r="30" spans="1:14" ht="15" customHeight="1">
      <c r="A30" s="774"/>
      <c r="B30" s="788"/>
      <c r="C30" s="789"/>
      <c r="D30" s="789"/>
      <c r="E30" s="789"/>
      <c r="F30" s="789"/>
      <c r="G30" s="789"/>
      <c r="H30" s="790"/>
      <c r="I30" s="708"/>
      <c r="J30" s="708"/>
      <c r="K30"/>
      <c r="L30" s="709"/>
    </row>
    <row r="31" spans="1:14" ht="15" customHeight="1">
      <c r="A31" s="774"/>
      <c r="B31" s="788"/>
      <c r="C31" s="789"/>
      <c r="D31" s="789"/>
      <c r="E31" s="789"/>
      <c r="F31" s="789"/>
      <c r="G31" s="789"/>
      <c r="H31" s="790"/>
      <c r="I31" s="708"/>
      <c r="J31" s="708"/>
      <c r="K31" s="708"/>
      <c r="L31" s="709"/>
    </row>
    <row r="32" spans="1:14" ht="14.25" customHeight="1">
      <c r="A32" s="774"/>
      <c r="B32" s="788"/>
      <c r="C32" s="789"/>
      <c r="D32" s="789"/>
      <c r="E32" s="789"/>
      <c r="F32" s="789"/>
      <c r="G32" s="789"/>
      <c r="H32" s="790"/>
      <c r="I32" s="708"/>
      <c r="J32" s="708"/>
      <c r="K32" s="708"/>
      <c r="L32" s="709"/>
    </row>
    <row r="33" spans="1:12">
      <c r="A33" s="755"/>
      <c r="B33" s="788"/>
      <c r="C33" s="789"/>
      <c r="D33" s="789"/>
      <c r="E33" s="789"/>
      <c r="F33" s="789"/>
      <c r="G33" s="789"/>
      <c r="H33" s="790"/>
      <c r="I33" s="756"/>
      <c r="J33" s="756"/>
      <c r="K33" s="756"/>
      <c r="L33" s="757"/>
    </row>
    <row r="34" spans="1:12">
      <c r="A34" s="758"/>
      <c r="B34" s="788"/>
      <c r="C34" s="789"/>
      <c r="D34" s="789"/>
      <c r="E34" s="789"/>
      <c r="F34" s="789"/>
      <c r="G34" s="789"/>
      <c r="H34" s="790"/>
      <c r="I34" s="708"/>
      <c r="J34" s="708"/>
      <c r="K34" s="708"/>
      <c r="L34" s="709"/>
    </row>
    <row r="35" spans="1:12">
      <c r="A35" s="758"/>
      <c r="B35" s="788"/>
      <c r="C35" s="789"/>
      <c r="D35" s="789"/>
      <c r="E35" s="789"/>
      <c r="F35" s="789"/>
      <c r="G35" s="789"/>
      <c r="H35" s="790"/>
      <c r="I35" s="708"/>
      <c r="J35" s="708"/>
      <c r="K35" s="708"/>
      <c r="L35" s="709"/>
    </row>
    <row r="36" spans="1:12">
      <c r="A36" s="759"/>
      <c r="B36" s="788"/>
      <c r="C36" s="789"/>
      <c r="D36" s="789"/>
      <c r="E36" s="789"/>
      <c r="F36" s="789"/>
      <c r="G36" s="789"/>
      <c r="H36" s="790"/>
      <c r="I36" s="746"/>
      <c r="J36" s="746"/>
      <c r="K36" s="746"/>
      <c r="L36" s="760"/>
    </row>
    <row r="37" spans="1:12" s="761" customFormat="1">
      <c r="A37" s="758"/>
      <c r="B37" s="788"/>
      <c r="C37" s="789"/>
      <c r="D37" s="789"/>
      <c r="E37" s="789"/>
      <c r="F37" s="789"/>
      <c r="G37" s="789"/>
      <c r="H37" s="790"/>
      <c r="I37" s="708"/>
      <c r="J37" s="708"/>
      <c r="K37" s="708"/>
      <c r="L37" s="709"/>
    </row>
    <row r="38" spans="1:12" s="761" customFormat="1">
      <c r="A38" s="758"/>
      <c r="B38" s="788"/>
      <c r="C38" s="789"/>
      <c r="D38" s="789"/>
      <c r="E38" s="789"/>
      <c r="F38" s="789"/>
      <c r="G38" s="789"/>
      <c r="H38" s="790"/>
      <c r="I38" s="708"/>
      <c r="J38" s="708"/>
      <c r="K38" s="708"/>
      <c r="L38" s="709"/>
    </row>
    <row r="39" spans="1:12" s="761" customFormat="1" ht="13.5" thickBot="1">
      <c r="A39" s="758"/>
      <c r="B39" s="791"/>
      <c r="C39" s="792"/>
      <c r="D39" s="792"/>
      <c r="E39" s="792"/>
      <c r="F39" s="792"/>
      <c r="G39" s="792"/>
      <c r="H39" s="793"/>
      <c r="I39" s="708"/>
      <c r="J39" s="708"/>
      <c r="K39" s="708"/>
      <c r="L39" s="709"/>
    </row>
    <row r="40" spans="1:12" s="761" customFormat="1" ht="14.25" thickTop="1" thickBot="1">
      <c r="A40" s="762"/>
      <c r="B40" s="763"/>
      <c r="C40" s="763"/>
      <c r="D40" s="763"/>
      <c r="E40" s="764"/>
      <c r="F40" s="763"/>
      <c r="G40" s="763"/>
      <c r="H40" s="763"/>
      <c r="I40" s="763"/>
      <c r="J40" s="763"/>
      <c r="K40" s="763"/>
      <c r="L40" s="765"/>
    </row>
    <row r="41" spans="1:12" s="761" customFormat="1">
      <c r="A41" s="766"/>
      <c r="B41" s="766"/>
      <c r="C41" s="766"/>
      <c r="D41" s="766"/>
      <c r="E41" s="767"/>
      <c r="F41" s="766"/>
      <c r="G41" s="766"/>
      <c r="H41" s="766"/>
      <c r="I41" s="766"/>
      <c r="J41" s="766"/>
      <c r="K41" s="766"/>
      <c r="L41" s="766"/>
    </row>
    <row r="42" spans="1:12" s="761" customFormat="1">
      <c r="A42" s="766"/>
      <c r="B42" s="766"/>
      <c r="C42" s="766"/>
      <c r="D42" s="766"/>
      <c r="E42" s="768"/>
      <c r="F42" s="766"/>
      <c r="G42" s="766"/>
      <c r="H42" s="766"/>
      <c r="I42" s="766"/>
      <c r="J42" s="766"/>
      <c r="K42" s="766"/>
      <c r="L42" s="766"/>
    </row>
    <row r="43" spans="1:12">
      <c r="E43" s="769"/>
    </row>
    <row r="44" spans="1:12">
      <c r="E44" s="769"/>
    </row>
  </sheetData>
  <mergeCells count="10">
    <mergeCell ref="A1:A32"/>
    <mergeCell ref="C2:H2"/>
    <mergeCell ref="D3:G3"/>
    <mergeCell ref="C5:H5"/>
    <mergeCell ref="E13:G13"/>
    <mergeCell ref="E18:G18"/>
    <mergeCell ref="C23:H23"/>
    <mergeCell ref="C24:I24"/>
    <mergeCell ref="C25:D25"/>
    <mergeCell ref="B27:H39"/>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40625" defaultRowHeight="15"/>
  <cols>
    <col min="1" max="1" width="33.28515625" style="138"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2597980</v>
      </c>
      <c r="C3" s="23">
        <v>2597606</v>
      </c>
      <c r="D3" s="24" t="s">
        <v>15</v>
      </c>
      <c r="E3" s="23">
        <v>2597980</v>
      </c>
      <c r="F3" s="23">
        <v>2597606</v>
      </c>
      <c r="G3" s="24" t="s">
        <v>15</v>
      </c>
      <c r="H3" s="23">
        <v>2597980</v>
      </c>
      <c r="I3" s="23">
        <v>2597606</v>
      </c>
      <c r="J3" s="25" t="s">
        <v>15</v>
      </c>
      <c r="K3" s="26">
        <v>2597980</v>
      </c>
      <c r="L3" s="23">
        <v>2597606</v>
      </c>
      <c r="M3" s="24" t="s">
        <v>15</v>
      </c>
      <c r="N3" s="23">
        <v>2597980</v>
      </c>
      <c r="O3" s="23">
        <v>2597606</v>
      </c>
      <c r="P3" s="24" t="s">
        <v>15</v>
      </c>
      <c r="Q3" s="23">
        <v>2597980</v>
      </c>
      <c r="R3" s="23">
        <v>2597606</v>
      </c>
      <c r="S3" s="24" t="s">
        <v>15</v>
      </c>
      <c r="T3" s="23">
        <v>2597980</v>
      </c>
      <c r="U3" s="23">
        <v>2597606</v>
      </c>
      <c r="V3" s="27">
        <v>2597980</v>
      </c>
      <c r="W3" s="28">
        <v>2597606</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181854</v>
      </c>
      <c r="C6" s="46">
        <v>183383</v>
      </c>
      <c r="D6" s="47">
        <v>-8.3377412301031181E-3</v>
      </c>
      <c r="E6" s="46">
        <v>137043</v>
      </c>
      <c r="F6" s="46">
        <v>136826</v>
      </c>
      <c r="G6" s="47">
        <v>1.5859558855773025E-3</v>
      </c>
      <c r="H6" s="46">
        <v>44811</v>
      </c>
      <c r="I6" s="46">
        <v>46557</v>
      </c>
      <c r="J6" s="48">
        <v>-3.7502416392808817E-2</v>
      </c>
      <c r="K6" s="49">
        <v>0.6747638489892035</v>
      </c>
      <c r="L6" s="50">
        <v>0.65994017622962897</v>
      </c>
      <c r="M6" s="51">
        <v>1.5</v>
      </c>
      <c r="N6" s="46">
        <v>278805</v>
      </c>
      <c r="O6" s="46">
        <v>268725</v>
      </c>
      <c r="P6" s="47">
        <v>3.7510466089868827E-2</v>
      </c>
      <c r="Q6" s="46">
        <v>413189</v>
      </c>
      <c r="R6" s="46">
        <v>407196</v>
      </c>
      <c r="S6" s="47">
        <v>1.471772807198499E-2</v>
      </c>
      <c r="T6" s="46">
        <v>490307</v>
      </c>
      <c r="U6" s="52">
        <v>480481</v>
      </c>
      <c r="V6" s="53">
        <v>2.6961573570006707</v>
      </c>
      <c r="W6" s="54">
        <v>2.6200956468156806</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c r="W7" s="64"/>
    </row>
    <row r="8" spans="1:23" s="55" customFormat="1" ht="15.75">
      <c r="A8" s="45" t="s">
        <v>17</v>
      </c>
      <c r="B8" s="46">
        <v>173626</v>
      </c>
      <c r="C8" s="46">
        <v>174423</v>
      </c>
      <c r="D8" s="47">
        <v>-4.5693515190083876E-3</v>
      </c>
      <c r="E8" s="46">
        <v>134815</v>
      </c>
      <c r="F8" s="46">
        <v>134731</v>
      </c>
      <c r="G8" s="47">
        <v>6.2346453303248697E-4</v>
      </c>
      <c r="H8" s="46">
        <v>38811</v>
      </c>
      <c r="I8" s="46">
        <v>39692</v>
      </c>
      <c r="J8" s="48">
        <v>-2.2195908495414692E-2</v>
      </c>
      <c r="K8" s="49">
        <v>0.69566834794834032</v>
      </c>
      <c r="L8" s="50">
        <v>0.67775077646814208</v>
      </c>
      <c r="M8" s="51">
        <v>1.7999999999999998</v>
      </c>
      <c r="N8" s="46">
        <v>271159</v>
      </c>
      <c r="O8" s="46">
        <v>260768</v>
      </c>
      <c r="P8" s="47">
        <v>3.9847680697018037E-2</v>
      </c>
      <c r="Q8" s="46">
        <v>389782</v>
      </c>
      <c r="R8" s="46">
        <v>384755</v>
      </c>
      <c r="S8" s="47">
        <v>1.3065457239022235E-2</v>
      </c>
      <c r="T8" s="46">
        <v>473695</v>
      </c>
      <c r="U8" s="52">
        <v>462697</v>
      </c>
      <c r="V8" s="53">
        <v>2.7282492253464343</v>
      </c>
      <c r="W8" s="54">
        <v>2.6527292845553627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c r="W9" s="64"/>
    </row>
    <row r="10" spans="1:23" s="77" customFormat="1">
      <c r="A10" s="67" t="s">
        <v>18</v>
      </c>
      <c r="B10" s="68">
        <v>111272</v>
      </c>
      <c r="C10" s="68">
        <v>109749</v>
      </c>
      <c r="D10" s="69">
        <v>1.387711960929029E-2</v>
      </c>
      <c r="E10" s="68">
        <v>93751</v>
      </c>
      <c r="F10" s="68">
        <v>94053</v>
      </c>
      <c r="G10" s="69">
        <v>-3.2109555250762868E-3</v>
      </c>
      <c r="H10" s="68">
        <v>17521</v>
      </c>
      <c r="I10" s="68">
        <v>15696</v>
      </c>
      <c r="J10" s="70">
        <v>0.11627166156982671</v>
      </c>
      <c r="K10" s="71">
        <v>0.76655164786551644</v>
      </c>
      <c r="L10" s="72">
        <v>0.73698453142506049</v>
      </c>
      <c r="M10" s="73">
        <v>3</v>
      </c>
      <c r="N10" s="68">
        <v>173279</v>
      </c>
      <c r="O10" s="68">
        <v>163133</v>
      </c>
      <c r="P10" s="69">
        <v>6.2194650990296259E-2</v>
      </c>
      <c r="Q10" s="68">
        <v>226050</v>
      </c>
      <c r="R10" s="68">
        <v>221352</v>
      </c>
      <c r="S10" s="69">
        <v>2.1224113628971052E-2</v>
      </c>
      <c r="T10" s="68">
        <v>289786</v>
      </c>
      <c r="U10" s="74">
        <v>272836</v>
      </c>
      <c r="V10" s="75">
        <v>2.6043029693004529</v>
      </c>
      <c r="W10" s="76">
        <v>2.4859998724361954</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c r="W11" s="78"/>
    </row>
    <row r="12" spans="1:23" s="77" customFormat="1">
      <c r="A12" s="67" t="s">
        <v>19</v>
      </c>
      <c r="B12" s="68">
        <v>62354</v>
      </c>
      <c r="C12" s="68">
        <v>64674</v>
      </c>
      <c r="D12" s="69">
        <v>-3.5872220676005817E-2</v>
      </c>
      <c r="E12" s="68">
        <v>41064</v>
      </c>
      <c r="F12" s="68">
        <v>40678</v>
      </c>
      <c r="G12" s="69">
        <v>9.4891587590343676E-3</v>
      </c>
      <c r="H12" s="68">
        <v>21290</v>
      </c>
      <c r="I12" s="68">
        <v>23996</v>
      </c>
      <c r="J12" s="70">
        <v>-0.1127687947991332</v>
      </c>
      <c r="K12" s="71">
        <v>0.59780617106002487</v>
      </c>
      <c r="L12" s="72">
        <v>0.59751044962454791</v>
      </c>
      <c r="M12" s="73">
        <v>0</v>
      </c>
      <c r="N12" s="68">
        <v>97880</v>
      </c>
      <c r="O12" s="68">
        <v>97635</v>
      </c>
      <c r="P12" s="69">
        <v>2.5093460336969324E-3</v>
      </c>
      <c r="Q12" s="68">
        <v>163732</v>
      </c>
      <c r="R12" s="68">
        <v>163403</v>
      </c>
      <c r="S12" s="69">
        <v>2.0134269260662289E-3</v>
      </c>
      <c r="T12" s="68">
        <v>183909</v>
      </c>
      <c r="U12" s="74">
        <v>189861</v>
      </c>
      <c r="V12" s="75">
        <v>2.9494338775379285</v>
      </c>
      <c r="W12" s="76">
        <v>2.9356619352444566</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c r="W13" s="64"/>
    </row>
    <row r="14" spans="1:23" s="55" customFormat="1" ht="15.75">
      <c r="A14" s="45" t="s">
        <v>20</v>
      </c>
      <c r="B14" s="46">
        <v>8228</v>
      </c>
      <c r="C14" s="46">
        <v>8960</v>
      </c>
      <c r="D14" s="47">
        <v>-8.1696428571428573E-2</v>
      </c>
      <c r="E14" s="46">
        <v>2228</v>
      </c>
      <c r="F14" s="46">
        <v>2095</v>
      </c>
      <c r="G14" s="47">
        <v>6.3484486873508356E-2</v>
      </c>
      <c r="H14" s="46">
        <v>6000</v>
      </c>
      <c r="I14" s="46">
        <v>6865</v>
      </c>
      <c r="J14" s="48">
        <v>-0.1260014566642389</v>
      </c>
      <c r="K14" s="49">
        <v>0.32665441961806296</v>
      </c>
      <c r="L14" s="50">
        <v>0.35457421683525692</v>
      </c>
      <c r="M14" s="51">
        <v>-2.8000000000000003</v>
      </c>
      <c r="N14" s="46">
        <v>7646</v>
      </c>
      <c r="O14" s="46">
        <v>7957</v>
      </c>
      <c r="P14" s="47">
        <v>-3.9085082317456325E-2</v>
      </c>
      <c r="Q14" s="46">
        <v>23407</v>
      </c>
      <c r="R14" s="46">
        <v>22441</v>
      </c>
      <c r="S14" s="47">
        <v>4.3046210061940197E-2</v>
      </c>
      <c r="T14" s="46">
        <v>16612</v>
      </c>
      <c r="U14" s="52">
        <v>17784</v>
      </c>
      <c r="V14" s="53">
        <v>2.0189596499756925</v>
      </c>
      <c r="W14" s="54">
        <v>1.9848214285714285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163530</v>
      </c>
      <c r="C18" s="101">
        <v>165222</v>
      </c>
      <c r="D18" s="102">
        <v>-1.0240766968079311E-2</v>
      </c>
      <c r="E18" s="101">
        <v>126422</v>
      </c>
      <c r="F18" s="101">
        <v>127604</v>
      </c>
      <c r="G18" s="102">
        <v>-9.2630325068179687E-3</v>
      </c>
      <c r="H18" s="101">
        <v>37108</v>
      </c>
      <c r="I18" s="101">
        <v>37618</v>
      </c>
      <c r="J18" s="103">
        <v>-1.3557339571481737E-2</v>
      </c>
      <c r="K18" s="104">
        <v>0.70318261181119834</v>
      </c>
      <c r="L18" s="105">
        <v>0.68666157380317705</v>
      </c>
      <c r="M18" s="106">
        <v>1.7000000000000002</v>
      </c>
      <c r="N18" s="101">
        <v>262991</v>
      </c>
      <c r="O18" s="101">
        <v>253477</v>
      </c>
      <c r="P18" s="102">
        <v>3.7533977441740279E-2</v>
      </c>
      <c r="Q18" s="101">
        <v>374001</v>
      </c>
      <c r="R18" s="101">
        <v>369144</v>
      </c>
      <c r="S18" s="102">
        <v>1.3157467004746116E-2</v>
      </c>
      <c r="T18" s="101">
        <v>458253</v>
      </c>
      <c r="U18" s="107">
        <v>449298</v>
      </c>
      <c r="V18" s="108">
        <v>2.8022564667033572</v>
      </c>
      <c r="W18" s="109">
        <v>2.7193594073428478</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102945</v>
      </c>
      <c r="C20" s="114">
        <v>102344</v>
      </c>
      <c r="D20" s="115">
        <v>5.8723520675369343E-3</v>
      </c>
      <c r="E20" s="114">
        <v>86238</v>
      </c>
      <c r="F20" s="114">
        <v>87422</v>
      </c>
      <c r="G20" s="115">
        <v>-1.3543501635743863E-2</v>
      </c>
      <c r="H20" s="114">
        <v>16707</v>
      </c>
      <c r="I20" s="114">
        <v>14922</v>
      </c>
      <c r="J20" s="116">
        <v>0.11962203457981503</v>
      </c>
      <c r="K20" s="117">
        <v>0.77803577852634331</v>
      </c>
      <c r="L20" s="118">
        <v>0.75217362225789197</v>
      </c>
      <c r="M20" s="119">
        <v>2.6</v>
      </c>
      <c r="N20" s="114">
        <v>166530</v>
      </c>
      <c r="O20" s="114">
        <v>157451</v>
      </c>
      <c r="P20" s="115">
        <v>5.7662383852754191E-2</v>
      </c>
      <c r="Q20" s="114">
        <v>214039</v>
      </c>
      <c r="R20" s="114">
        <v>209328</v>
      </c>
      <c r="S20" s="115">
        <v>2.2505350454788658E-2</v>
      </c>
      <c r="T20" s="114">
        <v>277155</v>
      </c>
      <c r="U20" s="120">
        <v>262372</v>
      </c>
      <c r="V20" s="121">
        <v>2.6922628588081015</v>
      </c>
      <c r="W20" s="122">
        <v>2.5636285468615649</v>
      </c>
    </row>
    <row r="21" spans="1:23">
      <c r="A21" s="113" t="s">
        <v>23</v>
      </c>
      <c r="B21" s="114">
        <v>60585</v>
      </c>
      <c r="C21" s="68">
        <v>62878</v>
      </c>
      <c r="D21" s="115">
        <v>-3.6467444893285413E-2</v>
      </c>
      <c r="E21" s="114">
        <v>40184</v>
      </c>
      <c r="F21" s="114">
        <v>40182</v>
      </c>
      <c r="G21" s="115">
        <v>4.9773530436513865E-5</v>
      </c>
      <c r="H21" s="114">
        <v>20401</v>
      </c>
      <c r="I21" s="114">
        <v>22696</v>
      </c>
      <c r="J21" s="116">
        <v>-0.10111913993655269</v>
      </c>
      <c r="K21" s="117">
        <v>0.60302446831122392</v>
      </c>
      <c r="L21" s="118">
        <v>0.6008534815037293</v>
      </c>
      <c r="M21" s="119">
        <v>0.2</v>
      </c>
      <c r="N21" s="114">
        <v>96461</v>
      </c>
      <c r="O21" s="114">
        <v>96026</v>
      </c>
      <c r="P21" s="115">
        <v>4.5300231187386754E-3</v>
      </c>
      <c r="Q21" s="114">
        <v>159962</v>
      </c>
      <c r="R21" s="114">
        <v>159816</v>
      </c>
      <c r="S21" s="115">
        <v>9.1355058317064627E-4</v>
      </c>
      <c r="T21" s="114">
        <v>181098</v>
      </c>
      <c r="U21" s="120">
        <v>186926</v>
      </c>
      <c r="V21" s="121">
        <v>2.9891557316167368</v>
      </c>
      <c r="W21" s="122">
        <v>2.9728362861414168</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10096</v>
      </c>
      <c r="C24" s="101">
        <v>9201</v>
      </c>
      <c r="D24" s="102">
        <v>9.7272035648299102E-2</v>
      </c>
      <c r="E24" s="101">
        <v>8393</v>
      </c>
      <c r="F24" s="101">
        <v>7127</v>
      </c>
      <c r="G24" s="102">
        <v>0.17763434825312194</v>
      </c>
      <c r="H24" s="101">
        <v>1703</v>
      </c>
      <c r="I24" s="101">
        <v>2074</v>
      </c>
      <c r="J24" s="103">
        <v>-0.17888138862102218</v>
      </c>
      <c r="K24" s="104">
        <v>0.51758443698117995</v>
      </c>
      <c r="L24" s="105">
        <v>0.46704247005316762</v>
      </c>
      <c r="M24" s="106">
        <v>5.0999999999999996</v>
      </c>
      <c r="N24" s="101">
        <v>8168</v>
      </c>
      <c r="O24" s="101">
        <v>7291</v>
      </c>
      <c r="P24" s="102">
        <v>0.12028528322589493</v>
      </c>
      <c r="Q24" s="101">
        <v>15781</v>
      </c>
      <c r="R24" s="101">
        <v>15611</v>
      </c>
      <c r="S24" s="102">
        <v>1.0889757222471335E-2</v>
      </c>
      <c r="T24" s="101">
        <v>15442</v>
      </c>
      <c r="U24" s="107">
        <v>13399</v>
      </c>
      <c r="V24" s="108">
        <v>1.5295166402535658</v>
      </c>
      <c r="W24" s="109">
        <v>1.4562547549179437</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8327</v>
      </c>
      <c r="C26" s="114">
        <v>7405</v>
      </c>
      <c r="D26" s="115">
        <v>0.12451046590141795</v>
      </c>
      <c r="E26" s="114">
        <v>7513</v>
      </c>
      <c r="F26" s="114">
        <v>6631</v>
      </c>
      <c r="G26" s="115">
        <v>0.13301161212486803</v>
      </c>
      <c r="H26" s="114">
        <v>814</v>
      </c>
      <c r="I26" s="114">
        <v>774</v>
      </c>
      <c r="J26" s="116">
        <v>5.1679586563307491E-2</v>
      </c>
      <c r="K26" s="117">
        <v>0.56190159020897512</v>
      </c>
      <c r="L26" s="118">
        <v>0.47255489021956087</v>
      </c>
      <c r="M26" s="119">
        <v>8.9</v>
      </c>
      <c r="N26" s="114">
        <v>6749</v>
      </c>
      <c r="O26" s="114">
        <v>5682</v>
      </c>
      <c r="P26" s="115">
        <v>0.18778599084829287</v>
      </c>
      <c r="Q26" s="114">
        <v>12011</v>
      </c>
      <c r="R26" s="114">
        <v>12024</v>
      </c>
      <c r="S26" s="115">
        <v>-1.081170991350632E-3</v>
      </c>
      <c r="T26" s="114">
        <v>12631</v>
      </c>
      <c r="U26" s="120">
        <v>10464</v>
      </c>
      <c r="V26" s="121">
        <v>1.5168728233457427</v>
      </c>
      <c r="W26" s="122">
        <v>1.413099257258609</v>
      </c>
    </row>
    <row r="27" spans="1:23">
      <c r="A27" s="113" t="s">
        <v>23</v>
      </c>
      <c r="B27" s="114">
        <v>1769</v>
      </c>
      <c r="C27" s="114">
        <v>1796</v>
      </c>
      <c r="D27" s="115">
        <v>-1.5033407572383074E-2</v>
      </c>
      <c r="E27" s="114">
        <v>880</v>
      </c>
      <c r="F27" s="114">
        <v>496</v>
      </c>
      <c r="G27" s="115">
        <v>0.77419354838709675</v>
      </c>
      <c r="H27" s="114">
        <v>889</v>
      </c>
      <c r="I27" s="114">
        <v>1300</v>
      </c>
      <c r="J27" s="116">
        <v>-0.31615384615384617</v>
      </c>
      <c r="K27" s="117">
        <v>0.37639257294429707</v>
      </c>
      <c r="L27" s="118">
        <v>0.44856425982715359</v>
      </c>
      <c r="M27" s="119">
        <v>-7.1999999999999993</v>
      </c>
      <c r="N27" s="114">
        <v>1419</v>
      </c>
      <c r="O27" s="114">
        <v>1609</v>
      </c>
      <c r="P27" s="115">
        <v>-0.11808576755748912</v>
      </c>
      <c r="Q27" s="114">
        <v>3770</v>
      </c>
      <c r="R27" s="114">
        <v>3587</v>
      </c>
      <c r="S27" s="115">
        <v>5.1017563423473654E-2</v>
      </c>
      <c r="T27" s="114">
        <v>2811</v>
      </c>
      <c r="U27" s="120">
        <v>2935</v>
      </c>
      <c r="V27" s="121">
        <v>1.5890333521763709</v>
      </c>
      <c r="W27" s="122">
        <v>1.6341870824053453</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N30" s="770"/>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JANUARY 2013 VS 2012</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RowHeight="18"/>
  <cols>
    <col min="1" max="1" width="35.140625" style="185" bestFit="1" customWidth="1"/>
    <col min="2" max="3" width="13" style="185" bestFit="1" customWidth="1"/>
    <col min="4" max="4" width="11.28515625" style="185" bestFit="1" customWidth="1"/>
    <col min="5" max="6" width="13" style="185" bestFit="1" customWidth="1"/>
    <col min="7" max="7" width="11.28515625" style="185" bestFit="1" customWidth="1"/>
    <col min="8" max="9" width="11.140625" style="185" bestFit="1" customWidth="1"/>
    <col min="10" max="10" width="11.28515625" style="185" bestFit="1" customWidth="1"/>
    <col min="11" max="12" width="8" style="185" bestFit="1" customWidth="1"/>
    <col min="13" max="13" width="16.28515625" style="304" bestFit="1" customWidth="1"/>
    <col min="14" max="15" width="13" style="185" bestFit="1" customWidth="1"/>
    <col min="16" max="16" width="11.28515625" style="185" bestFit="1" customWidth="1"/>
    <col min="17" max="18" width="13" style="185" bestFit="1" customWidth="1"/>
    <col min="19" max="19" width="11.28515625" style="185" bestFit="1" customWidth="1"/>
    <col min="20" max="21" width="13" style="185" bestFit="1" customWidth="1"/>
    <col min="22" max="23" width="11.7109375" style="185" customWidth="1"/>
    <col min="24" max="16384" width="9.140625" style="185"/>
  </cols>
  <sheetData>
    <row r="1" spans="1:23" s="151" customFormat="1">
      <c r="A1" s="139" t="s">
        <v>26</v>
      </c>
      <c r="B1" s="140" t="s">
        <v>0</v>
      </c>
      <c r="C1" s="140"/>
      <c r="D1" s="141" t="s">
        <v>1</v>
      </c>
      <c r="E1" s="142" t="s">
        <v>2</v>
      </c>
      <c r="F1" s="140"/>
      <c r="G1" s="143" t="s">
        <v>1</v>
      </c>
      <c r="H1" s="144"/>
      <c r="I1" s="144"/>
      <c r="J1" s="145" t="s">
        <v>1</v>
      </c>
      <c r="K1" s="146"/>
      <c r="L1" s="144"/>
      <c r="M1" s="147" t="s">
        <v>3</v>
      </c>
      <c r="N1" s="140" t="s">
        <v>27</v>
      </c>
      <c r="O1" s="140"/>
      <c r="P1" s="143" t="s">
        <v>1</v>
      </c>
      <c r="Q1" s="140" t="s">
        <v>27</v>
      </c>
      <c r="R1" s="140"/>
      <c r="S1" s="148" t="s">
        <v>1</v>
      </c>
      <c r="T1" s="144"/>
      <c r="U1" s="149"/>
      <c r="V1" s="140" t="s">
        <v>5</v>
      </c>
      <c r="W1" s="150"/>
    </row>
    <row r="2" spans="1:23" s="151" customFormat="1">
      <c r="A2" s="152" t="s">
        <v>28</v>
      </c>
      <c r="B2" s="153" t="s">
        <v>7</v>
      </c>
      <c r="C2" s="153"/>
      <c r="D2" s="154" t="s">
        <v>8</v>
      </c>
      <c r="E2" s="155" t="s">
        <v>9</v>
      </c>
      <c r="F2" s="153"/>
      <c r="G2" s="156" t="s">
        <v>8</v>
      </c>
      <c r="H2" s="153" t="s">
        <v>9</v>
      </c>
      <c r="I2" s="153"/>
      <c r="J2" s="157" t="s">
        <v>8</v>
      </c>
      <c r="K2" s="158" t="s">
        <v>10</v>
      </c>
      <c r="L2" s="153"/>
      <c r="M2" s="159" t="s">
        <v>10</v>
      </c>
      <c r="N2" s="160" t="s">
        <v>11</v>
      </c>
      <c r="O2" s="153"/>
      <c r="P2" s="156" t="s">
        <v>8</v>
      </c>
      <c r="Q2" s="155" t="s">
        <v>12</v>
      </c>
      <c r="R2" s="153"/>
      <c r="S2" s="161" t="s">
        <v>8</v>
      </c>
      <c r="T2" s="155" t="s">
        <v>13</v>
      </c>
      <c r="U2" s="162"/>
      <c r="V2" s="153" t="s">
        <v>14</v>
      </c>
      <c r="W2" s="163"/>
    </row>
    <row r="3" spans="1:23" s="174" customFormat="1" ht="18.75" thickBot="1">
      <c r="A3" s="164" t="s">
        <v>29</v>
      </c>
      <c r="B3" s="165">
        <v>2013</v>
      </c>
      <c r="C3" s="165">
        <v>2012</v>
      </c>
      <c r="D3" s="166"/>
      <c r="E3" s="165">
        <v>2013</v>
      </c>
      <c r="F3" s="165">
        <v>2012</v>
      </c>
      <c r="G3" s="167"/>
      <c r="H3" s="165">
        <v>2013</v>
      </c>
      <c r="I3" s="165">
        <v>2012</v>
      </c>
      <c r="J3" s="168"/>
      <c r="K3" s="165">
        <v>2013</v>
      </c>
      <c r="L3" s="165">
        <v>2012</v>
      </c>
      <c r="M3" s="169"/>
      <c r="N3" s="165">
        <v>2013</v>
      </c>
      <c r="O3" s="165">
        <v>2012</v>
      </c>
      <c r="P3" s="170"/>
      <c r="Q3" s="165">
        <v>2013</v>
      </c>
      <c r="R3" s="165">
        <v>2012</v>
      </c>
      <c r="S3" s="171"/>
      <c r="T3" s="165">
        <v>2013</v>
      </c>
      <c r="U3" s="172">
        <v>2012</v>
      </c>
      <c r="V3" s="165">
        <v>2013</v>
      </c>
      <c r="W3" s="173">
        <v>2012</v>
      </c>
    </row>
    <row r="4" spans="1:23" ht="3" customHeight="1" thickTop="1">
      <c r="A4" s="175"/>
      <c r="B4" s="176"/>
      <c r="C4" s="176"/>
      <c r="D4" s="177"/>
      <c r="E4" s="178"/>
      <c r="F4" s="176"/>
      <c r="G4" s="177"/>
      <c r="H4" s="176"/>
      <c r="I4" s="176"/>
      <c r="J4" s="179"/>
      <c r="K4" s="180"/>
      <c r="L4" s="176"/>
      <c r="M4" s="181"/>
      <c r="N4" s="176"/>
      <c r="O4" s="176"/>
      <c r="P4" s="177"/>
      <c r="Q4" s="176"/>
      <c r="R4" s="176"/>
      <c r="S4" s="182"/>
      <c r="T4" s="176">
        <v>2006</v>
      </c>
      <c r="U4" s="183">
        <v>2005</v>
      </c>
      <c r="V4" s="176"/>
      <c r="W4" s="184"/>
    </row>
    <row r="5" spans="1:23" ht="3" customHeight="1">
      <c r="A5" s="186"/>
      <c r="B5" s="187"/>
      <c r="C5" s="187"/>
      <c r="D5" s="188"/>
      <c r="E5" s="189"/>
      <c r="F5" s="187"/>
      <c r="G5" s="190"/>
      <c r="H5" s="187"/>
      <c r="I5" s="187"/>
      <c r="J5" s="179"/>
      <c r="K5" s="180"/>
      <c r="L5" s="187"/>
      <c r="M5" s="191"/>
      <c r="N5" s="187"/>
      <c r="O5" s="187"/>
      <c r="P5" s="188"/>
      <c r="Q5" s="187"/>
      <c r="R5" s="187"/>
      <c r="S5" s="183"/>
      <c r="T5" s="187"/>
      <c r="U5" s="183"/>
      <c r="V5" s="187"/>
      <c r="W5" s="192"/>
    </row>
    <row r="6" spans="1:23" s="204" customFormat="1" ht="15" customHeight="1">
      <c r="A6" s="193" t="s">
        <v>16</v>
      </c>
      <c r="B6" s="194">
        <v>1374362</v>
      </c>
      <c r="C6" s="194">
        <v>1269935</v>
      </c>
      <c r="D6" s="195">
        <v>8.2230192883887762E-2</v>
      </c>
      <c r="E6" s="194">
        <v>858067</v>
      </c>
      <c r="F6" s="194">
        <v>793807</v>
      </c>
      <c r="G6" s="195">
        <v>8.0951667092882776E-2</v>
      </c>
      <c r="H6" s="194">
        <v>516295</v>
      </c>
      <c r="I6" s="194">
        <v>476128</v>
      </c>
      <c r="J6" s="196">
        <v>8.4361768263996231E-2</v>
      </c>
      <c r="K6" s="197">
        <v>0.67200000000000004</v>
      </c>
      <c r="L6" s="198">
        <v>0.64300000000000002</v>
      </c>
      <c r="M6" s="199">
        <v>2.9000000000000004</v>
      </c>
      <c r="N6" s="194">
        <v>1904705</v>
      </c>
      <c r="O6" s="194">
        <v>1776014</v>
      </c>
      <c r="P6" s="195">
        <v>7.2460577450402977E-2</v>
      </c>
      <c r="Q6" s="194">
        <v>2832369</v>
      </c>
      <c r="R6" s="194">
        <v>2763780</v>
      </c>
      <c r="S6" s="200">
        <v>2.4817098321863535E-2</v>
      </c>
      <c r="T6" s="194">
        <v>3606429</v>
      </c>
      <c r="U6" s="201">
        <v>3310816</v>
      </c>
      <c r="V6" s="202">
        <v>2.6240750253572203</v>
      </c>
      <c r="W6" s="203">
        <v>2.607075165264364</v>
      </c>
    </row>
    <row r="7" spans="1:23" s="204" customFormat="1" ht="3" customHeight="1">
      <c r="A7" s="205"/>
      <c r="B7" s="194"/>
      <c r="C7" s="194"/>
      <c r="D7" s="195"/>
      <c r="E7" s="194"/>
      <c r="F7" s="194"/>
      <c r="G7" s="195"/>
      <c r="H7" s="198"/>
      <c r="I7" s="194"/>
      <c r="J7" s="196"/>
      <c r="K7" s="197"/>
      <c r="L7" s="198"/>
      <c r="M7" s="199"/>
      <c r="N7" s="198"/>
      <c r="O7" s="194"/>
      <c r="P7" s="195"/>
      <c r="Q7" s="194"/>
      <c r="R7" s="194"/>
      <c r="S7" s="200"/>
      <c r="T7" s="194"/>
      <c r="U7" s="201"/>
      <c r="V7" s="194"/>
      <c r="W7" s="206"/>
    </row>
    <row r="8" spans="1:23" s="204" customFormat="1" ht="15" customHeight="1">
      <c r="A8" s="207" t="s">
        <v>30</v>
      </c>
      <c r="B8" s="194">
        <v>1297246</v>
      </c>
      <c r="C8" s="194">
        <v>1204143</v>
      </c>
      <c r="D8" s="195">
        <v>7.7318889866070731E-2</v>
      </c>
      <c r="E8" s="194">
        <v>844520</v>
      </c>
      <c r="F8" s="194">
        <v>782720</v>
      </c>
      <c r="G8" s="195">
        <v>7.895543744889616E-2</v>
      </c>
      <c r="H8" s="194">
        <v>452726</v>
      </c>
      <c r="I8" s="194">
        <v>421423</v>
      </c>
      <c r="J8" s="196">
        <v>7.4279287082100409E-2</v>
      </c>
      <c r="K8" s="197">
        <v>0.69099999999999995</v>
      </c>
      <c r="L8" s="198">
        <v>0.66200000000000003</v>
      </c>
      <c r="M8" s="199">
        <v>2.9000000000000004</v>
      </c>
      <c r="N8" s="194">
        <v>1842603</v>
      </c>
      <c r="O8" s="194">
        <v>1721064</v>
      </c>
      <c r="P8" s="195">
        <v>7.0618524354701506E-2</v>
      </c>
      <c r="Q8" s="194">
        <v>2668168</v>
      </c>
      <c r="R8" s="194">
        <v>2599722</v>
      </c>
      <c r="S8" s="200">
        <v>2.6328199707507188E-2</v>
      </c>
      <c r="T8" s="194">
        <v>3448060</v>
      </c>
      <c r="U8" s="201">
        <v>3170197</v>
      </c>
      <c r="V8" s="202">
        <v>2.6579846844777322</v>
      </c>
      <c r="W8" s="208">
        <v>2.632741294015744</v>
      </c>
    </row>
    <row r="9" spans="1:23" s="219" customFormat="1" ht="3" customHeight="1">
      <c r="A9" s="209"/>
      <c r="B9" s="210"/>
      <c r="C9" s="210"/>
      <c r="D9" s="211"/>
      <c r="E9" s="210"/>
      <c r="F9" s="210"/>
      <c r="G9" s="211"/>
      <c r="H9" s="212"/>
      <c r="I9" s="210"/>
      <c r="J9" s="213"/>
      <c r="K9" s="214"/>
      <c r="L9" s="212"/>
      <c r="M9" s="215"/>
      <c r="N9" s="212"/>
      <c r="O9" s="210"/>
      <c r="P9" s="211"/>
      <c r="Q9" s="210"/>
      <c r="R9" s="210"/>
      <c r="S9" s="216"/>
      <c r="T9" s="210"/>
      <c r="U9" s="217"/>
      <c r="V9" s="210"/>
      <c r="W9" s="218"/>
    </row>
    <row r="10" spans="1:23" s="219" customFormat="1" ht="15" customHeight="1">
      <c r="A10" s="220" t="s">
        <v>31</v>
      </c>
      <c r="B10" s="221">
        <v>764746</v>
      </c>
      <c r="C10" s="221">
        <v>725824</v>
      </c>
      <c r="D10" s="222">
        <v>5.3624570143726305E-2</v>
      </c>
      <c r="E10" s="221">
        <v>617282</v>
      </c>
      <c r="F10" s="221">
        <v>585461</v>
      </c>
      <c r="G10" s="222">
        <v>5.4352040528745725E-2</v>
      </c>
      <c r="H10" s="221">
        <v>147464</v>
      </c>
      <c r="I10" s="221">
        <v>140363</v>
      </c>
      <c r="J10" s="223">
        <v>5.0590255266701335E-2</v>
      </c>
      <c r="K10" s="224">
        <v>0.77300000000000002</v>
      </c>
      <c r="L10" s="225">
        <v>0.749</v>
      </c>
      <c r="M10" s="226">
        <v>2.4</v>
      </c>
      <c r="N10" s="221">
        <v>1190387</v>
      </c>
      <c r="O10" s="221">
        <v>1130369</v>
      </c>
      <c r="P10" s="222">
        <v>5.3095935928886936E-2</v>
      </c>
      <c r="Q10" s="221">
        <v>1540301</v>
      </c>
      <c r="R10" s="221">
        <v>1508551</v>
      </c>
      <c r="S10" s="227">
        <v>2.1046686522364837E-2</v>
      </c>
      <c r="T10" s="221">
        <v>2038029</v>
      </c>
      <c r="U10" s="228">
        <v>1897722</v>
      </c>
      <c r="V10" s="229">
        <v>2.6649750374634191</v>
      </c>
      <c r="W10" s="230">
        <v>2.6145759853628427</v>
      </c>
    </row>
    <row r="11" spans="1:23" s="219" customFormat="1" ht="3" customHeight="1">
      <c r="A11" s="231"/>
      <c r="B11" s="221"/>
      <c r="C11" s="221"/>
      <c r="D11" s="222"/>
      <c r="E11" s="221"/>
      <c r="F11" s="221"/>
      <c r="G11" s="222"/>
      <c r="H11" s="221"/>
      <c r="I11" s="221"/>
      <c r="J11" s="223"/>
      <c r="K11" s="224"/>
      <c r="L11" s="225"/>
      <c r="M11" s="226"/>
      <c r="N11" s="221"/>
      <c r="O11" s="221"/>
      <c r="P11" s="222"/>
      <c r="Q11" s="221"/>
      <c r="R11" s="221"/>
      <c r="S11" s="227"/>
      <c r="T11" s="221"/>
      <c r="U11" s="228"/>
      <c r="V11" s="221"/>
      <c r="W11" s="232"/>
    </row>
    <row r="12" spans="1:23" s="219" customFormat="1" ht="15" customHeight="1">
      <c r="A12" s="220" t="s">
        <v>32</v>
      </c>
      <c r="B12" s="221">
        <v>532500</v>
      </c>
      <c r="C12" s="221">
        <v>478319</v>
      </c>
      <c r="D12" s="222">
        <v>0.11327377754176605</v>
      </c>
      <c r="E12" s="221">
        <v>227238</v>
      </c>
      <c r="F12" s="221">
        <v>197259</v>
      </c>
      <c r="G12" s="222">
        <v>0.15197785652365672</v>
      </c>
      <c r="H12" s="221">
        <v>305262</v>
      </c>
      <c r="I12" s="221">
        <v>281060</v>
      </c>
      <c r="J12" s="223">
        <v>8.6109727460328758E-2</v>
      </c>
      <c r="K12" s="224">
        <v>0.57799999999999996</v>
      </c>
      <c r="L12" s="225">
        <v>0.54100000000000004</v>
      </c>
      <c r="M12" s="226">
        <v>3.6999999999999997</v>
      </c>
      <c r="N12" s="221">
        <v>652216</v>
      </c>
      <c r="O12" s="221">
        <v>590695</v>
      </c>
      <c r="P12" s="222">
        <v>0.1041501959556116</v>
      </c>
      <c r="Q12" s="221">
        <v>1127867</v>
      </c>
      <c r="R12" s="221">
        <v>1091171</v>
      </c>
      <c r="S12" s="227">
        <v>3.3629926015262504E-2</v>
      </c>
      <c r="T12" s="221">
        <v>1410031</v>
      </c>
      <c r="U12" s="228">
        <v>1272475</v>
      </c>
      <c r="V12" s="229">
        <v>2.6479455399061034</v>
      </c>
      <c r="W12" s="230">
        <v>2.6603061973285609</v>
      </c>
    </row>
    <row r="13" spans="1:23" s="219" customFormat="1" ht="3" customHeight="1">
      <c r="A13" s="233"/>
      <c r="B13" s="210"/>
      <c r="C13" s="210"/>
      <c r="D13" s="211"/>
      <c r="E13" s="210"/>
      <c r="F13" s="210"/>
      <c r="G13" s="211"/>
      <c r="H13" s="210"/>
      <c r="I13" s="210"/>
      <c r="J13" s="213"/>
      <c r="K13" s="214"/>
      <c r="L13" s="212"/>
      <c r="M13" s="215"/>
      <c r="N13" s="210"/>
      <c r="O13" s="210"/>
      <c r="P13" s="211"/>
      <c r="Q13" s="210"/>
      <c r="R13" s="210"/>
      <c r="S13" s="216"/>
      <c r="T13" s="210"/>
      <c r="U13" s="217"/>
      <c r="V13" s="210"/>
      <c r="W13" s="218"/>
    </row>
    <row r="14" spans="1:23" s="204" customFormat="1" ht="15" customHeight="1">
      <c r="A14" s="207" t="s">
        <v>33</v>
      </c>
      <c r="B14" s="194">
        <v>77116</v>
      </c>
      <c r="C14" s="194">
        <v>65792</v>
      </c>
      <c r="D14" s="195">
        <v>0.1721181906614786</v>
      </c>
      <c r="E14" s="194">
        <v>13547</v>
      </c>
      <c r="F14" s="194">
        <v>11087</v>
      </c>
      <c r="G14" s="195">
        <v>0.22188148281771444</v>
      </c>
      <c r="H14" s="194">
        <v>63569</v>
      </c>
      <c r="I14" s="194">
        <v>54705</v>
      </c>
      <c r="J14" s="196">
        <v>0.16203272095786492</v>
      </c>
      <c r="K14" s="197">
        <v>0.378</v>
      </c>
      <c r="L14" s="198">
        <v>0.33500000000000002</v>
      </c>
      <c r="M14" s="199">
        <v>4.3</v>
      </c>
      <c r="N14" s="194">
        <v>62102</v>
      </c>
      <c r="O14" s="194">
        <v>54950</v>
      </c>
      <c r="P14" s="195">
        <v>0.13015468607825295</v>
      </c>
      <c r="Q14" s="194">
        <v>164201</v>
      </c>
      <c r="R14" s="194">
        <v>164058</v>
      </c>
      <c r="S14" s="200">
        <v>8.7164295554011389E-4</v>
      </c>
      <c r="T14" s="194">
        <v>158369</v>
      </c>
      <c r="U14" s="201">
        <v>140619</v>
      </c>
      <c r="V14" s="202">
        <v>2.0536464546916333</v>
      </c>
      <c r="W14" s="208">
        <v>2.1373267266536966</v>
      </c>
    </row>
    <row r="15" spans="1:23" ht="3" customHeight="1">
      <c r="A15" s="234"/>
      <c r="B15" s="235"/>
      <c r="C15" s="235"/>
      <c r="D15" s="236"/>
      <c r="E15" s="237"/>
      <c r="F15" s="235"/>
      <c r="G15" s="236"/>
      <c r="H15" s="235"/>
      <c r="I15" s="235"/>
      <c r="J15" s="238"/>
      <c r="K15" s="239"/>
      <c r="L15" s="240"/>
      <c r="M15" s="241"/>
      <c r="N15" s="235"/>
      <c r="O15" s="235"/>
      <c r="P15" s="236"/>
      <c r="Q15" s="235"/>
      <c r="R15" s="235"/>
      <c r="S15" s="242"/>
      <c r="T15" s="235"/>
      <c r="U15" s="243"/>
      <c r="V15" s="244"/>
      <c r="W15" s="245"/>
    </row>
    <row r="16" spans="1:23">
      <c r="A16" s="246"/>
      <c r="B16" s="247"/>
      <c r="C16" s="247"/>
      <c r="D16" s="248"/>
      <c r="E16" s="249"/>
      <c r="F16" s="247"/>
      <c r="G16" s="248"/>
      <c r="H16" s="249"/>
      <c r="I16" s="247"/>
      <c r="J16" s="250"/>
      <c r="K16" s="251"/>
      <c r="L16" s="247"/>
      <c r="M16" s="252"/>
      <c r="N16" s="249"/>
      <c r="O16" s="247"/>
      <c r="P16" s="248"/>
      <c r="Q16" s="249"/>
      <c r="R16" s="247"/>
      <c r="S16" s="253"/>
      <c r="T16" s="249"/>
      <c r="U16" s="253"/>
      <c r="V16" s="247"/>
      <c r="W16" s="254"/>
    </row>
    <row r="17" spans="1:23" ht="3" customHeight="1">
      <c r="A17" s="255"/>
      <c r="B17" s="256"/>
      <c r="C17" s="256"/>
      <c r="D17" s="257"/>
      <c r="E17" s="256"/>
      <c r="F17" s="256"/>
      <c r="G17" s="257"/>
      <c r="H17" s="256"/>
      <c r="I17" s="256"/>
      <c r="J17" s="258"/>
      <c r="K17" s="259"/>
      <c r="L17" s="260"/>
      <c r="M17" s="261"/>
      <c r="N17" s="256"/>
      <c r="O17" s="256"/>
      <c r="P17" s="257"/>
      <c r="Q17" s="256"/>
      <c r="R17" s="256"/>
      <c r="S17" s="262"/>
      <c r="T17" s="256"/>
      <c r="U17" s="263"/>
      <c r="V17" s="264"/>
      <c r="W17" s="265"/>
    </row>
    <row r="18" spans="1:23" s="151" customFormat="1" ht="15" customHeight="1">
      <c r="A18" s="266" t="s">
        <v>34</v>
      </c>
      <c r="B18" s="256">
        <v>1238354</v>
      </c>
      <c r="C18" s="256">
        <v>1148106</v>
      </c>
      <c r="D18" s="257">
        <v>7.860598237444974E-2</v>
      </c>
      <c r="E18" s="256">
        <v>798845</v>
      </c>
      <c r="F18" s="256">
        <v>740466</v>
      </c>
      <c r="G18" s="257">
        <v>7.8840892086875017E-2</v>
      </c>
      <c r="H18" s="256">
        <v>439509</v>
      </c>
      <c r="I18" s="256">
        <v>407640</v>
      </c>
      <c r="J18" s="258">
        <v>7.817927583161613E-2</v>
      </c>
      <c r="K18" s="259">
        <v>0.7</v>
      </c>
      <c r="L18" s="260">
        <v>0.67</v>
      </c>
      <c r="M18" s="261">
        <v>3</v>
      </c>
      <c r="N18" s="256">
        <v>1791636</v>
      </c>
      <c r="O18" s="256">
        <v>1671105</v>
      </c>
      <c r="P18" s="257">
        <v>7.2126527058443371E-2</v>
      </c>
      <c r="Q18" s="256">
        <v>2558917</v>
      </c>
      <c r="R18" s="256">
        <v>2492821</v>
      </c>
      <c r="S18" s="262">
        <v>2.6514539150624933E-2</v>
      </c>
      <c r="T18" s="256">
        <v>3352015</v>
      </c>
      <c r="U18" s="263">
        <v>3079611</v>
      </c>
      <c r="V18" s="264">
        <v>2.7068310030895852</v>
      </c>
      <c r="W18" s="265">
        <v>2.6823403065570601</v>
      </c>
    </row>
    <row r="19" spans="1:23" ht="3" customHeight="1">
      <c r="A19" s="186"/>
      <c r="B19" s="235"/>
      <c r="C19" s="235"/>
      <c r="D19" s="236"/>
      <c r="E19" s="235"/>
      <c r="F19" s="235"/>
      <c r="G19" s="236"/>
      <c r="H19" s="235"/>
      <c r="I19" s="267"/>
      <c r="J19" s="238"/>
      <c r="K19" s="239"/>
      <c r="L19" s="240"/>
      <c r="M19" s="241"/>
      <c r="N19" s="235"/>
      <c r="O19" s="235"/>
      <c r="P19" s="236"/>
      <c r="Q19" s="235"/>
      <c r="R19" s="235"/>
      <c r="S19" s="242"/>
      <c r="T19" s="235"/>
      <c r="U19" s="243"/>
      <c r="V19" s="235"/>
      <c r="W19" s="245"/>
    </row>
    <row r="20" spans="1:23" ht="15" customHeight="1">
      <c r="A20" s="268" t="s">
        <v>22</v>
      </c>
      <c r="B20" s="269">
        <v>717138</v>
      </c>
      <c r="C20" s="269">
        <v>681230</v>
      </c>
      <c r="D20" s="270">
        <v>5.2710538291032394E-2</v>
      </c>
      <c r="E20" s="221">
        <v>574965</v>
      </c>
      <c r="F20" s="221">
        <v>545965</v>
      </c>
      <c r="G20" s="270">
        <v>5.311695804676124E-2</v>
      </c>
      <c r="H20" s="221">
        <v>142173</v>
      </c>
      <c r="I20" s="221">
        <v>135265</v>
      </c>
      <c r="J20" s="271">
        <v>5.1070121613129779E-2</v>
      </c>
      <c r="K20" s="272">
        <v>0.78900000000000003</v>
      </c>
      <c r="L20" s="273">
        <v>0.76500000000000001</v>
      </c>
      <c r="M20" s="274">
        <v>2.4</v>
      </c>
      <c r="N20" s="221">
        <v>1148984</v>
      </c>
      <c r="O20" s="221">
        <v>1090796</v>
      </c>
      <c r="P20" s="270">
        <v>5.3344530049615146E-2</v>
      </c>
      <c r="Q20" s="221">
        <v>1457060</v>
      </c>
      <c r="R20" s="221">
        <v>1426630</v>
      </c>
      <c r="S20" s="275">
        <v>2.1329987452948559E-2</v>
      </c>
      <c r="T20" s="221">
        <v>1960150</v>
      </c>
      <c r="U20" s="228">
        <v>1825871</v>
      </c>
      <c r="V20" s="276">
        <v>2.7332954047895943</v>
      </c>
      <c r="W20" s="277">
        <v>2.6802563011024176</v>
      </c>
    </row>
    <row r="21" spans="1:23" ht="15" customHeight="1">
      <c r="A21" s="268" t="s">
        <v>23</v>
      </c>
      <c r="B21" s="269">
        <v>521216</v>
      </c>
      <c r="C21" s="221">
        <v>466876</v>
      </c>
      <c r="D21" s="270">
        <v>0.11639064762378019</v>
      </c>
      <c r="E21" s="221">
        <v>223880</v>
      </c>
      <c r="F21" s="221">
        <v>194501</v>
      </c>
      <c r="G21" s="270">
        <v>0.15104806659091727</v>
      </c>
      <c r="H21" s="221">
        <v>297336</v>
      </c>
      <c r="I21" s="221">
        <v>272375</v>
      </c>
      <c r="J21" s="271">
        <v>9.1642037631941259E-2</v>
      </c>
      <c r="K21" s="272">
        <v>0.58299999999999996</v>
      </c>
      <c r="L21" s="273">
        <v>0.54400000000000004</v>
      </c>
      <c r="M21" s="274">
        <v>3.9</v>
      </c>
      <c r="N21" s="221">
        <v>642652</v>
      </c>
      <c r="O21" s="221">
        <v>580309</v>
      </c>
      <c r="P21" s="270">
        <v>0.10743069640484638</v>
      </c>
      <c r="Q21" s="221">
        <v>1101857</v>
      </c>
      <c r="R21" s="221">
        <v>1066191</v>
      </c>
      <c r="S21" s="275">
        <v>3.3451792408677246E-2</v>
      </c>
      <c r="T21" s="221">
        <v>1391865</v>
      </c>
      <c r="U21" s="228">
        <v>1253740</v>
      </c>
      <c r="V21" s="276">
        <v>2.6704187899066798</v>
      </c>
      <c r="W21" s="277">
        <v>2.6853811290364038</v>
      </c>
    </row>
    <row r="22" spans="1:23" ht="3" customHeight="1">
      <c r="A22" s="186"/>
      <c r="B22" s="235"/>
      <c r="C22" s="235"/>
      <c r="D22" s="236"/>
      <c r="E22" s="235"/>
      <c r="F22" s="235"/>
      <c r="G22" s="236"/>
      <c r="H22" s="235"/>
      <c r="I22" s="267"/>
      <c r="J22" s="238"/>
      <c r="K22" s="239"/>
      <c r="L22" s="240"/>
      <c r="M22" s="241"/>
      <c r="N22" s="235"/>
      <c r="O22" s="235"/>
      <c r="P22" s="236"/>
      <c r="Q22" s="235"/>
      <c r="R22" s="235"/>
      <c r="S22" s="242"/>
      <c r="T22" s="235"/>
      <c r="U22" s="243"/>
      <c r="V22" s="235"/>
      <c r="W22" s="245"/>
    </row>
    <row r="23" spans="1:23" ht="3" customHeight="1">
      <c r="A23" s="186"/>
      <c r="B23" s="235"/>
      <c r="C23" s="235"/>
      <c r="D23" s="236"/>
      <c r="E23" s="235"/>
      <c r="F23" s="235"/>
      <c r="G23" s="236"/>
      <c r="H23" s="235"/>
      <c r="I23" s="267"/>
      <c r="J23" s="238"/>
      <c r="K23" s="239"/>
      <c r="L23" s="240"/>
      <c r="M23" s="241"/>
      <c r="N23" s="235"/>
      <c r="O23" s="235"/>
      <c r="P23" s="236"/>
      <c r="Q23" s="235"/>
      <c r="R23" s="235"/>
      <c r="S23" s="242"/>
      <c r="T23" s="235"/>
      <c r="U23" s="243"/>
      <c r="V23" s="235"/>
      <c r="W23" s="245"/>
    </row>
    <row r="24" spans="1:23" s="151" customFormat="1" ht="15" customHeight="1">
      <c r="A24" s="266" t="s">
        <v>35</v>
      </c>
      <c r="B24" s="256">
        <v>58892</v>
      </c>
      <c r="C24" s="256">
        <v>56037</v>
      </c>
      <c r="D24" s="257">
        <v>5.0948480468262045E-2</v>
      </c>
      <c r="E24" s="256">
        <v>45675</v>
      </c>
      <c r="F24" s="256">
        <v>42254</v>
      </c>
      <c r="G24" s="257">
        <v>8.0962749088843655E-2</v>
      </c>
      <c r="H24" s="256">
        <v>13217</v>
      </c>
      <c r="I24" s="256">
        <v>13783</v>
      </c>
      <c r="J24" s="258">
        <v>-4.106508017122542E-2</v>
      </c>
      <c r="K24" s="259">
        <v>0.46700000000000003</v>
      </c>
      <c r="L24" s="260">
        <v>0.46700000000000003</v>
      </c>
      <c r="M24" s="261">
        <v>0</v>
      </c>
      <c r="N24" s="256">
        <v>50967</v>
      </c>
      <c r="O24" s="256">
        <v>49959</v>
      </c>
      <c r="P24" s="257">
        <v>2.0176544766708701E-2</v>
      </c>
      <c r="Q24" s="256">
        <v>109251</v>
      </c>
      <c r="R24" s="256">
        <v>106901</v>
      </c>
      <c r="S24" s="262">
        <v>2.1982956193113256E-2</v>
      </c>
      <c r="T24" s="256">
        <v>96045</v>
      </c>
      <c r="U24" s="263">
        <v>90586</v>
      </c>
      <c r="V24" s="264">
        <v>1.6308666711947293</v>
      </c>
      <c r="W24" s="265">
        <v>1.6165390723985937</v>
      </c>
    </row>
    <row r="25" spans="1:23" ht="3" customHeight="1">
      <c r="A25" s="186"/>
      <c r="B25" s="235"/>
      <c r="C25" s="235"/>
      <c r="D25" s="236"/>
      <c r="E25" s="235"/>
      <c r="F25" s="235"/>
      <c r="G25" s="236"/>
      <c r="H25" s="235"/>
      <c r="I25" s="267"/>
      <c r="J25" s="238"/>
      <c r="K25" s="239"/>
      <c r="L25" s="240"/>
      <c r="M25" s="241"/>
      <c r="N25" s="235"/>
      <c r="O25" s="235"/>
      <c r="P25" s="236"/>
      <c r="Q25" s="235"/>
      <c r="R25" s="235"/>
      <c r="S25" s="242"/>
      <c r="T25" s="235"/>
      <c r="U25" s="243"/>
      <c r="V25" s="235"/>
      <c r="W25" s="245"/>
    </row>
    <row r="26" spans="1:23" ht="15" customHeight="1">
      <c r="A26" s="268" t="s">
        <v>22</v>
      </c>
      <c r="B26" s="269">
        <v>47608</v>
      </c>
      <c r="C26" s="269">
        <v>44594</v>
      </c>
      <c r="D26" s="270">
        <v>6.7587567834237791E-2</v>
      </c>
      <c r="E26" s="221">
        <v>42317</v>
      </c>
      <c r="F26" s="221">
        <v>39496</v>
      </c>
      <c r="G26" s="270">
        <v>7.1424954425764631E-2</v>
      </c>
      <c r="H26" s="221">
        <v>5291</v>
      </c>
      <c r="I26" s="221">
        <v>5098</v>
      </c>
      <c r="J26" s="271">
        <v>3.7857983522950174E-2</v>
      </c>
      <c r="K26" s="272">
        <v>0.497</v>
      </c>
      <c r="L26" s="273">
        <v>0.48299999999999998</v>
      </c>
      <c r="M26" s="274">
        <v>1.4000000000000001</v>
      </c>
      <c r="N26" s="221">
        <v>41403</v>
      </c>
      <c r="O26" s="221">
        <v>39573</v>
      </c>
      <c r="P26" s="270">
        <v>4.6243650974149043E-2</v>
      </c>
      <c r="Q26" s="221">
        <v>83241</v>
      </c>
      <c r="R26" s="221">
        <v>81921</v>
      </c>
      <c r="S26" s="275">
        <v>1.611308455707328E-2</v>
      </c>
      <c r="T26" s="221">
        <v>77879</v>
      </c>
      <c r="U26" s="228">
        <v>71851</v>
      </c>
      <c r="V26" s="276">
        <v>1.6358385145353722</v>
      </c>
      <c r="W26" s="277">
        <v>1.6112257254339148</v>
      </c>
    </row>
    <row r="27" spans="1:23" ht="15" customHeight="1">
      <c r="A27" s="268" t="s">
        <v>23</v>
      </c>
      <c r="B27" s="269">
        <v>11284</v>
      </c>
      <c r="C27" s="269">
        <v>11443</v>
      </c>
      <c r="D27" s="270">
        <v>-1.3894957616009788E-2</v>
      </c>
      <c r="E27" s="221">
        <v>3358</v>
      </c>
      <c r="F27" s="221">
        <v>2758</v>
      </c>
      <c r="G27" s="270">
        <v>0.21754894851341552</v>
      </c>
      <c r="H27" s="221">
        <v>7926</v>
      </c>
      <c r="I27" s="221">
        <v>8685</v>
      </c>
      <c r="J27" s="271">
        <v>-8.7392055267702939E-2</v>
      </c>
      <c r="K27" s="272">
        <v>0.36799999999999999</v>
      </c>
      <c r="L27" s="273">
        <v>0.41599999999999998</v>
      </c>
      <c r="M27" s="274">
        <v>-4.8</v>
      </c>
      <c r="N27" s="221">
        <v>9564</v>
      </c>
      <c r="O27" s="221">
        <v>10386</v>
      </c>
      <c r="P27" s="270">
        <v>-7.9145002888503749E-2</v>
      </c>
      <c r="Q27" s="221">
        <v>26010</v>
      </c>
      <c r="R27" s="221">
        <v>24980</v>
      </c>
      <c r="S27" s="275">
        <v>4.1232986389111291E-2</v>
      </c>
      <c r="T27" s="221">
        <v>18166</v>
      </c>
      <c r="U27" s="228">
        <v>18735</v>
      </c>
      <c r="V27" s="276">
        <v>1.6098901098901099</v>
      </c>
      <c r="W27" s="277">
        <v>1.6372454775845495</v>
      </c>
    </row>
    <row r="28" spans="1:23" ht="3" customHeight="1">
      <c r="A28" s="278"/>
      <c r="B28" s="279"/>
      <c r="C28" s="279"/>
      <c r="D28" s="280"/>
      <c r="E28" s="279"/>
      <c r="F28" s="279"/>
      <c r="G28" s="281"/>
      <c r="H28" s="279"/>
      <c r="I28" s="279"/>
      <c r="J28" s="282"/>
      <c r="K28" s="283"/>
      <c r="L28" s="284"/>
      <c r="M28" s="285"/>
      <c r="N28" s="279"/>
      <c r="O28" s="279"/>
      <c r="P28" s="281"/>
      <c r="Q28" s="279"/>
      <c r="R28" s="279"/>
      <c r="S28" s="286"/>
      <c r="T28" s="279"/>
      <c r="U28" s="287"/>
      <c r="V28" s="288"/>
      <c r="W28" s="289"/>
    </row>
    <row r="29" spans="1:23" ht="3" customHeight="1" thickBot="1">
      <c r="A29" s="290"/>
      <c r="B29" s="291"/>
      <c r="C29" s="292"/>
      <c r="D29" s="293"/>
      <c r="E29" s="292"/>
      <c r="F29" s="292"/>
      <c r="G29" s="294"/>
      <c r="H29" s="295"/>
      <c r="I29" s="291"/>
      <c r="J29" s="296"/>
      <c r="K29" s="297"/>
      <c r="L29" s="295"/>
      <c r="M29" s="298"/>
      <c r="N29" s="295"/>
      <c r="O29" s="292"/>
      <c r="P29" s="294"/>
      <c r="Q29" s="292"/>
      <c r="R29" s="292"/>
      <c r="S29" s="299"/>
      <c r="T29" s="292"/>
      <c r="U29" s="300"/>
      <c r="V29" s="301"/>
      <c r="W29" s="302"/>
    </row>
    <row r="30" spans="1:23" ht="15" customHeight="1">
      <c r="A30" s="303"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2012-2013
AS OF JANUARY 2013</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796" t="s">
        <v>36</v>
      </c>
      <c r="B1" s="796"/>
      <c r="C1" s="796"/>
      <c r="D1" s="796"/>
      <c r="E1" s="796"/>
      <c r="F1" s="796"/>
      <c r="G1" s="796"/>
      <c r="H1" s="796"/>
      <c r="I1" s="796"/>
      <c r="J1" s="796"/>
      <c r="K1" s="796"/>
      <c r="L1" s="796"/>
      <c r="M1" s="796"/>
      <c r="N1" s="796"/>
      <c r="O1" s="796"/>
      <c r="P1" s="796"/>
      <c r="Q1" s="796"/>
      <c r="R1" s="796"/>
      <c r="S1" s="796"/>
      <c r="T1" s="796"/>
      <c r="U1" s="796"/>
      <c r="V1" s="796"/>
      <c r="W1" s="796"/>
      <c r="X1" s="796"/>
      <c r="Y1" s="796"/>
      <c r="Z1" s="796"/>
    </row>
    <row r="2" spans="1:26" s="305" customFormat="1" ht="15" customHeight="1">
      <c r="A2" s="797"/>
      <c r="B2" s="797"/>
      <c r="C2" s="797"/>
      <c r="D2" s="797"/>
      <c r="E2" s="797"/>
      <c r="F2" s="797"/>
      <c r="G2" s="797"/>
      <c r="H2" s="797"/>
      <c r="I2" s="797"/>
      <c r="J2" s="797"/>
      <c r="K2" s="797"/>
      <c r="L2" s="797"/>
      <c r="M2" s="797"/>
      <c r="N2" s="797"/>
      <c r="O2" s="797"/>
      <c r="P2" s="797"/>
      <c r="Q2" s="797"/>
      <c r="R2" s="797"/>
      <c r="S2" s="797"/>
      <c r="T2" s="797"/>
      <c r="U2" s="797"/>
      <c r="V2" s="797"/>
      <c r="W2" s="797"/>
      <c r="X2" s="797"/>
      <c r="Y2" s="797"/>
      <c r="Z2" s="797"/>
    </row>
    <row r="3" spans="1:26" s="305" customFormat="1" ht="15" customHeight="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row>
    <row r="4" spans="1:26" ht="24" thickBot="1">
      <c r="A4" s="798" t="s">
        <v>37</v>
      </c>
      <c r="B4" s="798"/>
      <c r="C4" s="798"/>
      <c r="D4" s="798"/>
      <c r="E4" s="798"/>
      <c r="F4" s="798"/>
      <c r="G4" s="798"/>
      <c r="H4" s="798"/>
      <c r="I4" s="798"/>
      <c r="J4" s="798"/>
      <c r="K4" s="798"/>
      <c r="L4" s="798"/>
      <c r="M4" s="798"/>
      <c r="N4" s="798"/>
      <c r="O4" s="798"/>
      <c r="P4" s="798"/>
      <c r="Q4" s="798"/>
      <c r="R4" s="798"/>
      <c r="S4" s="798"/>
      <c r="T4" s="798"/>
      <c r="U4" s="798"/>
      <c r="V4" s="798"/>
      <c r="W4" s="798"/>
      <c r="X4" s="798"/>
      <c r="Y4" s="798"/>
      <c r="Z4" s="798"/>
    </row>
    <row r="5" spans="1:26" ht="15">
      <c r="A5" s="307"/>
      <c r="B5" s="308"/>
      <c r="C5" s="799" t="s">
        <v>38</v>
      </c>
      <c r="D5" s="799"/>
      <c r="E5" s="309" t="s">
        <v>39</v>
      </c>
      <c r="F5" s="799" t="s">
        <v>40</v>
      </c>
      <c r="G5" s="799"/>
      <c r="H5" s="309" t="s">
        <v>39</v>
      </c>
      <c r="I5" s="799" t="s">
        <v>41</v>
      </c>
      <c r="J5" s="799"/>
      <c r="K5" s="310" t="s">
        <v>39</v>
      </c>
      <c r="L5" s="311"/>
      <c r="M5" s="800" t="s">
        <v>42</v>
      </c>
      <c r="N5" s="800"/>
      <c r="O5" s="309" t="s">
        <v>43</v>
      </c>
      <c r="P5" s="799" t="s">
        <v>44</v>
      </c>
      <c r="Q5" s="799"/>
      <c r="R5" s="309" t="s">
        <v>39</v>
      </c>
      <c r="S5" s="799" t="s">
        <v>45</v>
      </c>
      <c r="T5" s="799"/>
      <c r="U5" s="309" t="s">
        <v>39</v>
      </c>
      <c r="V5" s="799" t="s">
        <v>46</v>
      </c>
      <c r="W5" s="799"/>
      <c r="X5" s="309" t="s">
        <v>39</v>
      </c>
      <c r="Y5" s="801" t="s">
        <v>47</v>
      </c>
      <c r="Z5" s="802"/>
    </row>
    <row r="6" spans="1:26" ht="30.75" thickBot="1">
      <c r="A6" s="312" t="s">
        <v>48</v>
      </c>
      <c r="B6" s="313" t="s">
        <v>49</v>
      </c>
      <c r="C6" s="314" t="s">
        <v>178</v>
      </c>
      <c r="D6" s="314" t="s">
        <v>179</v>
      </c>
      <c r="E6" s="315" t="s">
        <v>68</v>
      </c>
      <c r="F6" s="314" t="s">
        <v>178</v>
      </c>
      <c r="G6" s="314" t="s">
        <v>179</v>
      </c>
      <c r="H6" s="315" t="s">
        <v>68</v>
      </c>
      <c r="I6" s="314" t="s">
        <v>178</v>
      </c>
      <c r="J6" s="314" t="s">
        <v>179</v>
      </c>
      <c r="K6" s="315" t="s">
        <v>68</v>
      </c>
      <c r="L6" s="316"/>
      <c r="M6" s="317" t="s">
        <v>178</v>
      </c>
      <c r="N6" s="314" t="s">
        <v>179</v>
      </c>
      <c r="O6" s="315" t="s">
        <v>68</v>
      </c>
      <c r="P6" s="314" t="s">
        <v>178</v>
      </c>
      <c r="Q6" s="314" t="s">
        <v>179</v>
      </c>
      <c r="R6" s="315" t="s">
        <v>68</v>
      </c>
      <c r="S6" s="314" t="s">
        <v>178</v>
      </c>
      <c r="T6" s="314" t="s">
        <v>179</v>
      </c>
      <c r="U6" s="315" t="s">
        <v>68</v>
      </c>
      <c r="V6" s="314" t="s">
        <v>178</v>
      </c>
      <c r="W6" s="314" t="s">
        <v>179</v>
      </c>
      <c r="X6" s="315" t="s">
        <v>68</v>
      </c>
      <c r="Y6" s="318" t="s">
        <v>178</v>
      </c>
      <c r="Z6" s="319" t="s">
        <v>179</v>
      </c>
    </row>
    <row r="7" spans="1:26" ht="15">
      <c r="A7" s="794" t="s">
        <v>50</v>
      </c>
      <c r="B7" s="320" t="s">
        <v>51</v>
      </c>
      <c r="C7" s="321">
        <v>11687</v>
      </c>
      <c r="D7" s="321">
        <v>9656</v>
      </c>
      <c r="E7" s="322">
        <v>0.21033554266777132</v>
      </c>
      <c r="F7" s="321">
        <v>9461</v>
      </c>
      <c r="G7" s="321">
        <v>7438</v>
      </c>
      <c r="H7" s="322">
        <v>0.27198171551492334</v>
      </c>
      <c r="I7" s="321">
        <v>2226</v>
      </c>
      <c r="J7" s="321">
        <v>2218</v>
      </c>
      <c r="K7" s="322">
        <v>3.6068530207394047E-3</v>
      </c>
      <c r="L7" s="323"/>
      <c r="M7" s="324">
        <v>0.60743578188373137</v>
      </c>
      <c r="N7" s="324">
        <v>0.49251206527687946</v>
      </c>
      <c r="O7" s="325">
        <v>11.5</v>
      </c>
      <c r="P7" s="321">
        <v>13479</v>
      </c>
      <c r="Q7" s="321">
        <v>9899</v>
      </c>
      <c r="R7" s="322">
        <v>0.36165269219113044</v>
      </c>
      <c r="S7" s="321">
        <v>22190</v>
      </c>
      <c r="T7" s="321">
        <v>20099</v>
      </c>
      <c r="U7" s="322">
        <v>0.10403502661823971</v>
      </c>
      <c r="V7" s="321">
        <v>25141</v>
      </c>
      <c r="W7" s="321">
        <v>18473</v>
      </c>
      <c r="X7" s="322">
        <v>0.36095923780652844</v>
      </c>
      <c r="Y7" s="326">
        <v>2.1511936339522548</v>
      </c>
      <c r="Z7" s="327">
        <v>1.9131110190555096</v>
      </c>
    </row>
    <row r="8" spans="1:26" ht="15">
      <c r="A8" s="803"/>
      <c r="B8" s="320" t="s">
        <v>52</v>
      </c>
      <c r="C8" s="321">
        <v>13464</v>
      </c>
      <c r="D8" s="321">
        <v>13927</v>
      </c>
      <c r="E8" s="322">
        <v>-3.324477633374022E-2</v>
      </c>
      <c r="F8" s="321">
        <v>11846</v>
      </c>
      <c r="G8" s="321">
        <v>11992</v>
      </c>
      <c r="H8" s="322">
        <v>-1.2174783188792528E-2</v>
      </c>
      <c r="I8" s="321">
        <v>1618</v>
      </c>
      <c r="J8" s="321">
        <v>1935</v>
      </c>
      <c r="K8" s="322">
        <v>-0.16382428940568475</v>
      </c>
      <c r="L8" s="323"/>
      <c r="M8" s="324">
        <v>0.73204406364749086</v>
      </c>
      <c r="N8" s="324">
        <v>0.73530543530543535</v>
      </c>
      <c r="O8" s="325">
        <v>-0.3</v>
      </c>
      <c r="P8" s="321">
        <v>14952</v>
      </c>
      <c r="Q8" s="321">
        <v>15287</v>
      </c>
      <c r="R8" s="322">
        <v>-2.1914044613069929E-2</v>
      </c>
      <c r="S8" s="321">
        <v>20425</v>
      </c>
      <c r="T8" s="321">
        <v>20790</v>
      </c>
      <c r="U8" s="322">
        <v>-1.7556517556517555E-2</v>
      </c>
      <c r="V8" s="321">
        <v>24631</v>
      </c>
      <c r="W8" s="321">
        <v>24671</v>
      </c>
      <c r="X8" s="322">
        <v>-1.6213367921851566E-3</v>
      </c>
      <c r="Y8" s="326">
        <v>1.8293969102792633</v>
      </c>
      <c r="Z8" s="327">
        <v>1.7714511380771163</v>
      </c>
    </row>
    <row r="9" spans="1:26" ht="15.75" thickBot="1">
      <c r="A9" s="795"/>
      <c r="B9" s="320" t="s">
        <v>53</v>
      </c>
      <c r="C9" s="321">
        <v>84742</v>
      </c>
      <c r="D9" s="321">
        <v>85170</v>
      </c>
      <c r="E9" s="322">
        <v>-5.0252436303862861E-3</v>
      </c>
      <c r="F9" s="321">
        <v>71791</v>
      </c>
      <c r="G9" s="321">
        <v>74114</v>
      </c>
      <c r="H9" s="322">
        <v>-3.1343605796475701E-2</v>
      </c>
      <c r="I9" s="321">
        <v>12951</v>
      </c>
      <c r="J9" s="321">
        <v>11056</v>
      </c>
      <c r="K9" s="322">
        <v>0.1714001447178003</v>
      </c>
      <c r="L9" s="323"/>
      <c r="M9" s="324">
        <v>0.79428307308489077</v>
      </c>
      <c r="N9" s="324">
        <v>0.77121244720243687</v>
      </c>
      <c r="O9" s="325">
        <v>2.2999999999999998</v>
      </c>
      <c r="P9" s="321">
        <v>142631</v>
      </c>
      <c r="Q9" s="321">
        <v>136210</v>
      </c>
      <c r="R9" s="322">
        <v>4.7140444901255414E-2</v>
      </c>
      <c r="S9" s="321">
        <v>179572</v>
      </c>
      <c r="T9" s="321">
        <v>176618</v>
      </c>
      <c r="U9" s="322">
        <v>1.6725362080875109E-2</v>
      </c>
      <c r="V9" s="321">
        <v>236565</v>
      </c>
      <c r="W9" s="321">
        <v>227201</v>
      </c>
      <c r="X9" s="322">
        <v>4.1214607330073372E-2</v>
      </c>
      <c r="Y9" s="326">
        <v>2.7915909466380309</v>
      </c>
      <c r="Z9" s="327">
        <v>2.6676177057649406</v>
      </c>
    </row>
    <row r="10" spans="1:26" ht="15.75" thickBot="1">
      <c r="A10" s="328" t="s">
        <v>54</v>
      </c>
      <c r="B10" s="329"/>
      <c r="C10" s="330">
        <v>109893</v>
      </c>
      <c r="D10" s="330">
        <v>108753</v>
      </c>
      <c r="E10" s="331">
        <v>1.0482469449118645E-2</v>
      </c>
      <c r="F10" s="330">
        <v>93098</v>
      </c>
      <c r="G10" s="330">
        <v>93544</v>
      </c>
      <c r="H10" s="331">
        <v>-4.7678098007354827E-3</v>
      </c>
      <c r="I10" s="330">
        <v>16795</v>
      </c>
      <c r="J10" s="330">
        <v>15209</v>
      </c>
      <c r="K10" s="331">
        <v>0.10428036031297258</v>
      </c>
      <c r="L10" s="323"/>
      <c r="M10" s="332">
        <v>0.76990102931314608</v>
      </c>
      <c r="N10" s="332">
        <v>0.7420266933937758</v>
      </c>
      <c r="O10" s="333">
        <v>2.8000000000000003</v>
      </c>
      <c r="P10" s="330">
        <v>171062</v>
      </c>
      <c r="Q10" s="330">
        <v>161396</v>
      </c>
      <c r="R10" s="331">
        <v>5.9889960098143694E-2</v>
      </c>
      <c r="S10" s="330">
        <v>222187</v>
      </c>
      <c r="T10" s="330">
        <v>217507</v>
      </c>
      <c r="U10" s="331">
        <v>2.1516548892679316E-2</v>
      </c>
      <c r="V10" s="330">
        <v>286337</v>
      </c>
      <c r="W10" s="330">
        <v>270345</v>
      </c>
      <c r="X10" s="331">
        <v>5.915404390685975E-2</v>
      </c>
      <c r="Y10" s="334">
        <v>2.6055981727680564</v>
      </c>
      <c r="Z10" s="335">
        <v>2.4858624589666491</v>
      </c>
    </row>
    <row r="11" spans="1:26" ht="15">
      <c r="A11" s="794" t="s">
        <v>55</v>
      </c>
      <c r="B11" s="320" t="s">
        <v>51</v>
      </c>
      <c r="C11" s="321">
        <v>11567</v>
      </c>
      <c r="D11" s="321">
        <v>12371</v>
      </c>
      <c r="E11" s="322">
        <v>-6.4990704065960719E-2</v>
      </c>
      <c r="F11" s="321">
        <v>3014</v>
      </c>
      <c r="G11" s="321">
        <v>2655</v>
      </c>
      <c r="H11" s="322">
        <v>0.13521657250470809</v>
      </c>
      <c r="I11" s="321">
        <v>8553</v>
      </c>
      <c r="J11" s="321">
        <v>9716</v>
      </c>
      <c r="K11" s="322">
        <v>-0.11969946480032935</v>
      </c>
      <c r="L11" s="323"/>
      <c r="M11" s="324">
        <v>0.29945655384251874</v>
      </c>
      <c r="N11" s="324">
        <v>0.33059809817223096</v>
      </c>
      <c r="O11" s="325">
        <v>-3.1</v>
      </c>
      <c r="P11" s="321">
        <v>10139</v>
      </c>
      <c r="Q11" s="321">
        <v>11160</v>
      </c>
      <c r="R11" s="322">
        <v>-9.1487455197132611E-2</v>
      </c>
      <c r="S11" s="321">
        <v>33858</v>
      </c>
      <c r="T11" s="321">
        <v>33757</v>
      </c>
      <c r="U11" s="322">
        <v>2.9919720354296886E-3</v>
      </c>
      <c r="V11" s="321">
        <v>22083</v>
      </c>
      <c r="W11" s="321">
        <v>24324</v>
      </c>
      <c r="X11" s="322">
        <v>-9.2131228416378885E-2</v>
      </c>
      <c r="Y11" s="326">
        <v>1.9091380651854413</v>
      </c>
      <c r="Z11" s="327">
        <v>1.9662113006224233</v>
      </c>
    </row>
    <row r="12" spans="1:26" ht="15.75" thickBot="1">
      <c r="A12" s="795"/>
      <c r="B12" s="320" t="s">
        <v>52</v>
      </c>
      <c r="C12" s="321">
        <v>11476</v>
      </c>
      <c r="D12" s="321">
        <v>12019</v>
      </c>
      <c r="E12" s="322">
        <v>-4.5178467426574588E-2</v>
      </c>
      <c r="F12" s="321">
        <v>4166</v>
      </c>
      <c r="G12" s="321">
        <v>3817</v>
      </c>
      <c r="H12" s="322">
        <v>9.143306261461881E-2</v>
      </c>
      <c r="I12" s="321">
        <v>7310</v>
      </c>
      <c r="J12" s="321">
        <v>8202</v>
      </c>
      <c r="K12" s="322">
        <v>-0.10875396244818337</v>
      </c>
      <c r="L12" s="323"/>
      <c r="M12" s="324">
        <v>0.51311068175545127</v>
      </c>
      <c r="N12" s="324">
        <v>0.495746060814162</v>
      </c>
      <c r="O12" s="325">
        <v>1.7000000000000002</v>
      </c>
      <c r="P12" s="321">
        <v>13013</v>
      </c>
      <c r="Q12" s="321">
        <v>12994</v>
      </c>
      <c r="R12" s="322">
        <v>1.4622133292288748E-3</v>
      </c>
      <c r="S12" s="321">
        <v>25361</v>
      </c>
      <c r="T12" s="321">
        <v>26211</v>
      </c>
      <c r="U12" s="322">
        <v>-3.2429132806836826E-2</v>
      </c>
      <c r="V12" s="321">
        <v>26933</v>
      </c>
      <c r="W12" s="321">
        <v>27404</v>
      </c>
      <c r="X12" s="322">
        <v>-1.7187271931104947E-2</v>
      </c>
      <c r="Y12" s="326">
        <v>2.3468978738236319</v>
      </c>
      <c r="Z12" s="327">
        <v>2.2800565770862802</v>
      </c>
    </row>
    <row r="13" spans="1:26" ht="15.75" thickBot="1">
      <c r="A13" s="328" t="s">
        <v>54</v>
      </c>
      <c r="B13" s="329"/>
      <c r="C13" s="330">
        <v>23043</v>
      </c>
      <c r="D13" s="330">
        <v>24390</v>
      </c>
      <c r="E13" s="331">
        <v>-5.5227552275522757E-2</v>
      </c>
      <c r="F13" s="330">
        <v>7180</v>
      </c>
      <c r="G13" s="330">
        <v>6472</v>
      </c>
      <c r="H13" s="331">
        <v>0.10939431396786156</v>
      </c>
      <c r="I13" s="330">
        <v>15863</v>
      </c>
      <c r="J13" s="330">
        <v>17918</v>
      </c>
      <c r="K13" s="331">
        <v>-0.11468913941288091</v>
      </c>
      <c r="L13" s="323"/>
      <c r="M13" s="332">
        <v>0.3909556054644624</v>
      </c>
      <c r="N13" s="332">
        <v>0.4027814834578442</v>
      </c>
      <c r="O13" s="333">
        <v>-1.2</v>
      </c>
      <c r="P13" s="330">
        <v>23152</v>
      </c>
      <c r="Q13" s="330">
        <v>24154</v>
      </c>
      <c r="R13" s="331">
        <v>-4.1483812205017803E-2</v>
      </c>
      <c r="S13" s="330">
        <v>59219</v>
      </c>
      <c r="T13" s="330">
        <v>59968</v>
      </c>
      <c r="U13" s="331">
        <v>-1.2489994663820704E-2</v>
      </c>
      <c r="V13" s="330">
        <v>49016</v>
      </c>
      <c r="W13" s="330">
        <v>51728</v>
      </c>
      <c r="X13" s="331">
        <v>-5.2428085369625732E-2</v>
      </c>
      <c r="Y13" s="334">
        <v>2.1271535824328431</v>
      </c>
      <c r="Z13" s="335">
        <v>2.1208692086920871</v>
      </c>
    </row>
    <row r="14" spans="1:26" ht="15">
      <c r="A14" s="794" t="s">
        <v>56</v>
      </c>
      <c r="B14" s="320" t="s">
        <v>51</v>
      </c>
      <c r="C14" s="321">
        <v>1425</v>
      </c>
      <c r="D14" s="321">
        <v>1689</v>
      </c>
      <c r="E14" s="322">
        <v>-0.15630550621669628</v>
      </c>
      <c r="F14" s="321">
        <v>550</v>
      </c>
      <c r="G14" s="321">
        <v>657</v>
      </c>
      <c r="H14" s="322">
        <v>-0.16286149162861491</v>
      </c>
      <c r="I14" s="321">
        <v>875</v>
      </c>
      <c r="J14" s="321">
        <v>1032</v>
      </c>
      <c r="K14" s="322">
        <v>-0.15213178294573643</v>
      </c>
      <c r="L14" s="323"/>
      <c r="M14" s="324">
        <v>0.28152492668621704</v>
      </c>
      <c r="N14" s="324">
        <v>0.32620320855614976</v>
      </c>
      <c r="O14" s="325">
        <v>-4.5</v>
      </c>
      <c r="P14" s="321">
        <v>1344</v>
      </c>
      <c r="Q14" s="321">
        <v>1586</v>
      </c>
      <c r="R14" s="322">
        <v>-0.15258511979823455</v>
      </c>
      <c r="S14" s="321">
        <v>4774</v>
      </c>
      <c r="T14" s="321">
        <v>4862</v>
      </c>
      <c r="U14" s="322">
        <v>-1.8099547511312219E-2</v>
      </c>
      <c r="V14" s="321">
        <v>2932</v>
      </c>
      <c r="W14" s="321">
        <v>3458</v>
      </c>
      <c r="X14" s="322">
        <v>-0.15211104684788895</v>
      </c>
      <c r="Y14" s="326">
        <v>2.0575438596491229</v>
      </c>
      <c r="Z14" s="327">
        <v>2.0473653049141505</v>
      </c>
    </row>
    <row r="15" spans="1:26" ht="15">
      <c r="A15" s="803"/>
      <c r="B15" s="320" t="s">
        <v>52</v>
      </c>
      <c r="C15" s="321">
        <v>8019</v>
      </c>
      <c r="D15" s="321">
        <v>6095</v>
      </c>
      <c r="E15" s="322">
        <v>0.31566858080393767</v>
      </c>
      <c r="F15" s="321">
        <v>6094</v>
      </c>
      <c r="G15" s="321">
        <v>4387</v>
      </c>
      <c r="H15" s="322">
        <v>0.38910417141554593</v>
      </c>
      <c r="I15" s="321">
        <v>1925</v>
      </c>
      <c r="J15" s="321">
        <v>1708</v>
      </c>
      <c r="K15" s="322">
        <v>0.12704918032786885</v>
      </c>
      <c r="L15" s="323"/>
      <c r="M15" s="324">
        <v>0.62470588235294122</v>
      </c>
      <c r="N15" s="324">
        <v>0.56157244817038632</v>
      </c>
      <c r="O15" s="325">
        <v>6.3</v>
      </c>
      <c r="P15" s="321">
        <v>12213</v>
      </c>
      <c r="Q15" s="321">
        <v>9914</v>
      </c>
      <c r="R15" s="322">
        <v>0.23189429090175509</v>
      </c>
      <c r="S15" s="321">
        <v>19550</v>
      </c>
      <c r="T15" s="321">
        <v>17654</v>
      </c>
      <c r="U15" s="322">
        <v>0.10739775688229296</v>
      </c>
      <c r="V15" s="321">
        <v>22100</v>
      </c>
      <c r="W15" s="321">
        <v>17870</v>
      </c>
      <c r="X15" s="322">
        <v>0.23670956911024063</v>
      </c>
      <c r="Y15" s="326">
        <v>2.7559546078064598</v>
      </c>
      <c r="Z15" s="327">
        <v>2.9319114027891713</v>
      </c>
    </row>
    <row r="16" spans="1:26" ht="15.75" thickBot="1">
      <c r="A16" s="795"/>
      <c r="B16" s="320" t="s">
        <v>53</v>
      </c>
      <c r="C16" s="321">
        <v>22655</v>
      </c>
      <c r="D16" s="321">
        <v>25272</v>
      </c>
      <c r="E16" s="322">
        <v>-0.10355333966445078</v>
      </c>
      <c r="F16" s="321">
        <v>19853</v>
      </c>
      <c r="G16" s="321">
        <v>21847</v>
      </c>
      <c r="H16" s="322">
        <v>-9.1271112738591106E-2</v>
      </c>
      <c r="I16" s="321">
        <v>2802</v>
      </c>
      <c r="J16" s="321">
        <v>3425</v>
      </c>
      <c r="K16" s="322">
        <v>-0.18189781021897811</v>
      </c>
      <c r="L16" s="323"/>
      <c r="M16" s="324">
        <v>0.68970291414368878</v>
      </c>
      <c r="N16" s="324">
        <v>0.704812030075188</v>
      </c>
      <c r="O16" s="325">
        <v>-1.5</v>
      </c>
      <c r="P16" s="321">
        <v>41347</v>
      </c>
      <c r="Q16" s="321">
        <v>42183</v>
      </c>
      <c r="R16" s="322">
        <v>-1.981841026005737E-2</v>
      </c>
      <c r="S16" s="321">
        <v>59949</v>
      </c>
      <c r="T16" s="321">
        <v>59850</v>
      </c>
      <c r="U16" s="322">
        <v>1.6541353383458647E-3</v>
      </c>
      <c r="V16" s="321">
        <v>78425</v>
      </c>
      <c r="W16" s="321">
        <v>84808</v>
      </c>
      <c r="X16" s="322">
        <v>-7.5264126025846617E-2</v>
      </c>
      <c r="Y16" s="326">
        <v>3.461708232178327</v>
      </c>
      <c r="Z16" s="327">
        <v>3.3558088002532447</v>
      </c>
    </row>
    <row r="17" spans="1:26" ht="15.75" thickBot="1">
      <c r="A17" s="328" t="s">
        <v>54</v>
      </c>
      <c r="B17" s="329"/>
      <c r="C17" s="330">
        <v>32099</v>
      </c>
      <c r="D17" s="330">
        <v>33056</v>
      </c>
      <c r="E17" s="331">
        <v>-2.8950871248789933E-2</v>
      </c>
      <c r="F17" s="330">
        <v>26497</v>
      </c>
      <c r="G17" s="330">
        <v>26891</v>
      </c>
      <c r="H17" s="331">
        <v>-1.4651742218586145E-2</v>
      </c>
      <c r="I17" s="330">
        <v>5602</v>
      </c>
      <c r="J17" s="330">
        <v>6165</v>
      </c>
      <c r="K17" s="331">
        <v>-9.132197891321979E-2</v>
      </c>
      <c r="L17" s="323"/>
      <c r="M17" s="332">
        <v>0.65150166720064551</v>
      </c>
      <c r="N17" s="332">
        <v>0.65176164922419444</v>
      </c>
      <c r="O17" s="333">
        <v>0</v>
      </c>
      <c r="P17" s="330">
        <v>54904</v>
      </c>
      <c r="Q17" s="330">
        <v>53683</v>
      </c>
      <c r="R17" s="331">
        <v>2.2744630516178307E-2</v>
      </c>
      <c r="S17" s="330">
        <v>84273</v>
      </c>
      <c r="T17" s="330">
        <v>82366</v>
      </c>
      <c r="U17" s="331">
        <v>2.3152757205643106E-2</v>
      </c>
      <c r="V17" s="330">
        <v>103457</v>
      </c>
      <c r="W17" s="330">
        <v>106136</v>
      </c>
      <c r="X17" s="331">
        <v>-2.5241199969850005E-2</v>
      </c>
      <c r="Y17" s="334">
        <v>3.2230599084083615</v>
      </c>
      <c r="Z17" s="335">
        <v>3.2107938044530493</v>
      </c>
    </row>
    <row r="18" spans="1:26" ht="15">
      <c r="A18" s="794" t="s">
        <v>57</v>
      </c>
      <c r="B18" s="320" t="s">
        <v>51</v>
      </c>
      <c r="C18" s="321">
        <v>3733</v>
      </c>
      <c r="D18" s="321">
        <v>3499</v>
      </c>
      <c r="E18" s="322">
        <v>6.6876250357244926E-2</v>
      </c>
      <c r="F18" s="321">
        <v>1573</v>
      </c>
      <c r="G18" s="321">
        <v>1006</v>
      </c>
      <c r="H18" s="322">
        <v>0.56361829025844934</v>
      </c>
      <c r="I18" s="321">
        <v>2160</v>
      </c>
      <c r="J18" s="321">
        <v>2493</v>
      </c>
      <c r="K18" s="322">
        <v>-0.13357400722021662</v>
      </c>
      <c r="L18" s="323"/>
      <c r="M18" s="324">
        <v>0.38052819115489417</v>
      </c>
      <c r="N18" s="324">
        <v>0.32389749702026222</v>
      </c>
      <c r="O18" s="325">
        <v>5.7</v>
      </c>
      <c r="P18" s="321">
        <v>3631</v>
      </c>
      <c r="Q18" s="321">
        <v>3261</v>
      </c>
      <c r="R18" s="322">
        <v>0.1134621281815394</v>
      </c>
      <c r="S18" s="321">
        <v>9542</v>
      </c>
      <c r="T18" s="321">
        <v>10068</v>
      </c>
      <c r="U18" s="322">
        <v>-5.2244735796583237E-2</v>
      </c>
      <c r="V18" s="321">
        <v>6696</v>
      </c>
      <c r="W18" s="321">
        <v>6060</v>
      </c>
      <c r="X18" s="322">
        <v>0.10495049504950495</v>
      </c>
      <c r="Y18" s="326">
        <v>1.7937315831770695</v>
      </c>
      <c r="Z18" s="327">
        <v>1.731923406687625</v>
      </c>
    </row>
    <row r="19" spans="1:26" ht="15.75" thickBot="1">
      <c r="A19" s="795"/>
      <c r="B19" s="320" t="s">
        <v>58</v>
      </c>
      <c r="C19" s="321">
        <v>6630</v>
      </c>
      <c r="D19" s="321">
        <v>7531</v>
      </c>
      <c r="E19" s="322">
        <v>-0.11963882618510158</v>
      </c>
      <c r="F19" s="321">
        <v>4310</v>
      </c>
      <c r="G19" s="321">
        <v>4667</v>
      </c>
      <c r="H19" s="322">
        <v>-7.6494536104563957E-2</v>
      </c>
      <c r="I19" s="321">
        <v>2320</v>
      </c>
      <c r="J19" s="321">
        <v>2864</v>
      </c>
      <c r="K19" s="322">
        <v>-0.18994413407821228</v>
      </c>
      <c r="L19" s="323"/>
      <c r="M19" s="324">
        <v>0.63477713309045114</v>
      </c>
      <c r="N19" s="324">
        <v>0.6780919868985561</v>
      </c>
      <c r="O19" s="325">
        <v>-4.3</v>
      </c>
      <c r="P19" s="321">
        <v>14113</v>
      </c>
      <c r="Q19" s="321">
        <v>14699</v>
      </c>
      <c r="R19" s="322">
        <v>-3.9866657595754813E-2</v>
      </c>
      <c r="S19" s="321">
        <v>22233</v>
      </c>
      <c r="T19" s="321">
        <v>21677</v>
      </c>
      <c r="U19" s="322">
        <v>2.5649305715735572E-2</v>
      </c>
      <c r="V19" s="321">
        <v>22155</v>
      </c>
      <c r="W19" s="321">
        <v>24563</v>
      </c>
      <c r="X19" s="322">
        <v>-9.8033627814192073E-2</v>
      </c>
      <c r="Y19" s="326">
        <v>3.3416289592760182</v>
      </c>
      <c r="Z19" s="327">
        <v>3.2615854468198116</v>
      </c>
    </row>
    <row r="20" spans="1:26" ht="15.75" thickBot="1">
      <c r="A20" s="328" t="s">
        <v>54</v>
      </c>
      <c r="B20" s="329"/>
      <c r="C20" s="330">
        <v>10363</v>
      </c>
      <c r="D20" s="330">
        <v>11030</v>
      </c>
      <c r="E20" s="331">
        <v>-6.0471441523118764E-2</v>
      </c>
      <c r="F20" s="330">
        <v>5883</v>
      </c>
      <c r="G20" s="330">
        <v>5673</v>
      </c>
      <c r="H20" s="331">
        <v>3.7017451084082498E-2</v>
      </c>
      <c r="I20" s="330">
        <v>4480</v>
      </c>
      <c r="J20" s="330">
        <v>5357</v>
      </c>
      <c r="K20" s="331">
        <v>-0.16371103229419451</v>
      </c>
      <c r="L20" s="323"/>
      <c r="M20" s="332">
        <v>0.55842643587726204</v>
      </c>
      <c r="N20" s="332">
        <v>0.56575838714758231</v>
      </c>
      <c r="O20" s="333">
        <v>-0.70000000000000007</v>
      </c>
      <c r="P20" s="330">
        <v>17744</v>
      </c>
      <c r="Q20" s="330">
        <v>17960</v>
      </c>
      <c r="R20" s="331">
        <v>-1.2026726057906459E-2</v>
      </c>
      <c r="S20" s="330">
        <v>31775</v>
      </c>
      <c r="T20" s="330">
        <v>31745</v>
      </c>
      <c r="U20" s="331">
        <v>9.4503071349818872E-4</v>
      </c>
      <c r="V20" s="330">
        <v>28851</v>
      </c>
      <c r="W20" s="330">
        <v>30623</v>
      </c>
      <c r="X20" s="331">
        <v>-5.7865003428795352E-2</v>
      </c>
      <c r="Y20" s="334">
        <v>2.7840393708385602</v>
      </c>
      <c r="Z20" s="335">
        <v>2.7763372620126927</v>
      </c>
    </row>
    <row r="21" spans="1:26" ht="15">
      <c r="A21" s="794" t="s">
        <v>59</v>
      </c>
      <c r="B21" s="320" t="s">
        <v>51</v>
      </c>
      <c r="C21" s="321">
        <v>2471</v>
      </c>
      <c r="D21" s="321">
        <v>2660</v>
      </c>
      <c r="E21" s="322">
        <v>-7.1052631578947367E-2</v>
      </c>
      <c r="F21" s="321">
        <v>1303</v>
      </c>
      <c r="G21" s="321">
        <v>1661</v>
      </c>
      <c r="H21" s="322">
        <v>-0.21553281155930162</v>
      </c>
      <c r="I21" s="321">
        <v>1168</v>
      </c>
      <c r="J21" s="321">
        <v>999</v>
      </c>
      <c r="K21" s="322">
        <v>0.16916916916916916</v>
      </c>
      <c r="L21" s="323"/>
      <c r="M21" s="324">
        <v>0.63086757990867581</v>
      </c>
      <c r="N21" s="324">
        <v>0.59219330855018593</v>
      </c>
      <c r="O21" s="325">
        <v>3.9</v>
      </c>
      <c r="P21" s="321">
        <v>3454</v>
      </c>
      <c r="Q21" s="321">
        <v>3186</v>
      </c>
      <c r="R21" s="322">
        <v>8.4118016321406155E-2</v>
      </c>
      <c r="S21" s="321">
        <v>5475</v>
      </c>
      <c r="T21" s="321">
        <v>5380</v>
      </c>
      <c r="U21" s="322">
        <v>1.7657992565055763E-2</v>
      </c>
      <c r="V21" s="321">
        <v>5457</v>
      </c>
      <c r="W21" s="321">
        <v>5503</v>
      </c>
      <c r="X21" s="322">
        <v>-8.3590768671633654E-3</v>
      </c>
      <c r="Y21" s="326">
        <v>2.208417644678268</v>
      </c>
      <c r="Z21" s="327">
        <v>2.0687969924812029</v>
      </c>
    </row>
    <row r="22" spans="1:26" ht="15.75" thickBot="1">
      <c r="A22" s="795"/>
      <c r="B22" s="320" t="s">
        <v>52</v>
      </c>
      <c r="C22" s="321">
        <v>3985</v>
      </c>
      <c r="D22" s="321">
        <v>3494</v>
      </c>
      <c r="E22" s="322">
        <v>0.14052661705781339</v>
      </c>
      <c r="F22" s="321">
        <v>3082</v>
      </c>
      <c r="G22" s="321">
        <v>2585</v>
      </c>
      <c r="H22" s="322">
        <v>0.19226305609284333</v>
      </c>
      <c r="I22" s="321">
        <v>903</v>
      </c>
      <c r="J22" s="321">
        <v>909</v>
      </c>
      <c r="K22" s="322">
        <v>-6.6006600660066007E-3</v>
      </c>
      <c r="L22" s="323"/>
      <c r="M22" s="324">
        <v>0.82738791423001945</v>
      </c>
      <c r="N22" s="324">
        <v>0.81583577712609967</v>
      </c>
      <c r="O22" s="325">
        <v>1.2</v>
      </c>
      <c r="P22" s="321">
        <v>8489</v>
      </c>
      <c r="Q22" s="321">
        <v>8346</v>
      </c>
      <c r="R22" s="322">
        <v>1.7133956386292833E-2</v>
      </c>
      <c r="S22" s="321">
        <v>10260</v>
      </c>
      <c r="T22" s="321">
        <v>10230</v>
      </c>
      <c r="U22" s="322">
        <v>2.9325513196480938E-3</v>
      </c>
      <c r="V22" s="321">
        <v>17189</v>
      </c>
      <c r="W22" s="321">
        <v>16146</v>
      </c>
      <c r="X22" s="322">
        <v>6.4598042858912422E-2</v>
      </c>
      <c r="Y22" s="326">
        <v>4.3134253450439148</v>
      </c>
      <c r="Z22" s="327">
        <v>4.6210646823125359</v>
      </c>
    </row>
    <row r="23" spans="1:26" ht="15.75" thickBot="1">
      <c r="A23" s="328" t="s">
        <v>54</v>
      </c>
      <c r="B23" s="329"/>
      <c r="C23" s="330">
        <v>6456</v>
      </c>
      <c r="D23" s="330">
        <v>6154</v>
      </c>
      <c r="E23" s="331">
        <v>4.9073773155671109E-2</v>
      </c>
      <c r="F23" s="330">
        <v>4385</v>
      </c>
      <c r="G23" s="330">
        <v>4246</v>
      </c>
      <c r="H23" s="331">
        <v>3.273669335845502E-2</v>
      </c>
      <c r="I23" s="330">
        <v>2071</v>
      </c>
      <c r="J23" s="330">
        <v>1908</v>
      </c>
      <c r="K23" s="331">
        <v>8.5429769392033547E-2</v>
      </c>
      <c r="L23" s="336"/>
      <c r="M23" s="332">
        <v>0.75900857959961865</v>
      </c>
      <c r="N23" s="332">
        <v>0.73875720691864188</v>
      </c>
      <c r="O23" s="333">
        <v>2</v>
      </c>
      <c r="P23" s="330">
        <v>11943</v>
      </c>
      <c r="Q23" s="330">
        <v>11532</v>
      </c>
      <c r="R23" s="331">
        <v>3.5639958376690949E-2</v>
      </c>
      <c r="S23" s="330">
        <v>15735</v>
      </c>
      <c r="T23" s="330">
        <v>15610</v>
      </c>
      <c r="U23" s="331">
        <v>8.0076873798846891E-3</v>
      </c>
      <c r="V23" s="330">
        <v>22646</v>
      </c>
      <c r="W23" s="330">
        <v>21649</v>
      </c>
      <c r="X23" s="331">
        <v>4.6052935470460528E-2</v>
      </c>
      <c r="Y23" s="334">
        <v>3.5077447335811649</v>
      </c>
      <c r="Z23" s="335">
        <v>3.5178745531361715</v>
      </c>
    </row>
    <row r="24" spans="1:26" ht="4.5" customHeight="1" thickBot="1">
      <c r="A24" s="337"/>
      <c r="B24" s="338"/>
      <c r="C24" s="339"/>
      <c r="D24" s="339"/>
      <c r="E24" s="340"/>
      <c r="F24" s="339"/>
      <c r="G24" s="339"/>
      <c r="H24" s="340"/>
      <c r="I24" s="339"/>
      <c r="J24" s="339"/>
      <c r="K24" s="340"/>
      <c r="L24" s="341"/>
      <c r="M24" s="342"/>
      <c r="N24" s="342"/>
      <c r="O24" s="343">
        <v>0</v>
      </c>
      <c r="P24" s="339"/>
      <c r="Q24" s="339"/>
      <c r="R24" s="340"/>
      <c r="S24" s="339"/>
      <c r="T24" s="339"/>
      <c r="U24" s="340"/>
      <c r="V24" s="339"/>
      <c r="W24" s="339"/>
      <c r="X24" s="340"/>
      <c r="Y24" s="344"/>
      <c r="Z24" s="345"/>
    </row>
    <row r="25" spans="1:26" ht="16.5" thickBot="1">
      <c r="A25" s="804" t="s">
        <v>60</v>
      </c>
      <c r="B25" s="805"/>
      <c r="C25" s="346">
        <v>181854</v>
      </c>
      <c r="D25" s="346">
        <v>183383</v>
      </c>
      <c r="E25" s="347">
        <v>-8.3377412301031181E-3</v>
      </c>
      <c r="F25" s="346">
        <v>137043</v>
      </c>
      <c r="G25" s="346">
        <v>136826</v>
      </c>
      <c r="H25" s="347">
        <v>1.5859558855773025E-3</v>
      </c>
      <c r="I25" s="346">
        <v>44811</v>
      </c>
      <c r="J25" s="346">
        <v>46557</v>
      </c>
      <c r="K25" s="347">
        <v>-3.7502416392808817E-2</v>
      </c>
      <c r="L25" s="348"/>
      <c r="M25" s="349">
        <v>0.6747638489892035</v>
      </c>
      <c r="N25" s="349">
        <v>0.65994017622962897</v>
      </c>
      <c r="O25" s="350">
        <v>1.5</v>
      </c>
      <c r="P25" s="346">
        <v>278805</v>
      </c>
      <c r="Q25" s="346">
        <v>268725</v>
      </c>
      <c r="R25" s="347">
        <v>3.7510466089868827E-2</v>
      </c>
      <c r="S25" s="346">
        <v>413189</v>
      </c>
      <c r="T25" s="346">
        <v>407196</v>
      </c>
      <c r="U25" s="347">
        <v>1.471772807198499E-2</v>
      </c>
      <c r="V25" s="346">
        <v>490307</v>
      </c>
      <c r="W25" s="346">
        <v>480481</v>
      </c>
      <c r="X25" s="347">
        <v>2.0450340388069456E-2</v>
      </c>
      <c r="Y25" s="351">
        <v>2.6961573570006707</v>
      </c>
      <c r="Z25" s="352">
        <v>2.6200956468156806</v>
      </c>
    </row>
    <row r="26" spans="1:26" s="355" customFormat="1" ht="11.25" customHeight="1" thickBot="1">
      <c r="A26" s="353"/>
      <c r="B26" s="353"/>
      <c r="C26" s="321"/>
      <c r="D26" s="321"/>
      <c r="E26" s="324"/>
      <c r="F26" s="321"/>
      <c r="G26" s="321"/>
      <c r="H26" s="324"/>
      <c r="I26" s="321"/>
      <c r="J26" s="321"/>
      <c r="K26" s="324"/>
      <c r="L26" s="353"/>
      <c r="M26" s="324"/>
      <c r="N26" s="324"/>
      <c r="O26" s="324"/>
      <c r="P26" s="321"/>
      <c r="Q26" s="321"/>
      <c r="R26" s="324"/>
      <c r="S26" s="321"/>
      <c r="T26" s="321"/>
      <c r="U26" s="324"/>
      <c r="V26" s="321"/>
      <c r="W26" s="321"/>
      <c r="X26" s="324"/>
      <c r="Y26" s="354"/>
      <c r="Z26" s="354"/>
    </row>
    <row r="27" spans="1:26" ht="16.5" thickBot="1">
      <c r="A27" s="806" t="s">
        <v>61</v>
      </c>
      <c r="B27" s="807"/>
      <c r="C27" s="356">
        <v>8228</v>
      </c>
      <c r="D27" s="356">
        <v>8960</v>
      </c>
      <c r="E27" s="357">
        <v>-8.1696428571428573E-2</v>
      </c>
      <c r="F27" s="356">
        <v>2228</v>
      </c>
      <c r="G27" s="356">
        <v>2095</v>
      </c>
      <c r="H27" s="357">
        <v>6.3484486873508356E-2</v>
      </c>
      <c r="I27" s="356">
        <v>6000</v>
      </c>
      <c r="J27" s="356">
        <v>6865</v>
      </c>
      <c r="K27" s="357">
        <v>-0.1260014566642389</v>
      </c>
      <c r="L27" s="358"/>
      <c r="M27" s="359">
        <v>0.32665441961806296</v>
      </c>
      <c r="N27" s="359">
        <v>0.35457421683525692</v>
      </c>
      <c r="O27" s="360">
        <v>-2.8000000000000003</v>
      </c>
      <c r="P27" s="356">
        <v>7646</v>
      </c>
      <c r="Q27" s="356">
        <v>7957</v>
      </c>
      <c r="R27" s="357">
        <v>-3.9085082317456325E-2</v>
      </c>
      <c r="S27" s="356">
        <v>23407</v>
      </c>
      <c r="T27" s="356">
        <v>22441</v>
      </c>
      <c r="U27" s="357">
        <v>4.3046210061940197E-2</v>
      </c>
      <c r="V27" s="356">
        <v>16612</v>
      </c>
      <c r="W27" s="356">
        <v>17784</v>
      </c>
      <c r="X27" s="357">
        <v>-6.5901934322986952E-2</v>
      </c>
      <c r="Y27" s="361">
        <v>2.0189596499756925</v>
      </c>
      <c r="Z27" s="362">
        <v>1.9848214285714285</v>
      </c>
    </row>
    <row r="28" spans="1:26">
      <c r="O28" s="363"/>
    </row>
    <row r="30" spans="1:26" ht="24" thickBot="1">
      <c r="A30" s="808" t="s">
        <v>62</v>
      </c>
      <c r="B30" s="808"/>
      <c r="C30" s="808"/>
      <c r="D30" s="808"/>
      <c r="E30" s="808"/>
      <c r="F30" s="808"/>
      <c r="G30" s="808"/>
      <c r="H30" s="808"/>
      <c r="I30" s="808"/>
      <c r="J30" s="808"/>
      <c r="K30" s="808"/>
      <c r="L30" s="808"/>
      <c r="M30" s="808"/>
      <c r="N30" s="808"/>
      <c r="O30" s="808"/>
      <c r="P30" s="808"/>
      <c r="Q30" s="808"/>
      <c r="R30" s="808"/>
      <c r="S30" s="808"/>
      <c r="T30" s="808"/>
      <c r="U30" s="808"/>
      <c r="V30" s="808"/>
      <c r="W30" s="808"/>
      <c r="X30" s="808"/>
      <c r="Y30" s="808"/>
      <c r="Z30" s="808"/>
    </row>
    <row r="31" spans="1:26" ht="15">
      <c r="A31" s="307"/>
      <c r="B31" s="308"/>
      <c r="C31" s="799" t="s">
        <v>38</v>
      </c>
      <c r="D31" s="799"/>
      <c r="E31" s="309" t="s">
        <v>39</v>
      </c>
      <c r="F31" s="799" t="s">
        <v>40</v>
      </c>
      <c r="G31" s="799"/>
      <c r="H31" s="309" t="s">
        <v>39</v>
      </c>
      <c r="I31" s="799" t="s">
        <v>41</v>
      </c>
      <c r="J31" s="799"/>
      <c r="K31" s="310" t="s">
        <v>39</v>
      </c>
      <c r="L31" s="311"/>
      <c r="M31" s="800" t="s">
        <v>42</v>
      </c>
      <c r="N31" s="800"/>
      <c r="O31" s="309" t="s">
        <v>43</v>
      </c>
      <c r="P31" s="799" t="s">
        <v>44</v>
      </c>
      <c r="Q31" s="799"/>
      <c r="R31" s="309" t="s">
        <v>39</v>
      </c>
      <c r="S31" s="799" t="s">
        <v>45</v>
      </c>
      <c r="T31" s="799"/>
      <c r="U31" s="309" t="s">
        <v>39</v>
      </c>
      <c r="V31" s="799" t="s">
        <v>46</v>
      </c>
      <c r="W31" s="799"/>
      <c r="X31" s="309" t="s">
        <v>39</v>
      </c>
      <c r="Y31" s="801" t="s">
        <v>47</v>
      </c>
      <c r="Z31" s="802"/>
    </row>
    <row r="32" spans="1:26" ht="28.5" customHeight="1" thickBot="1">
      <c r="A32" s="809" t="s">
        <v>49</v>
      </c>
      <c r="B32" s="810"/>
      <c r="C32" s="314" t="s">
        <v>178</v>
      </c>
      <c r="D32" s="314" t="s">
        <v>179</v>
      </c>
      <c r="E32" s="315" t="s">
        <v>68</v>
      </c>
      <c r="F32" s="314" t="s">
        <v>178</v>
      </c>
      <c r="G32" s="314" t="s">
        <v>179</v>
      </c>
      <c r="H32" s="315" t="s">
        <v>68</v>
      </c>
      <c r="I32" s="314" t="s">
        <v>178</v>
      </c>
      <c r="J32" s="314" t="s">
        <v>179</v>
      </c>
      <c r="K32" s="315" t="s">
        <v>68</v>
      </c>
      <c r="L32" s="316"/>
      <c r="M32" s="314" t="s">
        <v>178</v>
      </c>
      <c r="N32" s="314" t="s">
        <v>179</v>
      </c>
      <c r="O32" s="315" t="s">
        <v>68</v>
      </c>
      <c r="P32" s="314" t="s">
        <v>178</v>
      </c>
      <c r="Q32" s="314" t="s">
        <v>179</v>
      </c>
      <c r="R32" s="315" t="s">
        <v>68</v>
      </c>
      <c r="S32" s="314" t="s">
        <v>178</v>
      </c>
      <c r="T32" s="314" t="s">
        <v>179</v>
      </c>
      <c r="U32" s="315" t="s">
        <v>68</v>
      </c>
      <c r="V32" s="314" t="s">
        <v>178</v>
      </c>
      <c r="W32" s="314" t="s">
        <v>179</v>
      </c>
      <c r="X32" s="315" t="s">
        <v>68</v>
      </c>
      <c r="Y32" s="314" t="s">
        <v>178</v>
      </c>
      <c r="Z32" s="319" t="s">
        <v>179</v>
      </c>
    </row>
    <row r="33" spans="1:26" ht="15">
      <c r="A33" s="811" t="s">
        <v>51</v>
      </c>
      <c r="B33" s="812"/>
      <c r="C33" s="321">
        <f>C7+C11+C14+C18+C21</f>
        <v>30883</v>
      </c>
      <c r="D33" s="321">
        <f>D7+D11+D14+D18+D21</f>
        <v>29875</v>
      </c>
      <c r="E33" s="322">
        <f>(C33-D33)/D33</f>
        <v>3.3740585774058578E-2</v>
      </c>
      <c r="F33" s="321">
        <f>F7+F11+F14+F18+F21</f>
        <v>15901</v>
      </c>
      <c r="G33" s="321">
        <f>G7+G11+G14+G18+G21</f>
        <v>13417</v>
      </c>
      <c r="H33" s="322">
        <f>(F33-G33)/G33</f>
        <v>0.18513825743459789</v>
      </c>
      <c r="I33" s="321">
        <f>I7+I11+I14+I18+I21</f>
        <v>14982</v>
      </c>
      <c r="J33" s="321">
        <f>J7+J11+J14+J18+J21</f>
        <v>16458</v>
      </c>
      <c r="K33" s="322">
        <f>(I33-J33)/J33</f>
        <v>-8.9682829019321911E-2</v>
      </c>
      <c r="L33" s="364"/>
      <c r="M33" s="324">
        <f t="shared" ref="M33:N35" si="0">P33/S33</f>
        <v>0.42256622582048814</v>
      </c>
      <c r="N33" s="324">
        <f t="shared" si="0"/>
        <v>0.39225521128279806</v>
      </c>
      <c r="O33" s="325">
        <f t="shared" ref="O33:O35" si="1">ROUND(+M33-N33,3)*100</f>
        <v>3</v>
      </c>
      <c r="P33" s="321">
        <f>P7+P11+P14+P18+P21</f>
        <v>32047</v>
      </c>
      <c r="Q33" s="321">
        <f>Q7+Q11+Q14+Q18+Q21</f>
        <v>29092</v>
      </c>
      <c r="R33" s="322">
        <f>(P33-Q33)/Q33</f>
        <v>0.10157431596315138</v>
      </c>
      <c r="S33" s="321">
        <f>S7+S11+S14+S18+S21</f>
        <v>75839</v>
      </c>
      <c r="T33" s="321">
        <f>T7+T11+T14+T18+T21</f>
        <v>74166</v>
      </c>
      <c r="U33" s="322">
        <f>(S33-T33)/T33</f>
        <v>2.2557506134886607E-2</v>
      </c>
      <c r="V33" s="321">
        <f>V7+V11+V14+V18+V21</f>
        <v>62309</v>
      </c>
      <c r="W33" s="321">
        <f>W7+W11+W14+W18+W21</f>
        <v>57818</v>
      </c>
      <c r="X33" s="322">
        <f>(V33-W33)/W33</f>
        <v>7.7674772562177863E-2</v>
      </c>
      <c r="Y33" s="365">
        <f t="shared" ref="Y33:Z35" si="2">V33/C33</f>
        <v>2.0175824887478546</v>
      </c>
      <c r="Z33" s="366">
        <f t="shared" si="2"/>
        <v>1.9353305439330544</v>
      </c>
    </row>
    <row r="34" spans="1:26" ht="15">
      <c r="A34" s="813" t="s">
        <v>52</v>
      </c>
      <c r="B34" s="814"/>
      <c r="C34" s="367">
        <f>C8+C12+C19+C15+C22</f>
        <v>43574</v>
      </c>
      <c r="D34" s="367">
        <f>D8+D12+D19+D15+D22</f>
        <v>43066</v>
      </c>
      <c r="E34" s="368">
        <f>(C34-D34)/D34</f>
        <v>1.1795848232944783E-2</v>
      </c>
      <c r="F34" s="367">
        <f>F8+F12+F19+F15+F22</f>
        <v>29498</v>
      </c>
      <c r="G34" s="367">
        <f>G8+G12+G19+G15+G22</f>
        <v>27448</v>
      </c>
      <c r="H34" s="368">
        <f>(F34-G34)/G34</f>
        <v>7.4686680268143402E-2</v>
      </c>
      <c r="I34" s="367">
        <f>I8+I12+I19+I15+I22</f>
        <v>14076</v>
      </c>
      <c r="J34" s="367">
        <f>J8+J12+J19+J15+J22</f>
        <v>15618</v>
      </c>
      <c r="K34" s="368">
        <f>(I34-J34)/J34</f>
        <v>-9.8732232039953904E-2</v>
      </c>
      <c r="L34" s="364"/>
      <c r="M34" s="369">
        <f t="shared" si="0"/>
        <v>0.64173200175816991</v>
      </c>
      <c r="N34" s="370">
        <f t="shared" si="0"/>
        <v>0.63420393115304152</v>
      </c>
      <c r="O34" s="371">
        <f t="shared" si="1"/>
        <v>0.8</v>
      </c>
      <c r="P34" s="367">
        <f>P8+P12+P19+P15+P22</f>
        <v>62780</v>
      </c>
      <c r="Q34" s="367">
        <f>Q8+Q12+Q19+Q15+Q22</f>
        <v>61240</v>
      </c>
      <c r="R34" s="368">
        <f>(P34-Q34)/Q34</f>
        <v>2.5146962769431742E-2</v>
      </c>
      <c r="S34" s="367">
        <f>S8+S12+S19+S15+S22</f>
        <v>97829</v>
      </c>
      <c r="T34" s="367">
        <f>T8+T12+T19+T15+T22</f>
        <v>96562</v>
      </c>
      <c r="U34" s="368">
        <f>(S34-T34)/T34</f>
        <v>1.3121103539694704E-2</v>
      </c>
      <c r="V34" s="367">
        <f>V8+V12+V19+V15+V22</f>
        <v>113008</v>
      </c>
      <c r="W34" s="367">
        <f>W8+W12+W19+W15+W22</f>
        <v>110654</v>
      </c>
      <c r="X34" s="368">
        <f>(V34-W34)/W34</f>
        <v>2.1273519258228353E-2</v>
      </c>
      <c r="Y34" s="372">
        <f t="shared" si="2"/>
        <v>2.5934731720750905</v>
      </c>
      <c r="Z34" s="373">
        <f t="shared" si="2"/>
        <v>2.5694050991501416</v>
      </c>
    </row>
    <row r="35" spans="1:26" ht="15.75" thickBot="1">
      <c r="A35" s="815" t="s">
        <v>53</v>
      </c>
      <c r="B35" s="816"/>
      <c r="C35" s="374">
        <f>C9+C16</f>
        <v>107397</v>
      </c>
      <c r="D35" s="375">
        <f>D9+D16</f>
        <v>110442</v>
      </c>
      <c r="E35" s="376">
        <f>(C35-D35)/D35</f>
        <v>-2.7571032759276363E-2</v>
      </c>
      <c r="F35" s="377">
        <f>F9+F16</f>
        <v>91644</v>
      </c>
      <c r="G35" s="375">
        <f>G9+G16</f>
        <v>95961</v>
      </c>
      <c r="H35" s="376">
        <f>(F35-G35)/G35</f>
        <v>-4.4987025979304089E-2</v>
      </c>
      <c r="I35" s="377">
        <f>I9+I16</f>
        <v>15753</v>
      </c>
      <c r="J35" s="375">
        <f>J9+J16</f>
        <v>14481</v>
      </c>
      <c r="K35" s="378">
        <f>(I35-J35)/J35</f>
        <v>8.7839237621711211E-2</v>
      </c>
      <c r="L35" s="379"/>
      <c r="M35" s="380">
        <f t="shared" si="0"/>
        <v>0.76810801558109731</v>
      </c>
      <c r="N35" s="381">
        <f t="shared" si="0"/>
        <v>0.75440651589221375</v>
      </c>
      <c r="O35" s="382">
        <f t="shared" si="1"/>
        <v>1.4000000000000001</v>
      </c>
      <c r="P35" s="377">
        <f>P9+P16</f>
        <v>183978</v>
      </c>
      <c r="Q35" s="375">
        <f>Q9+Q16</f>
        <v>178393</v>
      </c>
      <c r="R35" s="376">
        <f>(P35-Q35)/Q35</f>
        <v>3.1307282236410619E-2</v>
      </c>
      <c r="S35" s="377">
        <f>S9+S16</f>
        <v>239521</v>
      </c>
      <c r="T35" s="375">
        <f>T9+T16</f>
        <v>236468</v>
      </c>
      <c r="U35" s="376">
        <f>(S35-T35)/T35</f>
        <v>1.2910837830065802E-2</v>
      </c>
      <c r="V35" s="377">
        <f>V9+V16</f>
        <v>314990</v>
      </c>
      <c r="W35" s="375">
        <f>W9+W16</f>
        <v>312009</v>
      </c>
      <c r="X35" s="378">
        <f>(V35-W35)/W35</f>
        <v>9.5542115772301438E-3</v>
      </c>
      <c r="Y35" s="383">
        <f t="shared" si="2"/>
        <v>2.9329497099546544</v>
      </c>
      <c r="Z35" s="384">
        <f t="shared" si="2"/>
        <v>2.8250937143478025</v>
      </c>
    </row>
    <row r="36" spans="1:26" ht="4.5" customHeight="1" thickBot="1">
      <c r="A36" s="337"/>
      <c r="B36" s="338"/>
      <c r="C36" s="339"/>
      <c r="D36" s="339"/>
      <c r="E36" s="385"/>
      <c r="F36" s="339"/>
      <c r="G36" s="339"/>
      <c r="H36" s="385"/>
      <c r="I36" s="339"/>
      <c r="J36" s="339"/>
      <c r="K36" s="386"/>
      <c r="L36" s="340"/>
      <c r="M36" s="342"/>
      <c r="N36" s="342"/>
      <c r="O36" s="387"/>
      <c r="P36" s="339"/>
      <c r="Q36" s="339"/>
      <c r="R36" s="385"/>
      <c r="S36" s="339"/>
      <c r="T36" s="339"/>
      <c r="U36" s="385"/>
      <c r="V36" s="339"/>
      <c r="W36" s="339"/>
      <c r="X36" s="385"/>
      <c r="Y36" s="388"/>
      <c r="Z36" s="388"/>
    </row>
    <row r="37" spans="1:26" ht="16.5" thickBot="1">
      <c r="A37" s="804" t="s">
        <v>60</v>
      </c>
      <c r="B37" s="805"/>
      <c r="C37" s="346">
        <f>SUM(C33:C35)</f>
        <v>181854</v>
      </c>
      <c r="D37" s="346">
        <f>SUM(D33:D35)</f>
        <v>183383</v>
      </c>
      <c r="E37" s="347">
        <f>(C37-D37)/D37</f>
        <v>-8.3377412301031181E-3</v>
      </c>
      <c r="F37" s="346">
        <f>SUM(F33:F35)</f>
        <v>137043</v>
      </c>
      <c r="G37" s="346">
        <f>SUM(G33:G35)</f>
        <v>136826</v>
      </c>
      <c r="H37" s="347">
        <f>(F37-G37)/G37</f>
        <v>1.5859558855773025E-3</v>
      </c>
      <c r="I37" s="346">
        <f>SUM(I33:I35)</f>
        <v>44811</v>
      </c>
      <c r="J37" s="346">
        <f>SUM(J33:J35)</f>
        <v>46557</v>
      </c>
      <c r="K37" s="347">
        <f>(I37-J37)/J37</f>
        <v>-3.7502416392808817E-2</v>
      </c>
      <c r="L37" s="389"/>
      <c r="M37" s="349">
        <f>P37/S37</f>
        <v>0.6747638489892035</v>
      </c>
      <c r="N37" s="349">
        <f>Q37/T37</f>
        <v>0.65994017622962897</v>
      </c>
      <c r="O37" s="350">
        <f>ROUND(+M37-N37,3)*100</f>
        <v>1.5</v>
      </c>
      <c r="P37" s="346">
        <f>SUM(P33:P35)</f>
        <v>278805</v>
      </c>
      <c r="Q37" s="346">
        <f>SUM(Q33:Q35)</f>
        <v>268725</v>
      </c>
      <c r="R37" s="347">
        <f>(P37-Q37)/Q37</f>
        <v>3.7510466089868827E-2</v>
      </c>
      <c r="S37" s="346">
        <f>SUM(S33:S35)</f>
        <v>413189</v>
      </c>
      <c r="T37" s="346">
        <f>SUM(T33:T35)</f>
        <v>407196</v>
      </c>
      <c r="U37" s="347">
        <f>(S37-T37)/T37</f>
        <v>1.471772807198499E-2</v>
      </c>
      <c r="V37" s="346">
        <f>SUM(V33:V35)</f>
        <v>490307</v>
      </c>
      <c r="W37" s="346">
        <f>SUM(W33:W35)</f>
        <v>480481</v>
      </c>
      <c r="X37" s="347">
        <f>(V37-W37)/W37</f>
        <v>2.0450340388069456E-2</v>
      </c>
      <c r="Y37" s="390">
        <f>V37/C37</f>
        <v>2.6961573570006707</v>
      </c>
      <c r="Z37" s="391">
        <f>W37/D37</f>
        <v>2.6200956468156806</v>
      </c>
    </row>
    <row r="38" spans="1:26" ht="11.25" customHeight="1">
      <c r="A38" s="392"/>
      <c r="B38" s="392"/>
      <c r="C38" s="392"/>
      <c r="D38" s="392"/>
      <c r="E38" s="393"/>
      <c r="F38" s="392"/>
      <c r="G38" s="392"/>
      <c r="H38" s="393"/>
      <c r="I38" s="392"/>
      <c r="J38" s="392"/>
      <c r="K38" s="393"/>
      <c r="L38" s="392"/>
      <c r="M38" s="394"/>
      <c r="N38" s="394"/>
      <c r="O38" s="393"/>
      <c r="P38" s="392"/>
      <c r="Q38" s="392"/>
      <c r="R38" s="392"/>
      <c r="S38" s="392"/>
      <c r="T38" s="392"/>
      <c r="U38" s="392"/>
      <c r="V38" s="392"/>
      <c r="W38" s="392"/>
      <c r="X38" s="392"/>
      <c r="Y38" s="392"/>
      <c r="Z38" s="392"/>
    </row>
    <row r="39" spans="1:26">
      <c r="C39" s="395"/>
      <c r="D39" s="395"/>
      <c r="E39" s="395"/>
      <c r="F39" s="395"/>
      <c r="G39" s="395"/>
      <c r="H39" s="395"/>
      <c r="I39" s="395"/>
    </row>
    <row r="40" spans="1:26" ht="24" thickBot="1">
      <c r="A40" s="808" t="s">
        <v>63</v>
      </c>
      <c r="B40" s="808"/>
      <c r="C40" s="808"/>
      <c r="D40" s="808"/>
      <c r="E40" s="808"/>
      <c r="F40" s="808"/>
      <c r="G40" s="808"/>
      <c r="H40" s="808"/>
      <c r="I40" s="808"/>
      <c r="J40" s="808"/>
      <c r="K40" s="808"/>
      <c r="L40" s="808"/>
      <c r="M40" s="808"/>
      <c r="N40" s="808"/>
      <c r="O40" s="808"/>
      <c r="P40" s="808"/>
      <c r="Q40" s="808"/>
      <c r="R40" s="808"/>
      <c r="S40" s="808"/>
      <c r="T40" s="808"/>
      <c r="U40" s="808"/>
      <c r="V40" s="808"/>
      <c r="W40" s="808"/>
      <c r="X40" s="808"/>
      <c r="Y40" s="808"/>
      <c r="Z40" s="808"/>
    </row>
    <row r="41" spans="1:26" ht="15">
      <c r="A41" s="307"/>
      <c r="B41" s="308"/>
      <c r="C41" s="799" t="s">
        <v>38</v>
      </c>
      <c r="D41" s="799"/>
      <c r="E41" s="309" t="s">
        <v>39</v>
      </c>
      <c r="F41" s="799" t="s">
        <v>40</v>
      </c>
      <c r="G41" s="799"/>
      <c r="H41" s="309" t="s">
        <v>39</v>
      </c>
      <c r="I41" s="799" t="s">
        <v>41</v>
      </c>
      <c r="J41" s="799"/>
      <c r="K41" s="310" t="s">
        <v>39</v>
      </c>
      <c r="L41" s="311"/>
      <c r="M41" s="800" t="s">
        <v>42</v>
      </c>
      <c r="N41" s="800"/>
      <c r="O41" s="309" t="s">
        <v>43</v>
      </c>
      <c r="P41" s="799" t="s">
        <v>44</v>
      </c>
      <c r="Q41" s="799"/>
      <c r="R41" s="309" t="s">
        <v>39</v>
      </c>
      <c r="S41" s="799" t="s">
        <v>45</v>
      </c>
      <c r="T41" s="799"/>
      <c r="U41" s="309" t="s">
        <v>39</v>
      </c>
      <c r="V41" s="799" t="s">
        <v>46</v>
      </c>
      <c r="W41" s="799"/>
      <c r="X41" s="309" t="s">
        <v>39</v>
      </c>
      <c r="Y41" s="801" t="s">
        <v>47</v>
      </c>
      <c r="Z41" s="802"/>
    </row>
    <row r="42" spans="1:26" ht="15.75" thickBot="1">
      <c r="A42" s="817" t="s">
        <v>48</v>
      </c>
      <c r="B42" s="818"/>
      <c r="C42" s="314" t="s">
        <v>178</v>
      </c>
      <c r="D42" s="314" t="s">
        <v>179</v>
      </c>
      <c r="E42" s="315" t="s">
        <v>68</v>
      </c>
      <c r="F42" s="314" t="s">
        <v>178</v>
      </c>
      <c r="G42" s="314" t="s">
        <v>179</v>
      </c>
      <c r="H42" s="315" t="s">
        <v>68</v>
      </c>
      <c r="I42" s="314" t="s">
        <v>178</v>
      </c>
      <c r="J42" s="314" t="s">
        <v>179</v>
      </c>
      <c r="K42" s="315" t="s">
        <v>68</v>
      </c>
      <c r="L42" s="316"/>
      <c r="M42" s="314" t="s">
        <v>178</v>
      </c>
      <c r="N42" s="314" t="s">
        <v>179</v>
      </c>
      <c r="O42" s="315" t="s">
        <v>68</v>
      </c>
      <c r="P42" s="314" t="s">
        <v>178</v>
      </c>
      <c r="Q42" s="314" t="s">
        <v>179</v>
      </c>
      <c r="R42" s="315" t="s">
        <v>68</v>
      </c>
      <c r="S42" s="314" t="s">
        <v>178</v>
      </c>
      <c r="T42" s="314" t="s">
        <v>179</v>
      </c>
      <c r="U42" s="315" t="s">
        <v>68</v>
      </c>
      <c r="V42" s="314" t="s">
        <v>178</v>
      </c>
      <c r="W42" s="314" t="s">
        <v>179</v>
      </c>
      <c r="X42" s="315" t="s">
        <v>68</v>
      </c>
      <c r="Y42" s="314" t="s">
        <v>178</v>
      </c>
      <c r="Z42" s="319" t="s">
        <v>179</v>
      </c>
    </row>
    <row r="43" spans="1:26" s="399" customFormat="1" ht="15">
      <c r="A43" s="819" t="s">
        <v>50</v>
      </c>
      <c r="B43" s="820"/>
      <c r="C43" s="339">
        <f>C10</f>
        <v>109893</v>
      </c>
      <c r="D43" s="396">
        <f>D10</f>
        <v>108753</v>
      </c>
      <c r="E43" s="385">
        <f>(C43-D43)/D43</f>
        <v>1.0482469449118645E-2</v>
      </c>
      <c r="F43" s="339">
        <f>F10</f>
        <v>93098</v>
      </c>
      <c r="G43" s="396">
        <f>G10</f>
        <v>93544</v>
      </c>
      <c r="H43" s="385">
        <f>(F43-G43)/G43</f>
        <v>-4.7678098007354827E-3</v>
      </c>
      <c r="I43" s="339">
        <f>I10</f>
        <v>16795</v>
      </c>
      <c r="J43" s="396">
        <f>J10</f>
        <v>15209</v>
      </c>
      <c r="K43" s="385">
        <f>(I43-J43)/J43</f>
        <v>0.10428036031297258</v>
      </c>
      <c r="L43" s="364"/>
      <c r="M43" s="342">
        <f t="shared" ref="M43:N47" si="3">P43/S43</f>
        <v>0.76990102931314608</v>
      </c>
      <c r="N43" s="397">
        <f t="shared" si="3"/>
        <v>0.7420266933937758</v>
      </c>
      <c r="O43" s="387">
        <f t="shared" ref="O43:O47" si="4">ROUND(+M43-N43,3)*100</f>
        <v>2.8000000000000003</v>
      </c>
      <c r="P43" s="339">
        <f>P10</f>
        <v>171062</v>
      </c>
      <c r="Q43" s="396">
        <f>Q10</f>
        <v>161396</v>
      </c>
      <c r="R43" s="385">
        <f>(P43-Q43)/Q43</f>
        <v>5.9889960098143694E-2</v>
      </c>
      <c r="S43" s="339">
        <f>S10</f>
        <v>222187</v>
      </c>
      <c r="T43" s="396">
        <f>T10</f>
        <v>217507</v>
      </c>
      <c r="U43" s="385">
        <f>(S43-T43)/T43</f>
        <v>2.1516548892679316E-2</v>
      </c>
      <c r="V43" s="339">
        <f>V10</f>
        <v>286337</v>
      </c>
      <c r="W43" s="396">
        <f>W10</f>
        <v>270345</v>
      </c>
      <c r="X43" s="385">
        <f>(V43-W43)/W43</f>
        <v>5.915404390685975E-2</v>
      </c>
      <c r="Y43" s="388">
        <f t="shared" ref="Y43:Z47" si="5">V43/C43</f>
        <v>2.6055981727680564</v>
      </c>
      <c r="Z43" s="398">
        <f t="shared" si="5"/>
        <v>2.4858624589666491</v>
      </c>
    </row>
    <row r="44" spans="1:26" s="399" customFormat="1" ht="15">
      <c r="A44" s="821" t="s">
        <v>55</v>
      </c>
      <c r="B44" s="822"/>
      <c r="C44" s="400">
        <f>C13</f>
        <v>23043</v>
      </c>
      <c r="D44" s="401">
        <f>D13</f>
        <v>24390</v>
      </c>
      <c r="E44" s="402">
        <f>(C44-D44)/D44</f>
        <v>-5.5227552275522757E-2</v>
      </c>
      <c r="F44" s="400">
        <f>F13</f>
        <v>7180</v>
      </c>
      <c r="G44" s="401">
        <f>G13</f>
        <v>6472</v>
      </c>
      <c r="H44" s="402">
        <f>(F44-G44)/G44</f>
        <v>0.10939431396786156</v>
      </c>
      <c r="I44" s="400">
        <f>I13</f>
        <v>15863</v>
      </c>
      <c r="J44" s="401">
        <f>J13</f>
        <v>17918</v>
      </c>
      <c r="K44" s="402">
        <f>(I44-J44)/J44</f>
        <v>-0.11468913941288091</v>
      </c>
      <c r="L44" s="364"/>
      <c r="M44" s="403">
        <f t="shared" si="3"/>
        <v>0.3909556054644624</v>
      </c>
      <c r="N44" s="404">
        <f t="shared" si="3"/>
        <v>0.4027814834578442</v>
      </c>
      <c r="O44" s="405">
        <f t="shared" si="4"/>
        <v>-1.2</v>
      </c>
      <c r="P44" s="400">
        <f>P13</f>
        <v>23152</v>
      </c>
      <c r="Q44" s="401">
        <f>Q13</f>
        <v>24154</v>
      </c>
      <c r="R44" s="402">
        <f>(P44-Q44)/Q44</f>
        <v>-4.1483812205017803E-2</v>
      </c>
      <c r="S44" s="400">
        <f>S13</f>
        <v>59219</v>
      </c>
      <c r="T44" s="401">
        <f>T13</f>
        <v>59968</v>
      </c>
      <c r="U44" s="402">
        <f>(S44-T44)/T44</f>
        <v>-1.2489994663820704E-2</v>
      </c>
      <c r="V44" s="400">
        <f>V13</f>
        <v>49016</v>
      </c>
      <c r="W44" s="401">
        <f>W13</f>
        <v>51728</v>
      </c>
      <c r="X44" s="402">
        <f>(V44-W44)/W44</f>
        <v>-5.2428085369625732E-2</v>
      </c>
      <c r="Y44" s="406">
        <f t="shared" si="5"/>
        <v>2.1271535824328431</v>
      </c>
      <c r="Z44" s="407">
        <f t="shared" si="5"/>
        <v>2.1208692086920871</v>
      </c>
    </row>
    <row r="45" spans="1:26" s="399" customFormat="1" ht="15">
      <c r="A45" s="821" t="s">
        <v>56</v>
      </c>
      <c r="B45" s="822"/>
      <c r="C45" s="400">
        <f>C17</f>
        <v>32099</v>
      </c>
      <c r="D45" s="401">
        <f>D17</f>
        <v>33056</v>
      </c>
      <c r="E45" s="402">
        <f>(C45-D45)/D45</f>
        <v>-2.8950871248789933E-2</v>
      </c>
      <c r="F45" s="400">
        <f>F17</f>
        <v>26497</v>
      </c>
      <c r="G45" s="401">
        <f>G17</f>
        <v>26891</v>
      </c>
      <c r="H45" s="402">
        <f>(F45-G45)/G45</f>
        <v>-1.4651742218586145E-2</v>
      </c>
      <c r="I45" s="400">
        <f>I17</f>
        <v>5602</v>
      </c>
      <c r="J45" s="401">
        <f>J17</f>
        <v>6165</v>
      </c>
      <c r="K45" s="402">
        <f>(I45-J45)/J45</f>
        <v>-9.132197891321979E-2</v>
      </c>
      <c r="L45" s="364"/>
      <c r="M45" s="403">
        <f t="shared" si="3"/>
        <v>0.65150166720064551</v>
      </c>
      <c r="N45" s="404">
        <f t="shared" si="3"/>
        <v>0.65176164922419444</v>
      </c>
      <c r="O45" s="405">
        <f t="shared" si="4"/>
        <v>0</v>
      </c>
      <c r="P45" s="400">
        <f>P17</f>
        <v>54904</v>
      </c>
      <c r="Q45" s="401">
        <f>Q17</f>
        <v>53683</v>
      </c>
      <c r="R45" s="402">
        <f>(P45-Q45)/Q45</f>
        <v>2.2744630516178307E-2</v>
      </c>
      <c r="S45" s="400">
        <f>S17</f>
        <v>84273</v>
      </c>
      <c r="T45" s="401">
        <f>T17</f>
        <v>82366</v>
      </c>
      <c r="U45" s="402">
        <f>(S45-T45)/T45</f>
        <v>2.3152757205643106E-2</v>
      </c>
      <c r="V45" s="400">
        <f>V17</f>
        <v>103457</v>
      </c>
      <c r="W45" s="401">
        <f>W17</f>
        <v>106136</v>
      </c>
      <c r="X45" s="402">
        <f>(V45-W45)/W45</f>
        <v>-2.5241199969850005E-2</v>
      </c>
      <c r="Y45" s="406">
        <f t="shared" si="5"/>
        <v>3.2230599084083615</v>
      </c>
      <c r="Z45" s="407">
        <f t="shared" si="5"/>
        <v>3.2107938044530493</v>
      </c>
    </row>
    <row r="46" spans="1:26" s="399" customFormat="1" ht="15">
      <c r="A46" s="821" t="s">
        <v>57</v>
      </c>
      <c r="B46" s="822"/>
      <c r="C46" s="400">
        <f>C20</f>
        <v>10363</v>
      </c>
      <c r="D46" s="401">
        <f>D20</f>
        <v>11030</v>
      </c>
      <c r="E46" s="402">
        <f>(C46-D46)/D46</f>
        <v>-6.0471441523118764E-2</v>
      </c>
      <c r="F46" s="400">
        <f>F20</f>
        <v>5883</v>
      </c>
      <c r="G46" s="401">
        <f>G20</f>
        <v>5673</v>
      </c>
      <c r="H46" s="402">
        <f>(F46-G46)/G46</f>
        <v>3.7017451084082498E-2</v>
      </c>
      <c r="I46" s="400">
        <f>I20</f>
        <v>4480</v>
      </c>
      <c r="J46" s="401">
        <f>J20</f>
        <v>5357</v>
      </c>
      <c r="K46" s="402">
        <f>(I46-J46)/J46</f>
        <v>-0.16371103229419451</v>
      </c>
      <c r="L46" s="364"/>
      <c r="M46" s="403">
        <f t="shared" si="3"/>
        <v>0.55842643587726204</v>
      </c>
      <c r="N46" s="404">
        <f t="shared" si="3"/>
        <v>0.56575838714758231</v>
      </c>
      <c r="O46" s="405">
        <f t="shared" si="4"/>
        <v>-0.70000000000000007</v>
      </c>
      <c r="P46" s="400">
        <f>P20</f>
        <v>17744</v>
      </c>
      <c r="Q46" s="401">
        <f>Q20</f>
        <v>17960</v>
      </c>
      <c r="R46" s="402">
        <f>(P46-Q46)/Q46</f>
        <v>-1.2026726057906459E-2</v>
      </c>
      <c r="S46" s="400">
        <f>S20</f>
        <v>31775</v>
      </c>
      <c r="T46" s="401">
        <f>T20</f>
        <v>31745</v>
      </c>
      <c r="U46" s="402">
        <f>(S46-T46)/T46</f>
        <v>9.4503071349818872E-4</v>
      </c>
      <c r="V46" s="400">
        <f>V20</f>
        <v>28851</v>
      </c>
      <c r="W46" s="401">
        <f>W20</f>
        <v>30623</v>
      </c>
      <c r="X46" s="402">
        <f>(V46-W46)/W46</f>
        <v>-5.7865003428795352E-2</v>
      </c>
      <c r="Y46" s="406">
        <f t="shared" si="5"/>
        <v>2.7840393708385602</v>
      </c>
      <c r="Z46" s="407">
        <f t="shared" si="5"/>
        <v>2.7763372620126927</v>
      </c>
    </row>
    <row r="47" spans="1:26" s="399" customFormat="1" ht="15.75" thickBot="1">
      <c r="A47" s="823" t="s">
        <v>59</v>
      </c>
      <c r="B47" s="824"/>
      <c r="C47" s="408">
        <f>C23</f>
        <v>6456</v>
      </c>
      <c r="D47" s="409">
        <f>D23</f>
        <v>6154</v>
      </c>
      <c r="E47" s="410">
        <f>(C47-D47)/D47</f>
        <v>4.9073773155671109E-2</v>
      </c>
      <c r="F47" s="408">
        <f>F23</f>
        <v>4385</v>
      </c>
      <c r="G47" s="409">
        <f>G23</f>
        <v>4246</v>
      </c>
      <c r="H47" s="410">
        <f>(F47-G47)/G47</f>
        <v>3.273669335845502E-2</v>
      </c>
      <c r="I47" s="408">
        <f>I23</f>
        <v>2071</v>
      </c>
      <c r="J47" s="409">
        <f>J23</f>
        <v>1908</v>
      </c>
      <c r="K47" s="410">
        <f>(I47-J47)/J47</f>
        <v>8.5429769392033547E-2</v>
      </c>
      <c r="L47" s="379"/>
      <c r="M47" s="411">
        <f t="shared" si="3"/>
        <v>0.75900857959961865</v>
      </c>
      <c r="N47" s="412">
        <f t="shared" si="3"/>
        <v>0.73875720691864188</v>
      </c>
      <c r="O47" s="413">
        <f t="shared" si="4"/>
        <v>2</v>
      </c>
      <c r="P47" s="408">
        <f>P23</f>
        <v>11943</v>
      </c>
      <c r="Q47" s="409">
        <f>Q23</f>
        <v>11532</v>
      </c>
      <c r="R47" s="410">
        <f>(P47-Q47)/Q47</f>
        <v>3.5639958376690949E-2</v>
      </c>
      <c r="S47" s="408">
        <f>S23</f>
        <v>15735</v>
      </c>
      <c r="T47" s="409">
        <f>T23</f>
        <v>15610</v>
      </c>
      <c r="U47" s="410">
        <f>(S47-T47)/T47</f>
        <v>8.0076873798846891E-3</v>
      </c>
      <c r="V47" s="408">
        <f>V23</f>
        <v>22646</v>
      </c>
      <c r="W47" s="409">
        <f>W23</f>
        <v>21649</v>
      </c>
      <c r="X47" s="410">
        <f>(V47-W47)/W47</f>
        <v>4.6052935470460528E-2</v>
      </c>
      <c r="Y47" s="414">
        <f t="shared" si="5"/>
        <v>3.5077447335811649</v>
      </c>
      <c r="Z47" s="415">
        <f t="shared" si="5"/>
        <v>3.5178745531361715</v>
      </c>
    </row>
    <row r="48" spans="1:26" ht="4.5" customHeight="1" thickBot="1">
      <c r="A48" s="337"/>
      <c r="B48" s="338"/>
      <c r="C48" s="339"/>
      <c r="D48" s="339"/>
      <c r="E48" s="385"/>
      <c r="F48" s="339"/>
      <c r="G48" s="339"/>
      <c r="H48" s="385"/>
      <c r="I48" s="339"/>
      <c r="J48" s="339"/>
      <c r="K48" s="386"/>
      <c r="L48" s="340"/>
      <c r="M48" s="342"/>
      <c r="N48" s="342"/>
      <c r="O48" s="387"/>
      <c r="P48" s="339"/>
      <c r="Q48" s="339"/>
      <c r="R48" s="385"/>
      <c r="S48" s="339"/>
      <c r="T48" s="339"/>
      <c r="U48" s="385"/>
      <c r="V48" s="339"/>
      <c r="W48" s="339"/>
      <c r="X48" s="385"/>
      <c r="Y48" s="388"/>
      <c r="Z48" s="388"/>
    </row>
    <row r="49" spans="1:26" ht="16.5" thickBot="1">
      <c r="A49" s="804" t="s">
        <v>60</v>
      </c>
      <c r="B49" s="805"/>
      <c r="C49" s="346">
        <f>SUM(C43:C47)</f>
        <v>181854</v>
      </c>
      <c r="D49" s="346">
        <f>SUM(D43:D47)</f>
        <v>183383</v>
      </c>
      <c r="E49" s="347">
        <f>(C49-D49)/D49</f>
        <v>-8.3377412301031181E-3</v>
      </c>
      <c r="F49" s="346">
        <f>SUM(F43:F47)</f>
        <v>137043</v>
      </c>
      <c r="G49" s="346">
        <f>SUM(G43:G47)</f>
        <v>136826</v>
      </c>
      <c r="H49" s="347">
        <f>(F49-G49)/G49</f>
        <v>1.5859558855773025E-3</v>
      </c>
      <c r="I49" s="346">
        <f>SUM(I43:I47)</f>
        <v>44811</v>
      </c>
      <c r="J49" s="346">
        <f>SUM(J43:J47)</f>
        <v>46557</v>
      </c>
      <c r="K49" s="347">
        <f>(I49-J49)/J49</f>
        <v>-3.7502416392808817E-2</v>
      </c>
      <c r="L49" s="389"/>
      <c r="M49" s="349">
        <f>P49/S49</f>
        <v>0.6747638489892035</v>
      </c>
      <c r="N49" s="349">
        <f>Q49/T49</f>
        <v>0.65994017622962897</v>
      </c>
      <c r="O49" s="350">
        <f>ROUND(+M49-N49,3)*100</f>
        <v>1.5</v>
      </c>
      <c r="P49" s="346">
        <f>SUM(P43:P47)</f>
        <v>278805</v>
      </c>
      <c r="Q49" s="346">
        <f>SUM(Q43:Q47)</f>
        <v>268725</v>
      </c>
      <c r="R49" s="347">
        <f>(P49-Q49)/Q49</f>
        <v>3.7510466089868827E-2</v>
      </c>
      <c r="S49" s="346">
        <f>SUM(S43:S47)</f>
        <v>413189</v>
      </c>
      <c r="T49" s="346">
        <f>SUM(T43:T47)</f>
        <v>407196</v>
      </c>
      <c r="U49" s="347">
        <f>(S49-T49)/T49</f>
        <v>1.471772807198499E-2</v>
      </c>
      <c r="V49" s="346">
        <f>SUM(V43:V47)</f>
        <v>490307</v>
      </c>
      <c r="W49" s="346">
        <f>SUM(W43:W47)</f>
        <v>480481</v>
      </c>
      <c r="X49" s="347">
        <f>(V49-W49)/W49</f>
        <v>2.0450340388069456E-2</v>
      </c>
      <c r="Y49" s="390">
        <f>V49/C49</f>
        <v>2.6961573570006707</v>
      </c>
      <c r="Z49" s="391">
        <f>W49/D49</f>
        <v>2.6200956468156806</v>
      </c>
    </row>
    <row r="50" spans="1:26" ht="11.25" customHeight="1">
      <c r="A50" s="392"/>
      <c r="B50" s="392"/>
      <c r="C50" s="392"/>
      <c r="D50" s="392"/>
      <c r="E50" s="393"/>
      <c r="F50" s="392"/>
      <c r="G50" s="392"/>
      <c r="H50" s="393"/>
      <c r="I50" s="392"/>
      <c r="J50" s="392"/>
      <c r="K50" s="393"/>
      <c r="L50" s="392"/>
      <c r="M50" s="394"/>
      <c r="N50" s="394"/>
      <c r="O50" s="393"/>
      <c r="P50" s="392"/>
      <c r="Q50" s="392"/>
      <c r="R50" s="392"/>
      <c r="S50" s="392"/>
      <c r="T50" s="392"/>
      <c r="U50" s="392"/>
      <c r="V50" s="392"/>
      <c r="W50" s="392"/>
      <c r="X50" s="392"/>
      <c r="Y50" s="392"/>
      <c r="Z50" s="392"/>
    </row>
    <row r="51" spans="1:26">
      <c r="A51" s="416" t="s">
        <v>64</v>
      </c>
      <c r="C51" s="395"/>
      <c r="D51" s="395"/>
    </row>
    <row r="52" spans="1:26">
      <c r="A52" s="416" t="s">
        <v>65</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17" customWidth="1"/>
    <col min="2" max="2" width="30.5703125" style="417" bestFit="1" customWidth="1"/>
    <col min="3" max="4" width="11.42578125" style="417" bestFit="1" customWidth="1"/>
    <col min="5" max="5" width="13.85546875" style="417" customWidth="1"/>
    <col min="6" max="7" width="11.42578125" style="417" bestFit="1" customWidth="1"/>
    <col min="8" max="8" width="11.28515625" style="417" customWidth="1"/>
    <col min="9" max="10" width="9.5703125" style="417" bestFit="1" customWidth="1"/>
    <col min="11" max="11" width="11.28515625" style="417" customWidth="1"/>
    <col min="12" max="12" width="1.140625" style="417" customWidth="1"/>
    <col min="13" max="14" width="11.42578125" style="417" bestFit="1" customWidth="1"/>
    <col min="15" max="15" width="10.28515625" style="417" bestFit="1" customWidth="1"/>
    <col min="16" max="17" width="11.42578125" style="417" customWidth="1"/>
    <col min="18" max="18" width="11.28515625" style="417" customWidth="1"/>
    <col min="19" max="19" width="12.5703125" style="417" customWidth="1"/>
    <col min="20" max="20" width="12" style="417" customWidth="1"/>
    <col min="21" max="21" width="11.28515625" style="417" customWidth="1"/>
    <col min="22" max="22" width="11.7109375" style="417" customWidth="1"/>
    <col min="23" max="24" width="11.28515625" style="417" customWidth="1"/>
    <col min="25" max="26" width="12.28515625" style="417" customWidth="1"/>
    <col min="27" max="16384" width="9.140625" style="417"/>
  </cols>
  <sheetData>
    <row r="1" spans="1:26" ht="26.25">
      <c r="A1" s="827" t="s">
        <v>36</v>
      </c>
      <c r="B1" s="827"/>
      <c r="C1" s="827"/>
      <c r="D1" s="827"/>
      <c r="E1" s="827"/>
      <c r="F1" s="827"/>
      <c r="G1" s="827"/>
      <c r="H1" s="827"/>
      <c r="I1" s="827"/>
      <c r="J1" s="827"/>
      <c r="K1" s="827"/>
      <c r="L1" s="827"/>
      <c r="M1" s="827"/>
      <c r="N1" s="827"/>
      <c r="O1" s="827"/>
      <c r="P1" s="827"/>
      <c r="Q1" s="827"/>
      <c r="R1" s="827"/>
      <c r="S1" s="827"/>
      <c r="T1" s="827"/>
      <c r="U1" s="827"/>
      <c r="V1" s="827"/>
      <c r="W1" s="827"/>
      <c r="X1" s="827"/>
      <c r="Y1" s="827"/>
      <c r="Z1" s="827"/>
    </row>
    <row r="2" spans="1:26" s="418" customFormat="1" ht="26.25" customHeight="1">
      <c r="A2" s="827" t="s">
        <v>66</v>
      </c>
      <c r="B2" s="827"/>
      <c r="C2" s="827"/>
      <c r="D2" s="827"/>
      <c r="E2" s="827"/>
      <c r="F2" s="827"/>
      <c r="G2" s="827"/>
      <c r="H2" s="827"/>
      <c r="I2" s="827"/>
      <c r="J2" s="827"/>
      <c r="K2" s="827"/>
      <c r="L2" s="827"/>
      <c r="M2" s="827"/>
      <c r="N2" s="827"/>
      <c r="O2" s="827"/>
      <c r="P2" s="827"/>
      <c r="Q2" s="827"/>
      <c r="R2" s="827"/>
      <c r="S2" s="827"/>
      <c r="T2" s="827"/>
      <c r="U2" s="827"/>
      <c r="V2" s="827"/>
      <c r="W2" s="827"/>
      <c r="X2" s="827"/>
      <c r="Y2" s="827"/>
      <c r="Z2" s="827"/>
    </row>
    <row r="3" spans="1:26" s="418" customFormat="1" ht="20.25" customHeight="1">
      <c r="A3" s="419"/>
      <c r="B3" s="419"/>
      <c r="C3" s="419"/>
      <c r="D3" s="419"/>
      <c r="E3" s="419"/>
      <c r="F3" s="419"/>
      <c r="G3" s="419"/>
      <c r="H3" s="419"/>
      <c r="I3" s="419"/>
      <c r="J3" s="419"/>
      <c r="K3" s="419"/>
      <c r="L3" s="419"/>
      <c r="M3" s="419"/>
      <c r="N3" s="419"/>
      <c r="O3" s="420"/>
      <c r="P3" s="419"/>
      <c r="Q3" s="419"/>
      <c r="R3" s="419"/>
      <c r="S3" s="419"/>
      <c r="T3" s="419"/>
      <c r="U3" s="419"/>
      <c r="V3" s="419"/>
      <c r="W3" s="419"/>
      <c r="X3" s="419"/>
      <c r="Y3" s="421"/>
      <c r="Z3" s="421"/>
    </row>
    <row r="4" spans="1:26" ht="24" thickBot="1">
      <c r="A4" s="828" t="s">
        <v>67</v>
      </c>
      <c r="B4" s="828"/>
      <c r="C4" s="828"/>
      <c r="D4" s="828"/>
      <c r="E4" s="828"/>
      <c r="F4" s="828"/>
      <c r="G4" s="828"/>
      <c r="H4" s="828"/>
      <c r="I4" s="828"/>
      <c r="J4" s="828"/>
      <c r="K4" s="828"/>
      <c r="L4" s="828"/>
      <c r="M4" s="828"/>
      <c r="N4" s="828"/>
      <c r="O4" s="828"/>
      <c r="P4" s="828"/>
      <c r="Q4" s="828"/>
      <c r="R4" s="828"/>
      <c r="S4" s="828"/>
      <c r="T4" s="828"/>
      <c r="U4" s="828"/>
      <c r="V4" s="828"/>
      <c r="W4" s="828"/>
      <c r="X4" s="828"/>
      <c r="Y4" s="828"/>
      <c r="Z4" s="828"/>
    </row>
    <row r="5" spans="1:26" ht="15">
      <c r="A5" s="422"/>
      <c r="B5" s="423"/>
      <c r="C5" s="829" t="s">
        <v>38</v>
      </c>
      <c r="D5" s="829"/>
      <c r="E5" s="424" t="s">
        <v>39</v>
      </c>
      <c r="F5" s="829" t="s">
        <v>40</v>
      </c>
      <c r="G5" s="829"/>
      <c r="H5" s="424" t="s">
        <v>39</v>
      </c>
      <c r="I5" s="829" t="s">
        <v>41</v>
      </c>
      <c r="J5" s="829"/>
      <c r="K5" s="425" t="s">
        <v>39</v>
      </c>
      <c r="L5" s="426"/>
      <c r="M5" s="830" t="s">
        <v>42</v>
      </c>
      <c r="N5" s="830"/>
      <c r="O5" s="424" t="s">
        <v>43</v>
      </c>
      <c r="P5" s="829" t="s">
        <v>44</v>
      </c>
      <c r="Q5" s="829"/>
      <c r="R5" s="424" t="s">
        <v>39</v>
      </c>
      <c r="S5" s="829" t="s">
        <v>45</v>
      </c>
      <c r="T5" s="829"/>
      <c r="U5" s="424" t="s">
        <v>39</v>
      </c>
      <c r="V5" s="829" t="s">
        <v>46</v>
      </c>
      <c r="W5" s="829"/>
      <c r="X5" s="424" t="s">
        <v>39</v>
      </c>
      <c r="Y5" s="831" t="s">
        <v>47</v>
      </c>
      <c r="Z5" s="832"/>
    </row>
    <row r="6" spans="1:26" ht="30.75" thickBot="1">
      <c r="A6" s="427" t="s">
        <v>48</v>
      </c>
      <c r="B6" s="428" t="s">
        <v>49</v>
      </c>
      <c r="C6" s="429" t="s">
        <v>178</v>
      </c>
      <c r="D6" s="429" t="s">
        <v>179</v>
      </c>
      <c r="E6" s="430" t="s">
        <v>68</v>
      </c>
      <c r="F6" s="429" t="s">
        <v>178</v>
      </c>
      <c r="G6" s="429" t="s">
        <v>179</v>
      </c>
      <c r="H6" s="430" t="s">
        <v>68</v>
      </c>
      <c r="I6" s="429" t="s">
        <v>178</v>
      </c>
      <c r="J6" s="429" t="s">
        <v>179</v>
      </c>
      <c r="K6" s="430" t="s">
        <v>68</v>
      </c>
      <c r="L6" s="431"/>
      <c r="M6" s="432" t="s">
        <v>178</v>
      </c>
      <c r="N6" s="429" t="s">
        <v>179</v>
      </c>
      <c r="O6" s="430" t="s">
        <v>68</v>
      </c>
      <c r="P6" s="429" t="s">
        <v>178</v>
      </c>
      <c r="Q6" s="429" t="s">
        <v>179</v>
      </c>
      <c r="R6" s="430" t="s">
        <v>68</v>
      </c>
      <c r="S6" s="429" t="s">
        <v>178</v>
      </c>
      <c r="T6" s="429" t="s">
        <v>179</v>
      </c>
      <c r="U6" s="430" t="s">
        <v>68</v>
      </c>
      <c r="V6" s="429" t="s">
        <v>178</v>
      </c>
      <c r="W6" s="429" t="s">
        <v>179</v>
      </c>
      <c r="X6" s="430" t="s">
        <v>68</v>
      </c>
      <c r="Y6" s="433" t="s">
        <v>178</v>
      </c>
      <c r="Z6" s="434" t="s">
        <v>179</v>
      </c>
    </row>
    <row r="7" spans="1:26" ht="15">
      <c r="A7" s="825" t="s">
        <v>50</v>
      </c>
      <c r="B7" s="435" t="s">
        <v>51</v>
      </c>
      <c r="C7" s="436">
        <v>66824</v>
      </c>
      <c r="D7" s="436">
        <v>59348</v>
      </c>
      <c r="E7" s="437">
        <v>0.12596886162970952</v>
      </c>
      <c r="F7" s="436">
        <v>50738</v>
      </c>
      <c r="G7" s="436">
        <v>43735</v>
      </c>
      <c r="H7" s="437">
        <v>0.16012347090431006</v>
      </c>
      <c r="I7" s="436">
        <v>16086</v>
      </c>
      <c r="J7" s="436">
        <v>15613</v>
      </c>
      <c r="K7" s="437">
        <v>3.0295266764875425E-2</v>
      </c>
      <c r="L7" s="438"/>
      <c r="M7" s="439">
        <v>0.56007392477618334</v>
      </c>
      <c r="N7" s="439">
        <v>0.5116619653279274</v>
      </c>
      <c r="O7" s="440">
        <v>4.8</v>
      </c>
      <c r="P7" s="436">
        <v>83642</v>
      </c>
      <c r="Q7" s="436">
        <v>70923</v>
      </c>
      <c r="R7" s="437">
        <v>0.17933533550470229</v>
      </c>
      <c r="S7" s="436">
        <v>149341</v>
      </c>
      <c r="T7" s="436">
        <v>138613</v>
      </c>
      <c r="U7" s="437">
        <v>7.7395338099601044E-2</v>
      </c>
      <c r="V7" s="436">
        <v>155997</v>
      </c>
      <c r="W7" s="436">
        <v>131409</v>
      </c>
      <c r="X7" s="437">
        <v>0.1871104718854873</v>
      </c>
      <c r="Y7" s="441">
        <v>2.3344457081288161</v>
      </c>
      <c r="Z7" s="442">
        <v>2.2142110938869042</v>
      </c>
    </row>
    <row r="8" spans="1:26" ht="15">
      <c r="A8" s="833"/>
      <c r="B8" s="435" t="s">
        <v>52</v>
      </c>
      <c r="C8" s="436">
        <v>89178</v>
      </c>
      <c r="D8" s="436">
        <v>86453</v>
      </c>
      <c r="E8" s="437">
        <v>3.1520016656449171E-2</v>
      </c>
      <c r="F8" s="436">
        <v>75508</v>
      </c>
      <c r="G8" s="436">
        <v>71760</v>
      </c>
      <c r="H8" s="437">
        <v>5.2229654403567444E-2</v>
      </c>
      <c r="I8" s="436">
        <v>13670</v>
      </c>
      <c r="J8" s="436">
        <v>14693</v>
      </c>
      <c r="K8" s="437">
        <v>-6.9624991492547472E-2</v>
      </c>
      <c r="L8" s="438"/>
      <c r="M8" s="439">
        <v>0.73674779334047302</v>
      </c>
      <c r="N8" s="439">
        <v>0.7189935178086011</v>
      </c>
      <c r="O8" s="440">
        <v>1.7999999999999998</v>
      </c>
      <c r="P8" s="436">
        <v>105254</v>
      </c>
      <c r="Q8" s="436">
        <v>103154</v>
      </c>
      <c r="R8" s="437">
        <v>2.0357911472167825E-2</v>
      </c>
      <c r="S8" s="436">
        <v>142863</v>
      </c>
      <c r="T8" s="436">
        <v>143470</v>
      </c>
      <c r="U8" s="437">
        <v>-4.2308496549801353E-3</v>
      </c>
      <c r="V8" s="436">
        <v>174454</v>
      </c>
      <c r="W8" s="436">
        <v>167970</v>
      </c>
      <c r="X8" s="437">
        <v>3.8602131332976124E-2</v>
      </c>
      <c r="Y8" s="441">
        <v>1.9562448137432999</v>
      </c>
      <c r="Z8" s="442">
        <v>1.9429053936821163</v>
      </c>
    </row>
    <row r="9" spans="1:26" ht="15.75" thickBot="1">
      <c r="A9" s="826"/>
      <c r="B9" s="435" t="s">
        <v>53</v>
      </c>
      <c r="C9" s="436">
        <v>597682</v>
      </c>
      <c r="D9" s="436">
        <v>570422</v>
      </c>
      <c r="E9" s="437">
        <v>4.7789180641700353E-2</v>
      </c>
      <c r="F9" s="436">
        <v>485312</v>
      </c>
      <c r="G9" s="436">
        <v>465926</v>
      </c>
      <c r="H9" s="437">
        <v>4.1607465563201024E-2</v>
      </c>
      <c r="I9" s="436">
        <v>112370</v>
      </c>
      <c r="J9" s="436">
        <v>104496</v>
      </c>
      <c r="K9" s="437">
        <v>7.535216659010871E-2</v>
      </c>
      <c r="L9" s="438"/>
      <c r="M9" s="439">
        <v>0.80611206489320508</v>
      </c>
      <c r="N9" s="439">
        <v>0.78417857267847357</v>
      </c>
      <c r="O9" s="440">
        <v>2.1999999999999997</v>
      </c>
      <c r="P9" s="436">
        <v>984628</v>
      </c>
      <c r="Q9" s="436">
        <v>941088</v>
      </c>
      <c r="R9" s="437">
        <v>4.6265598966302834E-2</v>
      </c>
      <c r="S9" s="436">
        <v>1221453</v>
      </c>
      <c r="T9" s="436">
        <v>1200094</v>
      </c>
      <c r="U9" s="437">
        <v>1.779777250782022E-2</v>
      </c>
      <c r="V9" s="436">
        <v>1679899</v>
      </c>
      <c r="W9" s="436">
        <v>1574272</v>
      </c>
      <c r="X9" s="437">
        <v>6.7095775063013258E-2</v>
      </c>
      <c r="Y9" s="441">
        <v>2.8106903001930794</v>
      </c>
      <c r="Z9" s="442">
        <v>2.7598374536746477</v>
      </c>
    </row>
    <row r="10" spans="1:26" ht="15.75" thickBot="1">
      <c r="A10" s="443" t="s">
        <v>54</v>
      </c>
      <c r="B10" s="444"/>
      <c r="C10" s="445">
        <v>753684</v>
      </c>
      <c r="D10" s="445">
        <v>716223</v>
      </c>
      <c r="E10" s="446">
        <v>5.2303542332485832E-2</v>
      </c>
      <c r="F10" s="445">
        <v>611558</v>
      </c>
      <c r="G10" s="445">
        <v>581421</v>
      </c>
      <c r="H10" s="446">
        <v>5.1833353112460678E-2</v>
      </c>
      <c r="I10" s="445">
        <v>142126</v>
      </c>
      <c r="J10" s="445">
        <v>134802</v>
      </c>
      <c r="K10" s="446">
        <v>5.4331538107743209E-2</v>
      </c>
      <c r="L10" s="438"/>
      <c r="M10" s="447">
        <v>0.77529057111353494</v>
      </c>
      <c r="N10" s="447">
        <v>0.752383149920691</v>
      </c>
      <c r="O10" s="448">
        <v>2.2999999999999998</v>
      </c>
      <c r="P10" s="445">
        <v>1173524</v>
      </c>
      <c r="Q10" s="445">
        <v>1115165</v>
      </c>
      <c r="R10" s="446">
        <v>5.2332166092013292E-2</v>
      </c>
      <c r="S10" s="445">
        <v>1513657</v>
      </c>
      <c r="T10" s="445">
        <v>1482177</v>
      </c>
      <c r="U10" s="446">
        <v>2.1239028806950857E-2</v>
      </c>
      <c r="V10" s="445">
        <v>2010350</v>
      </c>
      <c r="W10" s="445">
        <v>1873651</v>
      </c>
      <c r="X10" s="446">
        <v>7.2958624631801763E-2</v>
      </c>
      <c r="Y10" s="449">
        <v>2.6673645718895451</v>
      </c>
      <c r="Z10" s="450">
        <v>2.6160162407518328</v>
      </c>
    </row>
    <row r="11" spans="1:26" ht="15">
      <c r="A11" s="825" t="s">
        <v>55</v>
      </c>
      <c r="B11" s="435" t="s">
        <v>51</v>
      </c>
      <c r="C11" s="436">
        <v>107902</v>
      </c>
      <c r="D11" s="436">
        <v>97992</v>
      </c>
      <c r="E11" s="437">
        <v>0.10113070454730999</v>
      </c>
      <c r="F11" s="436">
        <v>19671</v>
      </c>
      <c r="G11" s="436">
        <v>18834</v>
      </c>
      <c r="H11" s="437">
        <v>4.4440904746734629E-2</v>
      </c>
      <c r="I11" s="436">
        <v>88231</v>
      </c>
      <c r="J11" s="436">
        <v>79158</v>
      </c>
      <c r="K11" s="437">
        <v>0.1146188635387453</v>
      </c>
      <c r="L11" s="438"/>
      <c r="M11" s="439">
        <v>0.36784008332723028</v>
      </c>
      <c r="N11" s="439">
        <v>0.34096555507660958</v>
      </c>
      <c r="O11" s="440">
        <v>2.7</v>
      </c>
      <c r="P11" s="436">
        <v>90407</v>
      </c>
      <c r="Q11" s="436">
        <v>87011</v>
      </c>
      <c r="R11" s="437">
        <v>3.9029547988185399E-2</v>
      </c>
      <c r="S11" s="436">
        <v>245778</v>
      </c>
      <c r="T11" s="436">
        <v>255190</v>
      </c>
      <c r="U11" s="437">
        <v>-3.6882322975038205E-2</v>
      </c>
      <c r="V11" s="436">
        <v>220962</v>
      </c>
      <c r="W11" s="436">
        <v>211285</v>
      </c>
      <c r="X11" s="437">
        <v>4.5800695742717182E-2</v>
      </c>
      <c r="Y11" s="441">
        <v>2.0478026357250099</v>
      </c>
      <c r="Z11" s="442">
        <v>2.1561453996244593</v>
      </c>
    </row>
    <row r="12" spans="1:26" ht="15.75" thickBot="1">
      <c r="A12" s="826"/>
      <c r="B12" s="435" t="s">
        <v>52</v>
      </c>
      <c r="C12" s="436">
        <v>94154</v>
      </c>
      <c r="D12" s="436">
        <v>83202</v>
      </c>
      <c r="E12" s="437">
        <v>0.13163145116703925</v>
      </c>
      <c r="F12" s="436">
        <v>24494</v>
      </c>
      <c r="G12" s="436">
        <v>21830</v>
      </c>
      <c r="H12" s="437">
        <v>0.12203389830508475</v>
      </c>
      <c r="I12" s="436">
        <v>69660</v>
      </c>
      <c r="J12" s="436">
        <v>61372</v>
      </c>
      <c r="K12" s="437">
        <v>0.13504529752981817</v>
      </c>
      <c r="L12" s="438"/>
      <c r="M12" s="439">
        <v>0.57104876312102348</v>
      </c>
      <c r="N12" s="439">
        <v>0.52217544432523211</v>
      </c>
      <c r="O12" s="440">
        <v>4.9000000000000004</v>
      </c>
      <c r="P12" s="436">
        <v>99447</v>
      </c>
      <c r="Q12" s="436">
        <v>89551</v>
      </c>
      <c r="R12" s="437">
        <v>0.11050686201159116</v>
      </c>
      <c r="S12" s="436">
        <v>174148</v>
      </c>
      <c r="T12" s="436">
        <v>171496</v>
      </c>
      <c r="U12" s="437">
        <v>1.5463917525773196E-2</v>
      </c>
      <c r="V12" s="436">
        <v>218839</v>
      </c>
      <c r="W12" s="436">
        <v>193224</v>
      </c>
      <c r="X12" s="437">
        <v>0.13256634786568955</v>
      </c>
      <c r="Y12" s="441">
        <v>2.3242666270153154</v>
      </c>
      <c r="Z12" s="442">
        <v>2.3223480204802769</v>
      </c>
    </row>
    <row r="13" spans="1:26" ht="15.75" thickBot="1">
      <c r="A13" s="443" t="s">
        <v>54</v>
      </c>
      <c r="B13" s="444"/>
      <c r="C13" s="445">
        <v>202056</v>
      </c>
      <c r="D13" s="445">
        <v>181194</v>
      </c>
      <c r="E13" s="446">
        <v>0.11513626279015861</v>
      </c>
      <c r="F13" s="445">
        <v>44165</v>
      </c>
      <c r="G13" s="445">
        <v>40664</v>
      </c>
      <c r="H13" s="446">
        <v>8.609580956128271E-2</v>
      </c>
      <c r="I13" s="445">
        <v>157891</v>
      </c>
      <c r="J13" s="445">
        <v>140530</v>
      </c>
      <c r="K13" s="446">
        <v>0.12353945776702484</v>
      </c>
      <c r="L13" s="438"/>
      <c r="M13" s="447">
        <v>0.45211299133656885</v>
      </c>
      <c r="N13" s="447">
        <v>0.41379843725831172</v>
      </c>
      <c r="O13" s="448">
        <v>3.8</v>
      </c>
      <c r="P13" s="445">
        <v>189854</v>
      </c>
      <c r="Q13" s="445">
        <v>176562</v>
      </c>
      <c r="R13" s="446">
        <v>7.5282337082724485E-2</v>
      </c>
      <c r="S13" s="445">
        <v>419926</v>
      </c>
      <c r="T13" s="445">
        <v>426686</v>
      </c>
      <c r="U13" s="446">
        <v>-1.5843032112607399E-2</v>
      </c>
      <c r="V13" s="445">
        <v>439801</v>
      </c>
      <c r="W13" s="445">
        <v>404509</v>
      </c>
      <c r="X13" s="446">
        <v>8.7246513674603038E-2</v>
      </c>
      <c r="Y13" s="449">
        <v>2.1766292512966703</v>
      </c>
      <c r="Z13" s="450">
        <v>2.2324635473580803</v>
      </c>
    </row>
    <row r="14" spans="1:26" ht="15">
      <c r="A14" s="825" t="s">
        <v>56</v>
      </c>
      <c r="B14" s="435" t="s">
        <v>51</v>
      </c>
      <c r="C14" s="436">
        <v>12610</v>
      </c>
      <c r="D14" s="436">
        <v>14246</v>
      </c>
      <c r="E14" s="437">
        <v>-0.11483925312368384</v>
      </c>
      <c r="F14" s="436">
        <v>2615</v>
      </c>
      <c r="G14" s="436">
        <v>3039</v>
      </c>
      <c r="H14" s="437">
        <v>-0.13951957880881868</v>
      </c>
      <c r="I14" s="436">
        <v>9995</v>
      </c>
      <c r="J14" s="436">
        <v>11207</v>
      </c>
      <c r="K14" s="437">
        <v>-0.10814669403051665</v>
      </c>
      <c r="L14" s="438"/>
      <c r="M14" s="439">
        <v>0.35173251144111328</v>
      </c>
      <c r="N14" s="439">
        <v>0.35314625364348173</v>
      </c>
      <c r="O14" s="440">
        <v>-0.1</v>
      </c>
      <c r="P14" s="436">
        <v>11298</v>
      </c>
      <c r="Q14" s="436">
        <v>12358</v>
      </c>
      <c r="R14" s="437">
        <v>-8.5774397151642659E-2</v>
      </c>
      <c r="S14" s="436">
        <v>32121</v>
      </c>
      <c r="T14" s="436">
        <v>34994</v>
      </c>
      <c r="U14" s="437">
        <v>-8.2099788535177465E-2</v>
      </c>
      <c r="V14" s="436">
        <v>26450</v>
      </c>
      <c r="W14" s="436">
        <v>29732</v>
      </c>
      <c r="X14" s="437">
        <v>-0.11038611596932597</v>
      </c>
      <c r="Y14" s="441">
        <v>2.0975416336241079</v>
      </c>
      <c r="Z14" s="442">
        <v>2.0870419766952129</v>
      </c>
    </row>
    <row r="15" spans="1:26" ht="15">
      <c r="A15" s="833"/>
      <c r="B15" s="435" t="s">
        <v>52</v>
      </c>
      <c r="C15" s="436">
        <v>55783</v>
      </c>
      <c r="D15" s="436">
        <v>40581</v>
      </c>
      <c r="E15" s="437">
        <v>0.37460880707720362</v>
      </c>
      <c r="F15" s="436">
        <v>36102</v>
      </c>
      <c r="G15" s="436">
        <v>22265</v>
      </c>
      <c r="H15" s="437">
        <v>0.62146867280485063</v>
      </c>
      <c r="I15" s="436">
        <v>19681</v>
      </c>
      <c r="J15" s="436">
        <v>18316</v>
      </c>
      <c r="K15" s="437">
        <v>7.4525005459707361E-2</v>
      </c>
      <c r="L15" s="438"/>
      <c r="M15" s="439">
        <v>0.59669829574477962</v>
      </c>
      <c r="N15" s="439">
        <v>0.58539991180731998</v>
      </c>
      <c r="O15" s="440">
        <v>1.0999999999999999</v>
      </c>
      <c r="P15" s="436">
        <v>77097</v>
      </c>
      <c r="Q15" s="436">
        <v>55757</v>
      </c>
      <c r="R15" s="437">
        <v>0.38273221299567767</v>
      </c>
      <c r="S15" s="436">
        <v>129206</v>
      </c>
      <c r="T15" s="436">
        <v>95246</v>
      </c>
      <c r="U15" s="437">
        <v>0.35655040631627577</v>
      </c>
      <c r="V15" s="436">
        <v>143445</v>
      </c>
      <c r="W15" s="436">
        <v>101366</v>
      </c>
      <c r="X15" s="437">
        <v>0.41511946806621547</v>
      </c>
      <c r="Y15" s="441">
        <v>2.5714823512539664</v>
      </c>
      <c r="Z15" s="442">
        <v>2.4978684606096451</v>
      </c>
    </row>
    <row r="16" spans="1:26" ht="15.75" thickBot="1">
      <c r="A16" s="826"/>
      <c r="B16" s="435" t="s">
        <v>53</v>
      </c>
      <c r="C16" s="436">
        <v>215070</v>
      </c>
      <c r="D16" s="436">
        <v>191950</v>
      </c>
      <c r="E16" s="437">
        <v>0.12044803334201615</v>
      </c>
      <c r="F16" s="436">
        <v>108316</v>
      </c>
      <c r="G16" s="436">
        <v>99158</v>
      </c>
      <c r="H16" s="437">
        <v>9.2357651424998494E-2</v>
      </c>
      <c r="I16" s="436">
        <v>106754</v>
      </c>
      <c r="J16" s="436">
        <v>92792</v>
      </c>
      <c r="K16" s="437">
        <v>0.15046555737563583</v>
      </c>
      <c r="L16" s="438"/>
      <c r="M16" s="439">
        <v>0.68078441033964709</v>
      </c>
      <c r="N16" s="439">
        <v>0.62285267569471159</v>
      </c>
      <c r="O16" s="440">
        <v>5.8000000000000007</v>
      </c>
      <c r="P16" s="436">
        <v>281857</v>
      </c>
      <c r="Q16" s="436">
        <v>249379</v>
      </c>
      <c r="R16" s="437">
        <v>0.13023550499440611</v>
      </c>
      <c r="S16" s="436">
        <v>414018</v>
      </c>
      <c r="T16" s="436">
        <v>400382</v>
      </c>
      <c r="U16" s="437">
        <v>3.4057475111268741E-2</v>
      </c>
      <c r="V16" s="436">
        <v>646298</v>
      </c>
      <c r="W16" s="436">
        <v>581655</v>
      </c>
      <c r="X16" s="437">
        <v>0.11113632651657769</v>
      </c>
      <c r="Y16" s="441">
        <v>3.0050588180592364</v>
      </c>
      <c r="Z16" s="442">
        <v>3.03024225058609</v>
      </c>
    </row>
    <row r="17" spans="1:26" ht="15.75" thickBot="1">
      <c r="A17" s="443" t="s">
        <v>54</v>
      </c>
      <c r="B17" s="444"/>
      <c r="C17" s="445">
        <v>283463</v>
      </c>
      <c r="D17" s="445">
        <v>246777</v>
      </c>
      <c r="E17" s="446">
        <v>0.14866053157303963</v>
      </c>
      <c r="F17" s="445">
        <v>147033</v>
      </c>
      <c r="G17" s="445">
        <v>124462</v>
      </c>
      <c r="H17" s="446">
        <v>0.18134852404750043</v>
      </c>
      <c r="I17" s="445">
        <v>136430</v>
      </c>
      <c r="J17" s="445">
        <v>122315</v>
      </c>
      <c r="K17" s="446">
        <v>0.1153987654825655</v>
      </c>
      <c r="L17" s="438"/>
      <c r="M17" s="447">
        <v>0.64353040349703217</v>
      </c>
      <c r="N17" s="447">
        <v>0.59834307661574526</v>
      </c>
      <c r="O17" s="448">
        <v>4.5</v>
      </c>
      <c r="P17" s="445">
        <v>370252</v>
      </c>
      <c r="Q17" s="445">
        <v>317494</v>
      </c>
      <c r="R17" s="446">
        <v>0.16617006935564135</v>
      </c>
      <c r="S17" s="445">
        <v>575345</v>
      </c>
      <c r="T17" s="445">
        <v>530622</v>
      </c>
      <c r="U17" s="446">
        <v>8.4284104315312969E-2</v>
      </c>
      <c r="V17" s="445">
        <v>816193</v>
      </c>
      <c r="W17" s="445">
        <v>712753</v>
      </c>
      <c r="X17" s="446">
        <v>0.14512741440583204</v>
      </c>
      <c r="Y17" s="449">
        <v>2.879363444259039</v>
      </c>
      <c r="Z17" s="450">
        <v>2.8882472839851365</v>
      </c>
    </row>
    <row r="18" spans="1:26" ht="15">
      <c r="A18" s="825" t="s">
        <v>57</v>
      </c>
      <c r="B18" s="435" t="s">
        <v>51</v>
      </c>
      <c r="C18" s="436">
        <v>25880</v>
      </c>
      <c r="D18" s="436">
        <v>22814</v>
      </c>
      <c r="E18" s="437">
        <v>0.13439116332076795</v>
      </c>
      <c r="F18" s="436">
        <v>7448</v>
      </c>
      <c r="G18" s="436">
        <v>5687</v>
      </c>
      <c r="H18" s="437">
        <v>0.3096535959205205</v>
      </c>
      <c r="I18" s="436">
        <v>18432</v>
      </c>
      <c r="J18" s="436">
        <v>17127</v>
      </c>
      <c r="K18" s="437">
        <v>7.6195480819758271E-2</v>
      </c>
      <c r="L18" s="438"/>
      <c r="M18" s="439">
        <v>0.3473781916674275</v>
      </c>
      <c r="N18" s="439">
        <v>0.3018257285498665</v>
      </c>
      <c r="O18" s="440">
        <v>4.5999999999999996</v>
      </c>
      <c r="P18" s="436">
        <v>22829</v>
      </c>
      <c r="Q18" s="436">
        <v>20797</v>
      </c>
      <c r="R18" s="437">
        <v>9.7706399961532908E-2</v>
      </c>
      <c r="S18" s="436">
        <v>65718</v>
      </c>
      <c r="T18" s="436">
        <v>68904</v>
      </c>
      <c r="U18" s="437">
        <v>-4.6238244514106581E-2</v>
      </c>
      <c r="V18" s="436">
        <v>45536</v>
      </c>
      <c r="W18" s="436">
        <v>40517</v>
      </c>
      <c r="X18" s="437">
        <v>0.12387392946170743</v>
      </c>
      <c r="Y18" s="441">
        <v>1.7595054095826894</v>
      </c>
      <c r="Z18" s="442">
        <v>1.7759708950644342</v>
      </c>
    </row>
    <row r="19" spans="1:26" ht="15.75" thickBot="1">
      <c r="A19" s="826"/>
      <c r="B19" s="435" t="s">
        <v>58</v>
      </c>
      <c r="C19" s="436">
        <v>60989</v>
      </c>
      <c r="D19" s="436">
        <v>59971</v>
      </c>
      <c r="E19" s="437">
        <v>1.6974871187740742E-2</v>
      </c>
      <c r="F19" s="436">
        <v>22804</v>
      </c>
      <c r="G19" s="436">
        <v>20802</v>
      </c>
      <c r="H19" s="437">
        <v>9.6240746082107489E-2</v>
      </c>
      <c r="I19" s="436">
        <v>38185</v>
      </c>
      <c r="J19" s="436">
        <v>39169</v>
      </c>
      <c r="K19" s="437">
        <v>-2.5121907631034748E-2</v>
      </c>
      <c r="L19" s="438"/>
      <c r="M19" s="439">
        <v>0.50176530311466283</v>
      </c>
      <c r="N19" s="439">
        <v>0.51236340405500824</v>
      </c>
      <c r="O19" s="440">
        <v>-1.0999999999999999</v>
      </c>
      <c r="P19" s="436">
        <v>76602</v>
      </c>
      <c r="Q19" s="436">
        <v>76191</v>
      </c>
      <c r="R19" s="437">
        <v>5.3943379139268421E-3</v>
      </c>
      <c r="S19" s="436">
        <v>152665</v>
      </c>
      <c r="T19" s="436">
        <v>148705</v>
      </c>
      <c r="U19" s="437">
        <v>2.6629904845163244E-2</v>
      </c>
      <c r="V19" s="436">
        <v>144433</v>
      </c>
      <c r="W19" s="436">
        <v>142297</v>
      </c>
      <c r="X19" s="437">
        <v>1.5010857572541936E-2</v>
      </c>
      <c r="Y19" s="441">
        <v>2.3681811474200267</v>
      </c>
      <c r="Z19" s="442">
        <v>2.3727635023594735</v>
      </c>
    </row>
    <row r="20" spans="1:26" ht="15.75" thickBot="1">
      <c r="A20" s="443" t="s">
        <v>54</v>
      </c>
      <c r="B20" s="444"/>
      <c r="C20" s="445">
        <v>86869</v>
      </c>
      <c r="D20" s="445">
        <v>82785</v>
      </c>
      <c r="E20" s="446">
        <v>4.9332608564353446E-2</v>
      </c>
      <c r="F20" s="445">
        <v>30252</v>
      </c>
      <c r="G20" s="445">
        <v>26489</v>
      </c>
      <c r="H20" s="446">
        <v>0.1420589678734569</v>
      </c>
      <c r="I20" s="445">
        <v>56617</v>
      </c>
      <c r="J20" s="445">
        <v>56296</v>
      </c>
      <c r="K20" s="446">
        <v>5.7020036947562878E-3</v>
      </c>
      <c r="L20" s="438"/>
      <c r="M20" s="447">
        <v>0.455305586973345</v>
      </c>
      <c r="N20" s="447">
        <v>0.44569847754458686</v>
      </c>
      <c r="O20" s="448">
        <v>1</v>
      </c>
      <c r="P20" s="445">
        <v>99431</v>
      </c>
      <c r="Q20" s="445">
        <v>96988</v>
      </c>
      <c r="R20" s="446">
        <v>2.5188683136058067E-2</v>
      </c>
      <c r="S20" s="445">
        <v>218383</v>
      </c>
      <c r="T20" s="445">
        <v>217609</v>
      </c>
      <c r="U20" s="446">
        <v>3.5568381822443005E-3</v>
      </c>
      <c r="V20" s="445">
        <v>189969</v>
      </c>
      <c r="W20" s="445">
        <v>182814</v>
      </c>
      <c r="X20" s="446">
        <v>3.9138140405001805E-2</v>
      </c>
      <c r="Y20" s="449">
        <v>2.1868445590486827</v>
      </c>
      <c r="Z20" s="450">
        <v>2.2082986048197135</v>
      </c>
    </row>
    <row r="21" spans="1:26" ht="15">
      <c r="A21" s="825" t="s">
        <v>59</v>
      </c>
      <c r="B21" s="435" t="s">
        <v>51</v>
      </c>
      <c r="C21" s="436">
        <v>18888</v>
      </c>
      <c r="D21" s="436">
        <v>17497</v>
      </c>
      <c r="E21" s="437">
        <v>7.9499342744470486E-2</v>
      </c>
      <c r="F21" s="436">
        <v>7747</v>
      </c>
      <c r="G21" s="436">
        <v>6966</v>
      </c>
      <c r="H21" s="437">
        <v>0.1121159919609532</v>
      </c>
      <c r="I21" s="436">
        <v>11141</v>
      </c>
      <c r="J21" s="436">
        <v>10531</v>
      </c>
      <c r="K21" s="437">
        <v>5.7924223720444402E-2</v>
      </c>
      <c r="L21" s="438"/>
      <c r="M21" s="439">
        <v>0.60608484654560968</v>
      </c>
      <c r="N21" s="439">
        <v>0.54965184788430632</v>
      </c>
      <c r="O21" s="440">
        <v>5.6000000000000005</v>
      </c>
      <c r="P21" s="436">
        <v>22730</v>
      </c>
      <c r="Q21" s="436">
        <v>20524</v>
      </c>
      <c r="R21" s="437">
        <v>0.10748392126291172</v>
      </c>
      <c r="S21" s="436">
        <v>37503</v>
      </c>
      <c r="T21" s="436">
        <v>37340</v>
      </c>
      <c r="U21" s="437">
        <v>4.3652919121585435E-3</v>
      </c>
      <c r="V21" s="436">
        <v>40256</v>
      </c>
      <c r="W21" s="436">
        <v>36907</v>
      </c>
      <c r="X21" s="437">
        <v>9.0741593735605711E-2</v>
      </c>
      <c r="Y21" s="441">
        <v>2.1313002964845404</v>
      </c>
      <c r="Z21" s="442">
        <v>2.1093330285191749</v>
      </c>
    </row>
    <row r="22" spans="1:26" ht="15.75" thickBot="1">
      <c r="A22" s="826"/>
      <c r="B22" s="435" t="s">
        <v>52</v>
      </c>
      <c r="C22" s="436">
        <v>29402</v>
      </c>
      <c r="D22" s="436">
        <v>25459</v>
      </c>
      <c r="E22" s="437">
        <v>0.15487646804666327</v>
      </c>
      <c r="F22" s="436">
        <v>17312</v>
      </c>
      <c r="G22" s="436">
        <v>13805</v>
      </c>
      <c r="H22" s="437">
        <v>0.25403839188699745</v>
      </c>
      <c r="I22" s="436">
        <v>12090</v>
      </c>
      <c r="J22" s="436">
        <v>11654</v>
      </c>
      <c r="K22" s="437">
        <v>3.7412047365711347E-2</v>
      </c>
      <c r="L22" s="438"/>
      <c r="M22" s="439">
        <v>0.7240618755088446</v>
      </c>
      <c r="N22" s="439">
        <v>0.71065382285928536</v>
      </c>
      <c r="O22" s="440">
        <v>1.3</v>
      </c>
      <c r="P22" s="436">
        <v>48914</v>
      </c>
      <c r="Q22" s="436">
        <v>49281</v>
      </c>
      <c r="R22" s="437">
        <v>-7.4470891418599462E-3</v>
      </c>
      <c r="S22" s="436">
        <v>67555</v>
      </c>
      <c r="T22" s="436">
        <v>69346</v>
      </c>
      <c r="U22" s="437">
        <v>-2.5827012372739596E-2</v>
      </c>
      <c r="V22" s="436">
        <v>109860</v>
      </c>
      <c r="W22" s="436">
        <v>100182</v>
      </c>
      <c r="X22" s="437">
        <v>9.6604180391687125E-2</v>
      </c>
      <c r="Y22" s="441">
        <v>3.7364805115298281</v>
      </c>
      <c r="Z22" s="442">
        <v>3.9350327978318078</v>
      </c>
    </row>
    <row r="23" spans="1:26" ht="15.75" thickBot="1">
      <c r="A23" s="451" t="s">
        <v>54</v>
      </c>
      <c r="B23" s="452"/>
      <c r="C23" s="453">
        <v>48290</v>
      </c>
      <c r="D23" s="453">
        <v>42956</v>
      </c>
      <c r="E23" s="454">
        <v>0.12417357295837601</v>
      </c>
      <c r="F23" s="453">
        <v>25059</v>
      </c>
      <c r="G23" s="453">
        <v>20771</v>
      </c>
      <c r="H23" s="454">
        <v>0.20644167348707332</v>
      </c>
      <c r="I23" s="453">
        <v>23231</v>
      </c>
      <c r="J23" s="453">
        <v>22185</v>
      </c>
      <c r="K23" s="454">
        <v>4.7148974532341674E-2</v>
      </c>
      <c r="L23" s="455"/>
      <c r="M23" s="456">
        <v>0.68194711492699267</v>
      </c>
      <c r="N23" s="456">
        <v>0.65430328253004144</v>
      </c>
      <c r="O23" s="457">
        <v>2.8000000000000003</v>
      </c>
      <c r="P23" s="453">
        <v>71644</v>
      </c>
      <c r="Q23" s="453">
        <v>69805</v>
      </c>
      <c r="R23" s="454">
        <v>2.6344817706468019E-2</v>
      </c>
      <c r="S23" s="453">
        <v>105058</v>
      </c>
      <c r="T23" s="453">
        <v>106686</v>
      </c>
      <c r="U23" s="454">
        <v>-1.5259734173181111E-2</v>
      </c>
      <c r="V23" s="453">
        <v>150116</v>
      </c>
      <c r="W23" s="453">
        <v>137089</v>
      </c>
      <c r="X23" s="454">
        <v>9.5025859113422664E-2</v>
      </c>
      <c r="Y23" s="458">
        <v>3.1086353282253056</v>
      </c>
      <c r="Z23" s="459">
        <v>3.1913818791321353</v>
      </c>
    </row>
    <row r="24" spans="1:26" ht="4.5" customHeight="1" thickBot="1">
      <c r="A24" s="460"/>
      <c r="B24" s="461"/>
      <c r="C24" s="462"/>
      <c r="D24" s="462"/>
      <c r="E24" s="463"/>
      <c r="F24" s="462"/>
      <c r="G24" s="462"/>
      <c r="H24" s="463"/>
      <c r="I24" s="462"/>
      <c r="J24" s="462"/>
      <c r="K24" s="463"/>
      <c r="L24" s="463"/>
      <c r="M24" s="464"/>
      <c r="N24" s="464"/>
      <c r="O24" s="465">
        <v>0</v>
      </c>
      <c r="P24" s="462"/>
      <c r="Q24" s="462"/>
      <c r="R24" s="463"/>
      <c r="S24" s="462"/>
      <c r="T24" s="462"/>
      <c r="U24" s="463"/>
      <c r="V24" s="462"/>
      <c r="W24" s="462"/>
      <c r="X24" s="463"/>
      <c r="Y24" s="466"/>
      <c r="Z24" s="467"/>
    </row>
    <row r="25" spans="1:26" ht="16.5" thickBot="1">
      <c r="A25" s="834" t="s">
        <v>60</v>
      </c>
      <c r="B25" s="835"/>
      <c r="C25" s="468">
        <v>1374362</v>
      </c>
      <c r="D25" s="468">
        <v>1269935</v>
      </c>
      <c r="E25" s="469">
        <v>8.2230192883887762E-2</v>
      </c>
      <c r="F25" s="468">
        <v>858067</v>
      </c>
      <c r="G25" s="468">
        <v>793807</v>
      </c>
      <c r="H25" s="469">
        <v>8.0951667092882776E-2</v>
      </c>
      <c r="I25" s="468">
        <v>516295</v>
      </c>
      <c r="J25" s="468">
        <v>476128</v>
      </c>
      <c r="K25" s="469">
        <v>8.4361768263996231E-2</v>
      </c>
      <c r="L25" s="470"/>
      <c r="M25" s="471">
        <v>0.67247770329360335</v>
      </c>
      <c r="N25" s="471">
        <v>0.6426032462786474</v>
      </c>
      <c r="O25" s="472">
        <v>3</v>
      </c>
      <c r="P25" s="468">
        <v>1904705</v>
      </c>
      <c r="Q25" s="468">
        <v>1776014</v>
      </c>
      <c r="R25" s="469">
        <v>7.2460577450402977E-2</v>
      </c>
      <c r="S25" s="468">
        <v>2832369</v>
      </c>
      <c r="T25" s="468">
        <v>2763780</v>
      </c>
      <c r="U25" s="469">
        <v>2.4817098321863535E-2</v>
      </c>
      <c r="V25" s="468">
        <v>3606429</v>
      </c>
      <c r="W25" s="468">
        <v>3310816</v>
      </c>
      <c r="X25" s="469">
        <v>8.9287051892947236E-2</v>
      </c>
      <c r="Y25" s="473">
        <v>2.6240750253572203</v>
      </c>
      <c r="Z25" s="474">
        <v>2.607075165264364</v>
      </c>
    </row>
    <row r="26" spans="1:26" s="478" customFormat="1" ht="11.25" customHeight="1" thickBot="1">
      <c r="A26" s="475"/>
      <c r="B26" s="475"/>
      <c r="C26" s="436"/>
      <c r="D26" s="436"/>
      <c r="E26" s="439"/>
      <c r="F26" s="436"/>
      <c r="G26" s="436"/>
      <c r="H26" s="439"/>
      <c r="I26" s="436"/>
      <c r="J26" s="436"/>
      <c r="K26" s="439"/>
      <c r="L26" s="476"/>
      <c r="M26" s="439"/>
      <c r="N26" s="439"/>
      <c r="O26" s="477"/>
      <c r="P26" s="436"/>
      <c r="Q26" s="436"/>
      <c r="R26" s="439"/>
      <c r="S26" s="436"/>
      <c r="T26" s="436"/>
      <c r="U26" s="439"/>
      <c r="V26" s="436"/>
      <c r="W26" s="436"/>
      <c r="X26" s="439"/>
      <c r="Y26" s="477"/>
      <c r="Z26" s="477"/>
    </row>
    <row r="27" spans="1:26" ht="16.5" thickBot="1">
      <c r="A27" s="836" t="s">
        <v>61</v>
      </c>
      <c r="B27" s="837"/>
      <c r="C27" s="479">
        <v>77116</v>
      </c>
      <c r="D27" s="479">
        <v>65792</v>
      </c>
      <c r="E27" s="480">
        <v>0.1721181906614786</v>
      </c>
      <c r="F27" s="479">
        <v>13547</v>
      </c>
      <c r="G27" s="479">
        <v>11087</v>
      </c>
      <c r="H27" s="480">
        <v>0.22188148281771444</v>
      </c>
      <c r="I27" s="479">
        <v>63569</v>
      </c>
      <c r="J27" s="479">
        <v>54705</v>
      </c>
      <c r="K27" s="480">
        <v>0.16203272095786492</v>
      </c>
      <c r="L27" s="481"/>
      <c r="M27" s="482">
        <v>0.37820719727650864</v>
      </c>
      <c r="N27" s="482">
        <v>0.33494252032817662</v>
      </c>
      <c r="O27" s="483">
        <v>4.3</v>
      </c>
      <c r="P27" s="479">
        <v>62102</v>
      </c>
      <c r="Q27" s="479">
        <v>54950</v>
      </c>
      <c r="R27" s="480">
        <v>0.13015468607825295</v>
      </c>
      <c r="S27" s="479">
        <v>164201</v>
      </c>
      <c r="T27" s="479">
        <v>164058</v>
      </c>
      <c r="U27" s="480">
        <v>8.7164295554011389E-4</v>
      </c>
      <c r="V27" s="479">
        <v>158369</v>
      </c>
      <c r="W27" s="479">
        <v>140619</v>
      </c>
      <c r="X27" s="480">
        <v>0.12622760793349405</v>
      </c>
      <c r="Y27" s="484">
        <v>2.0536464546916333</v>
      </c>
      <c r="Z27" s="485">
        <v>2.1373267266536966</v>
      </c>
    </row>
    <row r="28" spans="1:26">
      <c r="O28" s="486"/>
    </row>
    <row r="30" spans="1:26" ht="24" thickBot="1">
      <c r="A30" s="838" t="s">
        <v>69</v>
      </c>
      <c r="B30" s="838"/>
      <c r="C30" s="838"/>
      <c r="D30" s="838"/>
      <c r="E30" s="838"/>
      <c r="F30" s="838"/>
      <c r="G30" s="838"/>
      <c r="H30" s="838"/>
      <c r="I30" s="838"/>
      <c r="J30" s="838"/>
      <c r="K30" s="838"/>
      <c r="L30" s="838"/>
      <c r="M30" s="838"/>
      <c r="N30" s="838"/>
      <c r="O30" s="838"/>
      <c r="P30" s="838"/>
      <c r="Q30" s="838"/>
      <c r="R30" s="838"/>
      <c r="S30" s="838"/>
      <c r="T30" s="838"/>
      <c r="U30" s="838"/>
      <c r="V30" s="838"/>
      <c r="W30" s="838"/>
      <c r="X30" s="838"/>
      <c r="Y30" s="838"/>
      <c r="Z30" s="838"/>
    </row>
    <row r="31" spans="1:26" ht="15">
      <c r="A31" s="422"/>
      <c r="B31" s="423"/>
      <c r="C31" s="829" t="s">
        <v>38</v>
      </c>
      <c r="D31" s="829"/>
      <c r="E31" s="424" t="s">
        <v>39</v>
      </c>
      <c r="F31" s="829" t="s">
        <v>40</v>
      </c>
      <c r="G31" s="829"/>
      <c r="H31" s="424" t="s">
        <v>39</v>
      </c>
      <c r="I31" s="829" t="s">
        <v>41</v>
      </c>
      <c r="J31" s="829"/>
      <c r="K31" s="425" t="s">
        <v>39</v>
      </c>
      <c r="L31" s="426"/>
      <c r="M31" s="830" t="s">
        <v>42</v>
      </c>
      <c r="N31" s="830"/>
      <c r="O31" s="424" t="s">
        <v>43</v>
      </c>
      <c r="P31" s="829" t="s">
        <v>44</v>
      </c>
      <c r="Q31" s="829"/>
      <c r="R31" s="424" t="s">
        <v>39</v>
      </c>
      <c r="S31" s="829" t="s">
        <v>45</v>
      </c>
      <c r="T31" s="829"/>
      <c r="U31" s="424" t="s">
        <v>39</v>
      </c>
      <c r="V31" s="829" t="s">
        <v>46</v>
      </c>
      <c r="W31" s="829"/>
      <c r="X31" s="424" t="s">
        <v>39</v>
      </c>
      <c r="Y31" s="831" t="s">
        <v>47</v>
      </c>
      <c r="Z31" s="832"/>
    </row>
    <row r="32" spans="1:26" ht="28.5" customHeight="1" thickBot="1">
      <c r="A32" s="839" t="s">
        <v>49</v>
      </c>
      <c r="B32" s="840"/>
      <c r="C32" s="429" t="s">
        <v>178</v>
      </c>
      <c r="D32" s="429" t="s">
        <v>179</v>
      </c>
      <c r="E32" s="430" t="s">
        <v>68</v>
      </c>
      <c r="F32" s="429" t="s">
        <v>178</v>
      </c>
      <c r="G32" s="429" t="s">
        <v>179</v>
      </c>
      <c r="H32" s="430" t="s">
        <v>68</v>
      </c>
      <c r="I32" s="429" t="s">
        <v>178</v>
      </c>
      <c r="J32" s="429" t="s">
        <v>179</v>
      </c>
      <c r="K32" s="430" t="s">
        <v>68</v>
      </c>
      <c r="L32" s="431"/>
      <c r="M32" s="429" t="s">
        <v>178</v>
      </c>
      <c r="N32" s="429" t="s">
        <v>179</v>
      </c>
      <c r="O32" s="430" t="s">
        <v>68</v>
      </c>
      <c r="P32" s="429" t="s">
        <v>178</v>
      </c>
      <c r="Q32" s="429" t="s">
        <v>179</v>
      </c>
      <c r="R32" s="430" t="s">
        <v>68</v>
      </c>
      <c r="S32" s="429" t="s">
        <v>178</v>
      </c>
      <c r="T32" s="429" t="s">
        <v>179</v>
      </c>
      <c r="U32" s="430" t="s">
        <v>68</v>
      </c>
      <c r="V32" s="429" t="s">
        <v>178</v>
      </c>
      <c r="W32" s="429" t="s">
        <v>179</v>
      </c>
      <c r="X32" s="430" t="s">
        <v>68</v>
      </c>
      <c r="Y32" s="429" t="s">
        <v>178</v>
      </c>
      <c r="Z32" s="434" t="s">
        <v>179</v>
      </c>
    </row>
    <row r="33" spans="1:26" ht="15">
      <c r="A33" s="841" t="s">
        <v>51</v>
      </c>
      <c r="B33" s="842"/>
      <c r="C33" s="487">
        <f>C7+C11+C14+C18+C21</f>
        <v>232104</v>
      </c>
      <c r="D33" s="487">
        <f>D7+D11+D14+D18+D21</f>
        <v>211897</v>
      </c>
      <c r="E33" s="437">
        <f>(C33-D33)/D33</f>
        <v>9.5362369453083337E-2</v>
      </c>
      <c r="F33" s="487">
        <f>F7+F11+F14+F18+F21</f>
        <v>88219</v>
      </c>
      <c r="G33" s="487">
        <f>G7+G11+G14+G18+G21</f>
        <v>78261</v>
      </c>
      <c r="H33" s="437">
        <f>(F33-G33)/G33</f>
        <v>0.12724089904294603</v>
      </c>
      <c r="I33" s="487">
        <f>I7+I11+I14+I18+I21</f>
        <v>143885</v>
      </c>
      <c r="J33" s="487">
        <f>J7+J11+J14+J18+J21</f>
        <v>133636</v>
      </c>
      <c r="K33" s="437">
        <f>(I33-J33)/J33</f>
        <v>7.6693405968451617E-2</v>
      </c>
      <c r="L33" s="488"/>
      <c r="M33" s="489">
        <f t="shared" ref="M33:N35" si="0">P33/S33</f>
        <v>0.43529307526849287</v>
      </c>
      <c r="N33" s="489">
        <f t="shared" si="0"/>
        <v>0.39550800779753326</v>
      </c>
      <c r="O33" s="440">
        <f>ROUND(+M33-N33,3)*100</f>
        <v>4</v>
      </c>
      <c r="P33" s="487">
        <f>P7+P11+P14+P18+P21</f>
        <v>230906</v>
      </c>
      <c r="Q33" s="487">
        <f>Q7+Q11+Q14+Q18+Q21</f>
        <v>211613</v>
      </c>
      <c r="R33" s="437">
        <f>(P33-Q33)/Q33</f>
        <v>9.1171147330267988E-2</v>
      </c>
      <c r="S33" s="487">
        <f>S7+S11+S14+S18+S21</f>
        <v>530461</v>
      </c>
      <c r="T33" s="487">
        <f>T7+T11+T14+T18+T21</f>
        <v>535041</v>
      </c>
      <c r="U33" s="437">
        <f>(S33-T33)/T33</f>
        <v>-8.5600916565272567E-3</v>
      </c>
      <c r="V33" s="487">
        <f>V7+V11+V14+V18+V21</f>
        <v>489201</v>
      </c>
      <c r="W33" s="487">
        <f>W7+W11+W14+W18+W21</f>
        <v>449850</v>
      </c>
      <c r="X33" s="437">
        <f>(V33-W33)/W33</f>
        <v>8.7475825275091693E-2</v>
      </c>
      <c r="Y33" s="490">
        <f t="shared" ref="Y33:Z35" si="1">V33/C33</f>
        <v>2.1076801778513081</v>
      </c>
      <c r="Z33" s="491">
        <f t="shared" si="1"/>
        <v>2.1229654030024023</v>
      </c>
    </row>
    <row r="34" spans="1:26" ht="15">
      <c r="A34" s="843" t="s">
        <v>52</v>
      </c>
      <c r="B34" s="844"/>
      <c r="C34" s="492">
        <f>C8+C12+C19+C15+C22</f>
        <v>329506</v>
      </c>
      <c r="D34" s="492">
        <f>D8+D12+D19+D15+D22</f>
        <v>295666</v>
      </c>
      <c r="E34" s="493">
        <f>(C34-D34)/D34</f>
        <v>0.11445347114649639</v>
      </c>
      <c r="F34" s="492">
        <f>F8+F12+F19+F15+F22</f>
        <v>176220</v>
      </c>
      <c r="G34" s="492">
        <f>G8+G12+G19+G15+G22</f>
        <v>150462</v>
      </c>
      <c r="H34" s="493">
        <f>(F34-G34)/G34</f>
        <v>0.17119272640267974</v>
      </c>
      <c r="I34" s="492">
        <f>I8+I12+I19+I15+I22</f>
        <v>153286</v>
      </c>
      <c r="J34" s="492">
        <f>J8+J12+J19+J15+J22</f>
        <v>145204</v>
      </c>
      <c r="K34" s="493">
        <f>(I34-J34)/J34</f>
        <v>5.5659623701826394E-2</v>
      </c>
      <c r="L34" s="488"/>
      <c r="M34" s="494">
        <f t="shared" si="0"/>
        <v>0.61118155204467939</v>
      </c>
      <c r="N34" s="495">
        <f t="shared" si="0"/>
        <v>0.5951870474626072</v>
      </c>
      <c r="O34" s="496">
        <f>ROUND(+M34-N34,3)*100</f>
        <v>1.6</v>
      </c>
      <c r="P34" s="492">
        <f>P8+P12+P19+P15+P22</f>
        <v>407314</v>
      </c>
      <c r="Q34" s="492">
        <f>Q8+Q12+Q19+Q15+Q22</f>
        <v>373934</v>
      </c>
      <c r="R34" s="493">
        <f>(P34-Q34)/Q34</f>
        <v>8.9267089914262951E-2</v>
      </c>
      <c r="S34" s="492">
        <f>S8+S12+S19+S15+S22</f>
        <v>666437</v>
      </c>
      <c r="T34" s="492">
        <f>T8+T12+T19+T15+T22</f>
        <v>628263</v>
      </c>
      <c r="U34" s="493">
        <f>(S34-T34)/T34</f>
        <v>6.0761178041679999E-2</v>
      </c>
      <c r="V34" s="492">
        <f>V8+V12+V19+V15+V22</f>
        <v>791031</v>
      </c>
      <c r="W34" s="492">
        <f>W8+W12+W19+W15+W22</f>
        <v>705039</v>
      </c>
      <c r="X34" s="493">
        <f>(V34-W34)/W34</f>
        <v>0.1219677209345866</v>
      </c>
      <c r="Y34" s="497">
        <f t="shared" si="1"/>
        <v>2.4006573476658999</v>
      </c>
      <c r="Z34" s="498">
        <f t="shared" si="1"/>
        <v>2.3845792211481873</v>
      </c>
    </row>
    <row r="35" spans="1:26" ht="15.75" thickBot="1">
      <c r="A35" s="845" t="s">
        <v>53</v>
      </c>
      <c r="B35" s="846"/>
      <c r="C35" s="499">
        <f>C9+C16</f>
        <v>812752</v>
      </c>
      <c r="D35" s="500">
        <f>D9+D16</f>
        <v>762372</v>
      </c>
      <c r="E35" s="501">
        <f>(C35-D35)/D35</f>
        <v>6.6083224462598317E-2</v>
      </c>
      <c r="F35" s="502">
        <f>F9+F16</f>
        <v>593628</v>
      </c>
      <c r="G35" s="500">
        <f>G9+G16</f>
        <v>565084</v>
      </c>
      <c r="H35" s="501">
        <f>(F35-G35)/G35</f>
        <v>5.0512844108132594E-2</v>
      </c>
      <c r="I35" s="502">
        <f>I9+I16</f>
        <v>219124</v>
      </c>
      <c r="J35" s="500">
        <f>J9+J16</f>
        <v>197288</v>
      </c>
      <c r="K35" s="503">
        <f>(I35-J35)/J35</f>
        <v>0.1106808320830461</v>
      </c>
      <c r="L35" s="504"/>
      <c r="M35" s="505">
        <f t="shared" si="0"/>
        <v>0.77438548283644282</v>
      </c>
      <c r="N35" s="506">
        <f t="shared" si="0"/>
        <v>0.74382058837495846</v>
      </c>
      <c r="O35" s="507">
        <f>ROUND(+M35-N35,3)*100</f>
        <v>3.1</v>
      </c>
      <c r="P35" s="502">
        <f>P9+P16</f>
        <v>1266485</v>
      </c>
      <c r="Q35" s="500">
        <f>Q9+Q16</f>
        <v>1190467</v>
      </c>
      <c r="R35" s="501">
        <f>(P35-Q35)/Q35</f>
        <v>6.3855612965332098E-2</v>
      </c>
      <c r="S35" s="502">
        <f>S9+S16</f>
        <v>1635471</v>
      </c>
      <c r="T35" s="500">
        <f>T9+T16</f>
        <v>1600476</v>
      </c>
      <c r="U35" s="501">
        <f>(S35-T35)/T35</f>
        <v>2.1865370052409409E-2</v>
      </c>
      <c r="V35" s="502">
        <f>V9+V16</f>
        <v>2326197</v>
      </c>
      <c r="W35" s="500">
        <f>W9+W16</f>
        <v>2155927</v>
      </c>
      <c r="X35" s="503">
        <f>(V35-W35)/W35</f>
        <v>7.897762772116125E-2</v>
      </c>
      <c r="Y35" s="508">
        <f t="shared" si="1"/>
        <v>2.8621239935429257</v>
      </c>
      <c r="Z35" s="509">
        <f t="shared" si="1"/>
        <v>2.8279199655811076</v>
      </c>
    </row>
    <row r="36" spans="1:26" ht="4.5" customHeight="1" thickBot="1">
      <c r="A36" s="460"/>
      <c r="B36" s="461"/>
      <c r="C36" s="510"/>
      <c r="D36" s="510"/>
      <c r="E36" s="511"/>
      <c r="F36" s="510"/>
      <c r="G36" s="510"/>
      <c r="H36" s="511"/>
      <c r="I36" s="510"/>
      <c r="J36" s="510"/>
      <c r="K36" s="512"/>
      <c r="L36" s="513"/>
      <c r="M36" s="514"/>
      <c r="N36" s="514"/>
      <c r="O36" s="515"/>
      <c r="P36" s="510"/>
      <c r="Q36" s="510"/>
      <c r="R36" s="511"/>
      <c r="S36" s="510"/>
      <c r="T36" s="510"/>
      <c r="U36" s="511"/>
      <c r="V36" s="510"/>
      <c r="W36" s="510"/>
      <c r="X36" s="511"/>
      <c r="Y36" s="516"/>
      <c r="Z36" s="516"/>
    </row>
    <row r="37" spans="1:26" ht="16.5" thickBot="1">
      <c r="A37" s="834" t="s">
        <v>60</v>
      </c>
      <c r="B37" s="835"/>
      <c r="C37" s="517">
        <f>SUM(C33:C35)</f>
        <v>1374362</v>
      </c>
      <c r="D37" s="517">
        <f>SUM(D33:D35)</f>
        <v>1269935</v>
      </c>
      <c r="E37" s="469">
        <f>(C37-D37)/D37</f>
        <v>8.2230192883887762E-2</v>
      </c>
      <c r="F37" s="517">
        <f>SUM(F33:F35)</f>
        <v>858067</v>
      </c>
      <c r="G37" s="517">
        <f>SUM(G33:G35)</f>
        <v>793807</v>
      </c>
      <c r="H37" s="469">
        <f>(F37-G37)/G37</f>
        <v>8.0951667092882776E-2</v>
      </c>
      <c r="I37" s="517">
        <f>SUM(I33:I35)</f>
        <v>516295</v>
      </c>
      <c r="J37" s="517">
        <f>SUM(J33:J35)</f>
        <v>476128</v>
      </c>
      <c r="K37" s="469">
        <f>(I37-J37)/J37</f>
        <v>8.4361768263996231E-2</v>
      </c>
      <c r="L37" s="518"/>
      <c r="M37" s="519">
        <f>P37/S37</f>
        <v>0.67247770329360335</v>
      </c>
      <c r="N37" s="519">
        <f>Q37/T37</f>
        <v>0.6426032462786474</v>
      </c>
      <c r="O37" s="472">
        <f>ROUND(+M37-N37,3)*100</f>
        <v>3</v>
      </c>
      <c r="P37" s="517">
        <f>SUM(P33:P35)</f>
        <v>1904705</v>
      </c>
      <c r="Q37" s="517">
        <f>SUM(Q33:Q35)</f>
        <v>1776014</v>
      </c>
      <c r="R37" s="469">
        <f>(P37-Q37)/Q37</f>
        <v>7.2460577450402977E-2</v>
      </c>
      <c r="S37" s="517">
        <f>SUM(S33:S35)</f>
        <v>2832369</v>
      </c>
      <c r="T37" s="517">
        <f>SUM(T33:T35)</f>
        <v>2763780</v>
      </c>
      <c r="U37" s="469">
        <f>(S37-T37)/T37</f>
        <v>2.4817098321863535E-2</v>
      </c>
      <c r="V37" s="517">
        <f>SUM(V33:V35)</f>
        <v>3606429</v>
      </c>
      <c r="W37" s="517">
        <f>SUM(W33:W35)</f>
        <v>3310816</v>
      </c>
      <c r="X37" s="469">
        <f>(V37-W37)/W37</f>
        <v>8.9287051892947236E-2</v>
      </c>
      <c r="Y37" s="520">
        <f>V37/C37</f>
        <v>2.6240750253572203</v>
      </c>
      <c r="Z37" s="521">
        <f>W37/D37</f>
        <v>2.607075165264364</v>
      </c>
    </row>
    <row r="38" spans="1:26" ht="11.25" customHeight="1">
      <c r="A38" s="522"/>
      <c r="B38" s="522"/>
      <c r="C38" s="522"/>
      <c r="D38" s="522"/>
      <c r="E38" s="523"/>
      <c r="F38" s="522"/>
      <c r="G38" s="522"/>
      <c r="H38" s="523"/>
      <c r="I38" s="522"/>
      <c r="J38" s="522"/>
      <c r="K38" s="523"/>
      <c r="L38" s="522"/>
      <c r="M38" s="524"/>
      <c r="N38" s="524"/>
      <c r="O38" s="523"/>
      <c r="P38" s="522"/>
      <c r="Q38" s="522"/>
      <c r="R38" s="522"/>
      <c r="S38" s="522"/>
      <c r="T38" s="522"/>
      <c r="U38" s="522"/>
      <c r="V38" s="522"/>
      <c r="W38" s="522"/>
      <c r="X38" s="522"/>
      <c r="Y38" s="522"/>
      <c r="Z38" s="522"/>
    </row>
    <row r="39" spans="1:26">
      <c r="C39" s="525"/>
      <c r="D39" s="525"/>
      <c r="E39" s="525"/>
      <c r="F39" s="525"/>
      <c r="G39" s="525"/>
      <c r="H39" s="525"/>
      <c r="I39" s="525"/>
    </row>
    <row r="40" spans="1:26" ht="24" thickBot="1">
      <c r="A40" s="838" t="s">
        <v>63</v>
      </c>
      <c r="B40" s="838"/>
      <c r="C40" s="838"/>
      <c r="D40" s="838"/>
      <c r="E40" s="838"/>
      <c r="F40" s="838"/>
      <c r="G40" s="838"/>
      <c r="H40" s="838"/>
      <c r="I40" s="838"/>
      <c r="J40" s="838"/>
      <c r="K40" s="838"/>
      <c r="L40" s="838"/>
      <c r="M40" s="838"/>
      <c r="N40" s="838"/>
      <c r="O40" s="838"/>
      <c r="P40" s="838"/>
      <c r="Q40" s="838"/>
      <c r="R40" s="838"/>
      <c r="S40" s="838"/>
      <c r="T40" s="838"/>
      <c r="U40" s="838"/>
      <c r="V40" s="838"/>
      <c r="W40" s="838"/>
      <c r="X40" s="838"/>
      <c r="Y40" s="838"/>
      <c r="Z40" s="838"/>
    </row>
    <row r="41" spans="1:26" ht="15">
      <c r="A41" s="422"/>
      <c r="B41" s="423"/>
      <c r="C41" s="829" t="s">
        <v>38</v>
      </c>
      <c r="D41" s="829"/>
      <c r="E41" s="424" t="s">
        <v>39</v>
      </c>
      <c r="F41" s="829" t="s">
        <v>40</v>
      </c>
      <c r="G41" s="829"/>
      <c r="H41" s="424" t="s">
        <v>39</v>
      </c>
      <c r="I41" s="829" t="s">
        <v>41</v>
      </c>
      <c r="J41" s="829"/>
      <c r="K41" s="425" t="s">
        <v>39</v>
      </c>
      <c r="L41" s="426"/>
      <c r="M41" s="830" t="s">
        <v>42</v>
      </c>
      <c r="N41" s="830"/>
      <c r="O41" s="424" t="s">
        <v>43</v>
      </c>
      <c r="P41" s="829" t="s">
        <v>44</v>
      </c>
      <c r="Q41" s="829"/>
      <c r="R41" s="424" t="s">
        <v>39</v>
      </c>
      <c r="S41" s="829" t="s">
        <v>45</v>
      </c>
      <c r="T41" s="829"/>
      <c r="U41" s="424" t="s">
        <v>39</v>
      </c>
      <c r="V41" s="829" t="s">
        <v>46</v>
      </c>
      <c r="W41" s="829"/>
      <c r="X41" s="424" t="s">
        <v>39</v>
      </c>
      <c r="Y41" s="831" t="s">
        <v>47</v>
      </c>
      <c r="Z41" s="832"/>
    </row>
    <row r="42" spans="1:26" ht="15.75" thickBot="1">
      <c r="A42" s="847" t="s">
        <v>48</v>
      </c>
      <c r="B42" s="848"/>
      <c r="C42" s="429" t="s">
        <v>178</v>
      </c>
      <c r="D42" s="429" t="s">
        <v>179</v>
      </c>
      <c r="E42" s="430" t="s">
        <v>68</v>
      </c>
      <c r="F42" s="429" t="s">
        <v>178</v>
      </c>
      <c r="G42" s="429" t="s">
        <v>179</v>
      </c>
      <c r="H42" s="430" t="s">
        <v>68</v>
      </c>
      <c r="I42" s="429" t="s">
        <v>178</v>
      </c>
      <c r="J42" s="429" t="s">
        <v>179</v>
      </c>
      <c r="K42" s="430" t="s">
        <v>68</v>
      </c>
      <c r="L42" s="431"/>
      <c r="M42" s="429" t="s">
        <v>178</v>
      </c>
      <c r="N42" s="429" t="s">
        <v>179</v>
      </c>
      <c r="O42" s="430" t="s">
        <v>68</v>
      </c>
      <c r="P42" s="429" t="s">
        <v>178</v>
      </c>
      <c r="Q42" s="429" t="s">
        <v>179</v>
      </c>
      <c r="R42" s="430" t="s">
        <v>68</v>
      </c>
      <c r="S42" s="429" t="s">
        <v>178</v>
      </c>
      <c r="T42" s="429" t="s">
        <v>179</v>
      </c>
      <c r="U42" s="430" t="s">
        <v>68</v>
      </c>
      <c r="V42" s="429" t="s">
        <v>178</v>
      </c>
      <c r="W42" s="429" t="s">
        <v>179</v>
      </c>
      <c r="X42" s="430" t="s">
        <v>68</v>
      </c>
      <c r="Y42" s="429" t="s">
        <v>178</v>
      </c>
      <c r="Z42" s="434" t="s">
        <v>179</v>
      </c>
    </row>
    <row r="43" spans="1:26" s="529" customFormat="1" ht="15">
      <c r="A43" s="849" t="s">
        <v>50</v>
      </c>
      <c r="B43" s="850"/>
      <c r="C43" s="510">
        <f>C10</f>
        <v>753684</v>
      </c>
      <c r="D43" s="526">
        <f>D10</f>
        <v>716223</v>
      </c>
      <c r="E43" s="511">
        <f>(C43-D43)/D43</f>
        <v>5.2303542332485832E-2</v>
      </c>
      <c r="F43" s="510">
        <f>F10</f>
        <v>611558</v>
      </c>
      <c r="G43" s="526">
        <f>G10</f>
        <v>581421</v>
      </c>
      <c r="H43" s="511">
        <f>(F43-G43)/G43</f>
        <v>5.1833353112460678E-2</v>
      </c>
      <c r="I43" s="510">
        <f>I10</f>
        <v>142126</v>
      </c>
      <c r="J43" s="526">
        <f>J10</f>
        <v>134802</v>
      </c>
      <c r="K43" s="511">
        <f>(I43-J43)/J43</f>
        <v>5.4331538107743209E-2</v>
      </c>
      <c r="L43" s="488"/>
      <c r="M43" s="514">
        <f t="shared" ref="M43:N47" si="2">P43/S43</f>
        <v>0.77529057111353494</v>
      </c>
      <c r="N43" s="527">
        <f t="shared" si="2"/>
        <v>0.752383149920691</v>
      </c>
      <c r="O43" s="515">
        <f>ROUND(+M43-N43,3)*100</f>
        <v>2.2999999999999998</v>
      </c>
      <c r="P43" s="510">
        <f>P10</f>
        <v>1173524</v>
      </c>
      <c r="Q43" s="526">
        <f>Q10</f>
        <v>1115165</v>
      </c>
      <c r="R43" s="511">
        <f>(P43-Q43)/Q43</f>
        <v>5.2332166092013292E-2</v>
      </c>
      <c r="S43" s="510">
        <f>S10</f>
        <v>1513657</v>
      </c>
      <c r="T43" s="526">
        <f>T10</f>
        <v>1482177</v>
      </c>
      <c r="U43" s="511">
        <f>(S43-T43)/T43</f>
        <v>2.1239028806950857E-2</v>
      </c>
      <c r="V43" s="510">
        <f>V10</f>
        <v>2010350</v>
      </c>
      <c r="W43" s="526">
        <f>W10</f>
        <v>1873651</v>
      </c>
      <c r="X43" s="511">
        <f>(V43-W43)/W43</f>
        <v>7.2958624631801763E-2</v>
      </c>
      <c r="Y43" s="516">
        <f t="shared" ref="Y43:Z47" si="3">V43/C43</f>
        <v>2.6673645718895451</v>
      </c>
      <c r="Z43" s="528">
        <f t="shared" si="3"/>
        <v>2.6160162407518328</v>
      </c>
    </row>
    <row r="44" spans="1:26" s="529" customFormat="1" ht="15">
      <c r="A44" s="851" t="s">
        <v>55</v>
      </c>
      <c r="B44" s="852"/>
      <c r="C44" s="530">
        <f>C13</f>
        <v>202056</v>
      </c>
      <c r="D44" s="531">
        <f>D13</f>
        <v>181194</v>
      </c>
      <c r="E44" s="532">
        <f>(C44-D44)/D44</f>
        <v>0.11513626279015861</v>
      </c>
      <c r="F44" s="530">
        <f>F13</f>
        <v>44165</v>
      </c>
      <c r="G44" s="531">
        <f>G13</f>
        <v>40664</v>
      </c>
      <c r="H44" s="532">
        <f>(F44-G44)/G44</f>
        <v>8.609580956128271E-2</v>
      </c>
      <c r="I44" s="530">
        <f>I13</f>
        <v>157891</v>
      </c>
      <c r="J44" s="531">
        <f>J13</f>
        <v>140530</v>
      </c>
      <c r="K44" s="532">
        <f>(I44-J44)/J44</f>
        <v>0.12353945776702484</v>
      </c>
      <c r="L44" s="488"/>
      <c r="M44" s="533">
        <f t="shared" si="2"/>
        <v>0.45211299133656885</v>
      </c>
      <c r="N44" s="534">
        <f t="shared" si="2"/>
        <v>0.41379843725831172</v>
      </c>
      <c r="O44" s="535">
        <f>ROUND(+M44-N44,3)*100</f>
        <v>3.8</v>
      </c>
      <c r="P44" s="530">
        <f>P13</f>
        <v>189854</v>
      </c>
      <c r="Q44" s="531">
        <f>Q13</f>
        <v>176562</v>
      </c>
      <c r="R44" s="532">
        <f>(P44-Q44)/Q44</f>
        <v>7.5282337082724485E-2</v>
      </c>
      <c r="S44" s="530">
        <f>S13</f>
        <v>419926</v>
      </c>
      <c r="T44" s="531">
        <f>T13</f>
        <v>426686</v>
      </c>
      <c r="U44" s="532">
        <f>(S44-T44)/T44</f>
        <v>-1.5843032112607399E-2</v>
      </c>
      <c r="V44" s="530">
        <f>V13</f>
        <v>439801</v>
      </c>
      <c r="W44" s="531">
        <f>W13</f>
        <v>404509</v>
      </c>
      <c r="X44" s="532">
        <f>(V44-W44)/W44</f>
        <v>8.7246513674603038E-2</v>
      </c>
      <c r="Y44" s="536">
        <f t="shared" si="3"/>
        <v>2.1766292512966703</v>
      </c>
      <c r="Z44" s="537">
        <f t="shared" si="3"/>
        <v>2.2324635473580803</v>
      </c>
    </row>
    <row r="45" spans="1:26" s="529" customFormat="1" ht="15">
      <c r="A45" s="851" t="s">
        <v>56</v>
      </c>
      <c r="B45" s="852"/>
      <c r="C45" s="530">
        <f>C17</f>
        <v>283463</v>
      </c>
      <c r="D45" s="531">
        <f>D17</f>
        <v>246777</v>
      </c>
      <c r="E45" s="532">
        <f>(C45-D45)/D45</f>
        <v>0.14866053157303963</v>
      </c>
      <c r="F45" s="530">
        <f>F17</f>
        <v>147033</v>
      </c>
      <c r="G45" s="531">
        <f>G17</f>
        <v>124462</v>
      </c>
      <c r="H45" s="532">
        <f>(F45-G45)/G45</f>
        <v>0.18134852404750043</v>
      </c>
      <c r="I45" s="530">
        <f>I17</f>
        <v>136430</v>
      </c>
      <c r="J45" s="531">
        <f>J17</f>
        <v>122315</v>
      </c>
      <c r="K45" s="532">
        <f>(I45-J45)/J45</f>
        <v>0.1153987654825655</v>
      </c>
      <c r="L45" s="488"/>
      <c r="M45" s="533">
        <f t="shared" si="2"/>
        <v>0.64353040349703217</v>
      </c>
      <c r="N45" s="534">
        <f t="shared" si="2"/>
        <v>0.59834307661574526</v>
      </c>
      <c r="O45" s="535">
        <f>ROUND(+M45-N45,3)*100</f>
        <v>4.5</v>
      </c>
      <c r="P45" s="530">
        <f>P17</f>
        <v>370252</v>
      </c>
      <c r="Q45" s="531">
        <f>Q17</f>
        <v>317494</v>
      </c>
      <c r="R45" s="532">
        <f>(P45-Q45)/Q45</f>
        <v>0.16617006935564135</v>
      </c>
      <c r="S45" s="530">
        <f>S17</f>
        <v>575345</v>
      </c>
      <c r="T45" s="531">
        <f>T17</f>
        <v>530622</v>
      </c>
      <c r="U45" s="532">
        <f>(S45-T45)/T45</f>
        <v>8.4284104315312969E-2</v>
      </c>
      <c r="V45" s="530">
        <f>V17</f>
        <v>816193</v>
      </c>
      <c r="W45" s="531">
        <f>W17</f>
        <v>712753</v>
      </c>
      <c r="X45" s="532">
        <f>(V45-W45)/W45</f>
        <v>0.14512741440583204</v>
      </c>
      <c r="Y45" s="536">
        <f t="shared" si="3"/>
        <v>2.879363444259039</v>
      </c>
      <c r="Z45" s="537">
        <f t="shared" si="3"/>
        <v>2.8882472839851365</v>
      </c>
    </row>
    <row r="46" spans="1:26" s="529" customFormat="1" ht="15">
      <c r="A46" s="851" t="s">
        <v>57</v>
      </c>
      <c r="B46" s="852"/>
      <c r="C46" s="530">
        <f>C20</f>
        <v>86869</v>
      </c>
      <c r="D46" s="531">
        <f>D20</f>
        <v>82785</v>
      </c>
      <c r="E46" s="532">
        <f>(C46-D46)/D46</f>
        <v>4.9332608564353446E-2</v>
      </c>
      <c r="F46" s="530">
        <f>F20</f>
        <v>30252</v>
      </c>
      <c r="G46" s="531">
        <f>G20</f>
        <v>26489</v>
      </c>
      <c r="H46" s="532">
        <f>(F46-G46)/G46</f>
        <v>0.1420589678734569</v>
      </c>
      <c r="I46" s="530">
        <f>I20</f>
        <v>56617</v>
      </c>
      <c r="J46" s="531">
        <f>J20</f>
        <v>56296</v>
      </c>
      <c r="K46" s="532">
        <f>(I46-J46)/J46</f>
        <v>5.7020036947562878E-3</v>
      </c>
      <c r="L46" s="488"/>
      <c r="M46" s="533">
        <f t="shared" si="2"/>
        <v>0.455305586973345</v>
      </c>
      <c r="N46" s="534">
        <f t="shared" si="2"/>
        <v>0.44569847754458686</v>
      </c>
      <c r="O46" s="535">
        <f>ROUND(+M46-N46,3)*100</f>
        <v>1</v>
      </c>
      <c r="P46" s="530">
        <f>P20</f>
        <v>99431</v>
      </c>
      <c r="Q46" s="531">
        <f>Q20</f>
        <v>96988</v>
      </c>
      <c r="R46" s="532">
        <f>(P46-Q46)/Q46</f>
        <v>2.5188683136058067E-2</v>
      </c>
      <c r="S46" s="530">
        <f>S20</f>
        <v>218383</v>
      </c>
      <c r="T46" s="531">
        <f>T20</f>
        <v>217609</v>
      </c>
      <c r="U46" s="532">
        <f>(S46-T46)/T46</f>
        <v>3.5568381822443005E-3</v>
      </c>
      <c r="V46" s="530">
        <f>V20</f>
        <v>189969</v>
      </c>
      <c r="W46" s="531">
        <f>W20</f>
        <v>182814</v>
      </c>
      <c r="X46" s="532">
        <f>(V46-W46)/W46</f>
        <v>3.9138140405001805E-2</v>
      </c>
      <c r="Y46" s="536">
        <f t="shared" si="3"/>
        <v>2.1868445590486827</v>
      </c>
      <c r="Z46" s="537">
        <f t="shared" si="3"/>
        <v>2.2082986048197135</v>
      </c>
    </row>
    <row r="47" spans="1:26" s="529" customFormat="1" ht="15.75" thickBot="1">
      <c r="A47" s="853" t="s">
        <v>59</v>
      </c>
      <c r="B47" s="854"/>
      <c r="C47" s="538">
        <f>C23</f>
        <v>48290</v>
      </c>
      <c r="D47" s="539">
        <f>D23</f>
        <v>42956</v>
      </c>
      <c r="E47" s="540">
        <f>(C47-D47)/D47</f>
        <v>0.12417357295837601</v>
      </c>
      <c r="F47" s="538">
        <f>F23</f>
        <v>25059</v>
      </c>
      <c r="G47" s="539">
        <f>G23</f>
        <v>20771</v>
      </c>
      <c r="H47" s="540">
        <f>(F47-G47)/G47</f>
        <v>0.20644167348707332</v>
      </c>
      <c r="I47" s="538">
        <f>I23</f>
        <v>23231</v>
      </c>
      <c r="J47" s="539">
        <f>J23</f>
        <v>22185</v>
      </c>
      <c r="K47" s="540">
        <f>(I47-J47)/J47</f>
        <v>4.7148974532341674E-2</v>
      </c>
      <c r="L47" s="504"/>
      <c r="M47" s="541">
        <f t="shared" si="2"/>
        <v>0.68194711492699267</v>
      </c>
      <c r="N47" s="542">
        <f t="shared" si="2"/>
        <v>0.65430328253004144</v>
      </c>
      <c r="O47" s="543">
        <f>ROUND(+M47-N47,3)*100</f>
        <v>2.8000000000000003</v>
      </c>
      <c r="P47" s="538">
        <f>P23</f>
        <v>71644</v>
      </c>
      <c r="Q47" s="539">
        <f>Q23</f>
        <v>69805</v>
      </c>
      <c r="R47" s="540">
        <f>(P47-Q47)/Q47</f>
        <v>2.6344817706468019E-2</v>
      </c>
      <c r="S47" s="538">
        <f>S23</f>
        <v>105058</v>
      </c>
      <c r="T47" s="539">
        <f>T23</f>
        <v>106686</v>
      </c>
      <c r="U47" s="540">
        <f>(S47-T47)/T47</f>
        <v>-1.5259734173181111E-2</v>
      </c>
      <c r="V47" s="538">
        <f>V23</f>
        <v>150116</v>
      </c>
      <c r="W47" s="539">
        <f>W23</f>
        <v>137089</v>
      </c>
      <c r="X47" s="540">
        <f>(V47-W47)/W47</f>
        <v>9.5025859113422664E-2</v>
      </c>
      <c r="Y47" s="544">
        <f t="shared" si="3"/>
        <v>3.1086353282253056</v>
      </c>
      <c r="Z47" s="545">
        <f t="shared" si="3"/>
        <v>3.1913818791321353</v>
      </c>
    </row>
    <row r="48" spans="1:26" ht="4.5" customHeight="1" thickBot="1">
      <c r="A48" s="460"/>
      <c r="B48" s="461"/>
      <c r="C48" s="510"/>
      <c r="D48" s="510"/>
      <c r="E48" s="511"/>
      <c r="F48" s="510"/>
      <c r="G48" s="510"/>
      <c r="H48" s="511"/>
      <c r="I48" s="510"/>
      <c r="J48" s="510"/>
      <c r="K48" s="512"/>
      <c r="L48" s="513"/>
      <c r="M48" s="514"/>
      <c r="N48" s="514"/>
      <c r="O48" s="515"/>
      <c r="P48" s="510"/>
      <c r="Q48" s="510"/>
      <c r="R48" s="511"/>
      <c r="S48" s="510"/>
      <c r="T48" s="510"/>
      <c r="U48" s="511"/>
      <c r="V48" s="510"/>
      <c r="W48" s="510"/>
      <c r="X48" s="511"/>
      <c r="Y48" s="516"/>
      <c r="Z48" s="516"/>
    </row>
    <row r="49" spans="1:26" ht="16.5" thickBot="1">
      <c r="A49" s="834" t="s">
        <v>60</v>
      </c>
      <c r="B49" s="835"/>
      <c r="C49" s="517">
        <f>SUM(C43:C47)</f>
        <v>1374362</v>
      </c>
      <c r="D49" s="517">
        <f>SUM(D43:D47)</f>
        <v>1269935</v>
      </c>
      <c r="E49" s="469">
        <f>(C49-D49)/D49</f>
        <v>8.2230192883887762E-2</v>
      </c>
      <c r="F49" s="517">
        <f>SUM(F43:F47)</f>
        <v>858067</v>
      </c>
      <c r="G49" s="517">
        <f>SUM(G43:G47)</f>
        <v>793807</v>
      </c>
      <c r="H49" s="469">
        <f>(F49-G49)/G49</f>
        <v>8.0951667092882776E-2</v>
      </c>
      <c r="I49" s="517">
        <f>SUM(I43:I47)</f>
        <v>516295</v>
      </c>
      <c r="J49" s="517">
        <f>SUM(J43:J47)</f>
        <v>476128</v>
      </c>
      <c r="K49" s="469">
        <f>(I49-J49)/J49</f>
        <v>8.4361768263996231E-2</v>
      </c>
      <c r="L49" s="518"/>
      <c r="M49" s="519">
        <f>P49/S49</f>
        <v>0.67247770329360335</v>
      </c>
      <c r="N49" s="519">
        <f>Q49/T49</f>
        <v>0.6426032462786474</v>
      </c>
      <c r="O49" s="472">
        <f>ROUND(+M49-N49,3)*100</f>
        <v>3</v>
      </c>
      <c r="P49" s="517">
        <f>SUM(P43:P47)</f>
        <v>1904705</v>
      </c>
      <c r="Q49" s="517">
        <f>SUM(Q43:Q47)</f>
        <v>1776014</v>
      </c>
      <c r="R49" s="469">
        <f>(P49-Q49)/Q49</f>
        <v>7.2460577450402977E-2</v>
      </c>
      <c r="S49" s="517">
        <f>SUM(S43:S47)</f>
        <v>2832369</v>
      </c>
      <c r="T49" s="517">
        <f>SUM(T43:T47)</f>
        <v>2763780</v>
      </c>
      <c r="U49" s="469">
        <f>(S49-T49)/T49</f>
        <v>2.4817098321863535E-2</v>
      </c>
      <c r="V49" s="517">
        <f>SUM(V43:V47)</f>
        <v>3606429</v>
      </c>
      <c r="W49" s="517">
        <f>SUM(W43:W47)</f>
        <v>3310816</v>
      </c>
      <c r="X49" s="469">
        <f>(V49-W49)/W49</f>
        <v>8.9287051892947236E-2</v>
      </c>
      <c r="Y49" s="520">
        <f>V49/C49</f>
        <v>2.6240750253572203</v>
      </c>
      <c r="Z49" s="521">
        <f>W49/D49</f>
        <v>2.607075165264364</v>
      </c>
    </row>
    <row r="50" spans="1:26" ht="11.25" customHeight="1">
      <c r="A50" s="522"/>
      <c r="B50" s="522"/>
      <c r="C50" s="522"/>
      <c r="D50" s="522"/>
      <c r="E50" s="523"/>
      <c r="F50" s="522"/>
      <c r="G50" s="522"/>
      <c r="H50" s="523"/>
      <c r="I50" s="522"/>
      <c r="J50" s="522"/>
      <c r="K50" s="523"/>
      <c r="L50" s="522"/>
      <c r="M50" s="524"/>
      <c r="N50" s="524"/>
      <c r="O50" s="523"/>
      <c r="P50" s="522"/>
      <c r="Q50" s="522"/>
      <c r="R50" s="522"/>
      <c r="S50" s="522"/>
      <c r="T50" s="522"/>
      <c r="U50" s="522"/>
      <c r="V50" s="522"/>
      <c r="W50" s="522"/>
      <c r="X50" s="522"/>
      <c r="Y50" s="522"/>
      <c r="Z50" s="522"/>
    </row>
    <row r="51" spans="1:26">
      <c r="A51" s="546" t="s">
        <v>64</v>
      </c>
      <c r="C51" s="525"/>
      <c r="D51" s="525"/>
    </row>
    <row r="52" spans="1:26">
      <c r="A52" s="546" t="s">
        <v>65</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sqref="A1:E1"/>
    </sheetView>
  </sheetViews>
  <sheetFormatPr defaultRowHeight="12.75"/>
  <cols>
    <col min="1" max="1" width="26.140625" style="416" customWidth="1"/>
    <col min="2" max="2" width="30.28515625" style="416" bestFit="1" customWidth="1"/>
    <col min="3" max="4" width="22.5703125" style="416" bestFit="1" customWidth="1"/>
    <col min="5" max="5" width="15.5703125" style="594" bestFit="1" customWidth="1"/>
    <col min="6" max="16384" width="9.140625" style="416"/>
  </cols>
  <sheetData>
    <row r="1" spans="1:5" ht="20.25" thickBot="1">
      <c r="A1" s="860" t="s">
        <v>70</v>
      </c>
      <c r="B1" s="860"/>
      <c r="C1" s="860"/>
      <c r="D1" s="860"/>
      <c r="E1" s="860"/>
    </row>
    <row r="2" spans="1:5" s="111" customFormat="1" ht="16.149999999999999" customHeight="1">
      <c r="A2" s="861" t="s">
        <v>48</v>
      </c>
      <c r="B2" s="547" t="s">
        <v>71</v>
      </c>
      <c r="C2" s="857" t="s">
        <v>72</v>
      </c>
      <c r="D2" s="857"/>
      <c r="E2" s="863" t="s">
        <v>73</v>
      </c>
    </row>
    <row r="3" spans="1:5" s="551" customFormat="1" ht="16.5" thickBot="1">
      <c r="A3" s="862"/>
      <c r="B3" s="548" t="s">
        <v>74</v>
      </c>
      <c r="C3" s="549" t="s">
        <v>75</v>
      </c>
      <c r="D3" s="550" t="s">
        <v>76</v>
      </c>
      <c r="E3" s="864"/>
    </row>
    <row r="4" spans="1:5" ht="13.15" customHeight="1">
      <c r="A4" s="865" t="s">
        <v>77</v>
      </c>
      <c r="B4" s="552" t="s">
        <v>51</v>
      </c>
      <c r="C4" s="553">
        <v>140.91333333333333</v>
      </c>
      <c r="D4" s="554">
        <v>131.87625</v>
      </c>
      <c r="E4" s="555">
        <v>6.8526996584550498E-2</v>
      </c>
    </row>
    <row r="5" spans="1:5" ht="13.15" customHeight="1">
      <c r="A5" s="866"/>
      <c r="B5" s="556" t="s">
        <v>52</v>
      </c>
      <c r="C5" s="557">
        <v>143.602</v>
      </c>
      <c r="D5" s="558">
        <v>136.44200000000001</v>
      </c>
      <c r="E5" s="559">
        <v>5.2476510165491534E-2</v>
      </c>
    </row>
    <row r="6" spans="1:5" ht="13.15" customHeight="1">
      <c r="A6" s="866"/>
      <c r="B6" s="556" t="s">
        <v>53</v>
      </c>
      <c r="C6" s="557">
        <v>224.46866666666665</v>
      </c>
      <c r="D6" s="558">
        <v>202.91866666666667</v>
      </c>
      <c r="E6" s="559">
        <v>0.10620018529591486</v>
      </c>
    </row>
    <row r="7" spans="1:5" s="392" customFormat="1" ht="15.75" thickBot="1">
      <c r="A7" s="867"/>
      <c r="B7" s="560" t="s">
        <v>54</v>
      </c>
      <c r="C7" s="561">
        <v>174.2494736842105</v>
      </c>
      <c r="D7" s="562">
        <v>162.11138888888888</v>
      </c>
      <c r="E7" s="563">
        <v>7.4874966395118966E-2</v>
      </c>
    </row>
    <row r="8" spans="1:5" ht="13.15" customHeight="1">
      <c r="A8" s="868" t="s">
        <v>55</v>
      </c>
      <c r="B8" s="564" t="s">
        <v>51</v>
      </c>
      <c r="C8" s="565">
        <v>128.29599999999999</v>
      </c>
      <c r="D8" s="554">
        <v>100.07461538461538</v>
      </c>
      <c r="E8" s="566">
        <v>0.28200342821125768</v>
      </c>
    </row>
    <row r="9" spans="1:5" ht="13.15" customHeight="1">
      <c r="A9" s="866"/>
      <c r="B9" s="556" t="s">
        <v>52</v>
      </c>
      <c r="C9" s="557">
        <v>134.29571428571427</v>
      </c>
      <c r="D9" s="558">
        <v>138.16999999999999</v>
      </c>
      <c r="E9" s="559">
        <v>-2.8039992142185128E-2</v>
      </c>
    </row>
    <row r="10" spans="1:5" s="392" customFormat="1" ht="15.75" thickBot="1">
      <c r="A10" s="869"/>
      <c r="B10" s="567" t="s">
        <v>54</v>
      </c>
      <c r="C10" s="568">
        <v>129.60843749999998</v>
      </c>
      <c r="D10" s="569">
        <v>107.21750000000002</v>
      </c>
      <c r="E10" s="570">
        <v>0.20883659383962469</v>
      </c>
    </row>
    <row r="11" spans="1:5" ht="13.15" customHeight="1">
      <c r="A11" s="868" t="s">
        <v>56</v>
      </c>
      <c r="B11" s="564" t="s">
        <v>51</v>
      </c>
      <c r="C11" s="565">
        <v>92.789999999999992</v>
      </c>
      <c r="D11" s="554">
        <v>91.401666666666657</v>
      </c>
      <c r="E11" s="566">
        <v>1.5189365620612341E-2</v>
      </c>
    </row>
    <row r="12" spans="1:5" ht="13.15" customHeight="1">
      <c r="A12" s="866"/>
      <c r="B12" s="556" t="s">
        <v>52</v>
      </c>
      <c r="C12" s="557">
        <v>285.678</v>
      </c>
      <c r="D12" s="558">
        <v>282.358</v>
      </c>
      <c r="E12" s="559">
        <v>1.175812266696886E-2</v>
      </c>
    </row>
    <row r="13" spans="1:5" ht="13.15" customHeight="1">
      <c r="A13" s="866"/>
      <c r="B13" s="556" t="s">
        <v>53</v>
      </c>
      <c r="C13" s="557">
        <v>213.09</v>
      </c>
      <c r="D13" s="558">
        <v>194.91666666666666</v>
      </c>
      <c r="E13" s="559">
        <v>9.3236425823001359E-2</v>
      </c>
    </row>
    <row r="14" spans="1:5" s="392" customFormat="1" ht="15.75" thickBot="1">
      <c r="A14" s="869"/>
      <c r="B14" s="567" t="s">
        <v>54</v>
      </c>
      <c r="C14" s="568">
        <v>194.73923076923074</v>
      </c>
      <c r="D14" s="569">
        <v>181.78214285714287</v>
      </c>
      <c r="E14" s="570">
        <v>7.1278111856511991E-2</v>
      </c>
    </row>
    <row r="15" spans="1:5" ht="13.15" customHeight="1">
      <c r="A15" s="865" t="s">
        <v>57</v>
      </c>
      <c r="B15" s="552" t="s">
        <v>51</v>
      </c>
      <c r="C15" s="553">
        <v>90.584999999999994</v>
      </c>
      <c r="D15" s="571">
        <v>89.041818181818186</v>
      </c>
      <c r="E15" s="555">
        <v>1.7330978294161966E-2</v>
      </c>
    </row>
    <row r="16" spans="1:5" ht="13.15" customHeight="1">
      <c r="A16" s="866"/>
      <c r="B16" s="556" t="s">
        <v>58</v>
      </c>
      <c r="C16" s="557">
        <v>116.42749999999999</v>
      </c>
      <c r="D16" s="558">
        <v>117.16499999999999</v>
      </c>
      <c r="E16" s="559">
        <v>-6.2945418853753016E-3</v>
      </c>
    </row>
    <row r="17" spans="1:5" s="392" customFormat="1" ht="15.75" thickBot="1">
      <c r="A17" s="867"/>
      <c r="B17" s="560" t="s">
        <v>54</v>
      </c>
      <c r="C17" s="561">
        <v>97.968571428571423</v>
      </c>
      <c r="D17" s="562">
        <v>96.541333333333341</v>
      </c>
      <c r="E17" s="563">
        <v>1.4783699851235546E-2</v>
      </c>
    </row>
    <row r="18" spans="1:5" ht="13.15" customHeight="1">
      <c r="A18" s="868" t="s">
        <v>59</v>
      </c>
      <c r="B18" s="564" t="s">
        <v>51</v>
      </c>
      <c r="C18" s="565">
        <v>99.484000000000009</v>
      </c>
      <c r="D18" s="554">
        <v>100.30800000000001</v>
      </c>
      <c r="E18" s="566">
        <v>-8.2146987279179927E-3</v>
      </c>
    </row>
    <row r="19" spans="1:5" ht="13.15" customHeight="1">
      <c r="A19" s="870"/>
      <c r="B19" s="556" t="s">
        <v>52</v>
      </c>
      <c r="C19" s="572">
        <v>167.97499999999999</v>
      </c>
      <c r="D19" s="573">
        <v>161.13</v>
      </c>
      <c r="E19" s="574">
        <v>4.2481226338980944E-2</v>
      </c>
    </row>
    <row r="20" spans="1:5" s="392" customFormat="1" ht="15.75" thickBot="1">
      <c r="A20" s="869"/>
      <c r="B20" s="567" t="s">
        <v>54</v>
      </c>
      <c r="C20" s="568">
        <v>119.05285714285712</v>
      </c>
      <c r="D20" s="569">
        <v>117.68571428571428</v>
      </c>
      <c r="E20" s="570">
        <v>1.1616897305170995E-2</v>
      </c>
    </row>
    <row r="21" spans="1:5" s="111" customFormat="1" ht="16.5" thickBot="1">
      <c r="A21" s="871" t="s">
        <v>78</v>
      </c>
      <c r="B21" s="872"/>
      <c r="C21" s="575">
        <v>149.09125000000006</v>
      </c>
      <c r="D21" s="576">
        <v>135.42153846153852</v>
      </c>
      <c r="E21" s="577">
        <v>0.10094193060983367</v>
      </c>
    </row>
    <row r="23" spans="1:5" ht="20.25" thickBot="1">
      <c r="A23" s="873" t="s">
        <v>79</v>
      </c>
      <c r="B23" s="873"/>
      <c r="C23" s="873"/>
      <c r="D23" s="873"/>
      <c r="E23" s="873"/>
    </row>
    <row r="24" spans="1:5" s="111" customFormat="1" ht="15.75" customHeight="1">
      <c r="A24" s="855" t="s">
        <v>80</v>
      </c>
      <c r="B24" s="578" t="s">
        <v>71</v>
      </c>
      <c r="C24" s="857" t="s">
        <v>72</v>
      </c>
      <c r="D24" s="857"/>
      <c r="E24" s="858" t="s">
        <v>73</v>
      </c>
    </row>
    <row r="25" spans="1:5" s="111" customFormat="1" ht="16.5" thickBot="1">
      <c r="A25" s="856"/>
      <c r="B25" s="579" t="s">
        <v>74</v>
      </c>
      <c r="C25" s="549" t="s">
        <v>75</v>
      </c>
      <c r="D25" s="550" t="s">
        <v>76</v>
      </c>
      <c r="E25" s="859"/>
    </row>
    <row r="26" spans="1:5" ht="13.15" customHeight="1">
      <c r="A26" s="868" t="s">
        <v>81</v>
      </c>
      <c r="B26" s="564" t="s">
        <v>51</v>
      </c>
      <c r="C26" s="565">
        <v>140.91333333333333</v>
      </c>
      <c r="D26" s="554">
        <v>131.87625</v>
      </c>
      <c r="E26" s="580">
        <v>6.8526996584550498E-2</v>
      </c>
    </row>
    <row r="27" spans="1:5" ht="13.15" customHeight="1">
      <c r="A27" s="866"/>
      <c r="B27" s="556" t="s">
        <v>52</v>
      </c>
      <c r="C27" s="557">
        <v>142.73999999999998</v>
      </c>
      <c r="D27" s="558">
        <v>137.00166666666667</v>
      </c>
      <c r="E27" s="581">
        <v>4.1885135217332996E-2</v>
      </c>
    </row>
    <row r="28" spans="1:5" ht="13.15" customHeight="1">
      <c r="A28" s="866"/>
      <c r="B28" s="556" t="s">
        <v>53</v>
      </c>
      <c r="C28" s="557">
        <v>224.46866666666665</v>
      </c>
      <c r="D28" s="558">
        <v>202.91866666666667</v>
      </c>
      <c r="E28" s="581">
        <v>0.10620018529591486</v>
      </c>
    </row>
    <row r="29" spans="1:5" s="392" customFormat="1" ht="15.75" thickBot="1">
      <c r="A29" s="869"/>
      <c r="B29" s="567" t="s">
        <v>54</v>
      </c>
      <c r="C29" s="568">
        <v>173.3310256410256</v>
      </c>
      <c r="D29" s="569">
        <v>161.50837837837835</v>
      </c>
      <c r="E29" s="582">
        <v>7.3201448626704732E-2</v>
      </c>
    </row>
    <row r="30" spans="1:5" ht="13.15" customHeight="1">
      <c r="A30" s="868" t="s">
        <v>82</v>
      </c>
      <c r="B30" s="564" t="s">
        <v>51</v>
      </c>
      <c r="C30" s="565">
        <v>112.76933333333331</v>
      </c>
      <c r="D30" s="554">
        <v>96.486458333333303</v>
      </c>
      <c r="E30" s="580">
        <v>0.16875813747611398</v>
      </c>
    </row>
    <row r="31" spans="1:5" ht="13.15" customHeight="1">
      <c r="A31" s="866"/>
      <c r="B31" s="556" t="s">
        <v>52</v>
      </c>
      <c r="C31" s="557">
        <v>179.58562499999999</v>
      </c>
      <c r="D31" s="558">
        <v>182.20933333333329</v>
      </c>
      <c r="E31" s="581">
        <v>-1.4399417885655134E-2</v>
      </c>
    </row>
    <row r="32" spans="1:5" ht="13.15" customHeight="1">
      <c r="A32" s="866"/>
      <c r="B32" s="556" t="s">
        <v>53</v>
      </c>
      <c r="C32" s="557">
        <v>199.39750000000001</v>
      </c>
      <c r="D32" s="558">
        <v>185.88499999999999</v>
      </c>
      <c r="E32" s="581">
        <v>7.2692793931732086E-2</v>
      </c>
    </row>
    <row r="33" spans="1:5" s="392" customFormat="1" ht="15.75" thickBot="1">
      <c r="A33" s="869"/>
      <c r="B33" s="567" t="s">
        <v>54</v>
      </c>
      <c r="C33" s="568">
        <v>134.5473846153846</v>
      </c>
      <c r="D33" s="569">
        <v>121.01537313432837</v>
      </c>
      <c r="E33" s="582">
        <v>0.11182059874356254</v>
      </c>
    </row>
    <row r="34" spans="1:5" s="111" customFormat="1" ht="16.5" thickBot="1">
      <c r="A34" s="874" t="s">
        <v>78</v>
      </c>
      <c r="B34" s="875"/>
      <c r="C34" s="583">
        <v>149.09125000000006</v>
      </c>
      <c r="D34" s="576">
        <v>135.42153846153852</v>
      </c>
      <c r="E34" s="584">
        <v>0.10094193060983367</v>
      </c>
    </row>
    <row r="36" spans="1:5" ht="20.25" thickBot="1">
      <c r="A36" s="876" t="s">
        <v>83</v>
      </c>
      <c r="B36" s="876"/>
      <c r="C36" s="876"/>
      <c r="D36" s="876"/>
      <c r="E36" s="876"/>
    </row>
    <row r="37" spans="1:5" ht="15">
      <c r="A37" s="877"/>
      <c r="B37" s="585"/>
      <c r="C37" s="879" t="s">
        <v>72</v>
      </c>
      <c r="D37" s="879"/>
      <c r="E37" s="880" t="s">
        <v>73</v>
      </c>
    </row>
    <row r="38" spans="1:5" ht="15.75" thickBot="1">
      <c r="A38" s="878"/>
      <c r="B38" s="586"/>
      <c r="C38" s="587" t="s">
        <v>75</v>
      </c>
      <c r="D38" s="588" t="s">
        <v>76</v>
      </c>
      <c r="E38" s="881"/>
    </row>
    <row r="39" spans="1:5" ht="15.75" thickBot="1">
      <c r="A39" s="589" t="s">
        <v>82</v>
      </c>
      <c r="B39" s="590" t="s">
        <v>54</v>
      </c>
      <c r="C39" s="591">
        <v>86.098333333333301</v>
      </c>
      <c r="D39" s="592">
        <v>81.928823529411773</v>
      </c>
      <c r="E39" s="593">
        <f>(C39-D39)/D39</f>
        <v>5.0891854957794046E-2</v>
      </c>
    </row>
    <row r="43" spans="1:5">
      <c r="C43" s="772"/>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Normal="100" workbookViewId="0">
      <selection sqref="A1:O1"/>
    </sheetView>
  </sheetViews>
  <sheetFormatPr defaultColWidth="13" defaultRowHeight="12.75"/>
  <cols>
    <col min="1" max="1" width="21.140625" style="595" bestFit="1" customWidth="1"/>
    <col min="2" max="2" width="30.28515625" style="595" bestFit="1" customWidth="1"/>
    <col min="3" max="14" width="12.85546875" style="595" bestFit="1" customWidth="1"/>
    <col min="15" max="15" width="16.5703125" style="613" customWidth="1"/>
    <col min="16" max="16384" width="13" style="595"/>
  </cols>
  <sheetData>
    <row r="1" spans="1:15" ht="24.95" customHeight="1" thickBot="1">
      <c r="A1" s="883" t="s">
        <v>84</v>
      </c>
      <c r="B1" s="884"/>
      <c r="C1" s="884"/>
      <c r="D1" s="884"/>
      <c r="E1" s="884"/>
      <c r="F1" s="884"/>
      <c r="G1" s="884"/>
      <c r="H1" s="884"/>
      <c r="I1" s="884"/>
      <c r="J1" s="884"/>
      <c r="K1" s="884"/>
      <c r="L1" s="884"/>
      <c r="M1" s="884"/>
      <c r="N1" s="884"/>
      <c r="O1" s="885"/>
    </row>
    <row r="2" spans="1:15">
      <c r="A2" s="886" t="s">
        <v>48</v>
      </c>
      <c r="B2" s="888" t="s">
        <v>85</v>
      </c>
      <c r="C2" s="596" t="s">
        <v>86</v>
      </c>
      <c r="D2" s="596" t="s">
        <v>87</v>
      </c>
      <c r="E2" s="596" t="s">
        <v>88</v>
      </c>
      <c r="F2" s="596" t="s">
        <v>89</v>
      </c>
      <c r="G2" s="596" t="s">
        <v>90</v>
      </c>
      <c r="H2" s="596" t="s">
        <v>91</v>
      </c>
      <c r="I2" s="596" t="s">
        <v>92</v>
      </c>
      <c r="J2" s="596" t="s">
        <v>93</v>
      </c>
      <c r="K2" s="596" t="s">
        <v>94</v>
      </c>
      <c r="L2" s="596" t="s">
        <v>95</v>
      </c>
      <c r="M2" s="596" t="s">
        <v>96</v>
      </c>
      <c r="N2" s="596" t="s">
        <v>97</v>
      </c>
      <c r="O2" s="597" t="s">
        <v>16</v>
      </c>
    </row>
    <row r="3" spans="1:15" ht="13.5" thickBot="1">
      <c r="A3" s="887"/>
      <c r="B3" s="889"/>
      <c r="C3" s="598" t="s">
        <v>98</v>
      </c>
      <c r="D3" s="598" t="s">
        <v>98</v>
      </c>
      <c r="E3" s="598" t="s">
        <v>98</v>
      </c>
      <c r="F3" s="598" t="s">
        <v>98</v>
      </c>
      <c r="G3" s="598" t="s">
        <v>98</v>
      </c>
      <c r="H3" s="598" t="s">
        <v>98</v>
      </c>
      <c r="I3" s="598" t="s">
        <v>98</v>
      </c>
      <c r="J3" s="598" t="s">
        <v>98</v>
      </c>
      <c r="K3" s="598" t="s">
        <v>98</v>
      </c>
      <c r="L3" s="598" t="s">
        <v>98</v>
      </c>
      <c r="M3" s="598" t="s">
        <v>98</v>
      </c>
      <c r="N3" s="598" t="s">
        <v>98</v>
      </c>
      <c r="O3" s="599" t="s">
        <v>98</v>
      </c>
    </row>
    <row r="4" spans="1:15" ht="13.5" thickBot="1">
      <c r="A4" s="890" t="s">
        <v>77</v>
      </c>
      <c r="B4" s="600" t="s">
        <v>51</v>
      </c>
      <c r="C4" s="601">
        <v>99.877499999999998</v>
      </c>
      <c r="D4" s="601">
        <v>100.16411764705882</v>
      </c>
      <c r="E4" s="601">
        <v>98.425294117647042</v>
      </c>
      <c r="F4" s="601">
        <v>100.28294117647059</v>
      </c>
      <c r="G4" s="601">
        <v>104.6670588235294</v>
      </c>
      <c r="H4" s="601">
        <v>132.16611111111109</v>
      </c>
      <c r="I4" s="601">
        <v>140.91333333333333</v>
      </c>
      <c r="J4" s="601"/>
      <c r="K4" s="601"/>
      <c r="L4" s="601"/>
      <c r="M4" s="601"/>
      <c r="N4" s="601"/>
      <c r="O4" s="602">
        <v>118.73</v>
      </c>
    </row>
    <row r="5" spans="1:15" ht="13.5" thickBot="1">
      <c r="A5" s="882"/>
      <c r="B5" s="603" t="s">
        <v>52</v>
      </c>
      <c r="C5" s="604">
        <v>118.602</v>
      </c>
      <c r="D5" s="604">
        <v>115.58799999999999</v>
      </c>
      <c r="E5" s="604">
        <v>110.306</v>
      </c>
      <c r="F5" s="604">
        <v>111.71600000000001</v>
      </c>
      <c r="G5" s="604">
        <v>115.15</v>
      </c>
      <c r="H5" s="604">
        <v>127.556</v>
      </c>
      <c r="I5" s="604">
        <v>143.602</v>
      </c>
      <c r="J5" s="604"/>
      <c r="K5" s="604"/>
      <c r="L5" s="604"/>
      <c r="M5" s="604"/>
      <c r="N5" s="604"/>
      <c r="O5" s="605">
        <v>120.36</v>
      </c>
    </row>
    <row r="6" spans="1:15" ht="13.5" thickBot="1">
      <c r="A6" s="882"/>
      <c r="B6" s="603" t="s">
        <v>53</v>
      </c>
      <c r="C6" s="604">
        <v>157.82933333333332</v>
      </c>
      <c r="D6" s="604">
        <v>151.958</v>
      </c>
      <c r="E6" s="604">
        <v>146.03399999999999</v>
      </c>
      <c r="F6" s="604">
        <v>157.24600000000001</v>
      </c>
      <c r="G6" s="604">
        <v>167.51600000000005</v>
      </c>
      <c r="H6" s="604">
        <v>209.40266666666668</v>
      </c>
      <c r="I6" s="604">
        <v>224.46866666666665</v>
      </c>
      <c r="J6" s="604"/>
      <c r="K6" s="604"/>
      <c r="L6" s="604"/>
      <c r="M6" s="604"/>
      <c r="N6" s="604"/>
      <c r="O6" s="605">
        <v>173.49</v>
      </c>
    </row>
    <row r="7" spans="1:15" s="609" customFormat="1" ht="15.75" thickBot="1">
      <c r="A7" s="882"/>
      <c r="B7" s="606" t="s">
        <v>54</v>
      </c>
      <c r="C7" s="607">
        <v>126.62472222222222</v>
      </c>
      <c r="D7" s="607">
        <v>123.24594594594593</v>
      </c>
      <c r="E7" s="607">
        <v>119.33162162162161</v>
      </c>
      <c r="F7" s="607">
        <v>124.92108108108108</v>
      </c>
      <c r="G7" s="607">
        <v>131.56297297297297</v>
      </c>
      <c r="H7" s="607">
        <v>162.04763157894735</v>
      </c>
      <c r="I7" s="607">
        <v>174.2494736842105</v>
      </c>
      <c r="J7" s="607"/>
      <c r="K7" s="607"/>
      <c r="L7" s="607"/>
      <c r="M7" s="607"/>
      <c r="N7" s="607"/>
      <c r="O7" s="608">
        <v>140.56</v>
      </c>
    </row>
    <row r="8" spans="1:15" ht="13.5" thickBot="1">
      <c r="A8" s="882" t="s">
        <v>55</v>
      </c>
      <c r="B8" s="603" t="s">
        <v>51</v>
      </c>
      <c r="C8" s="604">
        <v>108.39346153846155</v>
      </c>
      <c r="D8" s="604">
        <v>93.092307692307699</v>
      </c>
      <c r="E8" s="604">
        <v>101.34444444444446</v>
      </c>
      <c r="F8" s="604">
        <v>98.217692307692317</v>
      </c>
      <c r="G8" s="604">
        <v>103.08</v>
      </c>
      <c r="H8" s="604">
        <v>127.92159999999998</v>
      </c>
      <c r="I8" s="604">
        <v>128.29599999999999</v>
      </c>
      <c r="J8" s="604"/>
      <c r="K8" s="604"/>
      <c r="L8" s="604"/>
      <c r="M8" s="604"/>
      <c r="N8" s="604"/>
      <c r="O8" s="605">
        <v>111.91</v>
      </c>
    </row>
    <row r="9" spans="1:15" ht="13.5" thickBot="1">
      <c r="A9" s="882"/>
      <c r="B9" s="603" t="s">
        <v>52</v>
      </c>
      <c r="C9" s="604">
        <v>144.33500000000001</v>
      </c>
      <c r="D9" s="604">
        <v>125.56714285714284</v>
      </c>
      <c r="E9" s="604">
        <v>117.26857142857143</v>
      </c>
      <c r="F9" s="604">
        <v>123.21285714285715</v>
      </c>
      <c r="G9" s="604">
        <v>120.33285714285714</v>
      </c>
      <c r="H9" s="604">
        <v>138.42285714285714</v>
      </c>
      <c r="I9" s="604">
        <v>134.29571428571427</v>
      </c>
      <c r="J9" s="604"/>
      <c r="K9" s="604"/>
      <c r="L9" s="604"/>
      <c r="M9" s="604"/>
      <c r="N9" s="604"/>
      <c r="O9" s="605">
        <v>128.58000000000001</v>
      </c>
    </row>
    <row r="10" spans="1:15" s="609" customFormat="1" ht="15.75" thickBot="1">
      <c r="A10" s="882"/>
      <c r="B10" s="606" t="s">
        <v>54</v>
      </c>
      <c r="C10" s="607">
        <v>115.13249999999999</v>
      </c>
      <c r="D10" s="607">
        <v>99.980909090909108</v>
      </c>
      <c r="E10" s="607">
        <v>104.62294117647059</v>
      </c>
      <c r="F10" s="607">
        <v>103.51969696969698</v>
      </c>
      <c r="G10" s="607">
        <v>106.73969696969698</v>
      </c>
      <c r="H10" s="607">
        <v>130.21875</v>
      </c>
      <c r="I10" s="607">
        <v>129.60843749999998</v>
      </c>
      <c r="J10" s="607"/>
      <c r="K10" s="607"/>
      <c r="L10" s="607"/>
      <c r="M10" s="607"/>
      <c r="N10" s="607"/>
      <c r="O10" s="608">
        <v>114.3</v>
      </c>
    </row>
    <row r="11" spans="1:15" ht="13.5" thickBot="1">
      <c r="A11" s="882" t="s">
        <v>56</v>
      </c>
      <c r="B11" s="603" t="s">
        <v>51</v>
      </c>
      <c r="C11" s="604">
        <v>91.732000000000014</v>
      </c>
      <c r="D11" s="604">
        <v>86.84</v>
      </c>
      <c r="E11" s="604">
        <v>86.325999999999993</v>
      </c>
      <c r="F11" s="604">
        <v>78.954999999999998</v>
      </c>
      <c r="G11" s="604">
        <v>86.306000000000012</v>
      </c>
      <c r="H11" s="604">
        <v>92.283999999999992</v>
      </c>
      <c r="I11" s="604">
        <v>92.789999999999992</v>
      </c>
      <c r="J11" s="604"/>
      <c r="K11" s="604"/>
      <c r="L11" s="604"/>
      <c r="M11" s="604"/>
      <c r="N11" s="604"/>
      <c r="O11" s="605">
        <v>89.2</v>
      </c>
    </row>
    <row r="12" spans="1:15" ht="13.5" thickBot="1">
      <c r="A12" s="882"/>
      <c r="B12" s="603" t="s">
        <v>52</v>
      </c>
      <c r="C12" s="604">
        <v>197.44</v>
      </c>
      <c r="D12" s="604">
        <v>180.21999999999997</v>
      </c>
      <c r="E12" s="604">
        <v>185.34</v>
      </c>
      <c r="F12" s="604">
        <v>183.39600000000002</v>
      </c>
      <c r="G12" s="604">
        <v>222.202</v>
      </c>
      <c r="H12" s="604">
        <v>363.63400000000001</v>
      </c>
      <c r="I12" s="604">
        <v>285.678</v>
      </c>
      <c r="J12" s="604"/>
      <c r="K12" s="604"/>
      <c r="L12" s="604"/>
      <c r="M12" s="604"/>
      <c r="N12" s="604"/>
      <c r="O12" s="605">
        <v>231.13</v>
      </c>
    </row>
    <row r="13" spans="1:15" ht="13.5" thickBot="1">
      <c r="A13" s="882"/>
      <c r="B13" s="603" t="s">
        <v>53</v>
      </c>
      <c r="C13" s="604">
        <v>154.68333333333331</v>
      </c>
      <c r="D13" s="604">
        <v>144.49666666666667</v>
      </c>
      <c r="E13" s="604">
        <v>129.97666666666666</v>
      </c>
      <c r="F13" s="604">
        <v>141.29999999999998</v>
      </c>
      <c r="G13" s="604">
        <v>141.77666666666667</v>
      </c>
      <c r="H13" s="604">
        <v>243.76999999999998</v>
      </c>
      <c r="I13" s="604">
        <v>213.09</v>
      </c>
      <c r="J13" s="604"/>
      <c r="K13" s="604"/>
      <c r="L13" s="604"/>
      <c r="M13" s="604"/>
      <c r="N13" s="604"/>
      <c r="O13" s="605">
        <v>161.72999999999999</v>
      </c>
    </row>
    <row r="14" spans="1:15" s="609" customFormat="1" ht="15.75" thickBot="1">
      <c r="A14" s="882"/>
      <c r="B14" s="606" t="s">
        <v>54</v>
      </c>
      <c r="C14" s="607">
        <v>146.91615384615386</v>
      </c>
      <c r="D14" s="607">
        <v>136.06076923076924</v>
      </c>
      <c r="E14" s="607">
        <v>134.48153846153846</v>
      </c>
      <c r="F14" s="607">
        <v>138.05833333333331</v>
      </c>
      <c r="G14" s="607">
        <v>151.3746153846154</v>
      </c>
      <c r="H14" s="607">
        <v>230.59416666666667</v>
      </c>
      <c r="I14" s="607">
        <v>194.73923076923074</v>
      </c>
      <c r="J14" s="607"/>
      <c r="K14" s="607"/>
      <c r="L14" s="607"/>
      <c r="M14" s="607"/>
      <c r="N14" s="607"/>
      <c r="O14" s="608">
        <v>160.53</v>
      </c>
    </row>
    <row r="15" spans="1:15" ht="13.5" thickBot="1">
      <c r="A15" s="882" t="s">
        <v>57</v>
      </c>
      <c r="B15" s="603" t="s">
        <v>51</v>
      </c>
      <c r="C15" s="604">
        <v>96.47</v>
      </c>
      <c r="D15" s="604">
        <v>88.046999999999997</v>
      </c>
      <c r="E15" s="604">
        <v>89.737000000000009</v>
      </c>
      <c r="F15" s="604">
        <v>91.210999999999984</v>
      </c>
      <c r="G15" s="604">
        <v>89.816000000000003</v>
      </c>
      <c r="H15" s="604">
        <v>92.47</v>
      </c>
      <c r="I15" s="604">
        <v>90.584999999999994</v>
      </c>
      <c r="J15" s="604"/>
      <c r="K15" s="604"/>
      <c r="L15" s="604"/>
      <c r="M15" s="604"/>
      <c r="N15" s="604"/>
      <c r="O15" s="605">
        <v>91.19</v>
      </c>
    </row>
    <row r="16" spans="1:15" ht="13.5" thickBot="1">
      <c r="A16" s="882"/>
      <c r="B16" s="603" t="s">
        <v>58</v>
      </c>
      <c r="C16" s="604">
        <v>116.44999999999999</v>
      </c>
      <c r="D16" s="604">
        <v>110.4075</v>
      </c>
      <c r="E16" s="604">
        <v>116.3075</v>
      </c>
      <c r="F16" s="604">
        <v>111.565</v>
      </c>
      <c r="G16" s="604">
        <v>110.30250000000001</v>
      </c>
      <c r="H16" s="604">
        <v>116.83000000000001</v>
      </c>
      <c r="I16" s="604">
        <v>116.42749999999999</v>
      </c>
      <c r="J16" s="604"/>
      <c r="K16" s="604"/>
      <c r="L16" s="604"/>
      <c r="M16" s="604"/>
      <c r="N16" s="604"/>
      <c r="O16" s="605">
        <v>114.04</v>
      </c>
    </row>
    <row r="17" spans="1:15" s="609" customFormat="1" ht="15.75" thickBot="1">
      <c r="A17" s="882"/>
      <c r="B17" s="606" t="s">
        <v>54</v>
      </c>
      <c r="C17" s="607">
        <v>102.17857142857143</v>
      </c>
      <c r="D17" s="607">
        <v>94.435714285714297</v>
      </c>
      <c r="E17" s="607">
        <v>97.328571428571436</v>
      </c>
      <c r="F17" s="607">
        <v>97.026428571428568</v>
      </c>
      <c r="G17" s="607">
        <v>95.669285714285706</v>
      </c>
      <c r="H17" s="607">
        <v>99.429999999999993</v>
      </c>
      <c r="I17" s="607">
        <v>97.968571428571423</v>
      </c>
      <c r="J17" s="607"/>
      <c r="K17" s="607"/>
      <c r="L17" s="607"/>
      <c r="M17" s="607"/>
      <c r="N17" s="607"/>
      <c r="O17" s="608">
        <v>97.72</v>
      </c>
    </row>
    <row r="18" spans="1:15" ht="13.5" thickBot="1">
      <c r="A18" s="882" t="s">
        <v>59</v>
      </c>
      <c r="B18" s="603" t="s">
        <v>51</v>
      </c>
      <c r="C18" s="604">
        <v>101.70599999999999</v>
      </c>
      <c r="D18" s="604">
        <v>95.133999999999986</v>
      </c>
      <c r="E18" s="604">
        <v>93.58</v>
      </c>
      <c r="F18" s="604">
        <v>90.596000000000004</v>
      </c>
      <c r="G18" s="604">
        <v>95.488000000000014</v>
      </c>
      <c r="H18" s="604">
        <v>98.158000000000001</v>
      </c>
      <c r="I18" s="604">
        <v>99.484000000000009</v>
      </c>
      <c r="J18" s="604"/>
      <c r="K18" s="604"/>
      <c r="L18" s="604"/>
      <c r="M18" s="604"/>
      <c r="N18" s="604"/>
      <c r="O18" s="605">
        <v>96.31</v>
      </c>
    </row>
    <row r="19" spans="1:15" ht="13.5" thickBot="1">
      <c r="A19" s="882"/>
      <c r="B19" s="603" t="s">
        <v>52</v>
      </c>
      <c r="C19" s="604">
        <v>142.08500000000001</v>
      </c>
      <c r="D19" s="604">
        <v>127.66</v>
      </c>
      <c r="E19" s="604">
        <v>129.45500000000001</v>
      </c>
      <c r="F19" s="604">
        <v>132.18</v>
      </c>
      <c r="G19" s="604">
        <v>135.96</v>
      </c>
      <c r="H19" s="604">
        <v>158.24</v>
      </c>
      <c r="I19" s="604">
        <v>167.97499999999999</v>
      </c>
      <c r="J19" s="604"/>
      <c r="K19" s="604"/>
      <c r="L19" s="604"/>
      <c r="M19" s="604"/>
      <c r="N19" s="604"/>
      <c r="O19" s="605">
        <v>141.94</v>
      </c>
    </row>
    <row r="20" spans="1:15" s="609" customFormat="1" ht="15.75" thickBot="1">
      <c r="A20" s="882"/>
      <c r="B20" s="606" t="s">
        <v>54</v>
      </c>
      <c r="C20" s="607">
        <v>113.24285714285713</v>
      </c>
      <c r="D20" s="607">
        <v>104.42714285714285</v>
      </c>
      <c r="E20" s="607">
        <v>103.83</v>
      </c>
      <c r="F20" s="607">
        <v>102.47714285714288</v>
      </c>
      <c r="G20" s="607">
        <v>107.05142857142857</v>
      </c>
      <c r="H20" s="607">
        <v>115.32428571428572</v>
      </c>
      <c r="I20" s="607">
        <v>119.05285714285712</v>
      </c>
      <c r="J20" s="607"/>
      <c r="K20" s="607"/>
      <c r="L20" s="607"/>
      <c r="M20" s="607"/>
      <c r="N20" s="607"/>
      <c r="O20" s="608">
        <v>109.34</v>
      </c>
    </row>
    <row r="21" spans="1:15" s="612" customFormat="1" ht="16.5" thickBot="1">
      <c r="A21" s="891" t="s">
        <v>78</v>
      </c>
      <c r="B21" s="892"/>
      <c r="C21" s="610">
        <v>121.33176470588232</v>
      </c>
      <c r="D21" s="610">
        <v>112.3206730769231</v>
      </c>
      <c r="E21" s="610">
        <v>112.47733333333332</v>
      </c>
      <c r="F21" s="610">
        <v>114.27805825242717</v>
      </c>
      <c r="G21" s="610">
        <v>119.68115384615382</v>
      </c>
      <c r="H21" s="610">
        <v>148.45854368932044</v>
      </c>
      <c r="I21" s="610">
        <v>149.09125000000006</v>
      </c>
      <c r="J21" s="610"/>
      <c r="K21" s="610"/>
      <c r="L21" s="610"/>
      <c r="M21" s="610"/>
      <c r="N21" s="610"/>
      <c r="O21" s="611">
        <v>126.86</v>
      </c>
    </row>
    <row r="22" spans="1:15" ht="15" customHeight="1" thickBot="1"/>
    <row r="23" spans="1:15" ht="15.75" customHeight="1" thickBot="1">
      <c r="A23" s="614" t="s">
        <v>61</v>
      </c>
      <c r="B23" s="615" t="s">
        <v>54</v>
      </c>
      <c r="C23" s="616">
        <v>96.004444444444445</v>
      </c>
      <c r="D23" s="616">
        <v>84.326666666666654</v>
      </c>
      <c r="E23" s="616">
        <v>83.719999999999985</v>
      </c>
      <c r="F23" s="616">
        <v>84.001666666666679</v>
      </c>
      <c r="G23" s="616">
        <v>77.794444444444437</v>
      </c>
      <c r="H23" s="616">
        <v>80.930000000000007</v>
      </c>
      <c r="I23" s="616">
        <v>86.1</v>
      </c>
      <c r="J23" s="616"/>
      <c r="K23" s="616"/>
      <c r="L23" s="616"/>
      <c r="M23" s="616"/>
      <c r="N23" s="616"/>
      <c r="O23" s="617">
        <v>84.7</v>
      </c>
    </row>
    <row r="24" spans="1:15" ht="22.5" customHeight="1" thickBot="1"/>
    <row r="25" spans="1:15" ht="24.95" customHeight="1" thickBot="1">
      <c r="A25" s="883" t="s">
        <v>99</v>
      </c>
      <c r="B25" s="884"/>
      <c r="C25" s="884"/>
      <c r="D25" s="884"/>
      <c r="E25" s="884"/>
      <c r="F25" s="884"/>
      <c r="G25" s="884"/>
      <c r="H25" s="884"/>
      <c r="I25" s="884"/>
      <c r="J25" s="884"/>
      <c r="K25" s="884"/>
      <c r="L25" s="884"/>
      <c r="M25" s="884"/>
      <c r="N25" s="884"/>
      <c r="O25" s="885"/>
    </row>
    <row r="26" spans="1:15" ht="12.75" customHeight="1">
      <c r="A26" s="886" t="s">
        <v>48</v>
      </c>
      <c r="B26" s="888" t="s">
        <v>85</v>
      </c>
      <c r="C26" s="596" t="s">
        <v>100</v>
      </c>
      <c r="D26" s="596" t="s">
        <v>101</v>
      </c>
      <c r="E26" s="596" t="s">
        <v>102</v>
      </c>
      <c r="F26" s="596" t="s">
        <v>103</v>
      </c>
      <c r="G26" s="596" t="s">
        <v>104</v>
      </c>
      <c r="H26" s="596" t="s">
        <v>105</v>
      </c>
      <c r="I26" s="596" t="s">
        <v>106</v>
      </c>
      <c r="J26" s="596" t="s">
        <v>107</v>
      </c>
      <c r="K26" s="596" t="s">
        <v>108</v>
      </c>
      <c r="L26" s="596" t="s">
        <v>109</v>
      </c>
      <c r="M26" s="596" t="s">
        <v>110</v>
      </c>
      <c r="N26" s="596" t="s">
        <v>111</v>
      </c>
      <c r="O26" s="597" t="s">
        <v>16</v>
      </c>
    </row>
    <row r="27" spans="1:15" ht="13.5" thickBot="1">
      <c r="A27" s="887"/>
      <c r="B27" s="889"/>
      <c r="C27" s="598" t="s">
        <v>98</v>
      </c>
      <c r="D27" s="598" t="s">
        <v>98</v>
      </c>
      <c r="E27" s="598" t="s">
        <v>98</v>
      </c>
      <c r="F27" s="598" t="s">
        <v>98</v>
      </c>
      <c r="G27" s="598" t="s">
        <v>98</v>
      </c>
      <c r="H27" s="598" t="s">
        <v>98</v>
      </c>
      <c r="I27" s="598" t="s">
        <v>98</v>
      </c>
      <c r="J27" s="598" t="s">
        <v>98</v>
      </c>
      <c r="K27" s="598" t="s">
        <v>98</v>
      </c>
      <c r="L27" s="598" t="s">
        <v>98</v>
      </c>
      <c r="M27" s="598" t="s">
        <v>98</v>
      </c>
      <c r="N27" s="598" t="s">
        <v>98</v>
      </c>
      <c r="O27" s="599" t="s">
        <v>98</v>
      </c>
    </row>
    <row r="28" spans="1:15" ht="12.75" customHeight="1" thickBot="1">
      <c r="A28" s="890" t="s">
        <v>77</v>
      </c>
      <c r="B28" s="600" t="s">
        <v>51</v>
      </c>
      <c r="C28" s="601">
        <v>98.493125000000006</v>
      </c>
      <c r="D28" s="601">
        <v>97.47562499999998</v>
      </c>
      <c r="E28" s="601">
        <v>94.935625000000002</v>
      </c>
      <c r="F28" s="601">
        <v>96.634999999999991</v>
      </c>
      <c r="G28" s="601">
        <v>103.113125</v>
      </c>
      <c r="H28" s="601">
        <v>116.08562500000001</v>
      </c>
      <c r="I28" s="601">
        <v>131.87625</v>
      </c>
      <c r="J28" s="601"/>
      <c r="K28" s="601"/>
      <c r="L28" s="601"/>
      <c r="M28" s="601"/>
      <c r="N28" s="601"/>
      <c r="O28" s="602">
        <v>105.52</v>
      </c>
    </row>
    <row r="29" spans="1:15" ht="13.5" thickBot="1">
      <c r="A29" s="882"/>
      <c r="B29" s="603" t="s">
        <v>52</v>
      </c>
      <c r="C29" s="604">
        <v>107.54</v>
      </c>
      <c r="D29" s="604">
        <v>112.18199999999999</v>
      </c>
      <c r="E29" s="604">
        <v>107.81199999999998</v>
      </c>
      <c r="F29" s="604">
        <v>109.28000000000002</v>
      </c>
      <c r="G29" s="604">
        <v>113.998</v>
      </c>
      <c r="H29" s="604">
        <v>120.056</v>
      </c>
      <c r="I29" s="604">
        <v>136.44200000000001</v>
      </c>
      <c r="J29" s="604"/>
      <c r="K29" s="604"/>
      <c r="L29" s="604"/>
      <c r="M29" s="604"/>
      <c r="N29" s="604"/>
      <c r="O29" s="605">
        <v>115.33</v>
      </c>
    </row>
    <row r="30" spans="1:15" ht="13.5" thickBot="1">
      <c r="A30" s="882"/>
      <c r="B30" s="603" t="s">
        <v>53</v>
      </c>
      <c r="C30" s="604">
        <v>151.28466666666665</v>
      </c>
      <c r="D30" s="604">
        <v>149.41866666666667</v>
      </c>
      <c r="E30" s="604">
        <v>144.87599999999995</v>
      </c>
      <c r="F30" s="604">
        <v>149.41800000000001</v>
      </c>
      <c r="G30" s="604">
        <v>160.77199999999999</v>
      </c>
      <c r="H30" s="604">
        <v>193.74600000000004</v>
      </c>
      <c r="I30" s="604">
        <v>202.91866666666667</v>
      </c>
      <c r="J30" s="604"/>
      <c r="K30" s="604"/>
      <c r="L30" s="604"/>
      <c r="M30" s="604"/>
      <c r="N30" s="604"/>
      <c r="O30" s="605">
        <v>164.63</v>
      </c>
    </row>
    <row r="31" spans="1:15" ht="15" thickBot="1">
      <c r="A31" s="882"/>
      <c r="B31" s="606" t="s">
        <v>54</v>
      </c>
      <c r="C31" s="607">
        <v>121.74611111111108</v>
      </c>
      <c r="D31" s="607">
        <v>121.16111111111111</v>
      </c>
      <c r="E31" s="607">
        <v>117.5325</v>
      </c>
      <c r="F31" s="607">
        <v>120.38416666666669</v>
      </c>
      <c r="G31" s="607">
        <v>128.64944444444441</v>
      </c>
      <c r="H31" s="607">
        <v>148.9955555555556</v>
      </c>
      <c r="I31" s="607">
        <v>162.11138888888888</v>
      </c>
      <c r="J31" s="607"/>
      <c r="K31" s="607"/>
      <c r="L31" s="607"/>
      <c r="M31" s="607"/>
      <c r="N31" s="607"/>
      <c r="O31" s="608">
        <v>131.51</v>
      </c>
    </row>
    <row r="32" spans="1:15" ht="13.5" thickBot="1">
      <c r="A32" s="882" t="s">
        <v>55</v>
      </c>
      <c r="B32" s="603" t="s">
        <v>51</v>
      </c>
      <c r="C32" s="604">
        <v>108.29448275862066</v>
      </c>
      <c r="D32" s="604">
        <v>99.575000000000031</v>
      </c>
      <c r="E32" s="604">
        <v>95.824285714285708</v>
      </c>
      <c r="F32" s="604">
        <v>93.985357142857154</v>
      </c>
      <c r="G32" s="604">
        <v>101.17857142857143</v>
      </c>
      <c r="H32" s="604">
        <v>107.99115384615385</v>
      </c>
      <c r="I32" s="604">
        <v>100.07461538461538</v>
      </c>
      <c r="J32" s="604"/>
      <c r="K32" s="604"/>
      <c r="L32" s="604"/>
      <c r="M32" s="604"/>
      <c r="N32" s="604"/>
      <c r="O32" s="605">
        <v>99.7</v>
      </c>
    </row>
    <row r="33" spans="1:15" ht="13.5" thickBot="1">
      <c r="A33" s="882"/>
      <c r="B33" s="603" t="s">
        <v>52</v>
      </c>
      <c r="C33" s="604">
        <v>145.92333333333337</v>
      </c>
      <c r="D33" s="604">
        <v>130.23833333333334</v>
      </c>
      <c r="E33" s="604">
        <v>134.22499999999999</v>
      </c>
      <c r="F33" s="604">
        <v>127.69166666666666</v>
      </c>
      <c r="G33" s="604">
        <v>133.09333333333333</v>
      </c>
      <c r="H33" s="604">
        <v>144.41166666666666</v>
      </c>
      <c r="I33" s="604">
        <v>138.16999999999999</v>
      </c>
      <c r="J33" s="604"/>
      <c r="K33" s="604"/>
      <c r="L33" s="604"/>
      <c r="M33" s="604"/>
      <c r="N33" s="604"/>
      <c r="O33" s="605">
        <v>136.25</v>
      </c>
    </row>
    <row r="34" spans="1:15" ht="15" thickBot="1">
      <c r="A34" s="882"/>
      <c r="B34" s="606" t="s">
        <v>54</v>
      </c>
      <c r="C34" s="607">
        <v>114.74514285714282</v>
      </c>
      <c r="D34" s="607">
        <v>104.98617647058825</v>
      </c>
      <c r="E34" s="607">
        <v>102.60088235294118</v>
      </c>
      <c r="F34" s="607">
        <v>99.933529411764681</v>
      </c>
      <c r="G34" s="607">
        <v>106.81058823529411</v>
      </c>
      <c r="H34" s="607">
        <v>114.82</v>
      </c>
      <c r="I34" s="607">
        <v>107.21750000000002</v>
      </c>
      <c r="J34" s="607"/>
      <c r="K34" s="607"/>
      <c r="L34" s="607"/>
      <c r="M34" s="607"/>
      <c r="N34" s="607"/>
      <c r="O34" s="608">
        <v>105.79</v>
      </c>
    </row>
    <row r="35" spans="1:15" ht="13.5" thickBot="1">
      <c r="A35" s="882" t="s">
        <v>56</v>
      </c>
      <c r="B35" s="603" t="s">
        <v>51</v>
      </c>
      <c r="C35" s="604">
        <v>102.99666666666667</v>
      </c>
      <c r="D35" s="604">
        <v>99.006666666666675</v>
      </c>
      <c r="E35" s="604">
        <v>91.74</v>
      </c>
      <c r="F35" s="604">
        <v>93.87166666666667</v>
      </c>
      <c r="G35" s="604">
        <v>94.138333333333335</v>
      </c>
      <c r="H35" s="604">
        <v>95.721666666666678</v>
      </c>
      <c r="I35" s="604">
        <v>91.401666666666657</v>
      </c>
      <c r="J35" s="604"/>
      <c r="K35" s="604"/>
      <c r="L35" s="604"/>
      <c r="M35" s="604"/>
      <c r="N35" s="604"/>
      <c r="O35" s="605">
        <v>95.55</v>
      </c>
    </row>
    <row r="36" spans="1:15" ht="13.5" thickBot="1">
      <c r="A36" s="882"/>
      <c r="B36" s="603" t="s">
        <v>52</v>
      </c>
      <c r="C36" s="604">
        <v>168.54</v>
      </c>
      <c r="D36" s="604">
        <v>150.10250000000002</v>
      </c>
      <c r="E36" s="604">
        <v>140.9425</v>
      </c>
      <c r="F36" s="604">
        <v>137.215</v>
      </c>
      <c r="G36" s="604">
        <v>163.5925</v>
      </c>
      <c r="H36" s="604">
        <v>227.185</v>
      </c>
      <c r="I36" s="604">
        <v>282.358</v>
      </c>
      <c r="J36" s="604"/>
      <c r="K36" s="604"/>
      <c r="L36" s="604"/>
      <c r="M36" s="604"/>
      <c r="N36" s="604"/>
      <c r="O36" s="605">
        <v>263.60000000000002</v>
      </c>
    </row>
    <row r="37" spans="1:15" ht="13.5" thickBot="1">
      <c r="A37" s="882"/>
      <c r="B37" s="603" t="s">
        <v>53</v>
      </c>
      <c r="C37" s="604">
        <v>159.66666666666666</v>
      </c>
      <c r="D37" s="604">
        <v>136.79333333333332</v>
      </c>
      <c r="E37" s="604">
        <v>133.31666666666669</v>
      </c>
      <c r="F37" s="604">
        <v>139.56666666666669</v>
      </c>
      <c r="G37" s="604">
        <v>148.67666666666665</v>
      </c>
      <c r="H37" s="604">
        <v>206.04999999999998</v>
      </c>
      <c r="I37" s="604">
        <v>194.91666666666666</v>
      </c>
      <c r="J37" s="604"/>
      <c r="K37" s="604"/>
      <c r="L37" s="604"/>
      <c r="M37" s="604"/>
      <c r="N37" s="604"/>
      <c r="O37" s="605">
        <v>159.86000000000001</v>
      </c>
    </row>
    <row r="38" spans="1:15" ht="15" thickBot="1">
      <c r="A38" s="882"/>
      <c r="B38" s="606" t="s">
        <v>54</v>
      </c>
      <c r="C38" s="607">
        <v>136.24153846153845</v>
      </c>
      <c r="D38" s="607">
        <v>123.44846153846152</v>
      </c>
      <c r="E38" s="607">
        <v>116.47384615384615</v>
      </c>
      <c r="F38" s="607">
        <v>117.7530769230769</v>
      </c>
      <c r="G38" s="607">
        <v>128.09461538461539</v>
      </c>
      <c r="H38" s="607">
        <v>161.63230769230771</v>
      </c>
      <c r="I38" s="607">
        <v>181.78214285714287</v>
      </c>
      <c r="J38" s="607"/>
      <c r="K38" s="607"/>
      <c r="L38" s="607"/>
      <c r="M38" s="607"/>
      <c r="N38" s="607"/>
      <c r="O38" s="608">
        <v>169.35</v>
      </c>
    </row>
    <row r="39" spans="1:15" ht="13.5" thickBot="1">
      <c r="A39" s="882" t="s">
        <v>57</v>
      </c>
      <c r="B39" s="603" t="s">
        <v>51</v>
      </c>
      <c r="C39" s="604">
        <v>100.12272727272726</v>
      </c>
      <c r="D39" s="604">
        <v>92.920909090909092</v>
      </c>
      <c r="E39" s="604">
        <v>96.258181818181811</v>
      </c>
      <c r="F39" s="604">
        <v>95.182727272727249</v>
      </c>
      <c r="G39" s="604">
        <v>98.297000000000011</v>
      </c>
      <c r="H39" s="604">
        <v>91.668000000000006</v>
      </c>
      <c r="I39" s="604">
        <v>89.041818181818186</v>
      </c>
      <c r="J39" s="604"/>
      <c r="K39" s="604"/>
      <c r="L39" s="604"/>
      <c r="M39" s="604"/>
      <c r="N39" s="604"/>
      <c r="O39" s="605">
        <v>92.94</v>
      </c>
    </row>
    <row r="40" spans="1:15" ht="13.5" thickBot="1">
      <c r="A40" s="882"/>
      <c r="B40" s="603" t="s">
        <v>58</v>
      </c>
      <c r="C40" s="604">
        <v>123.47750000000001</v>
      </c>
      <c r="D40" s="604">
        <v>118.6225</v>
      </c>
      <c r="E40" s="604">
        <v>119.9225</v>
      </c>
      <c r="F40" s="604">
        <v>119.7225</v>
      </c>
      <c r="G40" s="604">
        <v>118.63</v>
      </c>
      <c r="H40" s="604">
        <v>117.255</v>
      </c>
      <c r="I40" s="604">
        <v>117.16499999999999</v>
      </c>
      <c r="J40" s="604"/>
      <c r="K40" s="604"/>
      <c r="L40" s="604"/>
      <c r="M40" s="604"/>
      <c r="N40" s="604"/>
      <c r="O40" s="605">
        <v>119.26</v>
      </c>
    </row>
    <row r="41" spans="1:15" ht="15" thickBot="1">
      <c r="A41" s="882"/>
      <c r="B41" s="606" t="s">
        <v>54</v>
      </c>
      <c r="C41" s="607">
        <v>106.35066666666668</v>
      </c>
      <c r="D41" s="607">
        <v>99.774666666666647</v>
      </c>
      <c r="E41" s="607">
        <v>102.56866666666669</v>
      </c>
      <c r="F41" s="607">
        <v>101.72666666666666</v>
      </c>
      <c r="G41" s="607">
        <v>104.10642857142857</v>
      </c>
      <c r="H41" s="607">
        <v>98.978571428571442</v>
      </c>
      <c r="I41" s="607">
        <v>96.541333333333341</v>
      </c>
      <c r="J41" s="607"/>
      <c r="K41" s="607"/>
      <c r="L41" s="607"/>
      <c r="M41" s="607"/>
      <c r="N41" s="607"/>
      <c r="O41" s="608">
        <v>99.52</v>
      </c>
    </row>
    <row r="42" spans="1:15" ht="13.5" thickBot="1">
      <c r="A42" s="882" t="s">
        <v>59</v>
      </c>
      <c r="B42" s="603" t="s">
        <v>51</v>
      </c>
      <c r="C42" s="604">
        <v>104.53200000000001</v>
      </c>
      <c r="D42" s="604">
        <v>99.713999999999984</v>
      </c>
      <c r="E42" s="604">
        <v>96.277999999999992</v>
      </c>
      <c r="F42" s="604">
        <v>100.08</v>
      </c>
      <c r="G42" s="604">
        <v>100.702</v>
      </c>
      <c r="H42" s="604">
        <v>114.21</v>
      </c>
      <c r="I42" s="604">
        <v>100.30800000000001</v>
      </c>
      <c r="J42" s="604"/>
      <c r="K42" s="604"/>
      <c r="L42" s="604"/>
      <c r="M42" s="604"/>
      <c r="N42" s="604"/>
      <c r="O42" s="605">
        <v>102.26</v>
      </c>
    </row>
    <row r="43" spans="1:15" ht="13.5" thickBot="1">
      <c r="A43" s="882"/>
      <c r="B43" s="603" t="s">
        <v>52</v>
      </c>
      <c r="C43" s="604">
        <v>162.69999999999999</v>
      </c>
      <c r="D43" s="604">
        <v>123.24000000000001</v>
      </c>
      <c r="E43" s="604">
        <v>129.87</v>
      </c>
      <c r="F43" s="604">
        <v>122.655</v>
      </c>
      <c r="G43" s="604">
        <v>132.33499999999998</v>
      </c>
      <c r="H43" s="604">
        <v>146.435</v>
      </c>
      <c r="I43" s="604">
        <v>161.13</v>
      </c>
      <c r="J43" s="604"/>
      <c r="K43" s="604"/>
      <c r="L43" s="604"/>
      <c r="M43" s="604"/>
      <c r="N43" s="604"/>
      <c r="O43" s="605">
        <v>139.77000000000001</v>
      </c>
    </row>
    <row r="44" spans="1:15" ht="15" thickBot="1">
      <c r="A44" s="882"/>
      <c r="B44" s="606" t="s">
        <v>54</v>
      </c>
      <c r="C44" s="607">
        <v>121.15142857142857</v>
      </c>
      <c r="D44" s="607">
        <v>106.4357142857143</v>
      </c>
      <c r="E44" s="607">
        <v>105.87571428571427</v>
      </c>
      <c r="F44" s="607">
        <v>106.53</v>
      </c>
      <c r="G44" s="607">
        <v>109.74000000000001</v>
      </c>
      <c r="H44" s="607">
        <v>123.41714285714285</v>
      </c>
      <c r="I44" s="607">
        <v>117.68571428571428</v>
      </c>
      <c r="J44" s="607"/>
      <c r="K44" s="607"/>
      <c r="L44" s="607"/>
      <c r="M44" s="607"/>
      <c r="N44" s="607"/>
      <c r="O44" s="608">
        <v>112.98</v>
      </c>
    </row>
    <row r="45" spans="1:15" ht="15.75" thickBot="1">
      <c r="A45" s="891" t="s">
        <v>78</v>
      </c>
      <c r="B45" s="892"/>
      <c r="C45" s="610">
        <v>118.99433962264155</v>
      </c>
      <c r="D45" s="610">
        <v>112.16980952380945</v>
      </c>
      <c r="E45" s="610">
        <v>109.65161904761901</v>
      </c>
      <c r="F45" s="610">
        <v>109.8473333333333</v>
      </c>
      <c r="G45" s="610">
        <v>116.86384615384621</v>
      </c>
      <c r="H45" s="610">
        <v>131.2639215686275</v>
      </c>
      <c r="I45" s="610">
        <v>135.42153846153852</v>
      </c>
      <c r="J45" s="610"/>
      <c r="K45" s="610"/>
      <c r="L45" s="610"/>
      <c r="M45" s="610"/>
      <c r="N45" s="610"/>
      <c r="O45" s="611">
        <v>121.99</v>
      </c>
    </row>
    <row r="46" spans="1:15" ht="15" customHeight="1" thickBot="1"/>
    <row r="47" spans="1:15" ht="15.75" customHeight="1" thickBot="1">
      <c r="A47" s="614" t="s">
        <v>61</v>
      </c>
      <c r="B47" s="615" t="s">
        <v>54</v>
      </c>
      <c r="C47" s="616">
        <v>100.77000000000001</v>
      </c>
      <c r="D47" s="616">
        <v>93.660555555555561</v>
      </c>
      <c r="E47" s="616">
        <v>90.801111111111112</v>
      </c>
      <c r="F47" s="616">
        <v>91.185555555555553</v>
      </c>
      <c r="G47" s="616">
        <v>92.520588235294113</v>
      </c>
      <c r="H47" s="616">
        <v>78.790000000000006</v>
      </c>
      <c r="I47" s="616">
        <v>81.93</v>
      </c>
      <c r="J47" s="616"/>
      <c r="K47" s="616"/>
      <c r="L47" s="616"/>
      <c r="M47" s="616"/>
      <c r="N47" s="616"/>
      <c r="O47" s="617">
        <v>89.94</v>
      </c>
    </row>
    <row r="48" spans="1:15" ht="22.5" customHeight="1" thickBot="1"/>
    <row r="49" spans="1:15" ht="24.95" customHeight="1" thickBot="1">
      <c r="A49" s="883" t="s">
        <v>112</v>
      </c>
      <c r="B49" s="884"/>
      <c r="C49" s="884"/>
      <c r="D49" s="884"/>
      <c r="E49" s="884"/>
      <c r="F49" s="884"/>
      <c r="G49" s="884"/>
      <c r="H49" s="884"/>
      <c r="I49" s="884"/>
      <c r="J49" s="884"/>
      <c r="K49" s="884"/>
      <c r="L49" s="884"/>
      <c r="M49" s="884"/>
      <c r="N49" s="884"/>
      <c r="O49" s="885"/>
    </row>
    <row r="50" spans="1:15" ht="12.75" customHeight="1">
      <c r="A50" s="895" t="s">
        <v>48</v>
      </c>
      <c r="B50" s="897" t="s">
        <v>85</v>
      </c>
      <c r="C50" s="897" t="s">
        <v>113</v>
      </c>
      <c r="D50" s="897" t="s">
        <v>114</v>
      </c>
      <c r="E50" s="897" t="s">
        <v>115</v>
      </c>
      <c r="F50" s="897" t="s">
        <v>116</v>
      </c>
      <c r="G50" s="897" t="s">
        <v>117</v>
      </c>
      <c r="H50" s="897" t="s">
        <v>118</v>
      </c>
      <c r="I50" s="897" t="s">
        <v>119</v>
      </c>
      <c r="J50" s="897" t="s">
        <v>120</v>
      </c>
      <c r="K50" s="897" t="s">
        <v>121</v>
      </c>
      <c r="L50" s="897" t="s">
        <v>122</v>
      </c>
      <c r="M50" s="897" t="s">
        <v>123</v>
      </c>
      <c r="N50" s="897" t="s">
        <v>124</v>
      </c>
      <c r="O50" s="618" t="s">
        <v>16</v>
      </c>
    </row>
    <row r="51" spans="1:15" ht="13.5" thickBot="1">
      <c r="A51" s="896"/>
      <c r="B51" s="898"/>
      <c r="C51" s="898"/>
      <c r="D51" s="898"/>
      <c r="E51" s="898"/>
      <c r="F51" s="898"/>
      <c r="G51" s="898"/>
      <c r="H51" s="898"/>
      <c r="I51" s="898"/>
      <c r="J51" s="898"/>
      <c r="K51" s="898"/>
      <c r="L51" s="898"/>
      <c r="M51" s="898"/>
      <c r="N51" s="898"/>
      <c r="O51" s="619" t="s">
        <v>98</v>
      </c>
    </row>
    <row r="52" spans="1:15" ht="13.5" thickBot="1">
      <c r="A52" s="893" t="s">
        <v>77</v>
      </c>
      <c r="B52" s="620" t="s">
        <v>51</v>
      </c>
      <c r="C52" s="621">
        <v>1.4055549562469374E-2</v>
      </c>
      <c r="D52" s="621">
        <v>2.7581178854291392E-2</v>
      </c>
      <c r="E52" s="621">
        <v>3.6758267696105018E-2</v>
      </c>
      <c r="F52" s="621">
        <v>3.7749688792576147E-2</v>
      </c>
      <c r="G52" s="621">
        <v>1.5070184552445728E-2</v>
      </c>
      <c r="H52" s="621">
        <v>0.13852263026633216</v>
      </c>
      <c r="I52" s="621">
        <v>6.8526996584550498E-2</v>
      </c>
      <c r="J52" s="621"/>
      <c r="K52" s="621"/>
      <c r="L52" s="621"/>
      <c r="M52" s="621"/>
      <c r="N52" s="621"/>
      <c r="O52" s="622">
        <v>0.12518953752843071</v>
      </c>
    </row>
    <row r="53" spans="1:15" ht="13.5" thickBot="1">
      <c r="A53" s="894"/>
      <c r="B53" s="623" t="s">
        <v>52</v>
      </c>
      <c r="C53" s="624">
        <v>0.1028640505858285</v>
      </c>
      <c r="D53" s="624">
        <v>3.0361377048011323E-2</v>
      </c>
      <c r="E53" s="624">
        <v>2.3132860906021728E-2</v>
      </c>
      <c r="F53" s="624">
        <v>2.2291361639824234E-2</v>
      </c>
      <c r="G53" s="624">
        <v>1.0105440446323628E-2</v>
      </c>
      <c r="H53" s="624">
        <v>6.2470846938095556E-2</v>
      </c>
      <c r="I53" s="624">
        <v>5.2476510165491534E-2</v>
      </c>
      <c r="J53" s="624"/>
      <c r="K53" s="624"/>
      <c r="L53" s="624"/>
      <c r="M53" s="624"/>
      <c r="N53" s="624"/>
      <c r="O53" s="625">
        <v>4.3613977282580429E-2</v>
      </c>
    </row>
    <row r="54" spans="1:15" ht="13.5" thickBot="1">
      <c r="A54" s="894"/>
      <c r="B54" s="623" t="s">
        <v>53</v>
      </c>
      <c r="C54" s="626">
        <v>4.3260608036945841E-2</v>
      </c>
      <c r="D54" s="624">
        <v>1.6994752998286681E-2</v>
      </c>
      <c r="E54" s="624">
        <v>7.9930423258513777E-3</v>
      </c>
      <c r="F54" s="624">
        <v>5.2389939632440555E-2</v>
      </c>
      <c r="G54" s="624">
        <v>4.1947602816411175E-2</v>
      </c>
      <c r="H54" s="624">
        <v>8.081027049160569E-2</v>
      </c>
      <c r="I54" s="624">
        <v>0.10620018529591486</v>
      </c>
      <c r="J54" s="624"/>
      <c r="K54" s="624"/>
      <c r="L54" s="624"/>
      <c r="M54" s="624"/>
      <c r="N54" s="624"/>
      <c r="O54" s="625">
        <v>5.3817651703820774E-2</v>
      </c>
    </row>
    <row r="55" spans="1:15" ht="15" thickBot="1">
      <c r="A55" s="894"/>
      <c r="B55" s="627" t="s">
        <v>54</v>
      </c>
      <c r="C55" s="628">
        <v>4.0072007775744864E-2</v>
      </c>
      <c r="D55" s="628">
        <v>1.7207128720723924E-2</v>
      </c>
      <c r="E55" s="628">
        <v>1.5307439402902251E-2</v>
      </c>
      <c r="F55" s="628">
        <v>3.7686969474787495E-2</v>
      </c>
      <c r="G55" s="628">
        <v>2.26470354466764E-2</v>
      </c>
      <c r="H55" s="628">
        <v>8.7600438648823012E-2</v>
      </c>
      <c r="I55" s="628">
        <v>7.4874966395118966E-2</v>
      </c>
      <c r="J55" s="628"/>
      <c r="K55" s="628"/>
      <c r="L55" s="628"/>
      <c r="M55" s="628"/>
      <c r="N55" s="628"/>
      <c r="O55" s="629">
        <v>6.881605961523847E-2</v>
      </c>
    </row>
    <row r="56" spans="1:15" ht="13.5" thickBot="1">
      <c r="A56" s="894" t="s">
        <v>55</v>
      </c>
      <c r="B56" s="623" t="s">
        <v>51</v>
      </c>
      <c r="C56" s="624">
        <v>9.1397804689188672E-4</v>
      </c>
      <c r="D56" s="624">
        <v>-6.5103613434017882E-2</v>
      </c>
      <c r="E56" s="624">
        <v>5.7607094996960644E-2</v>
      </c>
      <c r="F56" s="624">
        <v>4.5031857020046646E-2</v>
      </c>
      <c r="G56" s="624">
        <v>1.8792799152841475E-2</v>
      </c>
      <c r="H56" s="624">
        <v>0.18455628488088394</v>
      </c>
      <c r="I56" s="624">
        <v>0.28200342821125768</v>
      </c>
      <c r="J56" s="624"/>
      <c r="K56" s="624"/>
      <c r="L56" s="624"/>
      <c r="M56" s="624"/>
      <c r="N56" s="624"/>
      <c r="O56" s="625">
        <v>0.12246740220661979</v>
      </c>
    </row>
    <row r="57" spans="1:15" ht="13.5" thickBot="1">
      <c r="A57" s="894"/>
      <c r="B57" s="623" t="s">
        <v>52</v>
      </c>
      <c r="C57" s="624">
        <v>-1.0884711149690703E-2</v>
      </c>
      <c r="D57" s="624">
        <v>-3.5866479220330698E-2</v>
      </c>
      <c r="E57" s="624">
        <v>-0.12632839315648026</v>
      </c>
      <c r="F57" s="624">
        <v>-3.5075190423359784E-2</v>
      </c>
      <c r="G57" s="624">
        <v>-9.5876148495864039E-2</v>
      </c>
      <c r="H57" s="624">
        <v>-4.1470399601667839E-2</v>
      </c>
      <c r="I57" s="624">
        <v>-2.8039992142185128E-2</v>
      </c>
      <c r="J57" s="624"/>
      <c r="K57" s="624"/>
      <c r="L57" s="624"/>
      <c r="M57" s="624"/>
      <c r="N57" s="624"/>
      <c r="O57" s="625">
        <v>-5.6293577981651285E-2</v>
      </c>
    </row>
    <row r="58" spans="1:15" ht="15" thickBot="1">
      <c r="A58" s="894"/>
      <c r="B58" s="627" t="s">
        <v>54</v>
      </c>
      <c r="C58" s="628">
        <v>3.3758042668475059E-3</v>
      </c>
      <c r="D58" s="628">
        <v>-4.7675489744893787E-2</v>
      </c>
      <c r="E58" s="628">
        <v>1.9708006180430681E-2</v>
      </c>
      <c r="F58" s="628">
        <v>3.5885528901475158E-2</v>
      </c>
      <c r="G58" s="628">
        <v>-6.6371009436778905E-4</v>
      </c>
      <c r="H58" s="628">
        <v>0.1341120884863265</v>
      </c>
      <c r="I58" s="628">
        <v>0.20883659383962469</v>
      </c>
      <c r="J58" s="628"/>
      <c r="K58" s="628"/>
      <c r="L58" s="628"/>
      <c r="M58" s="628"/>
      <c r="N58" s="628"/>
      <c r="O58" s="629">
        <v>8.0442385858776735E-2</v>
      </c>
    </row>
    <row r="59" spans="1:15" ht="13.5" thickBot="1">
      <c r="A59" s="894" t="s">
        <v>56</v>
      </c>
      <c r="B59" s="623" t="s">
        <v>51</v>
      </c>
      <c r="C59" s="624">
        <v>-0.10936923525033163</v>
      </c>
      <c r="D59" s="624">
        <v>-0.12288734765335671</v>
      </c>
      <c r="E59" s="624">
        <v>-5.9014606496620901E-2</v>
      </c>
      <c r="F59" s="624">
        <v>-0.15890488787884172</v>
      </c>
      <c r="G59" s="624">
        <v>-8.3200254943965338E-2</v>
      </c>
      <c r="H59" s="624">
        <v>-3.5913150975919968E-2</v>
      </c>
      <c r="I59" s="624">
        <v>1.5189365620612341E-2</v>
      </c>
      <c r="J59" s="624"/>
      <c r="K59" s="624"/>
      <c r="L59" s="624"/>
      <c r="M59" s="624"/>
      <c r="N59" s="624"/>
      <c r="O59" s="625">
        <v>-6.6457352171637826E-2</v>
      </c>
    </row>
    <row r="60" spans="1:15" ht="13.5" thickBot="1">
      <c r="A60" s="894"/>
      <c r="B60" s="623" t="s">
        <v>52</v>
      </c>
      <c r="C60" s="624">
        <v>0.1714726474427436</v>
      </c>
      <c r="D60" s="624">
        <v>0.20064622507952862</v>
      </c>
      <c r="E60" s="624">
        <v>0.31500434574383179</v>
      </c>
      <c r="F60" s="624">
        <v>0.33655941405822987</v>
      </c>
      <c r="G60" s="624">
        <v>0.35826520164432962</v>
      </c>
      <c r="H60" s="624">
        <v>0.60060743446970533</v>
      </c>
      <c r="I60" s="624">
        <v>1.175812266696886E-2</v>
      </c>
      <c r="J60" s="624"/>
      <c r="K60" s="624"/>
      <c r="L60" s="624"/>
      <c r="M60" s="624"/>
      <c r="N60" s="624"/>
      <c r="O60" s="625">
        <v>-0.12317905918057673</v>
      </c>
    </row>
    <row r="61" spans="1:15" ht="13.5" thickBot="1">
      <c r="A61" s="894"/>
      <c r="B61" s="623" t="s">
        <v>53</v>
      </c>
      <c r="C61" s="624">
        <v>-3.1210855949895713E-2</v>
      </c>
      <c r="D61" s="624">
        <v>5.6313660509771539E-2</v>
      </c>
      <c r="E61" s="624">
        <v>-2.5053131641455416E-2</v>
      </c>
      <c r="F61" s="624">
        <v>1.2419393360400941E-2</v>
      </c>
      <c r="G61" s="624">
        <v>-4.6409434342981268E-2</v>
      </c>
      <c r="H61" s="624">
        <v>0.1830623635040039</v>
      </c>
      <c r="I61" s="624">
        <v>9.3236425823001359E-2</v>
      </c>
      <c r="J61" s="624"/>
      <c r="K61" s="624"/>
      <c r="L61" s="624"/>
      <c r="M61" s="624"/>
      <c r="N61" s="624"/>
      <c r="O61" s="625">
        <v>1.1697735518578606E-2</v>
      </c>
    </row>
    <row r="62" spans="1:15" ht="15" thickBot="1">
      <c r="A62" s="894"/>
      <c r="B62" s="627" t="s">
        <v>54</v>
      </c>
      <c r="C62" s="628">
        <v>7.8350666802172786E-2</v>
      </c>
      <c r="D62" s="628">
        <v>0.10216658462267059</v>
      </c>
      <c r="E62" s="628">
        <v>0.15460717493527767</v>
      </c>
      <c r="F62" s="628">
        <v>0.17243928516212759</v>
      </c>
      <c r="G62" s="628">
        <v>0.18174066044930728</v>
      </c>
      <c r="H62" s="628">
        <v>0.42665887754098403</v>
      </c>
      <c r="I62" s="628">
        <v>7.1278111856511991E-2</v>
      </c>
      <c r="J62" s="628"/>
      <c r="K62" s="628"/>
      <c r="L62" s="628"/>
      <c r="M62" s="628"/>
      <c r="N62" s="628"/>
      <c r="O62" s="629">
        <v>-5.2081488042515459E-2</v>
      </c>
    </row>
    <row r="63" spans="1:15" ht="13.5" thickBot="1">
      <c r="A63" s="894" t="s">
        <v>57</v>
      </c>
      <c r="B63" s="623" t="s">
        <v>51</v>
      </c>
      <c r="C63" s="624">
        <v>-3.6482498751532103E-2</v>
      </c>
      <c r="D63" s="624">
        <v>-5.2452232103548511E-2</v>
      </c>
      <c r="E63" s="624">
        <v>-6.7746779494541026E-2</v>
      </c>
      <c r="F63" s="624">
        <v>-4.1727395153818896E-2</v>
      </c>
      <c r="G63" s="624">
        <v>-8.6279337111000415E-2</v>
      </c>
      <c r="H63" s="624">
        <v>8.7489636514377148E-3</v>
      </c>
      <c r="I63" s="624">
        <v>1.7330978294161966E-2</v>
      </c>
      <c r="J63" s="624"/>
      <c r="K63" s="624"/>
      <c r="L63" s="624"/>
      <c r="M63" s="624"/>
      <c r="N63" s="624"/>
      <c r="O63" s="625">
        <v>-1.8829352270281902E-2</v>
      </c>
    </row>
    <row r="64" spans="1:15" ht="13.5" thickBot="1">
      <c r="A64" s="894"/>
      <c r="B64" s="623" t="s">
        <v>58</v>
      </c>
      <c r="C64" s="624">
        <v>-5.6913202810228727E-2</v>
      </c>
      <c r="D64" s="624">
        <v>-6.9253303546966238E-2</v>
      </c>
      <c r="E64" s="624">
        <v>-3.0144468302445288E-2</v>
      </c>
      <c r="F64" s="624">
        <v>-6.8136732861408672E-2</v>
      </c>
      <c r="G64" s="624">
        <v>-7.0197251959875126E-2</v>
      </c>
      <c r="H64" s="624">
        <v>-3.6245789092148135E-3</v>
      </c>
      <c r="I64" s="624">
        <v>-6.2945418853753016E-3</v>
      </c>
      <c r="J64" s="624"/>
      <c r="K64" s="624"/>
      <c r="L64" s="624"/>
      <c r="M64" s="624"/>
      <c r="N64" s="624"/>
      <c r="O64" s="625">
        <v>-4.3769914472580905E-2</v>
      </c>
    </row>
    <row r="65" spans="1:15" ht="15" thickBot="1">
      <c r="A65" s="894"/>
      <c r="B65" s="627" t="s">
        <v>54</v>
      </c>
      <c r="C65" s="628">
        <v>-3.922961057848174E-2</v>
      </c>
      <c r="D65" s="628">
        <v>-5.3510099901301102E-2</v>
      </c>
      <c r="E65" s="628">
        <v>-5.1088655126275563E-2</v>
      </c>
      <c r="F65" s="628">
        <v>-4.6204581839289195E-2</v>
      </c>
      <c r="G65" s="628">
        <v>-8.1043437690824657E-2</v>
      </c>
      <c r="H65" s="628">
        <v>4.5608717615643413E-3</v>
      </c>
      <c r="I65" s="628">
        <v>1.4783699851235546E-2</v>
      </c>
      <c r="J65" s="628"/>
      <c r="K65" s="628"/>
      <c r="L65" s="628"/>
      <c r="M65" s="628"/>
      <c r="N65" s="628"/>
      <c r="O65" s="629">
        <v>-1.8086816720257207E-2</v>
      </c>
    </row>
    <row r="66" spans="1:15" ht="13.5" thickBot="1">
      <c r="A66" s="894" t="s">
        <v>59</v>
      </c>
      <c r="B66" s="623" t="s">
        <v>51</v>
      </c>
      <c r="C66" s="630">
        <v>-2.7034783606933968E-2</v>
      </c>
      <c r="D66" s="630">
        <v>-4.5931363700182512E-2</v>
      </c>
      <c r="E66" s="630">
        <v>-2.8023016680861604E-2</v>
      </c>
      <c r="F66" s="630">
        <v>-9.4764188649080677E-2</v>
      </c>
      <c r="G66" s="630">
        <v>-5.1776528768048148E-2</v>
      </c>
      <c r="H66" s="630">
        <v>-0.14054811312494522</v>
      </c>
      <c r="I66" s="630">
        <v>-8.2146987279179927E-3</v>
      </c>
      <c r="J66" s="630"/>
      <c r="K66" s="630"/>
      <c r="L66" s="630"/>
      <c r="M66" s="630"/>
      <c r="N66" s="630"/>
      <c r="O66" s="631">
        <v>-5.8185018580089995E-2</v>
      </c>
    </row>
    <row r="67" spans="1:15" ht="13.5" thickBot="1">
      <c r="A67" s="894"/>
      <c r="B67" s="623" t="s">
        <v>52</v>
      </c>
      <c r="C67" s="630">
        <v>-0.12670559311616461</v>
      </c>
      <c r="D67" s="630">
        <v>3.5864978902953482E-2</v>
      </c>
      <c r="E67" s="630">
        <v>-3.1955031955031342E-3</v>
      </c>
      <c r="F67" s="630">
        <v>7.7656842362724757E-2</v>
      </c>
      <c r="G67" s="630">
        <v>2.7392602108286007E-2</v>
      </c>
      <c r="H67" s="630">
        <v>8.0615972957284843E-2</v>
      </c>
      <c r="I67" s="630">
        <v>4.2481226338980944E-2</v>
      </c>
      <c r="J67" s="630"/>
      <c r="K67" s="630"/>
      <c r="L67" s="630"/>
      <c r="M67" s="630"/>
      <c r="N67" s="630"/>
      <c r="O67" s="631">
        <v>1.5525506188738552E-2</v>
      </c>
    </row>
    <row r="68" spans="1:15" ht="15" thickBot="1">
      <c r="A68" s="894"/>
      <c r="B68" s="627" t="s">
        <v>54</v>
      </c>
      <c r="C68" s="632">
        <v>-6.5278400113199589E-2</v>
      </c>
      <c r="D68" s="632">
        <v>-1.8871216696866117E-2</v>
      </c>
      <c r="E68" s="632">
        <v>-1.9321846369732547E-2</v>
      </c>
      <c r="F68" s="632">
        <v>-3.8044279947968843E-2</v>
      </c>
      <c r="G68" s="632">
        <v>-2.4499466270926147E-2</v>
      </c>
      <c r="H68" s="632">
        <v>-6.5573201222335287E-2</v>
      </c>
      <c r="I68" s="632">
        <v>1.1616897305170995E-2</v>
      </c>
      <c r="J68" s="632"/>
      <c r="K68" s="632"/>
      <c r="L68" s="632"/>
      <c r="M68" s="632"/>
      <c r="N68" s="632"/>
      <c r="O68" s="633">
        <v>-3.2218091697645605E-2</v>
      </c>
    </row>
    <row r="69" spans="1:15" ht="15.75" thickBot="1">
      <c r="A69" s="899" t="s">
        <v>78</v>
      </c>
      <c r="B69" s="900"/>
      <c r="C69" s="634">
        <v>1.9643161940755226E-2</v>
      </c>
      <c r="D69" s="634">
        <v>1.344956844930982E-3</v>
      </c>
      <c r="E69" s="634">
        <v>2.5769927614905291E-2</v>
      </c>
      <c r="F69" s="634">
        <v>4.0335297950736579E-2</v>
      </c>
      <c r="G69" s="634">
        <v>2.4107607143091493E-2</v>
      </c>
      <c r="H69" s="634">
        <v>0.1309927504466887</v>
      </c>
      <c r="I69" s="634">
        <v>0.10094193060983367</v>
      </c>
      <c r="J69" s="634"/>
      <c r="K69" s="634"/>
      <c r="L69" s="634"/>
      <c r="M69" s="634"/>
      <c r="N69" s="634"/>
      <c r="O69" s="635">
        <v>3.9921305025002088E-2</v>
      </c>
    </row>
    <row r="70" spans="1:15" ht="15" customHeight="1" thickBot="1"/>
    <row r="71" spans="1:15" ht="15.75" thickBot="1">
      <c r="A71" s="614" t="s">
        <v>61</v>
      </c>
      <c r="B71" s="615" t="s">
        <v>54</v>
      </c>
      <c r="C71" s="636">
        <v>-4.7291411685576705E-2</v>
      </c>
      <c r="D71" s="636">
        <v>-9.965656122285578E-2</v>
      </c>
      <c r="E71" s="636">
        <v>-7.7984850895118932E-2</v>
      </c>
      <c r="F71" s="636">
        <v>-7.8783189345290869E-2</v>
      </c>
      <c r="G71" s="636">
        <v>-0.15916612801248975</v>
      </c>
      <c r="H71" s="636">
        <v>2.7160807209036686E-2</v>
      </c>
      <c r="I71" s="636">
        <v>5.0897107286708008E-2</v>
      </c>
      <c r="J71" s="636"/>
      <c r="K71" s="636"/>
      <c r="L71" s="636"/>
      <c r="M71" s="636"/>
      <c r="N71" s="636"/>
      <c r="O71" s="637">
        <v>-5.8261062930842732E-2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
AVERAGE ROOM RATE (ARR$) BY REGION AND NUMBER OF ROOMS</oddHeader>
    <oddFooter>&amp;L&amp;"Arial,Bold"&amp;12Prepared by:  Carlos J. Acobis Ross
Source:  Average Room Rate (ARR$) Monthly Survey
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2.75"/>
  <cols>
    <col min="1" max="1" width="15.85546875" style="417" customWidth="1"/>
    <col min="2" max="2" width="26.140625" style="417" bestFit="1" customWidth="1"/>
    <col min="3" max="14" width="12.5703125" style="652" bestFit="1" customWidth="1"/>
    <col min="15" max="15" width="15.5703125" style="417" bestFit="1" customWidth="1"/>
    <col min="16" max="16384" width="9.140625" style="417"/>
  </cols>
  <sheetData>
    <row r="1" spans="1:15" ht="21" customHeight="1" thickBot="1">
      <c r="A1" s="901" t="s">
        <v>84</v>
      </c>
      <c r="B1" s="902"/>
      <c r="C1" s="902"/>
      <c r="D1" s="902"/>
      <c r="E1" s="902"/>
      <c r="F1" s="902"/>
      <c r="G1" s="902"/>
      <c r="H1" s="902"/>
      <c r="I1" s="902"/>
      <c r="J1" s="902"/>
      <c r="K1" s="902"/>
      <c r="L1" s="902"/>
      <c r="M1" s="902"/>
      <c r="N1" s="902"/>
      <c r="O1" s="903"/>
    </row>
    <row r="2" spans="1:15" s="642" customFormat="1" ht="27" customHeight="1" thickBot="1">
      <c r="A2" s="638" t="s">
        <v>80</v>
      </c>
      <c r="B2" s="639" t="s">
        <v>85</v>
      </c>
      <c r="C2" s="640" t="s">
        <v>86</v>
      </c>
      <c r="D2" s="640" t="s">
        <v>87</v>
      </c>
      <c r="E2" s="640" t="s">
        <v>88</v>
      </c>
      <c r="F2" s="640" t="s">
        <v>89</v>
      </c>
      <c r="G2" s="640" t="s">
        <v>90</v>
      </c>
      <c r="H2" s="640" t="s">
        <v>91</v>
      </c>
      <c r="I2" s="640" t="s">
        <v>92</v>
      </c>
      <c r="J2" s="640" t="s">
        <v>93</v>
      </c>
      <c r="K2" s="640" t="s">
        <v>94</v>
      </c>
      <c r="L2" s="640" t="s">
        <v>95</v>
      </c>
      <c r="M2" s="640" t="s">
        <v>96</v>
      </c>
      <c r="N2" s="640" t="s">
        <v>97</v>
      </c>
      <c r="O2" s="641" t="s">
        <v>16</v>
      </c>
    </row>
    <row r="3" spans="1:15" ht="15" customHeight="1" thickBot="1">
      <c r="A3" s="904" t="s">
        <v>81</v>
      </c>
      <c r="B3" s="643" t="s">
        <v>51</v>
      </c>
      <c r="C3" s="644">
        <v>99.877499999999998</v>
      </c>
      <c r="D3" s="644">
        <v>100.16411764705882</v>
      </c>
      <c r="E3" s="644">
        <v>98.425294117647042</v>
      </c>
      <c r="F3" s="644">
        <v>100.28294117647059</v>
      </c>
      <c r="G3" s="644">
        <v>104.6670588235294</v>
      </c>
      <c r="H3" s="644">
        <v>132.16611111111109</v>
      </c>
      <c r="I3" s="644">
        <v>140.91333333333333</v>
      </c>
      <c r="J3" s="644"/>
      <c r="K3" s="644"/>
      <c r="L3" s="644"/>
      <c r="M3" s="644"/>
      <c r="N3" s="644"/>
      <c r="O3" s="645">
        <v>118.73</v>
      </c>
    </row>
    <row r="4" spans="1:15" ht="15" customHeight="1" thickBot="1">
      <c r="A4" s="904"/>
      <c r="B4" s="646" t="s">
        <v>52</v>
      </c>
      <c r="C4" s="644">
        <v>121.015</v>
      </c>
      <c r="D4" s="644">
        <v>117.705</v>
      </c>
      <c r="E4" s="644">
        <v>113.99333333333334</v>
      </c>
      <c r="F4" s="644">
        <v>114.38166666666667</v>
      </c>
      <c r="G4" s="644">
        <v>116.84833333333334</v>
      </c>
      <c r="H4" s="644">
        <v>127.95333333333333</v>
      </c>
      <c r="I4" s="644">
        <v>142.73999999999998</v>
      </c>
      <c r="J4" s="644"/>
      <c r="K4" s="644"/>
      <c r="L4" s="644"/>
      <c r="M4" s="644"/>
      <c r="N4" s="644"/>
      <c r="O4" s="645">
        <v>122.09</v>
      </c>
    </row>
    <row r="5" spans="1:15" ht="15" customHeight="1" thickBot="1">
      <c r="A5" s="904"/>
      <c r="B5" s="646" t="s">
        <v>53</v>
      </c>
      <c r="C5" s="644">
        <v>157.82933333333332</v>
      </c>
      <c r="D5" s="644">
        <v>151.958</v>
      </c>
      <c r="E5" s="644">
        <v>146.03399999999999</v>
      </c>
      <c r="F5" s="644">
        <v>157.24600000000001</v>
      </c>
      <c r="G5" s="644">
        <v>167.51600000000005</v>
      </c>
      <c r="H5" s="644">
        <v>209.40266666666668</v>
      </c>
      <c r="I5" s="644">
        <v>224.46866666666665</v>
      </c>
      <c r="J5" s="644"/>
      <c r="K5" s="644"/>
      <c r="L5" s="644"/>
      <c r="M5" s="644"/>
      <c r="N5" s="644"/>
      <c r="O5" s="645">
        <v>173.49</v>
      </c>
    </row>
    <row r="6" spans="1:15" ht="15" customHeight="1" thickBot="1">
      <c r="A6" s="905"/>
      <c r="B6" s="647" t="s">
        <v>54</v>
      </c>
      <c r="C6" s="648">
        <v>126.79918918918915</v>
      </c>
      <c r="D6" s="648">
        <v>123.3786842105263</v>
      </c>
      <c r="E6" s="648">
        <v>119.67631578947368</v>
      </c>
      <c r="F6" s="648">
        <v>124.99447368421055</v>
      </c>
      <c r="G6" s="648">
        <v>131.39921052631576</v>
      </c>
      <c r="H6" s="648">
        <v>161.22435897435895</v>
      </c>
      <c r="I6" s="648">
        <v>173.3310256410256</v>
      </c>
      <c r="J6" s="648"/>
      <c r="K6" s="648"/>
      <c r="L6" s="648"/>
      <c r="M6" s="648"/>
      <c r="N6" s="648"/>
      <c r="O6" s="649">
        <v>140.31</v>
      </c>
    </row>
    <row r="7" spans="1:15" ht="15" customHeight="1" thickBot="1">
      <c r="A7" s="906" t="s">
        <v>82</v>
      </c>
      <c r="B7" s="646" t="s">
        <v>51</v>
      </c>
      <c r="C7" s="644">
        <v>103.26347826086958</v>
      </c>
      <c r="D7" s="644">
        <v>91.537826086956542</v>
      </c>
      <c r="E7" s="644">
        <v>96.451063829787245</v>
      </c>
      <c r="F7" s="644">
        <v>94.101555555555564</v>
      </c>
      <c r="G7" s="644">
        <v>97.548043478260894</v>
      </c>
      <c r="H7" s="644">
        <v>112.77666666666666</v>
      </c>
      <c r="I7" s="644">
        <v>112.76933333333331</v>
      </c>
      <c r="J7" s="644"/>
      <c r="K7" s="644"/>
      <c r="L7" s="644"/>
      <c r="M7" s="644"/>
      <c r="N7" s="644"/>
      <c r="O7" s="645">
        <v>103.6</v>
      </c>
    </row>
    <row r="8" spans="1:15" ht="15" customHeight="1" thickBot="1">
      <c r="A8" s="904"/>
      <c r="B8" s="646" t="s">
        <v>52</v>
      </c>
      <c r="C8" s="644">
        <v>153.82599999999999</v>
      </c>
      <c r="D8" s="644">
        <v>137.24249999999998</v>
      </c>
      <c r="E8" s="644">
        <v>136.28250000000003</v>
      </c>
      <c r="F8" s="644">
        <v>137.855625</v>
      </c>
      <c r="G8" s="644">
        <v>149.32437499999997</v>
      </c>
      <c r="H8" s="644">
        <v>204.81312499999999</v>
      </c>
      <c r="I8" s="644">
        <v>179.58562499999999</v>
      </c>
      <c r="J8" s="644"/>
      <c r="K8" s="644"/>
      <c r="L8" s="644"/>
      <c r="M8" s="644"/>
      <c r="N8" s="644"/>
      <c r="O8" s="645">
        <v>156.69</v>
      </c>
    </row>
    <row r="9" spans="1:15" ht="15" customHeight="1" thickBot="1">
      <c r="A9" s="904"/>
      <c r="B9" s="646" t="s">
        <v>53</v>
      </c>
      <c r="C9" s="644">
        <v>156.69</v>
      </c>
      <c r="D9" s="644">
        <v>146.58499999999998</v>
      </c>
      <c r="E9" s="644">
        <v>137.17500000000001</v>
      </c>
      <c r="F9" s="644">
        <v>145.14750000000001</v>
      </c>
      <c r="G9" s="644">
        <v>144.3175</v>
      </c>
      <c r="H9" s="644">
        <v>217.17333333333332</v>
      </c>
      <c r="I9" s="644">
        <v>199.39750000000001</v>
      </c>
      <c r="J9" s="644"/>
      <c r="K9" s="644"/>
      <c r="L9" s="644"/>
      <c r="M9" s="644"/>
      <c r="N9" s="644"/>
      <c r="O9" s="645">
        <v>160.77000000000001</v>
      </c>
    </row>
    <row r="10" spans="1:15" ht="15" customHeight="1" thickBot="1">
      <c r="A10" s="905"/>
      <c r="B10" s="647" t="s">
        <v>54</v>
      </c>
      <c r="C10" s="648">
        <v>118.21953846153849</v>
      </c>
      <c r="D10" s="648">
        <v>105.95393939393942</v>
      </c>
      <c r="E10" s="648">
        <v>108.39432835820897</v>
      </c>
      <c r="F10" s="648">
        <v>108.01307692307695</v>
      </c>
      <c r="G10" s="648">
        <v>112.93439393939393</v>
      </c>
      <c r="H10" s="648">
        <v>140.67937500000005</v>
      </c>
      <c r="I10" s="648">
        <v>134.5473846153846</v>
      </c>
      <c r="J10" s="648"/>
      <c r="K10" s="648"/>
      <c r="L10" s="648"/>
      <c r="M10" s="648"/>
      <c r="N10" s="648"/>
      <c r="O10" s="649">
        <v>119.04</v>
      </c>
    </row>
    <row r="11" spans="1:15" ht="15" customHeight="1" thickBot="1">
      <c r="A11" s="891" t="s">
        <v>78</v>
      </c>
      <c r="B11" s="892"/>
      <c r="C11" s="650">
        <v>121.33176470588232</v>
      </c>
      <c r="D11" s="650">
        <v>112.3206730769231</v>
      </c>
      <c r="E11" s="650">
        <v>112.47733333333332</v>
      </c>
      <c r="F11" s="650">
        <v>114.27805825242717</v>
      </c>
      <c r="G11" s="650">
        <v>119.68115384615382</v>
      </c>
      <c r="H11" s="650">
        <v>148.45854368932044</v>
      </c>
      <c r="I11" s="650">
        <v>149.09125000000006</v>
      </c>
      <c r="J11" s="650"/>
      <c r="K11" s="650"/>
      <c r="L11" s="650"/>
      <c r="M11" s="650"/>
      <c r="N11" s="650"/>
      <c r="O11" s="651">
        <v>126.86</v>
      </c>
    </row>
    <row r="12" spans="1:15" ht="15" customHeight="1" thickBot="1">
      <c r="O12" s="653"/>
    </row>
    <row r="13" spans="1:15" ht="15" customHeight="1" thickBot="1">
      <c r="A13" s="614" t="s">
        <v>61</v>
      </c>
      <c r="B13" s="615" t="s">
        <v>54</v>
      </c>
      <c r="C13" s="616">
        <v>96.004444444444445</v>
      </c>
      <c r="D13" s="616">
        <v>84.326666666666654</v>
      </c>
      <c r="E13" s="616">
        <v>83.719999999999985</v>
      </c>
      <c r="F13" s="616">
        <v>84.001666666666679</v>
      </c>
      <c r="G13" s="616">
        <v>77.790000000000006</v>
      </c>
      <c r="H13" s="616">
        <v>80.930000000000007</v>
      </c>
      <c r="I13" s="616">
        <v>86.1</v>
      </c>
      <c r="J13" s="616"/>
      <c r="K13" s="616"/>
      <c r="L13" s="616"/>
      <c r="M13" s="616"/>
      <c r="N13" s="616"/>
      <c r="O13" s="617">
        <v>84.7</v>
      </c>
    </row>
    <row r="14" spans="1:15" ht="22.5" customHeight="1">
      <c r="O14" s="653"/>
    </row>
    <row r="15" spans="1:15" ht="20.25" thickBot="1">
      <c r="A15" s="907" t="s">
        <v>99</v>
      </c>
      <c r="B15" s="907"/>
      <c r="C15" s="907"/>
      <c r="D15" s="907"/>
      <c r="E15" s="907"/>
      <c r="F15" s="907"/>
      <c r="G15" s="907"/>
      <c r="H15" s="907"/>
      <c r="I15" s="907"/>
      <c r="J15" s="907"/>
      <c r="K15" s="907"/>
      <c r="L15" s="907"/>
      <c r="M15" s="907"/>
      <c r="N15" s="907"/>
      <c r="O15" s="907"/>
    </row>
    <row r="16" spans="1:15" ht="27" customHeight="1" thickBot="1">
      <c r="A16" s="654" t="s">
        <v>80</v>
      </c>
      <c r="B16" s="655" t="s">
        <v>85</v>
      </c>
      <c r="C16" s="656" t="s">
        <v>100</v>
      </c>
      <c r="D16" s="656" t="s">
        <v>101</v>
      </c>
      <c r="E16" s="656" t="s">
        <v>102</v>
      </c>
      <c r="F16" s="656" t="s">
        <v>103</v>
      </c>
      <c r="G16" s="656" t="s">
        <v>104</v>
      </c>
      <c r="H16" s="656" t="s">
        <v>105</v>
      </c>
      <c r="I16" s="656" t="s">
        <v>106</v>
      </c>
      <c r="J16" s="656" t="s">
        <v>107</v>
      </c>
      <c r="K16" s="656" t="s">
        <v>108</v>
      </c>
      <c r="L16" s="656" t="s">
        <v>109</v>
      </c>
      <c r="M16" s="656" t="s">
        <v>110</v>
      </c>
      <c r="N16" s="657" t="s">
        <v>111</v>
      </c>
      <c r="O16" s="658" t="s">
        <v>16</v>
      </c>
    </row>
    <row r="17" spans="1:15" ht="15" customHeight="1" thickBot="1">
      <c r="A17" s="904" t="s">
        <v>81</v>
      </c>
      <c r="B17" s="643" t="s">
        <v>51</v>
      </c>
      <c r="C17" s="644">
        <v>98.493125000000006</v>
      </c>
      <c r="D17" s="644">
        <v>97.47562499999998</v>
      </c>
      <c r="E17" s="644">
        <v>94.935625000000002</v>
      </c>
      <c r="F17" s="644">
        <v>96.634999999999991</v>
      </c>
      <c r="G17" s="644">
        <v>103.113125</v>
      </c>
      <c r="H17" s="644">
        <v>116.08562500000001</v>
      </c>
      <c r="I17" s="644">
        <v>131.87625</v>
      </c>
      <c r="J17" s="644"/>
      <c r="K17" s="644"/>
      <c r="L17" s="644"/>
      <c r="M17" s="644"/>
      <c r="N17" s="659"/>
      <c r="O17" s="645">
        <v>105.52</v>
      </c>
    </row>
    <row r="18" spans="1:15" ht="15" customHeight="1" thickBot="1">
      <c r="A18" s="904"/>
      <c r="B18" s="646" t="s">
        <v>52</v>
      </c>
      <c r="C18" s="644">
        <v>110.64166666666665</v>
      </c>
      <c r="D18" s="644">
        <v>114.59833333333334</v>
      </c>
      <c r="E18" s="644">
        <v>109.00666666666666</v>
      </c>
      <c r="F18" s="644">
        <v>113.63499999999999</v>
      </c>
      <c r="G18" s="644">
        <v>118.08666666666666</v>
      </c>
      <c r="H18" s="644">
        <v>123.93166666666666</v>
      </c>
      <c r="I18" s="644">
        <v>137.00166666666667</v>
      </c>
      <c r="J18" s="644"/>
      <c r="K18" s="644"/>
      <c r="L18" s="644"/>
      <c r="M18" s="644"/>
      <c r="N18" s="659"/>
      <c r="O18" s="645">
        <v>118.13</v>
      </c>
    </row>
    <row r="19" spans="1:15" ht="15" customHeight="1" thickBot="1">
      <c r="A19" s="904"/>
      <c r="B19" s="646" t="s">
        <v>53</v>
      </c>
      <c r="C19" s="644">
        <v>151.28466666666665</v>
      </c>
      <c r="D19" s="644">
        <v>149.41866666666667</v>
      </c>
      <c r="E19" s="644">
        <v>144.87599999999995</v>
      </c>
      <c r="F19" s="644">
        <v>149.41800000000001</v>
      </c>
      <c r="G19" s="644">
        <v>160.77199999999999</v>
      </c>
      <c r="H19" s="644">
        <v>193.74600000000004</v>
      </c>
      <c r="I19" s="644">
        <v>202.91866666666667</v>
      </c>
      <c r="J19" s="644"/>
      <c r="K19" s="644"/>
      <c r="L19" s="644"/>
      <c r="M19" s="644"/>
      <c r="N19" s="659"/>
      <c r="O19" s="645">
        <v>164.63</v>
      </c>
    </row>
    <row r="20" spans="1:15" ht="15" customHeight="1" thickBot="1">
      <c r="A20" s="905"/>
      <c r="B20" s="647" t="s">
        <v>54</v>
      </c>
      <c r="C20" s="648">
        <v>121.86513513513509</v>
      </c>
      <c r="D20" s="648">
        <v>121.31027027027028</v>
      </c>
      <c r="E20" s="648">
        <v>117.46351351351353</v>
      </c>
      <c r="F20" s="648">
        <v>120.79027027027028</v>
      </c>
      <c r="G20" s="648">
        <v>128.91648648648646</v>
      </c>
      <c r="H20" s="648">
        <v>148.84189189189192</v>
      </c>
      <c r="I20" s="648">
        <v>161.50837837837835</v>
      </c>
      <c r="J20" s="648"/>
      <c r="K20" s="648"/>
      <c r="L20" s="648"/>
      <c r="M20" s="648"/>
      <c r="N20" s="660"/>
      <c r="O20" s="649">
        <v>131.53</v>
      </c>
    </row>
    <row r="21" spans="1:15" ht="15" customHeight="1" thickBot="1">
      <c r="A21" s="906" t="s">
        <v>82</v>
      </c>
      <c r="B21" s="646" t="s">
        <v>51</v>
      </c>
      <c r="C21" s="644">
        <v>105.53980392156863</v>
      </c>
      <c r="D21" s="644">
        <v>98.056799999999981</v>
      </c>
      <c r="E21" s="644">
        <v>95.474999999999994</v>
      </c>
      <c r="F21" s="644">
        <v>94.844600000000028</v>
      </c>
      <c r="G21" s="644">
        <v>99.679795918367333</v>
      </c>
      <c r="H21" s="644">
        <v>103.61340425531915</v>
      </c>
      <c r="I21" s="644">
        <v>96.486458333333303</v>
      </c>
      <c r="J21" s="644"/>
      <c r="K21" s="644"/>
      <c r="L21" s="644"/>
      <c r="M21" s="644"/>
      <c r="N21" s="659"/>
      <c r="O21" s="645">
        <v>97.94</v>
      </c>
    </row>
    <row r="22" spans="1:15" ht="15" customHeight="1" thickBot="1">
      <c r="A22" s="904"/>
      <c r="B22" s="646" t="s">
        <v>52</v>
      </c>
      <c r="C22" s="644">
        <v>149.15499999999997</v>
      </c>
      <c r="D22" s="644">
        <v>130.1057142857143</v>
      </c>
      <c r="E22" s="644">
        <v>130.78571428571428</v>
      </c>
      <c r="F22" s="644">
        <v>124.75357142857141</v>
      </c>
      <c r="G22" s="644">
        <v>135.77000000000004</v>
      </c>
      <c r="H22" s="644">
        <v>159.67285714285714</v>
      </c>
      <c r="I22" s="644">
        <v>182.20933333333329</v>
      </c>
      <c r="J22" s="644"/>
      <c r="K22" s="644"/>
      <c r="L22" s="644"/>
      <c r="M22" s="644"/>
      <c r="N22" s="659"/>
      <c r="O22" s="645">
        <v>173.53</v>
      </c>
    </row>
    <row r="23" spans="1:15" ht="15" customHeight="1" thickBot="1">
      <c r="A23" s="904"/>
      <c r="B23" s="646" t="s">
        <v>53</v>
      </c>
      <c r="C23" s="644">
        <v>158.42250000000001</v>
      </c>
      <c r="D23" s="644">
        <v>141.25749999999999</v>
      </c>
      <c r="E23" s="644">
        <v>140.63</v>
      </c>
      <c r="F23" s="644">
        <v>143.98750000000001</v>
      </c>
      <c r="G23" s="644">
        <v>149.70999999999998</v>
      </c>
      <c r="H23" s="644">
        <v>194.13</v>
      </c>
      <c r="I23" s="644">
        <v>185.88499999999999</v>
      </c>
      <c r="J23" s="644"/>
      <c r="K23" s="644"/>
      <c r="L23" s="644"/>
      <c r="M23" s="644"/>
      <c r="N23" s="659"/>
      <c r="O23" s="645">
        <v>159.15</v>
      </c>
    </row>
    <row r="24" spans="1:15" ht="15" customHeight="1" thickBot="1">
      <c r="A24" s="905"/>
      <c r="B24" s="647" t="s">
        <v>54</v>
      </c>
      <c r="C24" s="648">
        <v>117.45492753623186</v>
      </c>
      <c r="D24" s="648">
        <v>107.19632352941177</v>
      </c>
      <c r="E24" s="648">
        <v>105.40102941176474</v>
      </c>
      <c r="F24" s="648">
        <v>103.89308823529412</v>
      </c>
      <c r="G24" s="648">
        <v>110.20791044776118</v>
      </c>
      <c r="H24" s="648">
        <v>121.258</v>
      </c>
      <c r="I24" s="648">
        <v>121.01537313432837</v>
      </c>
      <c r="J24" s="648"/>
      <c r="K24" s="648"/>
      <c r="L24" s="648"/>
      <c r="M24" s="648"/>
      <c r="N24" s="660"/>
      <c r="O24" s="649">
        <v>117.09</v>
      </c>
    </row>
    <row r="25" spans="1:15" ht="15" customHeight="1" thickBot="1">
      <c r="A25" s="891" t="s">
        <v>78</v>
      </c>
      <c r="B25" s="892"/>
      <c r="C25" s="650">
        <v>118.99433962264155</v>
      </c>
      <c r="D25" s="650">
        <v>112.16980952380945</v>
      </c>
      <c r="E25" s="650">
        <v>109.65161904761901</v>
      </c>
      <c r="F25" s="650">
        <v>109.8473333333333</v>
      </c>
      <c r="G25" s="650">
        <v>116.86384615384621</v>
      </c>
      <c r="H25" s="650">
        <v>131.2639215686275</v>
      </c>
      <c r="I25" s="650">
        <v>135.42153846153852</v>
      </c>
      <c r="J25" s="650"/>
      <c r="K25" s="650"/>
      <c r="L25" s="650"/>
      <c r="M25" s="650"/>
      <c r="N25" s="661"/>
      <c r="O25" s="651">
        <v>121.99</v>
      </c>
    </row>
    <row r="26" spans="1:15" ht="15" customHeight="1" thickBot="1">
      <c r="O26" s="653"/>
    </row>
    <row r="27" spans="1:15" ht="15" customHeight="1" thickBot="1">
      <c r="A27" s="614" t="s">
        <v>61</v>
      </c>
      <c r="B27" s="615" t="s">
        <v>54</v>
      </c>
      <c r="C27" s="616">
        <v>100.77000000000001</v>
      </c>
      <c r="D27" s="616">
        <v>93.660555555555561</v>
      </c>
      <c r="E27" s="616">
        <v>90.801111111111112</v>
      </c>
      <c r="F27" s="616">
        <v>91.185555555555553</v>
      </c>
      <c r="G27" s="616">
        <v>92.52</v>
      </c>
      <c r="H27" s="616">
        <v>78.790000000000006</v>
      </c>
      <c r="I27" s="616">
        <v>81.93</v>
      </c>
      <c r="J27" s="616"/>
      <c r="K27" s="616"/>
      <c r="L27" s="616"/>
      <c r="M27" s="616"/>
      <c r="N27" s="616"/>
      <c r="O27" s="617">
        <v>89.94</v>
      </c>
    </row>
    <row r="28" spans="1:15" ht="22.5" customHeight="1" thickBot="1">
      <c r="O28" s="653"/>
    </row>
    <row r="29" spans="1:15" ht="20.25" thickBot="1">
      <c r="A29" s="901" t="s">
        <v>112</v>
      </c>
      <c r="B29" s="902"/>
      <c r="C29" s="902"/>
      <c r="D29" s="902"/>
      <c r="E29" s="902"/>
      <c r="F29" s="902"/>
      <c r="G29" s="902"/>
      <c r="H29" s="902"/>
      <c r="I29" s="902"/>
      <c r="J29" s="902"/>
      <c r="K29" s="902"/>
      <c r="L29" s="902"/>
      <c r="M29" s="902"/>
      <c r="N29" s="902"/>
      <c r="O29" s="903"/>
    </row>
    <row r="30" spans="1:15" ht="27" customHeight="1" thickBot="1">
      <c r="A30" s="654" t="s">
        <v>80</v>
      </c>
      <c r="B30" s="655" t="s">
        <v>85</v>
      </c>
      <c r="C30" s="662" t="s">
        <v>125</v>
      </c>
      <c r="D30" s="662" t="s">
        <v>126</v>
      </c>
      <c r="E30" s="662" t="s">
        <v>127</v>
      </c>
      <c r="F30" s="662" t="s">
        <v>128</v>
      </c>
      <c r="G30" s="662" t="s">
        <v>129</v>
      </c>
      <c r="H30" s="662" t="s">
        <v>130</v>
      </c>
      <c r="I30" s="662" t="s">
        <v>131</v>
      </c>
      <c r="J30" s="662" t="s">
        <v>132</v>
      </c>
      <c r="K30" s="662" t="s">
        <v>133</v>
      </c>
      <c r="L30" s="662" t="s">
        <v>134</v>
      </c>
      <c r="M30" s="662" t="s">
        <v>135</v>
      </c>
      <c r="N30" s="663" t="s">
        <v>136</v>
      </c>
      <c r="O30" s="664" t="s">
        <v>16</v>
      </c>
    </row>
    <row r="31" spans="1:15" ht="15" customHeight="1" thickBot="1">
      <c r="A31" s="908" t="s">
        <v>81</v>
      </c>
      <c r="B31" s="665" t="s">
        <v>51</v>
      </c>
      <c r="C31" s="666">
        <v>1.4055549562469374E-2</v>
      </c>
      <c r="D31" s="666">
        <v>2.7581178854291392E-2</v>
      </c>
      <c r="E31" s="666">
        <v>3.6758267696105018E-2</v>
      </c>
      <c r="F31" s="666">
        <v>3.7749688792576147E-2</v>
      </c>
      <c r="G31" s="666">
        <v>1.5070184552445728E-2</v>
      </c>
      <c r="H31" s="666">
        <v>0.13852263026633216</v>
      </c>
      <c r="I31" s="666">
        <v>6.8526996584550498E-2</v>
      </c>
      <c r="J31" s="666"/>
      <c r="K31" s="666"/>
      <c r="L31" s="666"/>
      <c r="M31" s="666"/>
      <c r="N31" s="667"/>
      <c r="O31" s="668">
        <v>0.12518953752843071</v>
      </c>
    </row>
    <row r="32" spans="1:15" ht="15" customHeight="1" thickBot="1">
      <c r="A32" s="908"/>
      <c r="B32" s="669" t="s">
        <v>52</v>
      </c>
      <c r="C32" s="666">
        <v>9.3756119605332686E-2</v>
      </c>
      <c r="D32" s="666">
        <v>2.7109178434822974E-2</v>
      </c>
      <c r="E32" s="666">
        <v>4.5746437526756889E-2</v>
      </c>
      <c r="F32" s="666">
        <v>6.5707455156130065E-3</v>
      </c>
      <c r="G32" s="666">
        <v>-1.0486648224467755E-2</v>
      </c>
      <c r="H32" s="666">
        <v>3.2450678465283357E-2</v>
      </c>
      <c r="I32" s="666">
        <v>4.1885135217332996E-2</v>
      </c>
      <c r="J32" s="666"/>
      <c r="K32" s="666"/>
      <c r="L32" s="666"/>
      <c r="M32" s="666"/>
      <c r="N32" s="667"/>
      <c r="O32" s="668">
        <v>3.3522390586641901E-2</v>
      </c>
    </row>
    <row r="33" spans="1:15" ht="15" customHeight="1" thickBot="1">
      <c r="A33" s="908"/>
      <c r="B33" s="669" t="s">
        <v>53</v>
      </c>
      <c r="C33" s="666">
        <v>4.3260608036945841E-2</v>
      </c>
      <c r="D33" s="666">
        <v>1.6994752998286681E-2</v>
      </c>
      <c r="E33" s="666">
        <v>7.9930423258513777E-3</v>
      </c>
      <c r="F33" s="666">
        <v>5.2389939632440555E-2</v>
      </c>
      <c r="G33" s="666">
        <v>4.1947602816411175E-2</v>
      </c>
      <c r="H33" s="666">
        <v>8.081027049160569E-2</v>
      </c>
      <c r="I33" s="666">
        <v>0.10620018529591486</v>
      </c>
      <c r="J33" s="666"/>
      <c r="K33" s="666"/>
      <c r="L33" s="666"/>
      <c r="M33" s="666"/>
      <c r="N33" s="667"/>
      <c r="O33" s="668">
        <v>5.3817651703820774E-2</v>
      </c>
    </row>
    <row r="34" spans="1:15" ht="15" customHeight="1" thickBot="1">
      <c r="A34" s="909"/>
      <c r="B34" s="670" t="s">
        <v>54</v>
      </c>
      <c r="C34" s="671">
        <v>4.0487823269409522E-2</v>
      </c>
      <c r="D34" s="671">
        <v>1.7050608622400636E-2</v>
      </c>
      <c r="E34" s="671">
        <v>1.8838209498182368E-2</v>
      </c>
      <c r="F34" s="671">
        <v>3.4805811797037019E-2</v>
      </c>
      <c r="G34" s="671">
        <v>1.9258390509188612E-2</v>
      </c>
      <c r="H34" s="671">
        <v>8.3192083391823365E-2</v>
      </c>
      <c r="I34" s="671">
        <v>7.3201448626704732E-2</v>
      </c>
      <c r="J34" s="671"/>
      <c r="K34" s="671"/>
      <c r="L34" s="671"/>
      <c r="M34" s="671"/>
      <c r="N34" s="672"/>
      <c r="O34" s="673">
        <v>6.6752832053523919E-2</v>
      </c>
    </row>
    <row r="35" spans="1:15" ht="15" customHeight="1" thickBot="1">
      <c r="A35" s="910" t="s">
        <v>82</v>
      </c>
      <c r="B35" s="669" t="s">
        <v>51</v>
      </c>
      <c r="C35" s="666">
        <v>-2.1568409037321101E-2</v>
      </c>
      <c r="D35" s="666">
        <v>-6.6481609771514474E-2</v>
      </c>
      <c r="E35" s="666">
        <v>1.0223239903506157E-2</v>
      </c>
      <c r="F35" s="666">
        <v>-7.834335791858096E-3</v>
      </c>
      <c r="G35" s="666">
        <v>-2.1386003256389445E-2</v>
      </c>
      <c r="H35" s="666">
        <v>8.8437036474236813E-2</v>
      </c>
      <c r="I35" s="666">
        <v>0.16875813747611398</v>
      </c>
      <c r="J35" s="666"/>
      <c r="K35" s="666"/>
      <c r="L35" s="666"/>
      <c r="M35" s="666"/>
      <c r="N35" s="667"/>
      <c r="O35" s="668">
        <v>5.779048396977738E-2</v>
      </c>
    </row>
    <row r="36" spans="1:15" ht="15" customHeight="1" thickBot="1">
      <c r="A36" s="908"/>
      <c r="B36" s="669" t="s">
        <v>52</v>
      </c>
      <c r="C36" s="666">
        <v>3.1316415809057835E-2</v>
      </c>
      <c r="D36" s="666">
        <v>5.4853745306014612E-2</v>
      </c>
      <c r="E36" s="666">
        <v>4.2028945931185419E-2</v>
      </c>
      <c r="F36" s="666">
        <v>0.10502347485041963</v>
      </c>
      <c r="G36" s="666">
        <v>9.9833357884657387E-2</v>
      </c>
      <c r="H36" s="666">
        <v>0.28270470426139155</v>
      </c>
      <c r="I36" s="666">
        <v>-1.4399417885655134E-2</v>
      </c>
      <c r="J36" s="666"/>
      <c r="K36" s="666"/>
      <c r="L36" s="666"/>
      <c r="M36" s="666"/>
      <c r="N36" s="667"/>
      <c r="O36" s="668">
        <v>-9.7043738834783635E-2</v>
      </c>
    </row>
    <row r="37" spans="1:15" ht="15" customHeight="1" thickBot="1">
      <c r="A37" s="908"/>
      <c r="B37" s="669" t="s">
        <v>53</v>
      </c>
      <c r="C37" s="666">
        <v>-1.0935946598494631E-2</v>
      </c>
      <c r="D37" s="666">
        <v>3.7714811602923642E-2</v>
      </c>
      <c r="E37" s="666">
        <v>-2.4568015359453774E-2</v>
      </c>
      <c r="F37" s="666">
        <v>8.0562548832363683E-3</v>
      </c>
      <c r="G37" s="666">
        <v>-3.6019637966735588E-2</v>
      </c>
      <c r="H37" s="666">
        <v>0.11870052713817196</v>
      </c>
      <c r="I37" s="666">
        <v>7.2692793931732086E-2</v>
      </c>
      <c r="J37" s="666"/>
      <c r="K37" s="666"/>
      <c r="L37" s="666"/>
      <c r="M37" s="666"/>
      <c r="N37" s="667"/>
      <c r="O37" s="668">
        <v>1.0179076343072602E-2</v>
      </c>
    </row>
    <row r="38" spans="1:15" ht="15" customHeight="1" thickBot="1">
      <c r="A38" s="909"/>
      <c r="B38" s="670" t="s">
        <v>54</v>
      </c>
      <c r="C38" s="671">
        <v>6.5098241627262856E-3</v>
      </c>
      <c r="D38" s="671">
        <v>-1.1589801726096256E-2</v>
      </c>
      <c r="E38" s="671">
        <v>2.8399143377912005E-2</v>
      </c>
      <c r="F38" s="671">
        <v>3.9656042165692511E-2</v>
      </c>
      <c r="G38" s="671">
        <v>2.4739453643167552E-2</v>
      </c>
      <c r="H38" s="671">
        <v>0.16016572102459264</v>
      </c>
      <c r="I38" s="671">
        <v>0.11182059874356254</v>
      </c>
      <c r="J38" s="671"/>
      <c r="K38" s="671"/>
      <c r="L38" s="671"/>
      <c r="M38" s="671"/>
      <c r="N38" s="672"/>
      <c r="O38" s="673">
        <v>1.6653856008198846E-2</v>
      </c>
    </row>
    <row r="39" spans="1:15" ht="15" customHeight="1" thickBot="1">
      <c r="A39" s="891" t="s">
        <v>78</v>
      </c>
      <c r="B39" s="892"/>
      <c r="C39" s="674">
        <v>1.9643161940755226E-2</v>
      </c>
      <c r="D39" s="674">
        <v>1.344956844930982E-3</v>
      </c>
      <c r="E39" s="674">
        <v>2.5769927614905291E-2</v>
      </c>
      <c r="F39" s="674">
        <v>4.0335297950736579E-2</v>
      </c>
      <c r="G39" s="674">
        <v>2.4107607143091493E-2</v>
      </c>
      <c r="H39" s="674">
        <v>0.1309927504466887</v>
      </c>
      <c r="I39" s="674">
        <v>0.10094193060983367</v>
      </c>
      <c r="J39" s="674"/>
      <c r="K39" s="674"/>
      <c r="L39" s="674"/>
      <c r="M39" s="674"/>
      <c r="N39" s="675"/>
      <c r="O39" s="676">
        <v>3.9921305025002088E-2</v>
      </c>
    </row>
    <row r="40" spans="1:15" ht="15" customHeight="1" thickBot="1"/>
    <row r="41" spans="1:15" ht="15.75" thickBot="1">
      <c r="A41" s="614" t="s">
        <v>61</v>
      </c>
      <c r="B41" s="615" t="s">
        <v>54</v>
      </c>
      <c r="C41" s="636">
        <v>-4.7291411685576705E-2</v>
      </c>
      <c r="D41" s="636">
        <v>-9.965656122285578E-2</v>
      </c>
      <c r="E41" s="636">
        <v>-7.7984850895118932E-2</v>
      </c>
      <c r="F41" s="636">
        <v>-7.8783189345290869E-2</v>
      </c>
      <c r="G41" s="636">
        <v>-0.1592088197146562</v>
      </c>
      <c r="H41" s="636">
        <v>2.7160807209036686E-2</v>
      </c>
      <c r="I41" s="636">
        <v>5.0897107286708008E-2</v>
      </c>
      <c r="J41" s="636"/>
      <c r="K41" s="636"/>
      <c r="L41" s="636"/>
      <c r="M41" s="636"/>
      <c r="N41" s="636"/>
      <c r="O41" s="637">
        <v>-5.8261062930842732E-2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C2" sqref="C2"/>
    </sheetView>
  </sheetViews>
  <sheetFormatPr defaultRowHeight="12.75"/>
  <cols>
    <col min="1" max="1" width="16.85546875" style="678" customWidth="1"/>
    <col min="2" max="2" width="14.28515625" style="678" customWidth="1"/>
    <col min="3" max="3" width="19.5703125" style="678" customWidth="1"/>
    <col min="4" max="4" width="12.85546875" style="678" customWidth="1"/>
    <col min="5" max="7" width="16.85546875" style="678" customWidth="1"/>
    <col min="8" max="8" width="51.28515625" style="678" customWidth="1"/>
    <col min="9" max="256" width="9.140625" style="678"/>
    <col min="257" max="257" width="16.85546875" style="678" customWidth="1"/>
    <col min="258" max="258" width="14.28515625" style="678" customWidth="1"/>
    <col min="259" max="259" width="19.5703125" style="678" customWidth="1"/>
    <col min="260" max="260" width="12.85546875" style="678" customWidth="1"/>
    <col min="261" max="263" width="16.85546875" style="678" customWidth="1"/>
    <col min="264" max="264" width="51.28515625" style="678" customWidth="1"/>
    <col min="265" max="512" width="9.140625" style="678"/>
    <col min="513" max="513" width="16.85546875" style="678" customWidth="1"/>
    <col min="514" max="514" width="14.28515625" style="678" customWidth="1"/>
    <col min="515" max="515" width="19.5703125" style="678" customWidth="1"/>
    <col min="516" max="516" width="12.85546875" style="678" customWidth="1"/>
    <col min="517" max="519" width="16.85546875" style="678" customWidth="1"/>
    <col min="520" max="520" width="51.28515625" style="678" customWidth="1"/>
    <col min="521" max="768" width="9.140625" style="678"/>
    <col min="769" max="769" width="16.85546875" style="678" customWidth="1"/>
    <col min="770" max="770" width="14.28515625" style="678" customWidth="1"/>
    <col min="771" max="771" width="19.5703125" style="678" customWidth="1"/>
    <col min="772" max="772" width="12.85546875" style="678" customWidth="1"/>
    <col min="773" max="775" width="16.85546875" style="678" customWidth="1"/>
    <col min="776" max="776" width="51.28515625" style="678" customWidth="1"/>
    <col min="777" max="1024" width="9.140625" style="678"/>
    <col min="1025" max="1025" width="16.85546875" style="678" customWidth="1"/>
    <col min="1026" max="1026" width="14.28515625" style="678" customWidth="1"/>
    <col min="1027" max="1027" width="19.5703125" style="678" customWidth="1"/>
    <col min="1028" max="1028" width="12.85546875" style="678" customWidth="1"/>
    <col min="1029" max="1031" width="16.85546875" style="678" customWidth="1"/>
    <col min="1032" max="1032" width="51.28515625" style="678" customWidth="1"/>
    <col min="1033" max="1280" width="9.140625" style="678"/>
    <col min="1281" max="1281" width="16.85546875" style="678" customWidth="1"/>
    <col min="1282" max="1282" width="14.28515625" style="678" customWidth="1"/>
    <col min="1283" max="1283" width="19.5703125" style="678" customWidth="1"/>
    <col min="1284" max="1284" width="12.85546875" style="678" customWidth="1"/>
    <col min="1285" max="1287" width="16.85546875" style="678" customWidth="1"/>
    <col min="1288" max="1288" width="51.28515625" style="678" customWidth="1"/>
    <col min="1289" max="1536" width="9.140625" style="678"/>
    <col min="1537" max="1537" width="16.85546875" style="678" customWidth="1"/>
    <col min="1538" max="1538" width="14.28515625" style="678" customWidth="1"/>
    <col min="1539" max="1539" width="19.5703125" style="678" customWidth="1"/>
    <col min="1540" max="1540" width="12.85546875" style="678" customWidth="1"/>
    <col min="1541" max="1543" width="16.85546875" style="678" customWidth="1"/>
    <col min="1544" max="1544" width="51.28515625" style="678" customWidth="1"/>
    <col min="1545" max="1792" width="9.140625" style="678"/>
    <col min="1793" max="1793" width="16.85546875" style="678" customWidth="1"/>
    <col min="1794" max="1794" width="14.28515625" style="678" customWidth="1"/>
    <col min="1795" max="1795" width="19.5703125" style="678" customWidth="1"/>
    <col min="1796" max="1796" width="12.85546875" style="678" customWidth="1"/>
    <col min="1797" max="1799" width="16.85546875" style="678" customWidth="1"/>
    <col min="1800" max="1800" width="51.28515625" style="678" customWidth="1"/>
    <col min="1801" max="2048" width="9.140625" style="678"/>
    <col min="2049" max="2049" width="16.85546875" style="678" customWidth="1"/>
    <col min="2050" max="2050" width="14.28515625" style="678" customWidth="1"/>
    <col min="2051" max="2051" width="19.5703125" style="678" customWidth="1"/>
    <col min="2052" max="2052" width="12.85546875" style="678" customWidth="1"/>
    <col min="2053" max="2055" width="16.85546875" style="678" customWidth="1"/>
    <col min="2056" max="2056" width="51.28515625" style="678" customWidth="1"/>
    <col min="2057" max="2304" width="9.140625" style="678"/>
    <col min="2305" max="2305" width="16.85546875" style="678" customWidth="1"/>
    <col min="2306" max="2306" width="14.28515625" style="678" customWidth="1"/>
    <col min="2307" max="2307" width="19.5703125" style="678" customWidth="1"/>
    <col min="2308" max="2308" width="12.85546875" style="678" customWidth="1"/>
    <col min="2309" max="2311" width="16.85546875" style="678" customWidth="1"/>
    <col min="2312" max="2312" width="51.28515625" style="678" customWidth="1"/>
    <col min="2313" max="2560" width="9.140625" style="678"/>
    <col min="2561" max="2561" width="16.85546875" style="678" customWidth="1"/>
    <col min="2562" max="2562" width="14.28515625" style="678" customWidth="1"/>
    <col min="2563" max="2563" width="19.5703125" style="678" customWidth="1"/>
    <col min="2564" max="2564" width="12.85546875" style="678" customWidth="1"/>
    <col min="2565" max="2567" width="16.85546875" style="678" customWidth="1"/>
    <col min="2568" max="2568" width="51.28515625" style="678" customWidth="1"/>
    <col min="2569" max="2816" width="9.140625" style="678"/>
    <col min="2817" max="2817" width="16.85546875" style="678" customWidth="1"/>
    <col min="2818" max="2818" width="14.28515625" style="678" customWidth="1"/>
    <col min="2819" max="2819" width="19.5703125" style="678" customWidth="1"/>
    <col min="2820" max="2820" width="12.85546875" style="678" customWidth="1"/>
    <col min="2821" max="2823" width="16.85546875" style="678" customWidth="1"/>
    <col min="2824" max="2824" width="51.28515625" style="678" customWidth="1"/>
    <col min="2825" max="3072" width="9.140625" style="678"/>
    <col min="3073" max="3073" width="16.85546875" style="678" customWidth="1"/>
    <col min="3074" max="3074" width="14.28515625" style="678" customWidth="1"/>
    <col min="3075" max="3075" width="19.5703125" style="678" customWidth="1"/>
    <col min="3076" max="3076" width="12.85546875" style="678" customWidth="1"/>
    <col min="3077" max="3079" width="16.85546875" style="678" customWidth="1"/>
    <col min="3080" max="3080" width="51.28515625" style="678" customWidth="1"/>
    <col min="3081" max="3328" width="9.140625" style="678"/>
    <col min="3329" max="3329" width="16.85546875" style="678" customWidth="1"/>
    <col min="3330" max="3330" width="14.28515625" style="678" customWidth="1"/>
    <col min="3331" max="3331" width="19.5703125" style="678" customWidth="1"/>
    <col min="3332" max="3332" width="12.85546875" style="678" customWidth="1"/>
    <col min="3333" max="3335" width="16.85546875" style="678" customWidth="1"/>
    <col min="3336" max="3336" width="51.28515625" style="678" customWidth="1"/>
    <col min="3337" max="3584" width="9.140625" style="678"/>
    <col min="3585" max="3585" width="16.85546875" style="678" customWidth="1"/>
    <col min="3586" max="3586" width="14.28515625" style="678" customWidth="1"/>
    <col min="3587" max="3587" width="19.5703125" style="678" customWidth="1"/>
    <col min="3588" max="3588" width="12.85546875" style="678" customWidth="1"/>
    <col min="3589" max="3591" width="16.85546875" style="678" customWidth="1"/>
    <col min="3592" max="3592" width="51.28515625" style="678" customWidth="1"/>
    <col min="3593" max="3840" width="9.140625" style="678"/>
    <col min="3841" max="3841" width="16.85546875" style="678" customWidth="1"/>
    <col min="3842" max="3842" width="14.28515625" style="678" customWidth="1"/>
    <col min="3843" max="3843" width="19.5703125" style="678" customWidth="1"/>
    <col min="3844" max="3844" width="12.85546875" style="678" customWidth="1"/>
    <col min="3845" max="3847" width="16.85546875" style="678" customWidth="1"/>
    <col min="3848" max="3848" width="51.28515625" style="678" customWidth="1"/>
    <col min="3849" max="4096" width="9.140625" style="678"/>
    <col min="4097" max="4097" width="16.85546875" style="678" customWidth="1"/>
    <col min="4098" max="4098" width="14.28515625" style="678" customWidth="1"/>
    <col min="4099" max="4099" width="19.5703125" style="678" customWidth="1"/>
    <col min="4100" max="4100" width="12.85546875" style="678" customWidth="1"/>
    <col min="4101" max="4103" width="16.85546875" style="678" customWidth="1"/>
    <col min="4104" max="4104" width="51.28515625" style="678" customWidth="1"/>
    <col min="4105" max="4352" width="9.140625" style="678"/>
    <col min="4353" max="4353" width="16.85546875" style="678" customWidth="1"/>
    <col min="4354" max="4354" width="14.28515625" style="678" customWidth="1"/>
    <col min="4355" max="4355" width="19.5703125" style="678" customWidth="1"/>
    <col min="4356" max="4356" width="12.85546875" style="678" customWidth="1"/>
    <col min="4357" max="4359" width="16.85546875" style="678" customWidth="1"/>
    <col min="4360" max="4360" width="51.28515625" style="678" customWidth="1"/>
    <col min="4361" max="4608" width="9.140625" style="678"/>
    <col min="4609" max="4609" width="16.85546875" style="678" customWidth="1"/>
    <col min="4610" max="4610" width="14.28515625" style="678" customWidth="1"/>
    <col min="4611" max="4611" width="19.5703125" style="678" customWidth="1"/>
    <col min="4612" max="4612" width="12.85546875" style="678" customWidth="1"/>
    <col min="4613" max="4615" width="16.85546875" style="678" customWidth="1"/>
    <col min="4616" max="4616" width="51.28515625" style="678" customWidth="1"/>
    <col min="4617" max="4864" width="9.140625" style="678"/>
    <col min="4865" max="4865" width="16.85546875" style="678" customWidth="1"/>
    <col min="4866" max="4866" width="14.28515625" style="678" customWidth="1"/>
    <col min="4867" max="4867" width="19.5703125" style="678" customWidth="1"/>
    <col min="4868" max="4868" width="12.85546875" style="678" customWidth="1"/>
    <col min="4869" max="4871" width="16.85546875" style="678" customWidth="1"/>
    <col min="4872" max="4872" width="51.28515625" style="678" customWidth="1"/>
    <col min="4873" max="5120" width="9.140625" style="678"/>
    <col min="5121" max="5121" width="16.85546875" style="678" customWidth="1"/>
    <col min="5122" max="5122" width="14.28515625" style="678" customWidth="1"/>
    <col min="5123" max="5123" width="19.5703125" style="678" customWidth="1"/>
    <col min="5124" max="5124" width="12.85546875" style="678" customWidth="1"/>
    <col min="5125" max="5127" width="16.85546875" style="678" customWidth="1"/>
    <col min="5128" max="5128" width="51.28515625" style="678" customWidth="1"/>
    <col min="5129" max="5376" width="9.140625" style="678"/>
    <col min="5377" max="5377" width="16.85546875" style="678" customWidth="1"/>
    <col min="5378" max="5378" width="14.28515625" style="678" customWidth="1"/>
    <col min="5379" max="5379" width="19.5703125" style="678" customWidth="1"/>
    <col min="5380" max="5380" width="12.85546875" style="678" customWidth="1"/>
    <col min="5381" max="5383" width="16.85546875" style="678" customWidth="1"/>
    <col min="5384" max="5384" width="51.28515625" style="678" customWidth="1"/>
    <col min="5385" max="5632" width="9.140625" style="678"/>
    <col min="5633" max="5633" width="16.85546875" style="678" customWidth="1"/>
    <col min="5634" max="5634" width="14.28515625" style="678" customWidth="1"/>
    <col min="5635" max="5635" width="19.5703125" style="678" customWidth="1"/>
    <col min="5636" max="5636" width="12.85546875" style="678" customWidth="1"/>
    <col min="5637" max="5639" width="16.85546875" style="678" customWidth="1"/>
    <col min="5640" max="5640" width="51.28515625" style="678" customWidth="1"/>
    <col min="5641" max="5888" width="9.140625" style="678"/>
    <col min="5889" max="5889" width="16.85546875" style="678" customWidth="1"/>
    <col min="5890" max="5890" width="14.28515625" style="678" customWidth="1"/>
    <col min="5891" max="5891" width="19.5703125" style="678" customWidth="1"/>
    <col min="5892" max="5892" width="12.85546875" style="678" customWidth="1"/>
    <col min="5893" max="5895" width="16.85546875" style="678" customWidth="1"/>
    <col min="5896" max="5896" width="51.28515625" style="678" customWidth="1"/>
    <col min="5897" max="6144" width="9.140625" style="678"/>
    <col min="6145" max="6145" width="16.85546875" style="678" customWidth="1"/>
    <col min="6146" max="6146" width="14.28515625" style="678" customWidth="1"/>
    <col min="6147" max="6147" width="19.5703125" style="678" customWidth="1"/>
    <col min="6148" max="6148" width="12.85546875" style="678" customWidth="1"/>
    <col min="6149" max="6151" width="16.85546875" style="678" customWidth="1"/>
    <col min="6152" max="6152" width="51.28515625" style="678" customWidth="1"/>
    <col min="6153" max="6400" width="9.140625" style="678"/>
    <col min="6401" max="6401" width="16.85546875" style="678" customWidth="1"/>
    <col min="6402" max="6402" width="14.28515625" style="678" customWidth="1"/>
    <col min="6403" max="6403" width="19.5703125" style="678" customWidth="1"/>
    <col min="6404" max="6404" width="12.85546875" style="678" customWidth="1"/>
    <col min="6405" max="6407" width="16.85546875" style="678" customWidth="1"/>
    <col min="6408" max="6408" width="51.28515625" style="678" customWidth="1"/>
    <col min="6409" max="6656" width="9.140625" style="678"/>
    <col min="6657" max="6657" width="16.85546875" style="678" customWidth="1"/>
    <col min="6658" max="6658" width="14.28515625" style="678" customWidth="1"/>
    <col min="6659" max="6659" width="19.5703125" style="678" customWidth="1"/>
    <col min="6660" max="6660" width="12.85546875" style="678" customWidth="1"/>
    <col min="6661" max="6663" width="16.85546875" style="678" customWidth="1"/>
    <col min="6664" max="6664" width="51.28515625" style="678" customWidth="1"/>
    <col min="6665" max="6912" width="9.140625" style="678"/>
    <col min="6913" max="6913" width="16.85546875" style="678" customWidth="1"/>
    <col min="6914" max="6914" width="14.28515625" style="678" customWidth="1"/>
    <col min="6915" max="6915" width="19.5703125" style="678" customWidth="1"/>
    <col min="6916" max="6916" width="12.85546875" style="678" customWidth="1"/>
    <col min="6917" max="6919" width="16.85546875" style="678" customWidth="1"/>
    <col min="6920" max="6920" width="51.28515625" style="678" customWidth="1"/>
    <col min="6921" max="7168" width="9.140625" style="678"/>
    <col min="7169" max="7169" width="16.85546875" style="678" customWidth="1"/>
    <col min="7170" max="7170" width="14.28515625" style="678" customWidth="1"/>
    <col min="7171" max="7171" width="19.5703125" style="678" customWidth="1"/>
    <col min="7172" max="7172" width="12.85546875" style="678" customWidth="1"/>
    <col min="7173" max="7175" width="16.85546875" style="678" customWidth="1"/>
    <col min="7176" max="7176" width="51.28515625" style="678" customWidth="1"/>
    <col min="7177" max="7424" width="9.140625" style="678"/>
    <col min="7425" max="7425" width="16.85546875" style="678" customWidth="1"/>
    <col min="7426" max="7426" width="14.28515625" style="678" customWidth="1"/>
    <col min="7427" max="7427" width="19.5703125" style="678" customWidth="1"/>
    <col min="7428" max="7428" width="12.85546875" style="678" customWidth="1"/>
    <col min="7429" max="7431" width="16.85546875" style="678" customWidth="1"/>
    <col min="7432" max="7432" width="51.28515625" style="678" customWidth="1"/>
    <col min="7433" max="7680" width="9.140625" style="678"/>
    <col min="7681" max="7681" width="16.85546875" style="678" customWidth="1"/>
    <col min="7682" max="7682" width="14.28515625" style="678" customWidth="1"/>
    <col min="7683" max="7683" width="19.5703125" style="678" customWidth="1"/>
    <col min="7684" max="7684" width="12.85546875" style="678" customWidth="1"/>
    <col min="7685" max="7687" width="16.85546875" style="678" customWidth="1"/>
    <col min="7688" max="7688" width="51.28515625" style="678" customWidth="1"/>
    <col min="7689" max="7936" width="9.140625" style="678"/>
    <col min="7937" max="7937" width="16.85546875" style="678" customWidth="1"/>
    <col min="7938" max="7938" width="14.28515625" style="678" customWidth="1"/>
    <col min="7939" max="7939" width="19.5703125" style="678" customWidth="1"/>
    <col min="7940" max="7940" width="12.85546875" style="678" customWidth="1"/>
    <col min="7941" max="7943" width="16.85546875" style="678" customWidth="1"/>
    <col min="7944" max="7944" width="51.28515625" style="678" customWidth="1"/>
    <col min="7945" max="8192" width="9.140625" style="678"/>
    <col min="8193" max="8193" width="16.85546875" style="678" customWidth="1"/>
    <col min="8194" max="8194" width="14.28515625" style="678" customWidth="1"/>
    <col min="8195" max="8195" width="19.5703125" style="678" customWidth="1"/>
    <col min="8196" max="8196" width="12.85546875" style="678" customWidth="1"/>
    <col min="8197" max="8199" width="16.85546875" style="678" customWidth="1"/>
    <col min="8200" max="8200" width="51.28515625" style="678" customWidth="1"/>
    <col min="8201" max="8448" width="9.140625" style="678"/>
    <col min="8449" max="8449" width="16.85546875" style="678" customWidth="1"/>
    <col min="8450" max="8450" width="14.28515625" style="678" customWidth="1"/>
    <col min="8451" max="8451" width="19.5703125" style="678" customWidth="1"/>
    <col min="8452" max="8452" width="12.85546875" style="678" customWidth="1"/>
    <col min="8453" max="8455" width="16.85546875" style="678" customWidth="1"/>
    <col min="8456" max="8456" width="51.28515625" style="678" customWidth="1"/>
    <col min="8457" max="8704" width="9.140625" style="678"/>
    <col min="8705" max="8705" width="16.85546875" style="678" customWidth="1"/>
    <col min="8706" max="8706" width="14.28515625" style="678" customWidth="1"/>
    <col min="8707" max="8707" width="19.5703125" style="678" customWidth="1"/>
    <col min="8708" max="8708" width="12.85546875" style="678" customWidth="1"/>
    <col min="8709" max="8711" width="16.85546875" style="678" customWidth="1"/>
    <col min="8712" max="8712" width="51.28515625" style="678" customWidth="1"/>
    <col min="8713" max="8960" width="9.140625" style="678"/>
    <col min="8961" max="8961" width="16.85546875" style="678" customWidth="1"/>
    <col min="8962" max="8962" width="14.28515625" style="678" customWidth="1"/>
    <col min="8963" max="8963" width="19.5703125" style="678" customWidth="1"/>
    <col min="8964" max="8964" width="12.85546875" style="678" customWidth="1"/>
    <col min="8965" max="8967" width="16.85546875" style="678" customWidth="1"/>
    <col min="8968" max="8968" width="51.28515625" style="678" customWidth="1"/>
    <col min="8969" max="9216" width="9.140625" style="678"/>
    <col min="9217" max="9217" width="16.85546875" style="678" customWidth="1"/>
    <col min="9218" max="9218" width="14.28515625" style="678" customWidth="1"/>
    <col min="9219" max="9219" width="19.5703125" style="678" customWidth="1"/>
    <col min="9220" max="9220" width="12.85546875" style="678" customWidth="1"/>
    <col min="9221" max="9223" width="16.85546875" style="678" customWidth="1"/>
    <col min="9224" max="9224" width="51.28515625" style="678" customWidth="1"/>
    <col min="9225" max="9472" width="9.140625" style="678"/>
    <col min="9473" max="9473" width="16.85546875" style="678" customWidth="1"/>
    <col min="9474" max="9474" width="14.28515625" style="678" customWidth="1"/>
    <col min="9475" max="9475" width="19.5703125" style="678" customWidth="1"/>
    <col min="9476" max="9476" width="12.85546875" style="678" customWidth="1"/>
    <col min="9477" max="9479" width="16.85546875" style="678" customWidth="1"/>
    <col min="9480" max="9480" width="51.28515625" style="678" customWidth="1"/>
    <col min="9481" max="9728" width="9.140625" style="678"/>
    <col min="9729" max="9729" width="16.85546875" style="678" customWidth="1"/>
    <col min="9730" max="9730" width="14.28515625" style="678" customWidth="1"/>
    <col min="9731" max="9731" width="19.5703125" style="678" customWidth="1"/>
    <col min="9732" max="9732" width="12.85546875" style="678" customWidth="1"/>
    <col min="9733" max="9735" width="16.85546875" style="678" customWidth="1"/>
    <col min="9736" max="9736" width="51.28515625" style="678" customWidth="1"/>
    <col min="9737" max="9984" width="9.140625" style="678"/>
    <col min="9985" max="9985" width="16.85546875" style="678" customWidth="1"/>
    <col min="9986" max="9986" width="14.28515625" style="678" customWidth="1"/>
    <col min="9987" max="9987" width="19.5703125" style="678" customWidth="1"/>
    <col min="9988" max="9988" width="12.85546875" style="678" customWidth="1"/>
    <col min="9989" max="9991" width="16.85546875" style="678" customWidth="1"/>
    <col min="9992" max="9992" width="51.28515625" style="678" customWidth="1"/>
    <col min="9993" max="10240" width="9.140625" style="678"/>
    <col min="10241" max="10241" width="16.85546875" style="678" customWidth="1"/>
    <col min="10242" max="10242" width="14.28515625" style="678" customWidth="1"/>
    <col min="10243" max="10243" width="19.5703125" style="678" customWidth="1"/>
    <col min="10244" max="10244" width="12.85546875" style="678" customWidth="1"/>
    <col min="10245" max="10247" width="16.85546875" style="678" customWidth="1"/>
    <col min="10248" max="10248" width="51.28515625" style="678" customWidth="1"/>
    <col min="10249" max="10496" width="9.140625" style="678"/>
    <col min="10497" max="10497" width="16.85546875" style="678" customWidth="1"/>
    <col min="10498" max="10498" width="14.28515625" style="678" customWidth="1"/>
    <col min="10499" max="10499" width="19.5703125" style="678" customWidth="1"/>
    <col min="10500" max="10500" width="12.85546875" style="678" customWidth="1"/>
    <col min="10501" max="10503" width="16.85546875" style="678" customWidth="1"/>
    <col min="10504" max="10504" width="51.28515625" style="678" customWidth="1"/>
    <col min="10505" max="10752" width="9.140625" style="678"/>
    <col min="10753" max="10753" width="16.85546875" style="678" customWidth="1"/>
    <col min="10754" max="10754" width="14.28515625" style="678" customWidth="1"/>
    <col min="10755" max="10755" width="19.5703125" style="678" customWidth="1"/>
    <col min="10756" max="10756" width="12.85546875" style="678" customWidth="1"/>
    <col min="10757" max="10759" width="16.85546875" style="678" customWidth="1"/>
    <col min="10760" max="10760" width="51.28515625" style="678" customWidth="1"/>
    <col min="10761" max="11008" width="9.140625" style="678"/>
    <col min="11009" max="11009" width="16.85546875" style="678" customWidth="1"/>
    <col min="11010" max="11010" width="14.28515625" style="678" customWidth="1"/>
    <col min="11011" max="11011" width="19.5703125" style="678" customWidth="1"/>
    <col min="11012" max="11012" width="12.85546875" style="678" customWidth="1"/>
    <col min="11013" max="11015" width="16.85546875" style="678" customWidth="1"/>
    <col min="11016" max="11016" width="51.28515625" style="678" customWidth="1"/>
    <col min="11017" max="11264" width="9.140625" style="678"/>
    <col min="11265" max="11265" width="16.85546875" style="678" customWidth="1"/>
    <col min="11266" max="11266" width="14.28515625" style="678" customWidth="1"/>
    <col min="11267" max="11267" width="19.5703125" style="678" customWidth="1"/>
    <col min="11268" max="11268" width="12.85546875" style="678" customWidth="1"/>
    <col min="11269" max="11271" width="16.85546875" style="678" customWidth="1"/>
    <col min="11272" max="11272" width="51.28515625" style="678" customWidth="1"/>
    <col min="11273" max="11520" width="9.140625" style="678"/>
    <col min="11521" max="11521" width="16.85546875" style="678" customWidth="1"/>
    <col min="11522" max="11522" width="14.28515625" style="678" customWidth="1"/>
    <col min="11523" max="11523" width="19.5703125" style="678" customWidth="1"/>
    <col min="11524" max="11524" width="12.85546875" style="678" customWidth="1"/>
    <col min="11525" max="11527" width="16.85546875" style="678" customWidth="1"/>
    <col min="11528" max="11528" width="51.28515625" style="678" customWidth="1"/>
    <col min="11529" max="11776" width="9.140625" style="678"/>
    <col min="11777" max="11777" width="16.85546875" style="678" customWidth="1"/>
    <col min="11778" max="11778" width="14.28515625" style="678" customWidth="1"/>
    <col min="11779" max="11779" width="19.5703125" style="678" customWidth="1"/>
    <col min="11780" max="11780" width="12.85546875" style="678" customWidth="1"/>
    <col min="11781" max="11783" width="16.85546875" style="678" customWidth="1"/>
    <col min="11784" max="11784" width="51.28515625" style="678" customWidth="1"/>
    <col min="11785" max="12032" width="9.140625" style="678"/>
    <col min="12033" max="12033" width="16.85546875" style="678" customWidth="1"/>
    <col min="12034" max="12034" width="14.28515625" style="678" customWidth="1"/>
    <col min="12035" max="12035" width="19.5703125" style="678" customWidth="1"/>
    <col min="12036" max="12036" width="12.85546875" style="678" customWidth="1"/>
    <col min="12037" max="12039" width="16.85546875" style="678" customWidth="1"/>
    <col min="12040" max="12040" width="51.28515625" style="678" customWidth="1"/>
    <col min="12041" max="12288" width="9.140625" style="678"/>
    <col min="12289" max="12289" width="16.85546875" style="678" customWidth="1"/>
    <col min="12290" max="12290" width="14.28515625" style="678" customWidth="1"/>
    <col min="12291" max="12291" width="19.5703125" style="678" customWidth="1"/>
    <col min="12292" max="12292" width="12.85546875" style="678" customWidth="1"/>
    <col min="12293" max="12295" width="16.85546875" style="678" customWidth="1"/>
    <col min="12296" max="12296" width="51.28515625" style="678" customWidth="1"/>
    <col min="12297" max="12544" width="9.140625" style="678"/>
    <col min="12545" max="12545" width="16.85546875" style="678" customWidth="1"/>
    <col min="12546" max="12546" width="14.28515625" style="678" customWidth="1"/>
    <col min="12547" max="12547" width="19.5703125" style="678" customWidth="1"/>
    <col min="12548" max="12548" width="12.85546875" style="678" customWidth="1"/>
    <col min="12549" max="12551" width="16.85546875" style="678" customWidth="1"/>
    <col min="12552" max="12552" width="51.28515625" style="678" customWidth="1"/>
    <col min="12553" max="12800" width="9.140625" style="678"/>
    <col min="12801" max="12801" width="16.85546875" style="678" customWidth="1"/>
    <col min="12802" max="12802" width="14.28515625" style="678" customWidth="1"/>
    <col min="12803" max="12803" width="19.5703125" style="678" customWidth="1"/>
    <col min="12804" max="12804" width="12.85546875" style="678" customWidth="1"/>
    <col min="12805" max="12807" width="16.85546875" style="678" customWidth="1"/>
    <col min="12808" max="12808" width="51.28515625" style="678" customWidth="1"/>
    <col min="12809" max="13056" width="9.140625" style="678"/>
    <col min="13057" max="13057" width="16.85546875" style="678" customWidth="1"/>
    <col min="13058" max="13058" width="14.28515625" style="678" customWidth="1"/>
    <col min="13059" max="13059" width="19.5703125" style="678" customWidth="1"/>
    <col min="13060" max="13060" width="12.85546875" style="678" customWidth="1"/>
    <col min="13061" max="13063" width="16.85546875" style="678" customWidth="1"/>
    <col min="13064" max="13064" width="51.28515625" style="678" customWidth="1"/>
    <col min="13065" max="13312" width="9.140625" style="678"/>
    <col min="13313" max="13313" width="16.85546875" style="678" customWidth="1"/>
    <col min="13314" max="13314" width="14.28515625" style="678" customWidth="1"/>
    <col min="13315" max="13315" width="19.5703125" style="678" customWidth="1"/>
    <col min="13316" max="13316" width="12.85546875" style="678" customWidth="1"/>
    <col min="13317" max="13319" width="16.85546875" style="678" customWidth="1"/>
    <col min="13320" max="13320" width="51.28515625" style="678" customWidth="1"/>
    <col min="13321" max="13568" width="9.140625" style="678"/>
    <col min="13569" max="13569" width="16.85546875" style="678" customWidth="1"/>
    <col min="13570" max="13570" width="14.28515625" style="678" customWidth="1"/>
    <col min="13571" max="13571" width="19.5703125" style="678" customWidth="1"/>
    <col min="13572" max="13572" width="12.85546875" style="678" customWidth="1"/>
    <col min="13573" max="13575" width="16.85546875" style="678" customWidth="1"/>
    <col min="13576" max="13576" width="51.28515625" style="678" customWidth="1"/>
    <col min="13577" max="13824" width="9.140625" style="678"/>
    <col min="13825" max="13825" width="16.85546875" style="678" customWidth="1"/>
    <col min="13826" max="13826" width="14.28515625" style="678" customWidth="1"/>
    <col min="13827" max="13827" width="19.5703125" style="678" customWidth="1"/>
    <col min="13828" max="13828" width="12.85546875" style="678" customWidth="1"/>
    <col min="13829" max="13831" width="16.85546875" style="678" customWidth="1"/>
    <col min="13832" max="13832" width="51.28515625" style="678" customWidth="1"/>
    <col min="13833" max="14080" width="9.140625" style="678"/>
    <col min="14081" max="14081" width="16.85546875" style="678" customWidth="1"/>
    <col min="14082" max="14082" width="14.28515625" style="678" customWidth="1"/>
    <col min="14083" max="14083" width="19.5703125" style="678" customWidth="1"/>
    <col min="14084" max="14084" width="12.85546875" style="678" customWidth="1"/>
    <col min="14085" max="14087" width="16.85546875" style="678" customWidth="1"/>
    <col min="14088" max="14088" width="51.28515625" style="678" customWidth="1"/>
    <col min="14089" max="14336" width="9.140625" style="678"/>
    <col min="14337" max="14337" width="16.85546875" style="678" customWidth="1"/>
    <col min="14338" max="14338" width="14.28515625" style="678" customWidth="1"/>
    <col min="14339" max="14339" width="19.5703125" style="678" customWidth="1"/>
    <col min="14340" max="14340" width="12.85546875" style="678" customWidth="1"/>
    <col min="14341" max="14343" width="16.85546875" style="678" customWidth="1"/>
    <col min="14344" max="14344" width="51.28515625" style="678" customWidth="1"/>
    <col min="14345" max="14592" width="9.140625" style="678"/>
    <col min="14593" max="14593" width="16.85546875" style="678" customWidth="1"/>
    <col min="14594" max="14594" width="14.28515625" style="678" customWidth="1"/>
    <col min="14595" max="14595" width="19.5703125" style="678" customWidth="1"/>
    <col min="14596" max="14596" width="12.85546875" style="678" customWidth="1"/>
    <col min="14597" max="14599" width="16.85546875" style="678" customWidth="1"/>
    <col min="14600" max="14600" width="51.28515625" style="678" customWidth="1"/>
    <col min="14601" max="14848" width="9.140625" style="678"/>
    <col min="14849" max="14849" width="16.85546875" style="678" customWidth="1"/>
    <col min="14850" max="14850" width="14.28515625" style="678" customWidth="1"/>
    <col min="14851" max="14851" width="19.5703125" style="678" customWidth="1"/>
    <col min="14852" max="14852" width="12.85546875" style="678" customWidth="1"/>
    <col min="14853" max="14855" width="16.85546875" style="678" customWidth="1"/>
    <col min="14856" max="14856" width="51.28515625" style="678" customWidth="1"/>
    <col min="14857" max="15104" width="9.140625" style="678"/>
    <col min="15105" max="15105" width="16.85546875" style="678" customWidth="1"/>
    <col min="15106" max="15106" width="14.28515625" style="678" customWidth="1"/>
    <col min="15107" max="15107" width="19.5703125" style="678" customWidth="1"/>
    <col min="15108" max="15108" width="12.85546875" style="678" customWidth="1"/>
    <col min="15109" max="15111" width="16.85546875" style="678" customWidth="1"/>
    <col min="15112" max="15112" width="51.28515625" style="678" customWidth="1"/>
    <col min="15113" max="15360" width="9.140625" style="678"/>
    <col min="15361" max="15361" width="16.85546875" style="678" customWidth="1"/>
    <col min="15362" max="15362" width="14.28515625" style="678" customWidth="1"/>
    <col min="15363" max="15363" width="19.5703125" style="678" customWidth="1"/>
    <col min="15364" max="15364" width="12.85546875" style="678" customWidth="1"/>
    <col min="15365" max="15367" width="16.85546875" style="678" customWidth="1"/>
    <col min="15368" max="15368" width="51.28515625" style="678" customWidth="1"/>
    <col min="15369" max="15616" width="9.140625" style="678"/>
    <col min="15617" max="15617" width="16.85546875" style="678" customWidth="1"/>
    <col min="15618" max="15618" width="14.28515625" style="678" customWidth="1"/>
    <col min="15619" max="15619" width="19.5703125" style="678" customWidth="1"/>
    <col min="15620" max="15620" width="12.85546875" style="678" customWidth="1"/>
    <col min="15621" max="15623" width="16.85546875" style="678" customWidth="1"/>
    <col min="15624" max="15624" width="51.28515625" style="678" customWidth="1"/>
    <col min="15625" max="15872" width="9.140625" style="678"/>
    <col min="15873" max="15873" width="16.85546875" style="678" customWidth="1"/>
    <col min="15874" max="15874" width="14.28515625" style="678" customWidth="1"/>
    <col min="15875" max="15875" width="19.5703125" style="678" customWidth="1"/>
    <col min="15876" max="15876" width="12.85546875" style="678" customWidth="1"/>
    <col min="15877" max="15879" width="16.85546875" style="678" customWidth="1"/>
    <col min="15880" max="15880" width="51.28515625" style="678" customWidth="1"/>
    <col min="15881" max="16128" width="9.140625" style="678"/>
    <col min="16129" max="16129" width="16.85546875" style="678" customWidth="1"/>
    <col min="16130" max="16130" width="14.28515625" style="678" customWidth="1"/>
    <col min="16131" max="16131" width="19.5703125" style="678" customWidth="1"/>
    <col min="16132" max="16132" width="12.85546875" style="678" customWidth="1"/>
    <col min="16133" max="16135" width="16.85546875" style="678" customWidth="1"/>
    <col min="16136" max="16136" width="51.28515625" style="678" customWidth="1"/>
    <col min="16137" max="16384" width="9.140625" style="678"/>
  </cols>
  <sheetData>
    <row r="1" spans="1:8" ht="15.75" thickBot="1">
      <c r="A1" s="677" t="s">
        <v>137</v>
      </c>
      <c r="G1" s="679"/>
    </row>
    <row r="2" spans="1:8" ht="17.100000000000001" customHeight="1" thickBot="1">
      <c r="A2" s="911" t="s">
        <v>138</v>
      </c>
      <c r="B2" s="912"/>
      <c r="C2" s="680" t="s">
        <v>139</v>
      </c>
      <c r="D2" s="681" t="s">
        <v>140</v>
      </c>
      <c r="E2" s="913" t="s">
        <v>141</v>
      </c>
      <c r="F2" s="914"/>
      <c r="G2" s="679"/>
    </row>
    <row r="3" spans="1:8" ht="17.100000000000001" customHeight="1" thickBot="1">
      <c r="A3" s="911" t="s">
        <v>142</v>
      </c>
      <c r="B3" s="912"/>
      <c r="C3" s="915" t="s">
        <v>143</v>
      </c>
      <c r="D3" s="916"/>
      <c r="E3" s="916"/>
      <c r="F3" s="917"/>
      <c r="G3" s="679"/>
    </row>
    <row r="4" spans="1:8" ht="17.100000000000001" customHeight="1" thickBot="1">
      <c r="A4" s="918" t="s">
        <v>144</v>
      </c>
      <c r="B4" s="919"/>
      <c r="C4" s="915" t="s">
        <v>145</v>
      </c>
      <c r="D4" s="920"/>
      <c r="E4" s="920"/>
      <c r="F4" s="921"/>
      <c r="G4" s="679"/>
    </row>
    <row r="5" spans="1:8" ht="17.100000000000001" customHeight="1" thickBot="1">
      <c r="A5" s="930" t="s">
        <v>146</v>
      </c>
      <c r="B5" s="931"/>
      <c r="C5" s="682" t="s">
        <v>147</v>
      </c>
      <c r="D5" s="683" t="s">
        <v>148</v>
      </c>
      <c r="E5" s="684" t="s">
        <v>149</v>
      </c>
      <c r="F5" s="685"/>
      <c r="G5" s="679"/>
    </row>
    <row r="6" spans="1:8" ht="17.100000000000001" customHeight="1" thickBot="1">
      <c r="A6" s="911" t="s">
        <v>150</v>
      </c>
      <c r="B6" s="912"/>
      <c r="C6" s="686" t="s">
        <v>151</v>
      </c>
      <c r="D6" s="687"/>
      <c r="E6" s="687"/>
      <c r="F6" s="688"/>
      <c r="G6" s="679"/>
    </row>
    <row r="7" spans="1:8" ht="15">
      <c r="A7" s="689"/>
      <c r="B7" s="690"/>
      <c r="C7" s="690"/>
      <c r="D7" s="690"/>
      <c r="G7" s="679"/>
    </row>
    <row r="8" spans="1:8" ht="15.75" thickBot="1">
      <c r="A8" s="691" t="s">
        <v>152</v>
      </c>
      <c r="B8" s="690"/>
      <c r="C8" s="690"/>
      <c r="D8" s="690"/>
      <c r="G8" s="679"/>
    </row>
    <row r="9" spans="1:8" ht="20.25" customHeight="1" thickBot="1">
      <c r="A9" s="932" t="s">
        <v>166</v>
      </c>
      <c r="B9" s="933"/>
      <c r="C9" s="933"/>
      <c r="D9" s="934"/>
      <c r="G9" s="679"/>
    </row>
    <row r="10" spans="1:8" ht="15">
      <c r="A10" s="691"/>
      <c r="B10" s="690"/>
      <c r="C10" s="690"/>
      <c r="D10" s="690"/>
      <c r="G10" s="679"/>
    </row>
    <row r="11" spans="1:8" ht="15" hidden="1">
      <c r="A11" s="691" t="s">
        <v>153</v>
      </c>
      <c r="B11" s="690"/>
      <c r="C11" s="690"/>
      <c r="D11" s="690"/>
      <c r="G11" s="679"/>
    </row>
    <row r="12" spans="1:8" ht="25.5" hidden="1" customHeight="1" thickBot="1">
      <c r="A12" s="692" t="s">
        <v>154</v>
      </c>
      <c r="B12" s="935" t="s">
        <v>155</v>
      </c>
      <c r="C12" s="936"/>
      <c r="D12" s="936"/>
      <c r="E12" s="936"/>
      <c r="F12" s="936"/>
      <c r="G12" s="936"/>
      <c r="H12" s="937"/>
    </row>
    <row r="13" spans="1:8" ht="15">
      <c r="A13" s="677"/>
      <c r="G13" s="679"/>
    </row>
    <row r="14" spans="1:8" ht="15.75" thickBot="1">
      <c r="A14" s="677" t="s">
        <v>156</v>
      </c>
      <c r="G14" s="679"/>
    </row>
    <row r="15" spans="1:8">
      <c r="A15" s="693" t="s">
        <v>157</v>
      </c>
      <c r="B15" s="694"/>
      <c r="C15" s="695" t="s">
        <v>158</v>
      </c>
      <c r="D15" s="696"/>
      <c r="E15" s="696"/>
      <c r="F15" s="696"/>
      <c r="G15" s="696"/>
      <c r="H15" s="697"/>
    </row>
    <row r="16" spans="1:8">
      <c r="A16" s="938" t="s">
        <v>159</v>
      </c>
      <c r="B16" s="939"/>
      <c r="C16" s="939"/>
      <c r="D16" s="939"/>
      <c r="E16" s="939"/>
      <c r="F16" s="939"/>
      <c r="G16" s="939"/>
      <c r="H16" s="940"/>
    </row>
    <row r="17" spans="1:8">
      <c r="A17" s="938"/>
      <c r="B17" s="939"/>
      <c r="C17" s="939"/>
      <c r="D17" s="939"/>
      <c r="E17" s="939"/>
      <c r="F17" s="939"/>
      <c r="G17" s="939"/>
      <c r="H17" s="940"/>
    </row>
    <row r="18" spans="1:8">
      <c r="A18" s="938"/>
      <c r="B18" s="939"/>
      <c r="C18" s="939"/>
      <c r="D18" s="939"/>
      <c r="E18" s="939"/>
      <c r="F18" s="939"/>
      <c r="G18" s="939"/>
      <c r="H18" s="940"/>
    </row>
    <row r="19" spans="1:8">
      <c r="A19" s="941" t="s">
        <v>160</v>
      </c>
      <c r="B19" s="942"/>
      <c r="C19" s="942"/>
      <c r="D19" s="942"/>
      <c r="E19" s="942"/>
      <c r="F19" s="942"/>
      <c r="G19" s="942"/>
      <c r="H19" s="698"/>
    </row>
    <row r="20" spans="1:8" ht="15.75" customHeight="1" thickBot="1">
      <c r="A20" s="922" t="s">
        <v>161</v>
      </c>
      <c r="B20" s="923"/>
      <c r="C20" s="923"/>
      <c r="D20" s="923"/>
      <c r="E20" s="923"/>
      <c r="F20" s="923"/>
      <c r="G20" s="923"/>
      <c r="H20" s="699"/>
    </row>
    <row r="21" spans="1:8" ht="15">
      <c r="A21" s="700"/>
      <c r="G21" s="679"/>
    </row>
    <row r="22" spans="1:8" ht="15.75" thickBot="1">
      <c r="A22" s="677" t="s">
        <v>162</v>
      </c>
      <c r="G22" s="679"/>
    </row>
    <row r="23" spans="1:8" ht="29.25" customHeight="1" thickBot="1">
      <c r="A23" s="924" t="s">
        <v>163</v>
      </c>
      <c r="B23" s="925"/>
      <c r="C23" s="925"/>
      <c r="D23" s="925"/>
      <c r="E23" s="925"/>
      <c r="F23" s="925"/>
      <c r="G23" s="925"/>
      <c r="H23" s="926"/>
    </row>
    <row r="24" spans="1:8" ht="15">
      <c r="A24" s="701"/>
      <c r="G24" s="679"/>
    </row>
    <row r="25" spans="1:8" ht="15.75" thickBot="1">
      <c r="A25" s="677" t="s">
        <v>164</v>
      </c>
      <c r="G25" s="679"/>
    </row>
    <row r="26" spans="1:8" ht="156" customHeight="1" thickBot="1">
      <c r="A26" s="927" t="s">
        <v>165</v>
      </c>
      <c r="B26" s="928"/>
      <c r="C26" s="928"/>
      <c r="D26" s="928"/>
      <c r="E26" s="928"/>
      <c r="F26" s="928"/>
      <c r="G26" s="928"/>
      <c r="H26" s="92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SUMMARY DASHBOARD</vt:lpstr>
      <vt:lpstr>REG+OCC BY CLASS JANUARY 2013</vt:lpstr>
      <vt:lpstr>REG+OCC BY CLASS FY 2012-2013</vt:lpstr>
      <vt:lpstr>REG+OCC BY REGION JANUARY 2013</vt:lpstr>
      <vt:lpstr>REG+OCC BY REGION FY 2012-2013</vt:lpstr>
      <vt:lpstr>ARR$ JANUARY 2013</vt:lpstr>
      <vt:lpstr>ARR$ BY REGION FY 12-13</vt:lpstr>
      <vt:lpstr>ARR$ BY AREA FY 12-13</vt:lpstr>
      <vt:lpstr>CONTACTO</vt:lpstr>
      <vt:lpstr>'ARR$ BY AREA FY 12-13'!Print_Area</vt:lpstr>
      <vt:lpstr>'ARR$ BY REGION FY 12-13'!Print_Area</vt:lpstr>
      <vt:lpstr>'REG+OCC BY CLASS JANUARY 2013'!Print_Area</vt:lpstr>
      <vt:lpstr>'SUMMARY DASHBOARD'!Print_Area</vt:lpstr>
    </vt:vector>
  </TitlesOfParts>
  <Company>Gobierno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CAcobis</dc:creator>
  <cp:lastModifiedBy>CAcobis</cp:lastModifiedBy>
  <dcterms:created xsi:type="dcterms:W3CDTF">2013-05-24T16:56:20Z</dcterms:created>
  <dcterms:modified xsi:type="dcterms:W3CDTF">2013-05-28T15:36:30Z</dcterms:modified>
</cp:coreProperties>
</file>