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11436" windowHeight="8340"/>
  </bookViews>
  <sheets>
    <sheet name="SUMMARY DASHBOARD" sheetId="5" r:id="rId1"/>
    <sheet name="REG+OCC BY CLASS JULY 2016" sheetId="1" r:id="rId2"/>
    <sheet name="REG+OCC BY CLASS CY 2016" sheetId="2" r:id="rId3"/>
    <sheet name="REG+OCC BY REGION JULY 2016" sheetId="3" r:id="rId4"/>
    <sheet name="REG+OCC BY REGION CY 2016" sheetId="4" r:id="rId5"/>
    <sheet name="ARR$ JULY 2016" sheetId="8" r:id="rId6"/>
    <sheet name="ARR$ BY REGION CY 2016" sheetId="9" r:id="rId7"/>
    <sheet name="ARR$ BY AREA CY 2016" sheetId="10" r:id="rId8"/>
    <sheet name="CONTACTO" sheetId="6" r:id="rId9"/>
    <sheet name="GLOSSARY" sheetId="7" r:id="rId10"/>
  </sheets>
  <definedNames>
    <definedName name="_xlnm.Print_Area" localSheetId="7">'ARR$ BY AREA CY 2016'!$A$1:$O$39</definedName>
    <definedName name="_xlnm.Print_Area" localSheetId="6">'ARR$ BY REGION CY 2016'!$A$1:$O$69</definedName>
    <definedName name="_xlnm.Print_Area" localSheetId="1">'REG+OCC BY CLASS JULY 2016'!$A$1:$W$30</definedName>
    <definedName name="_xlnm.Print_Area" localSheetId="0">'SUMMARY DASHBOARD'!$A$1:$L$63</definedName>
  </definedNames>
  <calcPr calcId="152511"/>
</workbook>
</file>

<file path=xl/calcChain.xml><?xml version="1.0" encoding="utf-8"?>
<calcChain xmlns="http://schemas.openxmlformats.org/spreadsheetml/2006/main">
  <c r="G32" i="5" l="1"/>
  <c r="F32" i="5"/>
  <c r="E32" i="5"/>
  <c r="G31" i="5"/>
  <c r="F31" i="5"/>
  <c r="E31" i="5"/>
  <c r="G30" i="5"/>
  <c r="F30" i="5"/>
  <c r="E30" i="5"/>
  <c r="G26" i="5"/>
  <c r="F26" i="5"/>
  <c r="E26" i="5"/>
  <c r="G25" i="5"/>
  <c r="F25" i="5"/>
  <c r="E25" i="5"/>
  <c r="G21" i="5"/>
  <c r="F21" i="5"/>
  <c r="E21" i="5"/>
  <c r="G16" i="5"/>
  <c r="F16" i="5"/>
  <c r="E16" i="5"/>
  <c r="G13" i="5" l="1"/>
  <c r="F13" i="5"/>
  <c r="E13" i="5"/>
  <c r="G12" i="5"/>
  <c r="F12" i="5"/>
  <c r="E12" i="5"/>
  <c r="G11" i="5"/>
  <c r="F11" i="5"/>
  <c r="E11" i="5"/>
  <c r="G8" i="5"/>
  <c r="F8" i="5"/>
  <c r="E8" i="5"/>
  <c r="E17" i="5" s="1"/>
  <c r="F17" i="5"/>
  <c r="G17" i="5" l="1"/>
  <c r="W35" i="4"/>
  <c r="S35" i="4"/>
  <c r="J35" i="4"/>
  <c r="F35" i="4"/>
  <c r="W47" i="4"/>
  <c r="S47" i="4"/>
  <c r="J47" i="4"/>
  <c r="F47" i="4"/>
  <c r="T47" i="4"/>
  <c r="G47" i="4"/>
  <c r="T46" i="4"/>
  <c r="G46" i="4"/>
  <c r="J46" i="4"/>
  <c r="T45" i="4"/>
  <c r="J45" i="4"/>
  <c r="G45" i="4"/>
  <c r="T44" i="4"/>
  <c r="V43" i="4"/>
  <c r="I43" i="4"/>
  <c r="V35" i="4"/>
  <c r="T35" i="4"/>
  <c r="P35" i="4"/>
  <c r="I35" i="4"/>
  <c r="K35" i="4" s="1"/>
  <c r="G35" i="4"/>
  <c r="W34" i="4"/>
  <c r="S34" i="4"/>
  <c r="Q34" i="4"/>
  <c r="J34" i="4"/>
  <c r="F34" i="4"/>
  <c r="V33" i="4"/>
  <c r="I33" i="4"/>
  <c r="T47" i="3"/>
  <c r="G47" i="3"/>
  <c r="J47" i="3"/>
  <c r="T46" i="3"/>
  <c r="T45" i="3"/>
  <c r="J45" i="3"/>
  <c r="G45" i="3"/>
  <c r="W44" i="3"/>
  <c r="S44" i="3"/>
  <c r="J44" i="3"/>
  <c r="F44" i="3"/>
  <c r="G44" i="3"/>
  <c r="T35" i="3"/>
  <c r="S35" i="3"/>
  <c r="Q35" i="3"/>
  <c r="P35" i="3"/>
  <c r="I35" i="3"/>
  <c r="G35" i="3"/>
  <c r="W34" i="3"/>
  <c r="V34" i="3"/>
  <c r="T34" i="3"/>
  <c r="S34" i="3"/>
  <c r="Q34" i="3"/>
  <c r="P34" i="3"/>
  <c r="J34" i="3"/>
  <c r="I34" i="3"/>
  <c r="G34" i="3"/>
  <c r="F34" i="3"/>
  <c r="W33" i="3"/>
  <c r="V33" i="3"/>
  <c r="T33" i="3"/>
  <c r="S33" i="3"/>
  <c r="Q33" i="3"/>
  <c r="P33" i="3"/>
  <c r="J33" i="3"/>
  <c r="I33" i="3"/>
  <c r="G33" i="3"/>
  <c r="F33" i="3"/>
  <c r="T37" i="3" l="1"/>
  <c r="N34" i="3"/>
  <c r="N35" i="3"/>
  <c r="U34" i="3"/>
  <c r="H44" i="3"/>
  <c r="U47" i="4"/>
  <c r="F43" i="4"/>
  <c r="P43" i="4"/>
  <c r="C35" i="4"/>
  <c r="Y35" i="4" s="1"/>
  <c r="I44" i="4"/>
  <c r="P45" i="4"/>
  <c r="D46" i="4"/>
  <c r="J43" i="4"/>
  <c r="K43" i="4" s="1"/>
  <c r="T43" i="4"/>
  <c r="T49" i="4" s="1"/>
  <c r="X35" i="4"/>
  <c r="P44" i="4"/>
  <c r="V44" i="4"/>
  <c r="F45" i="4"/>
  <c r="H45" i="4" s="1"/>
  <c r="S45" i="4"/>
  <c r="U45" i="4" s="1"/>
  <c r="S46" i="4"/>
  <c r="U46" i="4" s="1"/>
  <c r="P47" i="4"/>
  <c r="S43" i="4"/>
  <c r="M35" i="4"/>
  <c r="W45" i="4"/>
  <c r="W46" i="4"/>
  <c r="Z46" i="4" s="1"/>
  <c r="C34" i="4"/>
  <c r="H47" i="4"/>
  <c r="U35" i="4"/>
  <c r="G43" i="4"/>
  <c r="Q43" i="4"/>
  <c r="W43" i="4"/>
  <c r="X43" i="4" s="1"/>
  <c r="S44" i="4"/>
  <c r="U44" i="4" s="1"/>
  <c r="I45" i="4"/>
  <c r="K45" i="4" s="1"/>
  <c r="V45" i="4"/>
  <c r="I46" i="4"/>
  <c r="K46" i="4" s="1"/>
  <c r="V46" i="4"/>
  <c r="Q46" i="4"/>
  <c r="N46" i="4" s="1"/>
  <c r="I47" i="4"/>
  <c r="K47" i="4" s="1"/>
  <c r="V47" i="4"/>
  <c r="H35" i="4"/>
  <c r="Q33" i="4"/>
  <c r="I34" i="4"/>
  <c r="K34" i="4" s="1"/>
  <c r="P46" i="4"/>
  <c r="G44" i="4"/>
  <c r="G33" i="4"/>
  <c r="P33" i="4"/>
  <c r="T33" i="4"/>
  <c r="Q44" i="4"/>
  <c r="N44" i="4" s="1"/>
  <c r="V34" i="4"/>
  <c r="V37" i="4" s="1"/>
  <c r="J44" i="4"/>
  <c r="F33" i="4"/>
  <c r="J33" i="4"/>
  <c r="J37" i="4" s="1"/>
  <c r="S33" i="4"/>
  <c r="W33" i="4"/>
  <c r="X33" i="4" s="1"/>
  <c r="G34" i="4"/>
  <c r="H34" i="4" s="1"/>
  <c r="P34" i="4"/>
  <c r="T34" i="4"/>
  <c r="N34" i="4" s="1"/>
  <c r="Q35" i="4"/>
  <c r="N35" i="4" s="1"/>
  <c r="Q45" i="4"/>
  <c r="N45" i="4" s="1"/>
  <c r="R33" i="3"/>
  <c r="P37" i="3"/>
  <c r="M33" i="3"/>
  <c r="X34" i="3"/>
  <c r="M35" i="3"/>
  <c r="R35" i="3"/>
  <c r="D44" i="3"/>
  <c r="Z44" i="3" s="1"/>
  <c r="P44" i="3"/>
  <c r="I45" i="3"/>
  <c r="K45" i="3" s="1"/>
  <c r="I46" i="3"/>
  <c r="S37" i="3"/>
  <c r="U37" i="3" s="1"/>
  <c r="U33" i="3"/>
  <c r="I44" i="3"/>
  <c r="K44" i="3" s="1"/>
  <c r="S45" i="3"/>
  <c r="U45" i="3" s="1"/>
  <c r="Q46" i="3"/>
  <c r="N46" i="3" s="1"/>
  <c r="I47" i="3"/>
  <c r="K47" i="3" s="1"/>
  <c r="Q47" i="3"/>
  <c r="N47" i="3" s="1"/>
  <c r="V47" i="3"/>
  <c r="H33" i="3"/>
  <c r="Q37" i="3"/>
  <c r="N37" i="3" s="1"/>
  <c r="N33" i="3"/>
  <c r="X33" i="3"/>
  <c r="M34" i="3"/>
  <c r="O34" i="3" s="1"/>
  <c r="R34" i="3"/>
  <c r="J43" i="3"/>
  <c r="W43" i="3"/>
  <c r="W45" i="3"/>
  <c r="V46" i="3"/>
  <c r="P47" i="3"/>
  <c r="G37" i="3"/>
  <c r="H34" i="3"/>
  <c r="U35" i="3"/>
  <c r="D46" i="3"/>
  <c r="J37" i="3"/>
  <c r="K34" i="3"/>
  <c r="F47" i="3"/>
  <c r="H47" i="3" s="1"/>
  <c r="S47" i="3"/>
  <c r="U47" i="3" s="1"/>
  <c r="F45" i="3"/>
  <c r="H45" i="3" s="1"/>
  <c r="S46" i="3"/>
  <c r="U46" i="3" s="1"/>
  <c r="W47" i="3"/>
  <c r="I37" i="3"/>
  <c r="K33" i="3"/>
  <c r="P45" i="3"/>
  <c r="D35" i="3"/>
  <c r="G46" i="3"/>
  <c r="T44" i="3"/>
  <c r="U44" i="3" s="1"/>
  <c r="J46" i="3"/>
  <c r="F35" i="3"/>
  <c r="H35" i="3" s="1"/>
  <c r="J35" i="3"/>
  <c r="K35" i="3" s="1"/>
  <c r="W35" i="3"/>
  <c r="W37" i="3" s="1"/>
  <c r="V35" i="3"/>
  <c r="O35" i="3" l="1"/>
  <c r="K44" i="4"/>
  <c r="K33" i="4"/>
  <c r="V49" i="4"/>
  <c r="K46" i="3"/>
  <c r="J49" i="3"/>
  <c r="O33" i="3"/>
  <c r="F37" i="3"/>
  <c r="H37" i="3" s="1"/>
  <c r="Q47" i="4"/>
  <c r="N47" i="4" s="1"/>
  <c r="D34" i="4"/>
  <c r="Z34" i="4" s="1"/>
  <c r="H33" i="4"/>
  <c r="F37" i="4"/>
  <c r="F44" i="4"/>
  <c r="H44" i="4" s="1"/>
  <c r="X45" i="4"/>
  <c r="N43" i="4"/>
  <c r="S49" i="4"/>
  <c r="U49" i="4" s="1"/>
  <c r="U43" i="4"/>
  <c r="M47" i="4"/>
  <c r="H43" i="4"/>
  <c r="C33" i="4"/>
  <c r="M34" i="4"/>
  <c r="O34" i="4" s="1"/>
  <c r="R34" i="4"/>
  <c r="X34" i="4"/>
  <c r="Y34" i="4"/>
  <c r="M46" i="4"/>
  <c r="O46" i="4" s="1"/>
  <c r="R46" i="4"/>
  <c r="X47" i="4"/>
  <c r="X46" i="4"/>
  <c r="C46" i="4"/>
  <c r="E46" i="4" s="1"/>
  <c r="R43" i="4"/>
  <c r="P49" i="4"/>
  <c r="M43" i="4"/>
  <c r="O43" i="4" s="1"/>
  <c r="D44" i="4"/>
  <c r="R35" i="4"/>
  <c r="G37" i="4"/>
  <c r="U34" i="4"/>
  <c r="J49" i="4"/>
  <c r="U33" i="4"/>
  <c r="S37" i="4"/>
  <c r="W44" i="4"/>
  <c r="X44" i="4" s="1"/>
  <c r="D33" i="4"/>
  <c r="R33" i="4"/>
  <c r="M33" i="4"/>
  <c r="P37" i="4"/>
  <c r="M44" i="4"/>
  <c r="O44" i="4" s="1"/>
  <c r="R44" i="4"/>
  <c r="I49" i="4"/>
  <c r="G49" i="4"/>
  <c r="D35" i="4"/>
  <c r="Z35" i="4" s="1"/>
  <c r="I37" i="4"/>
  <c r="K37" i="4" s="1"/>
  <c r="E35" i="4"/>
  <c r="W37" i="4"/>
  <c r="F46" i="4"/>
  <c r="H46" i="4" s="1"/>
  <c r="Q37" i="4"/>
  <c r="N33" i="4"/>
  <c r="C47" i="4"/>
  <c r="C44" i="4"/>
  <c r="M45" i="4"/>
  <c r="O45" i="4" s="1"/>
  <c r="R45" i="4"/>
  <c r="T37" i="4"/>
  <c r="O35" i="4"/>
  <c r="X35" i="3"/>
  <c r="F43" i="3"/>
  <c r="P46" i="3"/>
  <c r="C34" i="3"/>
  <c r="V44" i="3"/>
  <c r="P43" i="3"/>
  <c r="F46" i="3"/>
  <c r="H46" i="3" s="1"/>
  <c r="Q45" i="3"/>
  <c r="N45" i="3" s="1"/>
  <c r="M44" i="3"/>
  <c r="V45" i="3"/>
  <c r="T43" i="3"/>
  <c r="T49" i="3" s="1"/>
  <c r="I43" i="3"/>
  <c r="D34" i="3"/>
  <c r="Z34" i="3" s="1"/>
  <c r="K37" i="3"/>
  <c r="Z35" i="3"/>
  <c r="D33" i="3"/>
  <c r="W46" i="3"/>
  <c r="Z46" i="3" s="1"/>
  <c r="Q44" i="3"/>
  <c r="N44" i="3" s="1"/>
  <c r="M37" i="3"/>
  <c r="O37" i="3" s="1"/>
  <c r="R37" i="3"/>
  <c r="V37" i="3"/>
  <c r="C35" i="3"/>
  <c r="E35" i="3" s="1"/>
  <c r="S43" i="3"/>
  <c r="M45" i="3"/>
  <c r="G43" i="3"/>
  <c r="G49" i="3" s="1"/>
  <c r="X47" i="3"/>
  <c r="C33" i="3"/>
  <c r="C43" i="3"/>
  <c r="Q43" i="3"/>
  <c r="V43" i="3"/>
  <c r="C46" i="3"/>
  <c r="E46" i="3" s="1"/>
  <c r="R47" i="3"/>
  <c r="M47" i="3"/>
  <c r="O47" i="3" s="1"/>
  <c r="E34" i="4" l="1"/>
  <c r="R47" i="4"/>
  <c r="D37" i="4"/>
  <c r="Z37" i="4" s="1"/>
  <c r="O45" i="3"/>
  <c r="Y46" i="3"/>
  <c r="R45" i="3"/>
  <c r="D45" i="4"/>
  <c r="Z45" i="4" s="1"/>
  <c r="C45" i="4"/>
  <c r="D47" i="4"/>
  <c r="Z47" i="4" s="1"/>
  <c r="M49" i="4"/>
  <c r="E44" i="4"/>
  <c r="K49" i="4"/>
  <c r="Y44" i="4"/>
  <c r="Z44" i="4"/>
  <c r="Y46" i="4"/>
  <c r="W49" i="4"/>
  <c r="N37" i="4"/>
  <c r="Z33" i="4"/>
  <c r="O33" i="4"/>
  <c r="O47" i="4"/>
  <c r="Q49" i="4"/>
  <c r="N49" i="4" s="1"/>
  <c r="M37" i="4"/>
  <c r="O37" i="4" s="1"/>
  <c r="R37" i="4"/>
  <c r="E33" i="4"/>
  <c r="C37" i="4"/>
  <c r="Y33" i="4"/>
  <c r="F49" i="4"/>
  <c r="H49" i="4" s="1"/>
  <c r="D43" i="4"/>
  <c r="U37" i="4"/>
  <c r="Y47" i="4"/>
  <c r="H37" i="4"/>
  <c r="C43" i="4"/>
  <c r="X37" i="4"/>
  <c r="X43" i="3"/>
  <c r="V49" i="3"/>
  <c r="Y43" i="3"/>
  <c r="S49" i="3"/>
  <c r="U49" i="3" s="1"/>
  <c r="U43" i="3"/>
  <c r="E33" i="3"/>
  <c r="C37" i="3"/>
  <c r="Y37" i="3" s="1"/>
  <c r="Y33" i="3"/>
  <c r="D37" i="3"/>
  <c r="Z37" i="3" s="1"/>
  <c r="Z33" i="3"/>
  <c r="C44" i="3"/>
  <c r="E44" i="3" s="1"/>
  <c r="K43" i="3"/>
  <c r="I49" i="3"/>
  <c r="K49" i="3" s="1"/>
  <c r="X45" i="3"/>
  <c r="E34" i="3"/>
  <c r="Y34" i="3"/>
  <c r="F49" i="3"/>
  <c r="H49" i="3" s="1"/>
  <c r="H43" i="3"/>
  <c r="D43" i="3"/>
  <c r="D47" i="3"/>
  <c r="Z47" i="3" s="1"/>
  <c r="D45" i="3"/>
  <c r="Z45" i="3" s="1"/>
  <c r="M46" i="3"/>
  <c r="O46" i="3" s="1"/>
  <c r="R46" i="3"/>
  <c r="C47" i="3"/>
  <c r="X46" i="3"/>
  <c r="W49" i="3"/>
  <c r="O44" i="3"/>
  <c r="X37" i="3"/>
  <c r="R43" i="3"/>
  <c r="P49" i="3"/>
  <c r="M43" i="3"/>
  <c r="X44" i="3"/>
  <c r="R44" i="3"/>
  <c r="C45" i="3"/>
  <c r="Y35" i="3"/>
  <c r="N43" i="3"/>
  <c r="Q49" i="3"/>
  <c r="N49" i="3" s="1"/>
  <c r="E45" i="3" l="1"/>
  <c r="Y45" i="3"/>
  <c r="Y44" i="3"/>
  <c r="C49" i="3"/>
  <c r="Y49" i="3" s="1"/>
  <c r="E45" i="4"/>
  <c r="Y45" i="4"/>
  <c r="D49" i="4"/>
  <c r="Z49" i="4" s="1"/>
  <c r="Z43" i="4"/>
  <c r="E37" i="4"/>
  <c r="Y37" i="4"/>
  <c r="X49" i="4"/>
  <c r="E43" i="4"/>
  <c r="C49" i="4"/>
  <c r="Y43" i="4"/>
  <c r="E47" i="4"/>
  <c r="R49" i="4"/>
  <c r="O49" i="4"/>
  <c r="M49" i="3"/>
  <c r="O49" i="3" s="1"/>
  <c r="R49" i="3"/>
  <c r="E47" i="3"/>
  <c r="Y47" i="3"/>
  <c r="X49" i="3"/>
  <c r="D49" i="3"/>
  <c r="Z49" i="3" s="1"/>
  <c r="Z43" i="3"/>
  <c r="O43" i="3"/>
  <c r="E43" i="3"/>
  <c r="E37" i="3"/>
  <c r="E49" i="3" l="1"/>
  <c r="E49" i="4"/>
  <c r="Y49" i="4"/>
</calcChain>
</file>

<file path=xl/sharedStrings.xml><?xml version="1.0" encoding="utf-8"?>
<sst xmlns="http://schemas.openxmlformats.org/spreadsheetml/2006/main" count="666" uniqueCount="191">
  <si>
    <t xml:space="preserve">TOTAL </t>
  </si>
  <si>
    <t>%</t>
  </si>
  <si>
    <t>NON</t>
  </si>
  <si>
    <t xml:space="preserve">CHANGE IN </t>
  </si>
  <si>
    <t>ROOM NIGHTS</t>
  </si>
  <si>
    <t>AVERAGE</t>
  </si>
  <si>
    <t>JULY</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</si>
  <si>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</si>
  <si>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</si>
  <si>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</si>
  <si>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</si>
  <si>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</si>
  <si>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</si>
  <si>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</si>
  <si>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</si>
  <si>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</si>
  <si>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</si>
  <si>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</si>
  <si>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</si>
  <si>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</si>
  <si>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</si>
  <si>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</si>
  <si>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</si>
  <si>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</si>
  <si>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</si>
  <si>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</si>
  <si>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CALENDAR YEAR 2016</t>
  </si>
  <si>
    <t>ROOMS NIGHT</t>
  </si>
  <si>
    <t>(AS OF JULY)</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</si>
  <si>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</si>
  <si>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</si>
  <si>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</si>
  <si>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</si>
  <si>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</si>
  <si>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</si>
  <si>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</si>
  <si>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JULY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</si>
  <si>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</si>
  <si>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</si>
  <si>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</si>
  <si>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</si>
  <si>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</si>
  <si>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</si>
  <si>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</si>
  <si>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</si>
  <si>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</si>
  <si>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</si>
  <si>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</si>
  <si>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</si>
  <si>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</si>
  <si>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</si>
  <si>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</si>
  <si>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</si>
  <si>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</si>
  <si>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</si>
  <si>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</si>
  <si>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</si>
  <si>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</si>
  <si>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</si>
  <si>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</si>
  <si>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</si>
  <si>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</si>
  <si>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JULY 2016</t>
  </si>
  <si>
    <t>BY REGION AS OF JULY 2016</t>
  </si>
  <si>
    <t>1/ Metropolitan Region includes the following municipalities: Bayamón, Cataño, Guaynabo, San Juan and Carolina.</t>
  </si>
  <si>
    <t>2/ Includes Paradores.</t>
  </si>
  <si>
    <t xml:space="preserve"> AS OF JULY 2016</t>
  </si>
  <si>
    <t>PRTC MONTHLY STATISTICS REPORT</t>
  </si>
  <si>
    <t>REGISTRATION AND OCCUPANCY SURVEY</t>
  </si>
  <si>
    <t>Occupancy %</t>
  </si>
  <si>
    <t>Total Registrations</t>
  </si>
  <si>
    <t>No-Residentes</t>
  </si>
  <si>
    <t>Residentes</t>
  </si>
  <si>
    <t>ADR</t>
  </si>
  <si>
    <t>RevPAR</t>
  </si>
  <si>
    <t>Rooms Occupied</t>
  </si>
  <si>
    <t>Rooms Available</t>
  </si>
  <si>
    <t>* Sample includes 107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</si>
  <si>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</si>
  <si>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</si>
  <si>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</si>
  <si>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</si>
  <si>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</si>
  <si>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</si>
  <si>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</si>
  <si>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</si>
  <si>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</si>
  <si>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</si>
  <si>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</si>
  <si>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</si>
  <si>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</si>
  <si>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</si>
  <si>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</si>
  <si>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</si>
  <si>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</si>
  <si>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</si>
  <si>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</si>
  <si>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</si>
  <si>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</si>
  <si>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</si>
  <si>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</si>
  <si>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</si>
  <si>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</si>
  <si>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</si>
  <si>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</si>
  <si>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</si>
  <si>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</si>
  <si>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</si>
  <si>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</si>
  <si>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</si>
  <si>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</si>
  <si>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</si>
  <si>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</si>
  <si>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</si>
  <si>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</si>
  <si>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</si>
  <si>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</si>
  <si>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</si>
  <si>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</si>
  <si>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JULY 2016</t>
  </si>
  <si>
    <t>30 de septiembre de 2016</t>
  </si>
  <si>
    <t>BY REGION - JULY 2016</t>
  </si>
  <si>
    <t>Classification by</t>
  </si>
  <si>
    <t>Average Room Rate $</t>
  </si>
  <si>
    <t>CHANGE %</t>
  </si>
  <si>
    <t>Number of Rooms</t>
  </si>
  <si>
    <t>July 2016</t>
  </si>
  <si>
    <t>July 2015</t>
  </si>
  <si>
    <t>Metropolitan</t>
  </si>
  <si>
    <t>Grand Total</t>
  </si>
  <si>
    <t>BY AREA - JULY 2016</t>
  </si>
  <si>
    <t>Area</t>
  </si>
  <si>
    <t>Metro</t>
  </si>
  <si>
    <t>Non Metro</t>
  </si>
  <si>
    <t>PARADORES - JULY 2016</t>
  </si>
  <si>
    <t>CALENDAR YEAR 2016 P</t>
  </si>
  <si>
    <t>Class By Num of Rooms</t>
  </si>
  <si>
    <t>2016 Jan</t>
  </si>
  <si>
    <t>2016 Feb</t>
  </si>
  <si>
    <t>2016 Mar</t>
  </si>
  <si>
    <t>2016 Apr</t>
  </si>
  <si>
    <t>2016 May</t>
  </si>
  <si>
    <t>2016 Jun</t>
  </si>
  <si>
    <t>2016 Jul</t>
  </si>
  <si>
    <t>2016 Aug</t>
  </si>
  <si>
    <t>2016 Sep</t>
  </si>
  <si>
    <t>2016 Oct</t>
  </si>
  <si>
    <t>2016 Nov</t>
  </si>
  <si>
    <t>2016 Dec</t>
  </si>
  <si>
    <t>ARR $</t>
  </si>
  <si>
    <t>CALENDAR YEAR 2015 R</t>
  </si>
  <si>
    <t>2015 Jan</t>
  </si>
  <si>
    <t>2015 Feb</t>
  </si>
  <si>
    <t>2015 Mar</t>
  </si>
  <si>
    <t>2015 Apr</t>
  </si>
  <si>
    <t>2015 May</t>
  </si>
  <si>
    <t>2015 Jun</t>
  </si>
  <si>
    <t>2015 Jul</t>
  </si>
  <si>
    <t>2015 Aug</t>
  </si>
  <si>
    <t>2015 Sep</t>
  </si>
  <si>
    <t>2015 Oct</t>
  </si>
  <si>
    <t>2015 Nov</t>
  </si>
  <si>
    <t>2015 Dec</t>
  </si>
  <si>
    <t>PERCENTAGE CHANGE:  CALENDAR YEAR 2016 vs 2015</t>
  </si>
  <si>
    <t>JAN</t>
  </si>
  <si>
    <t>FEB</t>
  </si>
  <si>
    <t>MAR</t>
  </si>
  <si>
    <t>APR</t>
  </si>
  <si>
    <t>MAY</t>
  </si>
  <si>
    <t>JUN</t>
  </si>
  <si>
    <t>JUL</t>
  </si>
  <si>
    <t>AUG</t>
  </si>
  <si>
    <t>SEP</t>
  </si>
  <si>
    <t>OCT</t>
  </si>
  <si>
    <t>NOV</t>
  </si>
  <si>
    <t>DEC</t>
  </si>
  <si>
    <t>ADR $</t>
  </si>
  <si>
    <t>Jan</t>
  </si>
  <si>
    <t>Feb</t>
  </si>
  <si>
    <t>Mar</t>
  </si>
  <si>
    <t>Apr</t>
  </si>
  <si>
    <t>May</t>
  </si>
  <si>
    <t>Jun</t>
  </si>
  <si>
    <t>Jul</t>
  </si>
  <si>
    <t>Aug</t>
  </si>
  <si>
    <t>Sep</t>
  </si>
  <si>
    <t>Oct</t>
  </si>
  <si>
    <t>Nov</t>
  </si>
  <si>
    <t>Dec</t>
  </si>
  <si>
    <t>CALENDAR YEAR 2016 VS. 2015</t>
  </si>
  <si>
    <t>For the month of July 2016, the occupancy rate closed -2.9 points behind last year with 80.1%.  Total registrations for this period increased 6.3% from 293,239 in 2015 to 311,755 in 2016.  Non-residents and Residents show increments of 3.9% and 9.2% respectively.  Total room demand expose a -3.0% drop or 10,553 less rooms sold.  The Average Room Rate (ARR$) for the month turn out -3.2% lower with an average selling rate of $143.62 in 2016 vs. $148.31 in 2015.  As for Paradores, the occupancy rate for July 2016 reveal a -1.9 points reduction when compared with last year 2015, ending at 67.6%.  Total registrations for Paradores indicate a -4.7% contraction or 875 fewer guests.  Calendar year to date 2016 finished off with -2.8 percentage points behind on its occupancy rate closing at 73.4%.  Total registrations ended with a 1.4% climb from 1,645,580 in 2015 to 1,669,163 in 2016.  Non-residents and Residents registrations exceeded by 0.5% and 3.4% respectively.  Room demand ended lower by -3.1%, meanwhile, room supply continues over 2015 by 0.6%.  The (ARR$) for calendar year to date 2016 remains almost even with 2015, closing at $161.23 vs. $161.33.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</si>
</sst>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3">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sz val="12"/>
      <color theme="0"/>
      <name val="Arial MT"/>
    </font>
    <font>
      <sz val="12"/>
      <name val="Arial MT"/>
    </font>
    <font>
      <b/>
      <i/>
      <sz val="12"/>
      <color theme="0"/>
      <name val="Arial MT"/>
    </font>
    <font>
      <b/>
      <sz val="12"/>
      <color indexed="8"/>
      <name val="Arial MT"/>
    </font>
    <font>
      <sz val="12"/>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s>
  <fills count="21">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rgb="FFFFFF66"/>
        <bgColor indexed="64"/>
      </patternFill>
    </fill>
    <fill>
      <patternFill patternType="solid">
        <fgColor indexed="23"/>
        <bgColor indexed="64"/>
      </patternFill>
    </fill>
    <fill>
      <patternFill patternType="solid">
        <fgColor indexed="8"/>
        <bgColor indexed="64"/>
      </patternFill>
    </fill>
    <fill>
      <patternFill patternType="solid">
        <fgColor theme="1" tint="4.9989318521683403E-2"/>
        <bgColor indexed="64"/>
      </patternFill>
    </fill>
    <fill>
      <patternFill patternType="solid">
        <fgColor theme="0" tint="-0.499984740745262"/>
        <bgColor indexed="64"/>
      </patternFill>
    </fill>
  </fills>
  <borders count="13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style="medium">
        <color indexed="64"/>
      </left>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50" fillId="0" borderId="0" applyNumberFormat="0" applyFill="0" applyBorder="0" applyAlignment="0" applyProtection="0">
      <alignment vertical="top"/>
      <protection locked="0"/>
    </xf>
  </cellStyleXfs>
  <cellXfs count="941">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4" fillId="2" borderId="2" xfId="1" applyFont="1" applyFill="1" applyBorder="1" applyAlignment="1">
      <alignment horizontal="centerContinuous"/>
    </xf>
    <xf numFmtId="37" fontId="14" fillId="2" borderId="3" xfId="1" applyNumberFormat="1" applyFont="1" applyFill="1" applyBorder="1" applyAlignment="1" applyProtection="1">
      <alignment horizontal="center"/>
    </xf>
    <xf numFmtId="37" fontId="14" fillId="2" borderId="2" xfId="1" applyNumberFormat="1" applyFont="1" applyFill="1" applyBorder="1" applyAlignment="1" applyProtection="1">
      <alignment horizontal="centerContinuous"/>
    </xf>
    <xf numFmtId="37" fontId="14" fillId="2" borderId="2" xfId="1" applyNumberFormat="1" applyFont="1" applyFill="1" applyBorder="1" applyAlignment="1" applyProtection="1">
      <alignment horizontal="center"/>
    </xf>
    <xf numFmtId="164" fontId="14" fillId="2" borderId="28" xfId="1" applyFont="1" applyFill="1" applyBorder="1"/>
    <xf numFmtId="164" fontId="14" fillId="2" borderId="2" xfId="1" applyFont="1" applyFill="1" applyBorder="1"/>
    <xf numFmtId="37" fontId="14" fillId="2" borderId="4" xfId="1" applyNumberFormat="1" applyFont="1" applyFill="1" applyBorder="1" applyAlignment="1" applyProtection="1">
      <alignment horizontal="center"/>
    </xf>
    <xf numFmtId="164" fontId="14" fillId="2" borderId="29" xfId="1" applyFont="1" applyFill="1" applyBorder="1"/>
    <xf numFmtId="169" fontId="14" fillId="2" borderId="3" xfId="1" applyNumberFormat="1" applyFont="1" applyFill="1" applyBorder="1" applyAlignment="1">
      <alignment horizontal="centerContinuous"/>
    </xf>
    <xf numFmtId="164" fontId="14" fillId="2" borderId="28" xfId="1" applyFont="1" applyFill="1" applyBorder="1" applyAlignment="1">
      <alignment horizontal="centerContinuous"/>
    </xf>
    <xf numFmtId="164" fontId="14" fillId="2" borderId="3" xfId="1" applyFont="1" applyFill="1" applyBorder="1"/>
    <xf numFmtId="164" fontId="14" fillId="2" borderId="30" xfId="1" applyFont="1" applyFill="1" applyBorder="1" applyAlignment="1">
      <alignment horizontal="centerContinuous"/>
    </xf>
    <xf numFmtId="0" fontId="15" fillId="0" borderId="0" xfId="3" applyFont="1"/>
    <xf numFmtId="0" fontId="16" fillId="2" borderId="31"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7" xfId="1" applyFont="1" applyFill="1" applyBorder="1" applyAlignment="1" applyProtection="1">
      <alignment horizontal="center"/>
    </xf>
    <xf numFmtId="37" fontId="14" fillId="2" borderId="0" xfId="1" applyNumberFormat="1" applyFont="1" applyFill="1" applyBorder="1" applyAlignment="1" applyProtection="1">
      <alignment horizontal="centerContinuous"/>
    </xf>
    <xf numFmtId="164" fontId="14" fillId="2" borderId="0" xfId="1" applyFont="1" applyFill="1" applyBorder="1" applyAlignment="1" applyProtection="1">
      <alignment horizontal="center"/>
    </xf>
    <xf numFmtId="164" fontId="14" fillId="2" borderId="26" xfId="1" applyFont="1" applyFill="1" applyBorder="1" applyAlignment="1">
      <alignment horizontal="centerContinuous"/>
    </xf>
    <xf numFmtId="164" fontId="14" fillId="2" borderId="8" xfId="1" applyFont="1" applyFill="1" applyBorder="1" applyAlignment="1" applyProtection="1">
      <alignment horizontal="center"/>
    </xf>
    <xf numFmtId="164" fontId="14" fillId="2" borderId="32"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37" fontId="14" fillId="2" borderId="26" xfId="1" applyNumberFormat="1" applyFont="1" applyFill="1" applyBorder="1" applyAlignment="1" applyProtection="1">
      <alignment horizontal="centerContinuous"/>
    </xf>
    <xf numFmtId="164" fontId="14" fillId="2" borderId="7" xfId="1" applyFont="1" applyFill="1" applyBorder="1" applyAlignment="1">
      <alignment horizontal="centerContinuous"/>
    </xf>
    <xf numFmtId="164" fontId="14" fillId="2" borderId="33" xfId="1" applyFont="1" applyFill="1" applyBorder="1" applyAlignment="1">
      <alignment horizontal="centerContinuous"/>
    </xf>
    <xf numFmtId="0" fontId="16" fillId="2" borderId="34"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12" xfId="1" applyNumberFormat="1" applyFont="1" applyFill="1" applyBorder="1" applyAlignment="1">
      <alignment horizontal="center"/>
    </xf>
    <xf numFmtId="0" fontId="14" fillId="2" borderId="11" xfId="1" applyNumberFormat="1" applyFont="1" applyFill="1" applyBorder="1" applyAlignment="1">
      <alignment horizontal="center"/>
    </xf>
    <xf numFmtId="0" fontId="14" fillId="2" borderId="14" xfId="1" applyNumberFormat="1" applyFont="1" applyFill="1" applyBorder="1" applyAlignment="1" applyProtection="1">
      <alignment horizontal="center"/>
    </xf>
    <xf numFmtId="0" fontId="14" fillId="2" borderId="15" xfId="1" applyNumberFormat="1" applyFont="1" applyFill="1" applyBorder="1" applyAlignment="1">
      <alignment horizontal="center"/>
    </xf>
    <xf numFmtId="0" fontId="14" fillId="2" borderId="35" xfId="1" applyNumberFormat="1" applyFont="1" applyFill="1" applyBorder="1" applyAlignment="1" applyProtection="1">
      <alignment horizontal="center"/>
    </xf>
    <xf numFmtId="169" fontId="14" fillId="2" borderId="12" xfId="1" applyNumberFormat="1" applyFont="1" applyFill="1" applyBorder="1" applyAlignment="1">
      <alignment horizontal="center"/>
    </xf>
    <xf numFmtId="0" fontId="14" fillId="2" borderId="12" xfId="1" applyNumberFormat="1" applyFont="1" applyFill="1" applyBorder="1" applyAlignment="1" applyProtection="1">
      <alignment horizontal="center"/>
    </xf>
    <xf numFmtId="0" fontId="14" fillId="2" borderId="36" xfId="1" applyNumberFormat="1" applyFont="1" applyFill="1" applyBorder="1" applyAlignment="1" applyProtection="1">
      <alignment horizontal="center"/>
    </xf>
    <xf numFmtId="0" fontId="15" fillId="0" borderId="0" xfId="3" applyNumberFormat="1" applyFont="1"/>
    <xf numFmtId="164" fontId="15" fillId="0" borderId="37" xfId="1" applyFont="1" applyFill="1" applyBorder="1"/>
    <xf numFmtId="164" fontId="15" fillId="0" borderId="17" xfId="1" applyFont="1" applyFill="1" applyBorder="1"/>
    <xf numFmtId="164" fontId="15" fillId="0" borderId="18" xfId="1" applyFont="1" applyFill="1" applyBorder="1"/>
    <xf numFmtId="37" fontId="15" fillId="0" borderId="17" xfId="1" applyNumberFormat="1" applyFont="1" applyFill="1" applyBorder="1" applyProtection="1"/>
    <xf numFmtId="164" fontId="15" fillId="0" borderId="38" xfId="1" applyFont="1" applyFill="1" applyBorder="1"/>
    <xf numFmtId="164" fontId="15" fillId="0" borderId="5" xfId="1" applyFont="1" applyFill="1" applyBorder="1"/>
    <xf numFmtId="169" fontId="15" fillId="0" borderId="18" xfId="1" applyNumberFormat="1" applyFont="1" applyFill="1" applyBorder="1"/>
    <xf numFmtId="164" fontId="15" fillId="0" borderId="39" xfId="1" applyFont="1" applyFill="1" applyBorder="1"/>
    <xf numFmtId="164" fontId="15" fillId="0" borderId="40" xfId="1" applyFont="1" applyFill="1" applyBorder="1"/>
    <xf numFmtId="164" fontId="15" fillId="0" borderId="0" xfId="1" applyFont="1" applyFill="1" applyBorder="1"/>
    <xf numFmtId="164" fontId="15" fillId="0" borderId="7" xfId="1" applyFont="1" applyFill="1" applyBorder="1"/>
    <xf numFmtId="37" fontId="15" fillId="0" borderId="0" xfId="1" applyNumberFormat="1" applyFont="1" applyFill="1" applyBorder="1" applyProtection="1"/>
    <xf numFmtId="164" fontId="15" fillId="0" borderId="0" xfId="1" applyFont="1" applyFill="1" applyBorder="1" applyAlignment="1">
      <alignment horizontal="right"/>
    </xf>
    <xf numFmtId="164" fontId="15" fillId="0" borderId="26" xfId="1" applyFont="1" applyFill="1" applyBorder="1"/>
    <xf numFmtId="164" fontId="15" fillId="0" borderId="9" xfId="1" applyFont="1" applyFill="1" applyBorder="1"/>
    <xf numFmtId="169" fontId="15" fillId="0" borderId="7" xfId="1" applyNumberFormat="1" applyFont="1" applyFill="1" applyBorder="1"/>
    <xf numFmtId="164" fontId="15" fillId="0" borderId="33" xfId="1" applyFont="1" applyFill="1" applyBorder="1"/>
    <xf numFmtId="164" fontId="17" fillId="0" borderId="40" xfId="1" applyFont="1" applyFill="1" applyBorder="1" applyAlignment="1"/>
    <xf numFmtId="37" fontId="17" fillId="0" borderId="0" xfId="1" applyNumberFormat="1" applyFont="1" applyFill="1" applyBorder="1" applyAlignment="1" applyProtection="1">
      <alignment horizontal="center"/>
    </xf>
    <xf numFmtId="166" fontId="17" fillId="0" borderId="7"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3" xfId="1" applyNumberFormat="1" applyFont="1" applyFill="1" applyBorder="1" applyAlignment="1" applyProtection="1">
      <alignment horizontal="center"/>
    </xf>
    <xf numFmtId="0" fontId="17" fillId="0" borderId="0" xfId="3" applyFont="1"/>
    <xf numFmtId="164" fontId="17" fillId="0" borderId="40" xfId="1" applyFont="1" applyFill="1" applyBorder="1" applyAlignment="1">
      <alignment horizontal="center"/>
    </xf>
    <xf numFmtId="37" fontId="18" fillId="0" borderId="0"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6" fontId="18" fillId="0" borderId="26"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5" fontId="18" fillId="0" borderId="7" xfId="1" applyNumberFormat="1" applyFont="1" applyFill="1" applyBorder="1" applyAlignment="1" applyProtection="1">
      <alignment horizontal="center"/>
    </xf>
    <xf numFmtId="37" fontId="18" fillId="0" borderId="26"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4" fontId="18" fillId="0" borderId="33" xfId="1" applyFont="1" applyFill="1" applyBorder="1" applyAlignment="1">
      <alignment horizontal="center"/>
    </xf>
    <xf numFmtId="0" fontId="18" fillId="0" borderId="0" xfId="3" applyFont="1"/>
    <xf numFmtId="164" fontId="17" fillId="0" borderId="40" xfId="1" applyFont="1" applyFill="1" applyBorder="1" applyAlignment="1">
      <alignment horizontal="left"/>
    </xf>
    <xf numFmtId="164" fontId="18" fillId="0" borderId="40" xfId="1" applyFont="1" applyFill="1" applyBorder="1"/>
    <xf numFmtId="164" fontId="19" fillId="0" borderId="40" xfId="1" applyFont="1" applyFill="1" applyBorder="1" applyAlignment="1">
      <alignment horizontal="left"/>
    </xf>
    <xf numFmtId="37" fontId="19" fillId="0" borderId="0"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33" xfId="1" applyNumberFormat="1" applyFont="1" applyFill="1" applyBorder="1" applyAlignment="1" applyProtection="1">
      <alignment horizontal="center"/>
    </xf>
    <xf numFmtId="164" fontId="19" fillId="0" borderId="40" xfId="1" applyFont="1" applyFill="1" applyBorder="1" applyAlignment="1">
      <alignment horizontal="right"/>
    </xf>
    <xf numFmtId="164" fontId="19" fillId="0" borderId="33" xfId="1" applyFont="1" applyFill="1" applyBorder="1" applyAlignment="1">
      <alignment horizontal="center"/>
    </xf>
    <xf numFmtId="164" fontId="18" fillId="0" borderId="40" xfId="1" applyFont="1" applyFill="1" applyBorder="1" applyAlignment="1">
      <alignment horizontal="right"/>
    </xf>
    <xf numFmtId="164" fontId="15" fillId="0" borderId="40" xfId="1" applyFont="1" applyFill="1" applyBorder="1" applyAlignment="1">
      <alignment horizontal="right"/>
    </xf>
    <xf numFmtId="37" fontId="15" fillId="0" borderId="0" xfId="1" applyNumberFormat="1" applyFont="1" applyFill="1" applyBorder="1" applyAlignment="1" applyProtection="1">
      <alignment horizontal="center"/>
    </xf>
    <xf numFmtId="166" fontId="15" fillId="0" borderId="7" xfId="1" applyNumberFormat="1" applyFont="1" applyFill="1" applyBorder="1" applyAlignment="1" applyProtection="1">
      <alignment horizontal="center"/>
    </xf>
    <xf numFmtId="166" fontId="15" fillId="0" borderId="0" xfId="1" applyNumberFormat="1" applyFont="1" applyFill="1" applyBorder="1" applyAlignment="1" applyProtection="1">
      <alignment horizontal="center"/>
    </xf>
    <xf numFmtId="37" fontId="15" fillId="0" borderId="26" xfId="1" applyNumberFormat="1" applyFont="1" applyFill="1" applyBorder="1" applyAlignment="1" applyProtection="1">
      <alignment horizontal="center"/>
    </xf>
    <xf numFmtId="166" fontId="15" fillId="0" borderId="9" xfId="1" applyNumberFormat="1" applyFont="1" applyFill="1" applyBorder="1" applyAlignment="1" applyProtection="1">
      <alignment horizontal="center"/>
    </xf>
    <xf numFmtId="165" fontId="15" fillId="0" borderId="7" xfId="1" applyNumberFormat="1" applyFont="1" applyFill="1" applyBorder="1" applyAlignment="1" applyProtection="1">
      <alignment horizontal="center"/>
    </xf>
    <xf numFmtId="37" fontId="15" fillId="0" borderId="7" xfId="1" applyNumberFormat="1" applyFont="1" applyFill="1" applyBorder="1" applyAlignment="1" applyProtection="1">
      <alignment horizontal="center"/>
    </xf>
    <xf numFmtId="168" fontId="15" fillId="0" borderId="0" xfId="1" applyNumberFormat="1" applyFont="1" applyFill="1" applyBorder="1" applyAlignment="1" applyProtection="1">
      <alignment horizontal="center"/>
    </xf>
    <xf numFmtId="168" fontId="15" fillId="0" borderId="33" xfId="1" applyNumberFormat="1" applyFont="1" applyFill="1" applyBorder="1" applyAlignment="1" applyProtection="1">
      <alignment horizontal="center"/>
    </xf>
    <xf numFmtId="164" fontId="15" fillId="4" borderId="40" xfId="1" applyFont="1" applyFill="1" applyBorder="1"/>
    <xf numFmtId="164" fontId="15" fillId="4" borderId="0" xfId="1" applyFont="1" applyFill="1" applyBorder="1" applyAlignment="1">
      <alignment horizontal="center"/>
    </xf>
    <xf numFmtId="164" fontId="15" fillId="4" borderId="7" xfId="1" applyFont="1" applyFill="1" applyBorder="1" applyAlignment="1">
      <alignment horizontal="center"/>
    </xf>
    <xf numFmtId="37" fontId="15" fillId="4" borderId="0" xfId="1" applyNumberFormat="1" applyFont="1" applyFill="1" applyBorder="1" applyAlignment="1" applyProtection="1">
      <alignment horizontal="center"/>
    </xf>
    <xf numFmtId="37" fontId="15" fillId="4" borderId="26" xfId="1" applyNumberFormat="1" applyFont="1" applyFill="1" applyBorder="1" applyAlignment="1" applyProtection="1">
      <alignment horizontal="center"/>
    </xf>
    <xf numFmtId="164" fontId="15" fillId="4" borderId="9" xfId="1" applyFont="1" applyFill="1" applyBorder="1" applyAlignment="1">
      <alignment horizontal="center"/>
    </xf>
    <xf numFmtId="165" fontId="15" fillId="4" borderId="7" xfId="1" applyNumberFormat="1" applyFont="1" applyFill="1" applyBorder="1" applyAlignment="1">
      <alignment horizontal="center"/>
    </xf>
    <xf numFmtId="164" fontId="15" fillId="4" borderId="33" xfId="1" applyFont="1" applyFill="1" applyBorder="1" applyAlignment="1">
      <alignment horizontal="center"/>
    </xf>
    <xf numFmtId="164" fontId="12" fillId="0" borderId="40"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3" xfId="1" applyNumberFormat="1" applyFont="1" applyFill="1" applyBorder="1" applyAlignment="1" applyProtection="1">
      <alignment horizontal="center"/>
    </xf>
    <xf numFmtId="164" fontId="12" fillId="0" borderId="40" xfId="1" applyFont="1" applyFill="1" applyBorder="1" applyAlignment="1">
      <alignment horizontal="left"/>
    </xf>
    <xf numFmtId="0" fontId="12" fillId="0" borderId="0" xfId="3" applyFont="1"/>
    <xf numFmtId="164" fontId="15" fillId="0" borderId="0" xfId="1" applyFont="1" applyFill="1" applyBorder="1" applyAlignment="1">
      <alignment horizontal="center"/>
    </xf>
    <xf numFmtId="164" fontId="20" fillId="0" borderId="40" xfId="1" applyFont="1" applyFill="1" applyBorder="1"/>
    <xf numFmtId="37" fontId="20" fillId="0" borderId="0"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6" fontId="20" fillId="0" borderId="9" xfId="1" applyNumberFormat="1" applyFont="1" applyFill="1" applyBorder="1" applyAlignment="1" applyProtection="1">
      <alignment horizontal="center"/>
    </xf>
    <xf numFmtId="165"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33" xfId="1" applyNumberFormat="1" applyFont="1" applyFill="1" applyBorder="1" applyAlignment="1" applyProtection="1">
      <alignment horizontal="center"/>
    </xf>
    <xf numFmtId="166" fontId="15" fillId="0" borderId="0" xfId="1" applyNumberFormat="1" applyFont="1" applyFill="1" applyBorder="1" applyAlignment="1" applyProtection="1">
      <alignment horizontal="right"/>
    </xf>
    <xf numFmtId="37" fontId="15" fillId="0" borderId="26" xfId="1" applyNumberFormat="1" applyFont="1" applyFill="1" applyBorder="1" applyProtection="1"/>
    <xf numFmtId="166" fontId="15" fillId="0" borderId="9" xfId="1" applyNumberFormat="1" applyFont="1" applyFill="1" applyBorder="1" applyProtection="1"/>
    <xf numFmtId="166" fontId="15" fillId="0" borderId="0" xfId="1" applyNumberFormat="1" applyFont="1" applyFill="1" applyBorder="1" applyProtection="1"/>
    <xf numFmtId="169" fontId="15" fillId="0" borderId="7" xfId="1" applyNumberFormat="1" applyFont="1" applyFill="1" applyBorder="1" applyAlignment="1" applyProtection="1">
      <alignment horizontal="center"/>
    </xf>
    <xf numFmtId="166" fontId="15" fillId="0" borderId="7" xfId="1" applyNumberFormat="1" applyFont="1" applyFill="1" applyBorder="1" applyAlignment="1" applyProtection="1">
      <alignment horizontal="right"/>
    </xf>
    <xf numFmtId="37" fontId="15" fillId="0" borderId="7" xfId="1" applyNumberFormat="1" applyFont="1" applyFill="1" applyBorder="1" applyProtection="1"/>
    <xf numFmtId="164" fontId="15" fillId="0" borderId="41" xfId="1" applyFont="1" applyFill="1" applyBorder="1"/>
    <xf numFmtId="164" fontId="15" fillId="0" borderId="11" xfId="1" applyFont="1" applyFill="1" applyBorder="1"/>
    <xf numFmtId="37" fontId="15" fillId="0" borderId="11" xfId="1" applyNumberFormat="1" applyFont="1" applyFill="1" applyBorder="1" applyProtection="1"/>
    <xf numFmtId="166" fontId="15" fillId="0" borderId="12" xfId="1" applyNumberFormat="1" applyFont="1" applyFill="1" applyBorder="1" applyProtection="1"/>
    <xf numFmtId="166" fontId="15" fillId="0" borderId="11" xfId="1" applyNumberFormat="1" applyFont="1" applyFill="1" applyBorder="1" applyAlignment="1" applyProtection="1">
      <alignment horizontal="right"/>
    </xf>
    <xf numFmtId="166" fontId="15" fillId="0" borderId="14" xfId="1" applyNumberFormat="1" applyFont="1" applyFill="1" applyBorder="1" applyProtection="1"/>
    <xf numFmtId="166" fontId="15" fillId="0" borderId="11" xfId="1" applyNumberFormat="1" applyFont="1" applyFill="1" applyBorder="1" applyProtection="1"/>
    <xf numFmtId="164" fontId="15" fillId="0" borderId="13" xfId="1" applyFont="1" applyFill="1" applyBorder="1"/>
    <xf numFmtId="169" fontId="15" fillId="0" borderId="12" xfId="1" applyNumberFormat="1" applyFont="1" applyFill="1" applyBorder="1" applyAlignment="1" applyProtection="1">
      <alignment horizontal="center"/>
    </xf>
    <xf numFmtId="37" fontId="15" fillId="0" borderId="14" xfId="1" applyNumberFormat="1" applyFont="1" applyFill="1" applyBorder="1" applyProtection="1"/>
    <xf numFmtId="166" fontId="15" fillId="0" borderId="12" xfId="1" applyNumberFormat="1" applyFont="1" applyFill="1" applyBorder="1" applyAlignment="1" applyProtection="1">
      <alignment horizontal="right"/>
    </xf>
    <xf numFmtId="37" fontId="15" fillId="0" borderId="12" xfId="1" applyNumberFormat="1" applyFont="1" applyFill="1" applyBorder="1" applyProtection="1"/>
    <xf numFmtId="37" fontId="15" fillId="0" borderId="11" xfId="1" applyNumberFormat="1" applyFont="1" applyFill="1" applyBorder="1" applyAlignment="1" applyProtection="1">
      <alignment horizontal="center"/>
    </xf>
    <xf numFmtId="168" fontId="15" fillId="0" borderId="36" xfId="1" applyNumberFormat="1" applyFont="1" applyFill="1" applyBorder="1" applyAlignment="1" applyProtection="1">
      <alignment horizontal="center"/>
    </xf>
    <xf numFmtId="169" fontId="15" fillId="0" borderId="0" xfId="3" applyNumberFormat="1" applyFont="1"/>
    <xf numFmtId="0" fontId="23" fillId="0" borderId="0" xfId="0" applyFont="1"/>
    <xf numFmtId="0" fontId="24" fillId="0" borderId="0" xfId="0" applyFont="1" applyAlignment="1">
      <alignment horizontal="center"/>
    </xf>
    <xf numFmtId="0" fontId="25" fillId="2" borderId="42" xfId="0" applyFont="1" applyFill="1" applyBorder="1"/>
    <xf numFmtId="0" fontId="25" fillId="2" borderId="43" xfId="0" applyFont="1" applyFill="1" applyBorder="1" applyAlignment="1">
      <alignment wrapText="1"/>
    </xf>
    <xf numFmtId="0" fontId="25" fillId="2" borderId="45" xfId="0" applyFont="1" applyFill="1" applyBorder="1" applyAlignment="1">
      <alignment horizontal="center"/>
    </xf>
    <xf numFmtId="0" fontId="25" fillId="2" borderId="46" xfId="0" applyFont="1" applyFill="1" applyBorder="1" applyAlignment="1">
      <alignment horizontal="center"/>
    </xf>
    <xf numFmtId="0" fontId="25" fillId="2" borderId="47" xfId="0" applyFont="1" applyFill="1" applyBorder="1"/>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wrapText="1"/>
    </xf>
    <xf numFmtId="49" fontId="25" fillId="2" borderId="51" xfId="0" applyNumberFormat="1" applyFont="1" applyFill="1" applyBorder="1" applyAlignment="1">
      <alignment horizontal="center" vertical="center"/>
    </xf>
    <xf numFmtId="49" fontId="25" fillId="2" borderId="52" xfId="0" applyNumberFormat="1" applyFont="1" applyFill="1" applyBorder="1" applyAlignment="1">
      <alignment horizontal="center" vertical="center"/>
    </xf>
    <xf numFmtId="49" fontId="25" fillId="2" borderId="53" xfId="0" applyNumberFormat="1" applyFont="1" applyFill="1" applyBorder="1" applyAlignment="1">
      <alignment horizontal="center" vertical="center"/>
    </xf>
    <xf numFmtId="1" fontId="25" fillId="2" borderId="49" xfId="0" applyNumberFormat="1" applyFont="1" applyFill="1" applyBorder="1" applyAlignment="1">
      <alignment horizontal="center" vertical="center"/>
    </xf>
    <xf numFmtId="49" fontId="25" fillId="2" borderId="54"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8" xfId="0" applyFont="1" applyBorder="1"/>
    <xf numFmtId="3" fontId="26" fillId="0" borderId="0" xfId="0" applyNumberFormat="1" applyFont="1" applyBorder="1" applyAlignment="1">
      <alignment horizontal="center"/>
    </xf>
    <xf numFmtId="166" fontId="26" fillId="0" borderId="55" xfId="0" applyNumberFormat="1" applyFont="1" applyBorder="1" applyAlignment="1">
      <alignment horizontal="center"/>
    </xf>
    <xf numFmtId="166" fontId="26" fillId="5" borderId="53" xfId="0" applyNumberFormat="1" applyFont="1" applyFill="1" applyBorder="1"/>
    <xf numFmtId="166" fontId="26" fillId="0" borderId="0" xfId="0" applyNumberFormat="1" applyFont="1" applyBorder="1" applyAlignment="1">
      <alignment horizontal="center"/>
    </xf>
    <xf numFmtId="165" fontId="26" fillId="0" borderId="55" xfId="0" applyNumberFormat="1" applyFont="1" applyBorder="1" applyAlignment="1">
      <alignment horizontal="center"/>
    </xf>
    <xf numFmtId="165" fontId="26" fillId="0" borderId="26" xfId="0" applyNumberFormat="1" applyFont="1" applyBorder="1" applyAlignment="1">
      <alignment horizontal="center"/>
    </xf>
    <xf numFmtId="165" fontId="26" fillId="0" borderId="8" xfId="0" applyNumberFormat="1" applyFont="1" applyBorder="1" applyAlignment="1">
      <alignment horizontal="center"/>
    </xf>
    <xf numFmtId="0" fontId="26" fillId="6" borderId="56" xfId="0" applyFont="1" applyFill="1" applyBorder="1"/>
    <xf numFmtId="0" fontId="26" fillId="6" borderId="57" xfId="0" applyFont="1" applyFill="1" applyBorder="1"/>
    <xf numFmtId="3" fontId="26" fillId="6" borderId="58" xfId="0" applyNumberFormat="1" applyFont="1" applyFill="1" applyBorder="1" applyAlignment="1">
      <alignment horizontal="center"/>
    </xf>
    <xf numFmtId="166" fontId="26" fillId="6" borderId="59" xfId="0" applyNumberFormat="1" applyFont="1" applyFill="1" applyBorder="1" applyAlignment="1">
      <alignment horizontal="center"/>
    </xf>
    <xf numFmtId="166" fontId="26" fillId="6" borderId="58" xfId="0" applyNumberFormat="1" applyFont="1" applyFill="1" applyBorder="1" applyAlignment="1">
      <alignment horizontal="center"/>
    </xf>
    <xf numFmtId="165" fontId="26" fillId="6" borderId="59" xfId="0" applyNumberFormat="1" applyFont="1" applyFill="1" applyBorder="1" applyAlignment="1">
      <alignment horizontal="center"/>
    </xf>
    <xf numFmtId="165" fontId="26" fillId="6" borderId="60" xfId="0" applyNumberFormat="1" applyFont="1" applyFill="1" applyBorder="1" applyAlignment="1">
      <alignment horizontal="center"/>
    </xf>
    <xf numFmtId="165" fontId="26" fillId="6" borderId="57" xfId="0" applyNumberFormat="1" applyFont="1" applyFill="1" applyBorder="1" applyAlignment="1">
      <alignment horizontal="center"/>
    </xf>
    <xf numFmtId="166" fontId="26" fillId="5" borderId="61" xfId="0" applyNumberFormat="1" applyFont="1" applyFill="1" applyBorder="1"/>
    <xf numFmtId="0" fontId="26" fillId="0" borderId="32" xfId="0" applyFont="1" applyFill="1" applyBorder="1"/>
    <xf numFmtId="0" fontId="26" fillId="0" borderId="8" xfId="0" applyFont="1" applyFill="1" applyBorder="1"/>
    <xf numFmtId="3" fontId="26" fillId="0" borderId="0" xfId="0" applyNumberFormat="1" applyFont="1" applyFill="1" applyBorder="1" applyAlignment="1">
      <alignment horizontal="center"/>
    </xf>
    <xf numFmtId="166" fontId="26" fillId="0" borderId="58" xfId="0" applyNumberFormat="1" applyFont="1" applyFill="1" applyBorder="1" applyAlignment="1">
      <alignment horizontal="center"/>
    </xf>
    <xf numFmtId="166" fontId="26" fillId="0" borderId="58" xfId="0" applyNumberFormat="1" applyFont="1" applyFill="1" applyBorder="1"/>
    <xf numFmtId="166" fontId="26" fillId="0" borderId="0" xfId="0" applyNumberFormat="1" applyFont="1" applyFill="1" applyBorder="1" applyAlignment="1">
      <alignment horizontal="center"/>
    </xf>
    <xf numFmtId="165" fontId="26" fillId="0" borderId="58" xfId="0" applyNumberFormat="1" applyFont="1" applyFill="1" applyBorder="1" applyAlignment="1">
      <alignment horizontal="center"/>
    </xf>
    <xf numFmtId="165" fontId="26" fillId="0" borderId="0" xfId="0" applyNumberFormat="1" applyFont="1" applyFill="1" applyBorder="1" applyAlignment="1">
      <alignment horizontal="center"/>
    </xf>
    <xf numFmtId="165" fontId="26" fillId="0" borderId="8" xfId="0" applyNumberFormat="1" applyFont="1" applyFill="1" applyBorder="1" applyAlignment="1">
      <alignment horizontal="center"/>
    </xf>
    <xf numFmtId="3" fontId="10" fillId="7" borderId="58" xfId="0" applyNumberFormat="1" applyFont="1" applyFill="1" applyBorder="1" applyAlignment="1">
      <alignment horizontal="center"/>
    </xf>
    <xf numFmtId="166" fontId="10" fillId="7" borderId="59" xfId="0" applyNumberFormat="1" applyFont="1" applyFill="1" applyBorder="1" applyAlignment="1">
      <alignment horizontal="center"/>
    </xf>
    <xf numFmtId="166" fontId="10" fillId="5" borderId="61" xfId="0" applyNumberFormat="1" applyFont="1" applyFill="1" applyBorder="1"/>
    <xf numFmtId="166" fontId="10" fillId="7" borderId="58" xfId="0" applyNumberFormat="1" applyFont="1" applyFill="1" applyBorder="1" applyAlignment="1">
      <alignment horizontal="center"/>
    </xf>
    <xf numFmtId="165" fontId="10" fillId="7" borderId="59" xfId="0" applyNumberFormat="1" applyFont="1" applyFill="1" applyBorder="1" applyAlignment="1">
      <alignment horizontal="center"/>
    </xf>
    <xf numFmtId="165" fontId="10" fillId="7" borderId="60" xfId="0" applyNumberFormat="1" applyFont="1" applyFill="1" applyBorder="1" applyAlignment="1">
      <alignment horizontal="center"/>
    </xf>
    <xf numFmtId="165" fontId="10" fillId="7" borderId="57" xfId="0" applyNumberFormat="1" applyFont="1" applyFill="1" applyBorder="1" applyAlignment="1">
      <alignment horizontal="center"/>
    </xf>
    <xf numFmtId="0" fontId="26" fillId="0" borderId="0" xfId="0" applyFont="1" applyBorder="1"/>
    <xf numFmtId="165" fontId="26" fillId="0" borderId="0" xfId="0" applyNumberFormat="1" applyFont="1" applyBorder="1" applyAlignment="1">
      <alignment horizontal="center"/>
    </xf>
    <xf numFmtId="0" fontId="0" fillId="0" borderId="0" xfId="0" applyBorder="1"/>
    <xf numFmtId="3" fontId="10" fillId="8" borderId="58" xfId="0" applyNumberFormat="1" applyFont="1" applyFill="1" applyBorder="1" applyAlignment="1">
      <alignment horizontal="center"/>
    </xf>
    <xf numFmtId="166" fontId="10" fillId="8" borderId="59" xfId="0" applyNumberFormat="1" applyFont="1" applyFill="1" applyBorder="1" applyAlignment="1">
      <alignment horizontal="center"/>
    </xf>
    <xf numFmtId="166" fontId="10" fillId="5" borderId="62" xfId="0" applyNumberFormat="1" applyFont="1" applyFill="1" applyBorder="1"/>
    <xf numFmtId="166" fontId="10" fillId="8" borderId="58" xfId="0" applyNumberFormat="1" applyFont="1" applyFill="1" applyBorder="1" applyAlignment="1">
      <alignment horizontal="center"/>
    </xf>
    <xf numFmtId="165" fontId="10" fillId="8" borderId="59" xfId="0" applyNumberFormat="1" applyFont="1" applyFill="1" applyBorder="1" applyAlignment="1">
      <alignment horizontal="center"/>
    </xf>
    <xf numFmtId="165" fontId="10" fillId="8" borderId="60" xfId="0" applyNumberFormat="1" applyFont="1" applyFill="1" applyBorder="1" applyAlignment="1">
      <alignment horizontal="center"/>
    </xf>
    <xf numFmtId="165" fontId="10" fillId="8" borderId="57" xfId="0" applyNumberFormat="1" applyFont="1" applyFill="1" applyBorder="1" applyAlignment="1">
      <alignment horizontal="center"/>
    </xf>
    <xf numFmtId="0" fontId="27" fillId="0" borderId="0" xfId="0" applyFont="1" applyAlignment="1">
      <alignment horizontal="center"/>
    </xf>
    <xf numFmtId="166" fontId="26" fillId="9" borderId="53" xfId="0" applyNumberFormat="1" applyFont="1" applyFill="1" applyBorder="1" applyAlignment="1">
      <alignment horizontal="center"/>
    </xf>
    <xf numFmtId="170" fontId="26" fillId="0" borderId="0" xfId="0" applyNumberFormat="1" applyFont="1" applyBorder="1" applyAlignment="1">
      <alignment horizontal="center"/>
    </xf>
    <xf numFmtId="170" fontId="26" fillId="0" borderId="8" xfId="0" applyNumberFormat="1" applyFont="1" applyBorder="1" applyAlignment="1">
      <alignment horizontal="center"/>
    </xf>
    <xf numFmtId="3" fontId="26" fillId="0" borderId="65" xfId="0" applyNumberFormat="1" applyFont="1" applyBorder="1" applyAlignment="1">
      <alignment horizontal="center"/>
    </xf>
    <xf numFmtId="166" fontId="26" fillId="0" borderId="66" xfId="0" applyNumberFormat="1" applyFont="1" applyBorder="1" applyAlignment="1">
      <alignment horizontal="center"/>
    </xf>
    <xf numFmtId="166" fontId="26" fillId="0" borderId="63" xfId="0" applyNumberFormat="1" applyFont="1" applyBorder="1" applyAlignment="1">
      <alignment horizontal="center"/>
    </xf>
    <xf numFmtId="166" fontId="26" fillId="0" borderId="65" xfId="0" applyNumberFormat="1" applyFont="1" applyBorder="1" applyAlignment="1">
      <alignment horizontal="center"/>
    </xf>
    <xf numFmtId="165" fontId="26" fillId="0" borderId="66" xfId="0" applyNumberFormat="1" applyFont="1" applyBorder="1" applyAlignment="1">
      <alignment horizontal="center"/>
    </xf>
    <xf numFmtId="170" fontId="26" fillId="0" borderId="65" xfId="0" applyNumberFormat="1" applyFont="1" applyBorder="1" applyAlignment="1">
      <alignment horizontal="center"/>
    </xf>
    <xf numFmtId="170" fontId="26" fillId="0" borderId="64" xfId="0" applyNumberFormat="1" applyFont="1" applyBorder="1" applyAlignment="1">
      <alignment horizontal="center"/>
    </xf>
    <xf numFmtId="3" fontId="26" fillId="0" borderId="49" xfId="0" applyNumberFormat="1" applyFont="1" applyBorder="1" applyAlignment="1">
      <alignment horizontal="center"/>
    </xf>
    <xf numFmtId="3" fontId="26" fillId="0" borderId="67" xfId="0" applyNumberFormat="1" applyFont="1" applyBorder="1" applyAlignment="1">
      <alignment horizontal="center"/>
    </xf>
    <xf numFmtId="166" fontId="26" fillId="0" borderId="68" xfId="0" applyNumberFormat="1" applyFont="1" applyBorder="1" applyAlignment="1">
      <alignment horizontal="center"/>
    </xf>
    <xf numFmtId="3" fontId="26" fillId="0" borderId="51" xfId="0" applyNumberFormat="1" applyFont="1" applyBorder="1" applyAlignment="1">
      <alignment horizontal="center"/>
    </xf>
    <xf numFmtId="166" fontId="26" fillId="0" borderId="52" xfId="0" applyNumberFormat="1" applyFont="1" applyBorder="1" applyAlignment="1">
      <alignment horizontal="center"/>
    </xf>
    <xf numFmtId="166" fontId="26" fillId="9" borderId="61" xfId="0" applyNumberFormat="1" applyFont="1" applyFill="1" applyBorder="1" applyAlignment="1">
      <alignment horizontal="center"/>
    </xf>
    <xf numFmtId="166" fontId="26" fillId="0" borderId="49" xfId="0" applyNumberFormat="1" applyFont="1" applyBorder="1" applyAlignment="1">
      <alignment horizontal="center"/>
    </xf>
    <xf numFmtId="166" fontId="26" fillId="0" borderId="67" xfId="0" applyNumberFormat="1" applyFont="1" applyBorder="1" applyAlignment="1">
      <alignment horizontal="center"/>
    </xf>
    <xf numFmtId="165" fontId="26" fillId="0" borderId="68" xfId="0" applyNumberFormat="1" applyFont="1" applyBorder="1" applyAlignment="1">
      <alignment horizontal="center"/>
    </xf>
    <xf numFmtId="170" fontId="26" fillId="0" borderId="51" xfId="0" applyNumberFormat="1" applyFont="1" applyBorder="1" applyAlignment="1">
      <alignment horizontal="center"/>
    </xf>
    <xf numFmtId="170" fontId="26" fillId="0" borderId="50" xfId="0" applyNumberFormat="1" applyFont="1" applyBorder="1" applyAlignment="1">
      <alignment horizontal="center"/>
    </xf>
    <xf numFmtId="166" fontId="26" fillId="0" borderId="55" xfId="0" applyNumberFormat="1" applyFont="1" applyFill="1" applyBorder="1" applyAlignment="1">
      <alignment horizontal="center"/>
    </xf>
    <xf numFmtId="166" fontId="26" fillId="0" borderId="69" xfId="0" applyNumberFormat="1" applyFont="1" applyFill="1" applyBorder="1" applyAlignment="1">
      <alignment horizontal="center"/>
    </xf>
    <xf numFmtId="165" fontId="26" fillId="0" borderId="55" xfId="0" applyNumberFormat="1" applyFont="1" applyFill="1" applyBorder="1" applyAlignment="1">
      <alignment horizontal="center"/>
    </xf>
    <xf numFmtId="170" fontId="26" fillId="0" borderId="0" xfId="0" applyNumberFormat="1" applyFont="1" applyFill="1" applyBorder="1" applyAlignment="1">
      <alignment horizontal="center"/>
    </xf>
    <xf numFmtId="166" fontId="10" fillId="5" borderId="62" xfId="0" applyNumberFormat="1" applyFont="1" applyFill="1" applyBorder="1" applyAlignment="1">
      <alignment horizontal="center"/>
    </xf>
    <xf numFmtId="170" fontId="10" fillId="7" borderId="58" xfId="0" applyNumberFormat="1" applyFont="1" applyFill="1" applyBorder="1" applyAlignment="1">
      <alignment horizontal="center"/>
    </xf>
    <xf numFmtId="170" fontId="10" fillId="7" borderId="57" xfId="0" applyNumberFormat="1" applyFont="1" applyFill="1" applyBorder="1" applyAlignment="1">
      <alignment horizontal="center"/>
    </xf>
    <xf numFmtId="0" fontId="26" fillId="0" borderId="0" xfId="0" applyFont="1"/>
    <xf numFmtId="0" fontId="26" fillId="0" borderId="0" xfId="0" applyFont="1" applyAlignment="1">
      <alignment horizontal="center"/>
    </xf>
    <xf numFmtId="166" fontId="26" fillId="0" borderId="0" xfId="0" applyNumberFormat="1" applyFont="1"/>
    <xf numFmtId="3" fontId="0" fillId="0" borderId="0" xfId="0" applyNumberFormat="1"/>
    <xf numFmtId="3" fontId="26" fillId="0" borderId="70" xfId="0" applyNumberFormat="1" applyFont="1" applyFill="1" applyBorder="1" applyAlignment="1">
      <alignment horizontal="center"/>
    </xf>
    <xf numFmtId="166" fontId="26" fillId="0" borderId="70" xfId="0" applyNumberFormat="1" applyFont="1" applyFill="1" applyBorder="1" applyAlignment="1">
      <alignment horizontal="center"/>
    </xf>
    <xf numFmtId="170" fontId="26" fillId="0" borderId="8" xfId="0" applyNumberFormat="1" applyFont="1" applyFill="1" applyBorder="1" applyAlignment="1">
      <alignment horizontal="center"/>
    </xf>
    <xf numFmtId="0" fontId="0" fillId="0" borderId="0" xfId="0" applyFill="1" applyBorder="1"/>
    <xf numFmtId="3" fontId="26" fillId="0" borderId="65" xfId="0" applyNumberFormat="1" applyFont="1" applyFill="1" applyBorder="1" applyAlignment="1">
      <alignment horizontal="center"/>
    </xf>
    <xf numFmtId="3" fontId="26" fillId="0" borderId="71" xfId="0" applyNumberFormat="1" applyFont="1" applyFill="1" applyBorder="1" applyAlignment="1">
      <alignment horizontal="center"/>
    </xf>
    <xf numFmtId="166" fontId="26" fillId="0" borderId="66" xfId="0" applyNumberFormat="1" applyFont="1" applyFill="1" applyBorder="1" applyAlignment="1">
      <alignment horizontal="center"/>
    </xf>
    <xf numFmtId="166" fontId="26" fillId="0" borderId="63" xfId="0" applyNumberFormat="1" applyFont="1" applyFill="1" applyBorder="1" applyAlignment="1">
      <alignment horizontal="center"/>
    </xf>
    <xf numFmtId="166" fontId="26" fillId="0" borderId="71" xfId="0" applyNumberFormat="1" applyFont="1" applyFill="1" applyBorder="1" applyAlignment="1">
      <alignment horizontal="center"/>
    </xf>
    <xf numFmtId="165" fontId="26" fillId="0" borderId="66" xfId="0" applyNumberFormat="1" applyFont="1" applyFill="1" applyBorder="1" applyAlignment="1">
      <alignment horizontal="center"/>
    </xf>
    <xf numFmtId="170" fontId="26" fillId="0" borderId="65" xfId="0" applyNumberFormat="1" applyFont="1" applyFill="1" applyBorder="1" applyAlignment="1">
      <alignment horizontal="center"/>
    </xf>
    <xf numFmtId="170" fontId="26" fillId="0" borderId="64" xfId="0" applyNumberFormat="1" applyFont="1" applyFill="1" applyBorder="1" applyAlignment="1">
      <alignment horizontal="center"/>
    </xf>
    <xf numFmtId="3" fontId="26" fillId="0" borderId="51" xfId="0" applyNumberFormat="1" applyFont="1" applyFill="1" applyBorder="1" applyAlignment="1">
      <alignment horizontal="center"/>
    </xf>
    <xf numFmtId="3" fontId="26" fillId="0" borderId="67" xfId="0" applyNumberFormat="1" applyFont="1" applyFill="1" applyBorder="1" applyAlignment="1">
      <alignment horizontal="center"/>
    </xf>
    <xf numFmtId="166" fontId="26" fillId="0" borderId="52" xfId="0" applyNumberFormat="1" applyFont="1" applyFill="1" applyBorder="1" applyAlignment="1">
      <alignment horizontal="center"/>
    </xf>
    <xf numFmtId="166" fontId="26" fillId="0" borderId="51" xfId="0" applyNumberFormat="1" applyFont="1" applyFill="1" applyBorder="1" applyAlignment="1">
      <alignment horizontal="center"/>
    </xf>
    <xf numFmtId="166" fontId="26" fillId="0" borderId="67" xfId="0" applyNumberFormat="1" applyFont="1" applyFill="1" applyBorder="1" applyAlignment="1">
      <alignment horizontal="center"/>
    </xf>
    <xf numFmtId="165" fontId="26" fillId="0" borderId="52" xfId="0" applyNumberFormat="1" applyFont="1" applyFill="1" applyBorder="1" applyAlignment="1">
      <alignment horizontal="center"/>
    </xf>
    <xf numFmtId="170" fontId="26" fillId="0" borderId="51" xfId="0" applyNumberFormat="1" applyFont="1" applyFill="1" applyBorder="1" applyAlignment="1">
      <alignment horizontal="center"/>
    </xf>
    <xf numFmtId="170" fontId="26" fillId="0" borderId="50" xfId="0" applyNumberFormat="1" applyFont="1" applyFill="1" applyBorder="1" applyAlignment="1">
      <alignment horizontal="center"/>
    </xf>
    <xf numFmtId="0" fontId="28" fillId="0" borderId="0" xfId="0" applyFont="1"/>
    <xf numFmtId="0" fontId="13" fillId="0" borderId="0" xfId="3"/>
    <xf numFmtId="0" fontId="30" fillId="0" borderId="0" xfId="3" applyFont="1"/>
    <xf numFmtId="0" fontId="30" fillId="0" borderId="0" xfId="3" applyFont="1" applyAlignment="1">
      <alignment horizontal="center"/>
    </xf>
    <xf numFmtId="0" fontId="25" fillId="2" borderId="42" xfId="3" applyFont="1" applyFill="1" applyBorder="1"/>
    <xf numFmtId="0" fontId="25" fillId="2" borderId="43" xfId="3" applyFont="1" applyFill="1" applyBorder="1" applyAlignment="1">
      <alignment wrapText="1"/>
    </xf>
    <xf numFmtId="0" fontId="25" fillId="2" borderId="45" xfId="3" applyFont="1" applyFill="1" applyBorder="1" applyAlignment="1">
      <alignment horizontal="center"/>
    </xf>
    <xf numFmtId="0" fontId="25" fillId="2" borderId="72" xfId="3" applyFont="1" applyFill="1" applyBorder="1" applyAlignment="1">
      <alignment horizontal="center"/>
    </xf>
    <xf numFmtId="0" fontId="25" fillId="2" borderId="47" xfId="3" applyFont="1" applyFill="1" applyBorder="1"/>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wrapText="1"/>
    </xf>
    <xf numFmtId="49" fontId="25" fillId="2" borderId="51" xfId="3" applyNumberFormat="1" applyFont="1" applyFill="1" applyBorder="1" applyAlignment="1">
      <alignment horizontal="center" vertical="center"/>
    </xf>
    <xf numFmtId="49" fontId="25" fillId="2" borderId="52" xfId="3" applyNumberFormat="1" applyFont="1" applyFill="1" applyBorder="1" applyAlignment="1">
      <alignment horizontal="center" vertical="center"/>
    </xf>
    <xf numFmtId="49" fontId="25" fillId="2" borderId="53" xfId="3" applyNumberFormat="1" applyFont="1" applyFill="1" applyBorder="1" applyAlignment="1">
      <alignment horizontal="center" vertical="center"/>
    </xf>
    <xf numFmtId="1" fontId="25" fillId="2" borderId="51"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8" xfId="3" applyFont="1" applyBorder="1"/>
    <xf numFmtId="3" fontId="26" fillId="0" borderId="0" xfId="3" applyNumberFormat="1" applyFont="1" applyBorder="1" applyAlignment="1">
      <alignment horizontal="center"/>
    </xf>
    <xf numFmtId="166" fontId="26" fillId="0" borderId="55" xfId="3" applyNumberFormat="1" applyFont="1" applyBorder="1" applyAlignment="1">
      <alignment horizontal="center"/>
    </xf>
    <xf numFmtId="10" fontId="26" fillId="5" borderId="53" xfId="3" applyNumberFormat="1" applyFont="1" applyFill="1" applyBorder="1" applyAlignment="1">
      <alignment horizontal="center"/>
    </xf>
    <xf numFmtId="166" fontId="26" fillId="0" borderId="0" xfId="3" applyNumberFormat="1" applyFont="1" applyBorder="1" applyAlignment="1">
      <alignment horizontal="center"/>
    </xf>
    <xf numFmtId="165" fontId="26" fillId="0" borderId="55" xfId="3" applyNumberFormat="1" applyFont="1" applyBorder="1" applyAlignment="1">
      <alignment horizontal="center"/>
    </xf>
    <xf numFmtId="165" fontId="26" fillId="0" borderId="0" xfId="3" applyNumberFormat="1" applyFont="1" applyBorder="1" applyAlignment="1">
      <alignment horizontal="center"/>
    </xf>
    <xf numFmtId="165" fontId="26" fillId="0" borderId="8" xfId="3" applyNumberFormat="1" applyFont="1" applyBorder="1" applyAlignment="1">
      <alignment horizontal="center"/>
    </xf>
    <xf numFmtId="0" fontId="26" fillId="10" borderId="56" xfId="3" applyFont="1" applyFill="1" applyBorder="1"/>
    <xf numFmtId="0" fontId="26" fillId="10" borderId="57" xfId="3" applyFont="1" applyFill="1" applyBorder="1"/>
    <xf numFmtId="3" fontId="26" fillId="10" borderId="58" xfId="3" applyNumberFormat="1" applyFont="1" applyFill="1" applyBorder="1" applyAlignment="1">
      <alignment horizontal="center"/>
    </xf>
    <xf numFmtId="166" fontId="26" fillId="10" borderId="59" xfId="3" applyNumberFormat="1" applyFont="1" applyFill="1" applyBorder="1" applyAlignment="1">
      <alignment horizontal="center"/>
    </xf>
    <xf numFmtId="166" fontId="26" fillId="10" borderId="58" xfId="3" applyNumberFormat="1" applyFont="1" applyFill="1" applyBorder="1" applyAlignment="1">
      <alignment horizontal="center"/>
    </xf>
    <xf numFmtId="165" fontId="26" fillId="10" borderId="59" xfId="3" applyNumberFormat="1" applyFont="1" applyFill="1" applyBorder="1" applyAlignment="1">
      <alignment horizontal="center"/>
    </xf>
    <xf numFmtId="165" fontId="26" fillId="10" borderId="58" xfId="3" applyNumberFormat="1" applyFont="1" applyFill="1" applyBorder="1" applyAlignment="1">
      <alignment horizontal="center"/>
    </xf>
    <xf numFmtId="165" fontId="26" fillId="10" borderId="57" xfId="3" applyNumberFormat="1" applyFont="1" applyFill="1" applyBorder="1" applyAlignment="1">
      <alignment horizontal="center"/>
    </xf>
    <xf numFmtId="10" fontId="26" fillId="5" borderId="61" xfId="3" applyNumberFormat="1" applyFont="1" applyFill="1" applyBorder="1" applyAlignment="1">
      <alignment horizontal="center"/>
    </xf>
    <xf numFmtId="0" fontId="26" fillId="0" borderId="0" xfId="3" applyFont="1" applyBorder="1"/>
    <xf numFmtId="3" fontId="26" fillId="0" borderId="0" xfId="3" applyNumberFormat="1" applyFont="1" applyBorder="1"/>
    <xf numFmtId="10" fontId="26" fillId="0" borderId="0" xfId="3" applyNumberFormat="1" applyFont="1" applyFill="1" applyBorder="1"/>
    <xf numFmtId="166" fontId="26" fillId="0" borderId="0" xfId="3" applyNumberFormat="1" applyFont="1" applyBorder="1"/>
    <xf numFmtId="0" fontId="13" fillId="0" borderId="0" xfId="3" applyBorder="1"/>
    <xf numFmtId="3" fontId="10" fillId="11" borderId="58" xfId="3" applyNumberFormat="1" applyFont="1" applyFill="1" applyBorder="1" applyAlignment="1">
      <alignment horizontal="center"/>
    </xf>
    <xf numFmtId="166" fontId="10" fillId="11" borderId="59" xfId="3" applyNumberFormat="1" applyFont="1" applyFill="1" applyBorder="1" applyAlignment="1">
      <alignment horizontal="center"/>
    </xf>
    <xf numFmtId="166" fontId="10" fillId="5" borderId="62" xfId="3" applyNumberFormat="1" applyFont="1" applyFill="1" applyBorder="1" applyAlignment="1">
      <alignment horizontal="center"/>
    </xf>
    <xf numFmtId="166" fontId="10" fillId="11" borderId="58" xfId="3" applyNumberFormat="1" applyFont="1" applyFill="1" applyBorder="1" applyAlignment="1">
      <alignment horizontal="center"/>
    </xf>
    <xf numFmtId="165" fontId="10" fillId="11" borderId="59" xfId="3" applyNumberFormat="1" applyFont="1" applyFill="1" applyBorder="1" applyAlignment="1">
      <alignment horizontal="center"/>
    </xf>
    <xf numFmtId="165" fontId="10" fillId="11" borderId="58" xfId="3" applyNumberFormat="1" applyFont="1" applyFill="1" applyBorder="1" applyAlignment="1">
      <alignment horizontal="center"/>
    </xf>
    <xf numFmtId="165" fontId="10" fillId="11" borderId="57" xfId="3" applyNumberFormat="1" applyFont="1" applyFill="1" applyBorder="1" applyAlignment="1">
      <alignment horizontal="center"/>
    </xf>
    <xf numFmtId="0" fontId="26" fillId="0" borderId="0" xfId="3" applyFont="1"/>
    <xf numFmtId="3" fontId="26" fillId="0" borderId="0" xfId="3" applyNumberFormat="1" applyFont="1" applyAlignment="1">
      <alignment horizontal="center"/>
    </xf>
    <xf numFmtId="166" fontId="26" fillId="0" borderId="0" xfId="3" applyNumberFormat="1" applyFont="1" applyAlignment="1">
      <alignment horizontal="center"/>
    </xf>
    <xf numFmtId="0" fontId="26" fillId="0" borderId="0" xfId="3" applyFont="1" applyAlignment="1">
      <alignment horizontal="center"/>
    </xf>
    <xf numFmtId="165" fontId="26" fillId="0" borderId="0" xfId="3" applyNumberFormat="1" applyFont="1" applyAlignment="1">
      <alignment horizontal="center"/>
    </xf>
    <xf numFmtId="3" fontId="10" fillId="8" borderId="58" xfId="3" applyNumberFormat="1" applyFont="1" applyFill="1" applyBorder="1" applyAlignment="1">
      <alignment horizontal="center"/>
    </xf>
    <xf numFmtId="166" fontId="10" fillId="8" borderId="59" xfId="3" applyNumberFormat="1" applyFont="1" applyFill="1" applyBorder="1" applyAlignment="1">
      <alignment horizontal="center"/>
    </xf>
    <xf numFmtId="166" fontId="10" fillId="8" borderId="58" xfId="3" applyNumberFormat="1" applyFont="1" applyFill="1" applyBorder="1" applyAlignment="1">
      <alignment horizontal="center"/>
    </xf>
    <xf numFmtId="165" fontId="10" fillId="8" borderId="59" xfId="3" applyNumberFormat="1" applyFont="1" applyFill="1" applyBorder="1" applyAlignment="1">
      <alignment horizontal="center"/>
    </xf>
    <xf numFmtId="165" fontId="10" fillId="8" borderId="58" xfId="3" applyNumberFormat="1" applyFont="1" applyFill="1" applyBorder="1" applyAlignment="1">
      <alignment horizontal="center"/>
    </xf>
    <xf numFmtId="165" fontId="10" fillId="8" borderId="57" xfId="3" applyNumberFormat="1" applyFont="1" applyFill="1" applyBorder="1" applyAlignment="1">
      <alignment horizontal="center"/>
    </xf>
    <xf numFmtId="0" fontId="13" fillId="0" borderId="0" xfId="3" applyAlignment="1">
      <alignment horizontal="center"/>
    </xf>
    <xf numFmtId="0" fontId="27" fillId="0" borderId="0" xfId="3" applyFont="1" applyAlignment="1">
      <alignment horizontal="center"/>
    </xf>
    <xf numFmtId="0" fontId="25" fillId="2" borderId="46" xfId="3" applyFont="1" applyFill="1" applyBorder="1" applyAlignment="1">
      <alignment horizontal="center"/>
    </xf>
    <xf numFmtId="1" fontId="25" fillId="2" borderId="49" xfId="3" applyNumberFormat="1" applyFont="1" applyFill="1" applyBorder="1" applyAlignment="1">
      <alignment horizontal="center" vertical="center"/>
    </xf>
    <xf numFmtId="166" fontId="26" fillId="9" borderId="53" xfId="3" applyNumberFormat="1" applyFont="1" applyFill="1" applyBorder="1" applyAlignment="1">
      <alignment horizontal="center"/>
    </xf>
    <xf numFmtId="170" fontId="26" fillId="0" borderId="0" xfId="3" applyNumberFormat="1" applyFont="1" applyBorder="1" applyAlignment="1">
      <alignment horizontal="center"/>
    </xf>
    <xf numFmtId="170" fontId="26" fillId="0" borderId="8" xfId="3" applyNumberFormat="1" applyFont="1" applyBorder="1" applyAlignment="1">
      <alignment horizontal="center"/>
    </xf>
    <xf numFmtId="3" fontId="26" fillId="0" borderId="65" xfId="3" applyNumberFormat="1" applyFont="1" applyBorder="1" applyAlignment="1">
      <alignment horizontal="center"/>
    </xf>
    <xf numFmtId="166" fontId="26" fillId="0" borderId="66" xfId="3" applyNumberFormat="1" applyFont="1" applyBorder="1" applyAlignment="1">
      <alignment horizontal="center"/>
    </xf>
    <xf numFmtId="166" fontId="26" fillId="0" borderId="63" xfId="3" applyNumberFormat="1" applyFont="1" applyBorder="1" applyAlignment="1">
      <alignment horizontal="center"/>
    </xf>
    <xf numFmtId="166" fontId="26" fillId="0" borderId="65" xfId="3" applyNumberFormat="1" applyFont="1" applyBorder="1" applyAlignment="1">
      <alignment horizontal="center"/>
    </xf>
    <xf numFmtId="165" fontId="26" fillId="0" borderId="66" xfId="3" applyNumberFormat="1" applyFont="1" applyBorder="1" applyAlignment="1">
      <alignment horizontal="center"/>
    </xf>
    <xf numFmtId="170" fontId="26" fillId="0" borderId="65" xfId="3" applyNumberFormat="1" applyFont="1" applyBorder="1" applyAlignment="1">
      <alignment horizontal="center"/>
    </xf>
    <xf numFmtId="170" fontId="26" fillId="0" borderId="64" xfId="3" applyNumberFormat="1" applyFont="1" applyBorder="1" applyAlignment="1">
      <alignment horizontal="center"/>
    </xf>
    <xf numFmtId="3" fontId="26" fillId="0" borderId="49" xfId="3" applyNumberFormat="1" applyFont="1" applyBorder="1" applyAlignment="1">
      <alignment horizontal="center"/>
    </xf>
    <xf numFmtId="3" fontId="26" fillId="0" borderId="67" xfId="3" applyNumberFormat="1" applyFont="1" applyBorder="1" applyAlignment="1">
      <alignment horizontal="center"/>
    </xf>
    <xf numFmtId="166" fontId="26" fillId="0" borderId="73" xfId="3" applyNumberFormat="1" applyFont="1" applyBorder="1" applyAlignment="1">
      <alignment horizontal="center"/>
    </xf>
    <xf numFmtId="3" fontId="26" fillId="0" borderId="74" xfId="3" applyNumberFormat="1" applyFont="1" applyBorder="1" applyAlignment="1">
      <alignment horizontal="center"/>
    </xf>
    <xf numFmtId="166" fontId="26" fillId="0" borderId="52" xfId="3" applyNumberFormat="1" applyFont="1" applyBorder="1" applyAlignment="1">
      <alignment horizontal="center"/>
    </xf>
    <xf numFmtId="166" fontId="26" fillId="9" borderId="61" xfId="3" applyNumberFormat="1" applyFont="1" applyFill="1" applyBorder="1" applyAlignment="1">
      <alignment horizontal="center"/>
    </xf>
    <xf numFmtId="166" fontId="26" fillId="0" borderId="49" xfId="3" applyNumberFormat="1" applyFont="1" applyBorder="1" applyAlignment="1">
      <alignment horizontal="center"/>
    </xf>
    <xf numFmtId="166" fontId="26" fillId="0" borderId="67" xfId="3" applyNumberFormat="1" applyFont="1" applyBorder="1" applyAlignment="1">
      <alignment horizontal="center"/>
    </xf>
    <xf numFmtId="165" fontId="26" fillId="0" borderId="73" xfId="3" applyNumberFormat="1" applyFont="1" applyBorder="1" applyAlignment="1">
      <alignment horizontal="center"/>
    </xf>
    <xf numFmtId="170" fontId="26" fillId="0" borderId="51" xfId="3" applyNumberFormat="1" applyFont="1" applyBorder="1" applyAlignment="1">
      <alignment horizontal="center"/>
    </xf>
    <xf numFmtId="170" fontId="26" fillId="0" borderId="50" xfId="3" applyNumberFormat="1" applyFont="1" applyBorder="1" applyAlignment="1">
      <alignment horizontal="center"/>
    </xf>
    <xf numFmtId="0" fontId="26" fillId="0" borderId="0" xfId="3" applyFont="1" applyFill="1" applyBorder="1"/>
    <xf numFmtId="3" fontId="26" fillId="0" borderId="0" xfId="3" applyNumberFormat="1" applyFont="1" applyFill="1" applyBorder="1"/>
    <xf numFmtId="166" fontId="26" fillId="0" borderId="0" xfId="3" applyNumberFormat="1" applyFont="1" applyFill="1" applyBorder="1" applyAlignment="1">
      <alignment horizontal="center"/>
    </xf>
    <xf numFmtId="166" fontId="26" fillId="0" borderId="58" xfId="3" applyNumberFormat="1" applyFont="1" applyFill="1" applyBorder="1"/>
    <xf numFmtId="166" fontId="26" fillId="0" borderId="0" xfId="3" applyNumberFormat="1" applyFont="1" applyFill="1" applyBorder="1"/>
    <xf numFmtId="165" fontId="26" fillId="0" borderId="0" xfId="3" applyNumberFormat="1" applyFont="1" applyFill="1" applyBorder="1" applyAlignment="1">
      <alignment horizontal="center"/>
    </xf>
    <xf numFmtId="170" fontId="26" fillId="0" borderId="0" xfId="3" applyNumberFormat="1" applyFont="1" applyFill="1" applyBorder="1" applyAlignment="1">
      <alignment horizontal="center"/>
    </xf>
    <xf numFmtId="166" fontId="10" fillId="5" borderId="61" xfId="3" applyNumberFormat="1" applyFont="1" applyFill="1" applyBorder="1" applyAlignment="1">
      <alignment horizontal="center"/>
    </xf>
    <xf numFmtId="170" fontId="10" fillId="11" borderId="58" xfId="3" applyNumberFormat="1" applyFont="1" applyFill="1" applyBorder="1" applyAlignment="1">
      <alignment horizontal="center"/>
    </xf>
    <xf numFmtId="170" fontId="10" fillId="11" borderId="57" xfId="3" applyNumberFormat="1" applyFont="1" applyFill="1" applyBorder="1" applyAlignment="1">
      <alignment horizontal="center"/>
    </xf>
    <xf numFmtId="166" fontId="26" fillId="0" borderId="0" xfId="3" applyNumberFormat="1" applyFont="1"/>
    <xf numFmtId="3" fontId="13" fillId="0" borderId="0" xfId="3" applyNumberFormat="1"/>
    <xf numFmtId="3" fontId="13" fillId="0" borderId="0" xfId="3" applyNumberFormat="1" applyAlignment="1">
      <alignment horizontal="center"/>
    </xf>
    <xf numFmtId="3" fontId="26" fillId="0" borderId="0" xfId="3" applyNumberFormat="1" applyFont="1" applyFill="1" applyBorder="1" applyAlignment="1">
      <alignment horizontal="center"/>
    </xf>
    <xf numFmtId="3" fontId="26" fillId="0" borderId="70" xfId="3" applyNumberFormat="1" applyFont="1" applyFill="1" applyBorder="1" applyAlignment="1">
      <alignment horizontal="center"/>
    </xf>
    <xf numFmtId="166" fontId="26" fillId="0" borderId="55" xfId="3" applyNumberFormat="1" applyFont="1" applyFill="1" applyBorder="1" applyAlignment="1">
      <alignment horizontal="center"/>
    </xf>
    <xf numFmtId="166" fontId="26" fillId="0" borderId="70" xfId="3" applyNumberFormat="1" applyFont="1" applyFill="1" applyBorder="1" applyAlignment="1">
      <alignment horizontal="center"/>
    </xf>
    <xf numFmtId="165" fontId="26" fillId="0" borderId="55" xfId="3" applyNumberFormat="1" applyFont="1" applyFill="1" applyBorder="1" applyAlignment="1">
      <alignment horizontal="center"/>
    </xf>
    <xf numFmtId="170" fontId="26" fillId="0" borderId="8" xfId="3" applyNumberFormat="1" applyFont="1" applyFill="1" applyBorder="1" applyAlignment="1">
      <alignment horizontal="center"/>
    </xf>
    <xf numFmtId="0" fontId="13" fillId="0" borderId="0" xfId="3" applyFill="1" applyBorder="1"/>
    <xf numFmtId="3" fontId="26" fillId="0" borderId="65" xfId="3" applyNumberFormat="1" applyFont="1" applyFill="1" applyBorder="1" applyAlignment="1">
      <alignment horizontal="center"/>
    </xf>
    <xf numFmtId="3" fontId="26" fillId="0" borderId="71" xfId="3" applyNumberFormat="1" applyFont="1" applyFill="1" applyBorder="1" applyAlignment="1">
      <alignment horizontal="center"/>
    </xf>
    <xf numFmtId="166" fontId="26" fillId="0" borderId="66" xfId="3" applyNumberFormat="1" applyFont="1" applyFill="1" applyBorder="1" applyAlignment="1">
      <alignment horizontal="center"/>
    </xf>
    <xf numFmtId="166" fontId="26" fillId="0" borderId="63" xfId="3" applyNumberFormat="1" applyFont="1" applyFill="1" applyBorder="1" applyAlignment="1">
      <alignment horizontal="center"/>
    </xf>
    <xf numFmtId="166" fontId="26" fillId="0" borderId="71" xfId="3" applyNumberFormat="1" applyFont="1" applyFill="1" applyBorder="1" applyAlignment="1">
      <alignment horizontal="center"/>
    </xf>
    <xf numFmtId="165" fontId="26" fillId="0" borderId="66" xfId="3" applyNumberFormat="1" applyFont="1" applyFill="1" applyBorder="1" applyAlignment="1">
      <alignment horizontal="center"/>
    </xf>
    <xf numFmtId="170" fontId="26" fillId="0" borderId="65" xfId="3" applyNumberFormat="1" applyFont="1" applyFill="1" applyBorder="1" applyAlignment="1">
      <alignment horizontal="center"/>
    </xf>
    <xf numFmtId="170" fontId="26" fillId="0" borderId="64" xfId="3" applyNumberFormat="1" applyFont="1" applyFill="1" applyBorder="1" applyAlignment="1">
      <alignment horizontal="center"/>
    </xf>
    <xf numFmtId="3" fontId="26" fillId="0" borderId="51" xfId="3" applyNumberFormat="1" applyFont="1" applyFill="1" applyBorder="1" applyAlignment="1">
      <alignment horizontal="center"/>
    </xf>
    <xf numFmtId="3" fontId="26" fillId="0" borderId="67" xfId="3" applyNumberFormat="1" applyFont="1" applyFill="1" applyBorder="1" applyAlignment="1">
      <alignment horizontal="center"/>
    </xf>
    <xf numFmtId="166" fontId="26" fillId="0" borderId="52" xfId="3" applyNumberFormat="1" applyFont="1" applyFill="1" applyBorder="1" applyAlignment="1">
      <alignment horizontal="center"/>
    </xf>
    <xf numFmtId="166" fontId="26" fillId="0" borderId="51" xfId="3" applyNumberFormat="1" applyFont="1" applyFill="1" applyBorder="1" applyAlignment="1">
      <alignment horizontal="center"/>
    </xf>
    <xf numFmtId="166" fontId="26" fillId="0" borderId="67" xfId="3" applyNumberFormat="1" applyFont="1" applyFill="1" applyBorder="1" applyAlignment="1">
      <alignment horizontal="center"/>
    </xf>
    <xf numFmtId="165" fontId="26" fillId="0" borderId="52" xfId="3" applyNumberFormat="1" applyFont="1" applyFill="1" applyBorder="1" applyAlignment="1">
      <alignment horizontal="center"/>
    </xf>
    <xf numFmtId="170" fontId="26" fillId="0" borderId="51" xfId="3" applyNumberFormat="1" applyFont="1" applyFill="1" applyBorder="1" applyAlignment="1">
      <alignment horizontal="center"/>
    </xf>
    <xf numFmtId="170" fontId="26" fillId="0" borderId="50" xfId="3" applyNumberFormat="1" applyFont="1" applyFill="1" applyBorder="1" applyAlignment="1">
      <alignment horizontal="center"/>
    </xf>
    <xf numFmtId="166" fontId="26" fillId="0" borderId="51" xfId="3" applyNumberFormat="1" applyFont="1" applyFill="1" applyBorder="1"/>
    <xf numFmtId="0" fontId="28" fillId="0" borderId="0" xfId="3" applyFont="1"/>
    <xf numFmtId="0" fontId="13" fillId="12" borderId="76" xfId="4" applyFill="1" applyBorder="1"/>
    <xf numFmtId="0" fontId="31" fillId="12" borderId="76" xfId="4" applyFont="1" applyFill="1" applyBorder="1"/>
    <xf numFmtId="0" fontId="13" fillId="12" borderId="77" xfId="4" applyFill="1" applyBorder="1"/>
    <xf numFmtId="0" fontId="13" fillId="0" borderId="0" xfId="4"/>
    <xf numFmtId="0" fontId="32" fillId="12" borderId="0" xfId="4" applyFont="1" applyFill="1" applyBorder="1" applyAlignment="1">
      <alignment horizontal="center" vertical="center"/>
    </xf>
    <xf numFmtId="0" fontId="13" fillId="12" borderId="0" xfId="4" applyFill="1" applyBorder="1" applyAlignment="1">
      <alignment horizontal="center" vertical="center"/>
    </xf>
    <xf numFmtId="0" fontId="13" fillId="12" borderId="0" xfId="4" applyFill="1" applyBorder="1"/>
    <xf numFmtId="0" fontId="13" fillId="12" borderId="79" xfId="4" applyFill="1" applyBorder="1"/>
    <xf numFmtId="0" fontId="33" fillId="0" borderId="0" xfId="4" applyFont="1"/>
    <xf numFmtId="0" fontId="35" fillId="12" borderId="0" xfId="4" applyFont="1" applyFill="1" applyBorder="1"/>
    <xf numFmtId="0" fontId="13" fillId="12" borderId="0" xfId="4" applyFill="1" applyBorder="1" applyAlignment="1">
      <alignment horizontal="center" vertical="center" wrapText="1"/>
    </xf>
    <xf numFmtId="17" fontId="2" fillId="12" borderId="0" xfId="5" applyNumberFormat="1" applyFont="1" applyFill="1" applyBorder="1" applyAlignment="1">
      <alignment horizontal="center" vertical="center" wrapText="1"/>
    </xf>
    <xf numFmtId="1" fontId="2" fillId="12" borderId="56" xfId="5" applyNumberFormat="1" applyFont="1" applyFill="1" applyBorder="1" applyAlignment="1">
      <alignment horizontal="center" vertical="center" wrapText="1"/>
    </xf>
    <xf numFmtId="1" fontId="2" fillId="12" borderId="62" xfId="4" applyNumberFormat="1" applyFont="1" applyFill="1" applyBorder="1" applyAlignment="1">
      <alignment horizontal="center" vertical="center" wrapText="1"/>
    </xf>
    <xf numFmtId="0" fontId="2" fillId="12" borderId="57" xfId="4" applyFont="1" applyFill="1" applyBorder="1" applyAlignment="1">
      <alignment horizontal="center" vertical="center" wrapText="1"/>
    </xf>
    <xf numFmtId="17" fontId="2" fillId="12" borderId="79"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10" fontId="13" fillId="12" borderId="0" xfId="6" applyNumberFormat="1" applyFont="1" applyFill="1" applyBorder="1" applyAlignment="1">
      <alignment horizontal="center" vertical="center" wrapText="1"/>
    </xf>
    <xf numFmtId="0" fontId="36" fillId="12" borderId="62" xfId="4" applyFont="1" applyFill="1" applyBorder="1" applyAlignment="1">
      <alignment horizontal="center" vertical="center" wrapText="1"/>
    </xf>
    <xf numFmtId="166" fontId="37" fillId="12" borderId="58" xfId="6" applyNumberFormat="1" applyFont="1" applyFill="1" applyBorder="1" applyAlignment="1">
      <alignment horizontal="center" vertical="center" wrapText="1"/>
    </xf>
    <xf numFmtId="166" fontId="28" fillId="12" borderId="62" xfId="6" applyNumberFormat="1" applyFont="1" applyFill="1" applyBorder="1" applyAlignment="1">
      <alignment horizontal="center" vertical="center" wrapText="1"/>
    </xf>
    <xf numFmtId="165" fontId="38" fillId="12" borderId="57" xfId="6" applyNumberFormat="1" applyFont="1" applyFill="1" applyBorder="1" applyAlignment="1">
      <alignment horizontal="center" vertical="center" wrapText="1"/>
    </xf>
    <xf numFmtId="10" fontId="13" fillId="12" borderId="79" xfId="6" applyNumberFormat="1" applyFont="1" applyFill="1" applyBorder="1" applyAlignment="1">
      <alignment horizontal="center" vertical="center" wrapText="1"/>
    </xf>
    <xf numFmtId="166" fontId="33"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36" fillId="12" borderId="44" xfId="4" applyFont="1" applyFill="1" applyBorder="1" applyAlignment="1">
      <alignment horizontal="center" vertical="center" wrapText="1"/>
    </xf>
    <xf numFmtId="166" fontId="37" fillId="12" borderId="44" xfId="6" applyNumberFormat="1" applyFont="1" applyFill="1" applyBorder="1" applyAlignment="1">
      <alignment horizontal="center" vertical="center" wrapText="1"/>
    </xf>
    <xf numFmtId="166" fontId="28" fillId="12" borderId="44" xfId="6" applyNumberFormat="1" applyFont="1" applyFill="1" applyBorder="1" applyAlignment="1">
      <alignment horizontal="center" vertical="center" wrapText="1"/>
    </xf>
    <xf numFmtId="165" fontId="38" fillId="12" borderId="44" xfId="6" applyNumberFormat="1" applyFont="1" applyFill="1" applyBorder="1" applyAlignment="1">
      <alignment horizontal="center" vertical="center" wrapText="1"/>
    </xf>
    <xf numFmtId="0" fontId="2" fillId="12" borderId="50" xfId="4" applyFont="1" applyFill="1" applyBorder="1" applyAlignment="1">
      <alignment horizontal="center" vertical="center" wrapText="1"/>
    </xf>
    <xf numFmtId="8" fontId="13" fillId="12" borderId="0" xfId="4" applyNumberFormat="1" applyFill="1" applyBorder="1" applyAlignment="1">
      <alignment horizontal="center" vertical="center" wrapText="1"/>
    </xf>
    <xf numFmtId="0" fontId="2" fillId="12" borderId="62" xfId="4" applyFont="1" applyFill="1" applyBorder="1" applyAlignment="1">
      <alignment horizontal="center" vertical="center" wrapText="1"/>
    </xf>
    <xf numFmtId="3" fontId="28" fillId="12" borderId="51" xfId="4" applyNumberFormat="1" applyFont="1" applyFill="1" applyBorder="1" applyAlignment="1">
      <alignment horizontal="center" vertical="center" wrapText="1"/>
    </xf>
    <xf numFmtId="3" fontId="28" fillId="12" borderId="61" xfId="4" applyNumberFormat="1" applyFont="1" applyFill="1" applyBorder="1" applyAlignment="1">
      <alignment horizontal="center" vertical="center" wrapText="1"/>
    </xf>
    <xf numFmtId="166" fontId="2" fillId="12" borderId="50" xfId="6" applyNumberFormat="1" applyFont="1" applyFill="1" applyBorder="1" applyAlignment="1" applyProtection="1">
      <alignment horizontal="center" vertical="center" wrapText="1"/>
    </xf>
    <xf numFmtId="8" fontId="13" fillId="12" borderId="79" xfId="4" applyNumberFormat="1" applyFill="1" applyBorder="1" applyAlignment="1">
      <alignment horizontal="center" vertical="center" wrapText="1"/>
    </xf>
    <xf numFmtId="8" fontId="33" fillId="0" borderId="0" xfId="4" applyNumberFormat="1" applyFont="1" applyBorder="1" applyAlignment="1">
      <alignment horizontal="center" vertical="center" wrapText="1"/>
    </xf>
    <xf numFmtId="0" fontId="2" fillId="12" borderId="61" xfId="4" applyFont="1" applyFill="1" applyBorder="1" applyAlignment="1">
      <alignment horizontal="center" vertical="center" wrapText="1"/>
    </xf>
    <xf numFmtId="38" fontId="28" fillId="12" borderId="62" xfId="4" applyNumberFormat="1" applyFont="1" applyFill="1" applyBorder="1" applyAlignment="1">
      <alignment horizontal="center" vertical="center" wrapText="1"/>
    </xf>
    <xf numFmtId="166" fontId="2" fillId="12" borderId="62" xfId="6" applyNumberFormat="1" applyFont="1" applyFill="1" applyBorder="1" applyAlignment="1" applyProtection="1">
      <alignment horizontal="center" vertical="center" wrapText="1"/>
    </xf>
    <xf numFmtId="38" fontId="28" fillId="12" borderId="0" xfId="4" applyNumberFormat="1" applyFont="1" applyFill="1" applyBorder="1" applyAlignment="1">
      <alignment horizontal="center" vertical="center" wrapText="1"/>
    </xf>
    <xf numFmtId="166" fontId="2" fillId="12" borderId="0" xfId="6" applyNumberFormat="1" applyFont="1" applyFill="1" applyBorder="1" applyAlignment="1" applyProtection="1">
      <alignment horizontal="center" vertical="center" wrapText="1"/>
    </xf>
    <xf numFmtId="171" fontId="28" fillId="12" borderId="51" xfId="4" applyNumberFormat="1" applyFont="1" applyFill="1" applyBorder="1" applyAlignment="1">
      <alignment horizontal="center" vertical="center" wrapText="1"/>
    </xf>
    <xf numFmtId="171" fontId="28" fillId="12" borderId="61" xfId="4" applyNumberFormat="1" applyFont="1" applyFill="1" applyBorder="1" applyAlignment="1">
      <alignment horizontal="center" vertical="center" wrapText="1"/>
    </xf>
    <xf numFmtId="8" fontId="28" fillId="12" borderId="62" xfId="4" applyNumberFormat="1" applyFont="1" applyFill="1" applyBorder="1" applyAlignment="1">
      <alignment horizontal="center" vertical="center" wrapText="1"/>
    </xf>
    <xf numFmtId="0" fontId="13" fillId="12" borderId="0" xfId="4" applyFill="1" applyBorder="1" applyAlignment="1"/>
    <xf numFmtId="166" fontId="28" fillId="12" borderId="51" xfId="4" applyNumberFormat="1" applyFont="1" applyFill="1" applyBorder="1" applyAlignment="1">
      <alignment horizontal="center" vertical="center" wrapText="1"/>
    </xf>
    <xf numFmtId="166" fontId="28" fillId="12" borderId="61" xfId="4" applyNumberFormat="1" applyFont="1" applyFill="1" applyBorder="1" applyAlignment="1">
      <alignment horizontal="center" vertical="center" wrapText="1"/>
    </xf>
    <xf numFmtId="165" fontId="2" fillId="12" borderId="50" xfId="6" applyNumberFormat="1" applyFont="1" applyFill="1" applyBorder="1" applyAlignment="1" applyProtection="1">
      <alignment horizontal="center" vertical="center" wrapText="1"/>
    </xf>
    <xf numFmtId="8" fontId="33" fillId="0" borderId="0" xfId="4" applyNumberFormat="1" applyFont="1"/>
    <xf numFmtId="166" fontId="28" fillId="12" borderId="0" xfId="4" applyNumberFormat="1" applyFont="1" applyFill="1" applyBorder="1" applyAlignment="1">
      <alignment horizontal="center" vertical="center" wrapText="1"/>
    </xf>
    <xf numFmtId="165" fontId="2" fillId="12" borderId="0" xfId="6" applyNumberFormat="1" applyFont="1" applyFill="1" applyBorder="1" applyAlignment="1" applyProtection="1">
      <alignment horizontal="center" vertical="center" wrapText="1"/>
    </xf>
    <xf numFmtId="0" fontId="39" fillId="12" borderId="0" xfId="4" applyFont="1" applyFill="1" applyBorder="1" applyAlignment="1">
      <alignment horizontal="left" vertical="center" wrapText="1"/>
    </xf>
    <xf numFmtId="0" fontId="36" fillId="12" borderId="0" xfId="4" applyFont="1" applyFill="1" applyBorder="1" applyAlignment="1">
      <alignment horizontal="left" vertical="center"/>
    </xf>
    <xf numFmtId="0" fontId="13" fillId="12" borderId="0" xfId="3" applyFill="1" applyAlignment="1"/>
    <xf numFmtId="0" fontId="13" fillId="12" borderId="0" xfId="4" applyFill="1" applyBorder="1" applyAlignment="1">
      <alignment horizontal="left" vertical="center"/>
    </xf>
    <xf numFmtId="0" fontId="41" fillId="12" borderId="0" xfId="4" applyFont="1" applyFill="1" applyBorder="1" applyAlignment="1">
      <alignment vertical="top"/>
    </xf>
    <xf numFmtId="0" fontId="41" fillId="12" borderId="0" xfId="4" applyFont="1" applyFill="1" applyBorder="1" applyAlignment="1"/>
    <xf numFmtId="0" fontId="13" fillId="12" borderId="0" xfId="4" applyFill="1" applyBorder="1" applyAlignment="1">
      <alignment horizontal="center"/>
    </xf>
    <xf numFmtId="0" fontId="42" fillId="12" borderId="0" xfId="4" applyFont="1" applyFill="1" applyBorder="1" applyAlignment="1">
      <alignment horizontal="center" vertical="center" wrapText="1"/>
    </xf>
    <xf numFmtId="0" fontId="43" fillId="12" borderId="0" xfId="4" applyFont="1" applyFill="1" applyBorder="1" applyAlignment="1">
      <alignment horizontal="center" vertical="center" wrapText="1"/>
    </xf>
    <xf numFmtId="4" fontId="33" fillId="0" borderId="0" xfId="4" applyNumberFormat="1" applyFont="1"/>
    <xf numFmtId="0" fontId="13" fillId="12" borderId="78" xfId="4" applyFill="1" applyBorder="1"/>
    <xf numFmtId="0" fontId="33" fillId="12" borderId="78" xfId="4" applyFont="1" applyFill="1" applyBorder="1"/>
    <xf numFmtId="0" fontId="33" fillId="0" borderId="0" xfId="4" applyFont="1" applyFill="1"/>
    <xf numFmtId="0" fontId="13" fillId="0" borderId="0" xfId="4" applyFill="1"/>
    <xf numFmtId="8" fontId="33" fillId="0" borderId="0" xfId="4" applyNumberFormat="1" applyFont="1" applyFill="1"/>
    <xf numFmtId="0" fontId="13" fillId="12" borderId="0" xfId="3" applyFill="1"/>
    <xf numFmtId="0" fontId="13" fillId="12" borderId="81" xfId="3" applyFill="1" applyBorder="1" applyAlignment="1"/>
    <xf numFmtId="0" fontId="33" fillId="12" borderId="87" xfId="4" applyFont="1" applyFill="1" applyBorder="1"/>
    <xf numFmtId="0" fontId="42" fillId="12" borderId="88" xfId="4" applyFont="1" applyFill="1" applyBorder="1" applyAlignment="1">
      <alignment horizontal="center" vertical="center" wrapText="1"/>
    </xf>
    <xf numFmtId="0" fontId="13" fillId="12" borderId="88" xfId="3" applyFill="1" applyBorder="1" applyAlignment="1"/>
    <xf numFmtId="0" fontId="13" fillId="12" borderId="88" xfId="4" applyFill="1" applyBorder="1"/>
    <xf numFmtId="0" fontId="13" fillId="12" borderId="89" xfId="4" applyFill="1" applyBorder="1"/>
    <xf numFmtId="0" fontId="13" fillId="0" borderId="0" xfId="4" applyNumberFormat="1"/>
    <xf numFmtId="0" fontId="33" fillId="0" borderId="76" xfId="4" applyFont="1" applyFill="1" applyBorder="1"/>
    <xf numFmtId="0" fontId="45" fillId="0" borderId="76" xfId="4" applyFont="1" applyFill="1" applyBorder="1"/>
    <xf numFmtId="0" fontId="13" fillId="0" borderId="76" xfId="3" applyFill="1" applyBorder="1"/>
    <xf numFmtId="0" fontId="46" fillId="0" borderId="76" xfId="4" applyFont="1" applyFill="1" applyBorder="1"/>
    <xf numFmtId="0" fontId="33" fillId="0" borderId="0" xfId="4" applyFont="1" applyBorder="1"/>
    <xf numFmtId="0" fontId="46" fillId="0" borderId="0" xfId="4" applyFont="1" applyFill="1" applyBorder="1"/>
    <xf numFmtId="0" fontId="42" fillId="0" borderId="0" xfId="4" applyFont="1" applyFill="1" applyBorder="1" applyAlignment="1">
      <alignment horizontal="center" vertical="center" wrapText="1"/>
    </xf>
    <xf numFmtId="0" fontId="46" fillId="0" borderId="0" xfId="4" applyFont="1" applyBorder="1"/>
    <xf numFmtId="0" fontId="46" fillId="0" borderId="0" xfId="4" applyFont="1" applyFill="1"/>
    <xf numFmtId="0" fontId="46" fillId="0" borderId="0" xfId="4" applyFont="1"/>
    <xf numFmtId="37" fontId="46" fillId="0" borderId="0" xfId="4" applyNumberFormat="1" applyFont="1" applyFill="1" applyBorder="1"/>
    <xf numFmtId="37" fontId="46" fillId="0" borderId="0" xfId="4" applyNumberFormat="1" applyFont="1" applyFill="1"/>
    <xf numFmtId="0" fontId="47" fillId="13" borderId="0" xfId="4" applyFont="1" applyFill="1"/>
    <xf numFmtId="0" fontId="13" fillId="13" borderId="0" xfId="4" applyFill="1"/>
    <xf numFmtId="0" fontId="13" fillId="13" borderId="0" xfId="4" applyFill="1" applyAlignment="1">
      <alignment horizontal="left"/>
    </xf>
    <xf numFmtId="0" fontId="49" fillId="13" borderId="62" xfId="4" applyFont="1" applyFill="1" applyBorder="1" applyAlignment="1">
      <alignment wrapText="1"/>
    </xf>
    <xf numFmtId="0" fontId="48" fillId="13" borderId="90" xfId="4" applyFont="1" applyFill="1" applyBorder="1" applyAlignment="1">
      <alignment horizontal="right" wrapText="1"/>
    </xf>
    <xf numFmtId="0" fontId="48" fillId="13" borderId="0" xfId="4" applyFont="1" applyFill="1" applyBorder="1" applyAlignment="1">
      <alignment wrapText="1"/>
    </xf>
    <xf numFmtId="0" fontId="48" fillId="13" borderId="53" xfId="4" applyFont="1" applyFill="1" applyBorder="1" applyAlignment="1">
      <alignment horizontal="right" wrapText="1"/>
    </xf>
    <xf numFmtId="0" fontId="49" fillId="13" borderId="42" xfId="4" applyFont="1" applyFill="1" applyBorder="1" applyAlignment="1"/>
    <xf numFmtId="0" fontId="48" fillId="13" borderId="43" xfId="4" applyFont="1" applyFill="1" applyBorder="1" applyAlignment="1"/>
    <xf numFmtId="0" fontId="50" fillId="0" borderId="56" xfId="12" applyBorder="1" applyAlignment="1" applyProtection="1"/>
    <xf numFmtId="0" fontId="48" fillId="13" borderId="58" xfId="4" applyFont="1" applyFill="1" applyBorder="1" applyAlignment="1"/>
    <xf numFmtId="0" fontId="48" fillId="13" borderId="57" xfId="4" applyFont="1" applyFill="1" applyBorder="1" applyAlignment="1"/>
    <xf numFmtId="0" fontId="51" fillId="13" borderId="0" xfId="4" applyFont="1" applyFill="1" applyAlignment="1">
      <alignment vertical="center"/>
    </xf>
    <xf numFmtId="0" fontId="13" fillId="13" borderId="0" xfId="4" applyFill="1" applyAlignment="1">
      <alignment vertical="center"/>
    </xf>
    <xf numFmtId="0" fontId="47" fillId="13" borderId="0" xfId="4" applyFont="1" applyFill="1" applyAlignment="1">
      <alignment vertical="center"/>
    </xf>
    <xf numFmtId="0" fontId="53" fillId="13" borderId="56" xfId="4" applyFont="1" applyFill="1" applyBorder="1" applyAlignment="1">
      <alignment horizontal="left" vertical="center" wrapText="1" indent="1"/>
    </xf>
    <xf numFmtId="0" fontId="52" fillId="13" borderId="42" xfId="4" applyFont="1" applyFill="1" applyBorder="1" applyAlignment="1"/>
    <xf numFmtId="0" fontId="52" fillId="13" borderId="44" xfId="4" applyFont="1" applyFill="1" applyBorder="1" applyAlignment="1"/>
    <xf numFmtId="0" fontId="55" fillId="13" borderId="44" xfId="12" applyFont="1" applyFill="1" applyBorder="1" applyAlignment="1" applyProtection="1"/>
    <xf numFmtId="0" fontId="50" fillId="13" borderId="44" xfId="12" applyFill="1" applyBorder="1" applyAlignment="1" applyProtection="1"/>
    <xf numFmtId="0" fontId="50" fillId="13" borderId="43" xfId="12" applyFill="1" applyBorder="1" applyAlignment="1" applyProtection="1"/>
    <xf numFmtId="0" fontId="13" fillId="13" borderId="8" xfId="4" applyFill="1" applyBorder="1"/>
    <xf numFmtId="0" fontId="13" fillId="13" borderId="50" xfId="4" applyFill="1" applyBorder="1"/>
    <xf numFmtId="0" fontId="51" fillId="13" borderId="0" xfId="4" applyFont="1" applyFill="1"/>
    <xf numFmtId="0" fontId="51" fillId="13" borderId="0" xfId="4" applyFont="1" applyFill="1" applyAlignment="1">
      <alignment horizontal="left" indent="4"/>
    </xf>
    <xf numFmtId="0" fontId="56" fillId="0" borderId="92"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59" fillId="0" borderId="0" xfId="3" applyFont="1" applyAlignment="1">
      <alignment horizontal="left" wrapText="1" readingOrder="1"/>
    </xf>
    <xf numFmtId="49" fontId="62" fillId="2" borderId="47" xfId="0" applyNumberFormat="1" applyFont="1" applyFill="1" applyBorder="1" applyAlignment="1">
      <alignment horizontal="center" vertical="center" wrapText="1"/>
    </xf>
    <xf numFmtId="49" fontId="62" fillId="2" borderId="61" xfId="0" applyNumberFormat="1" applyFont="1" applyFill="1" applyBorder="1" applyAlignment="1">
      <alignment horizontal="center" vertical="center" wrapText="1"/>
    </xf>
    <xf numFmtId="49" fontId="62" fillId="2" borderId="51" xfId="0" applyNumberFormat="1" applyFont="1" applyFill="1" applyBorder="1" applyAlignment="1">
      <alignment horizontal="center" wrapText="1"/>
    </xf>
    <xf numFmtId="49" fontId="62" fillId="2" borderId="61" xfId="0" applyNumberFormat="1" applyFont="1" applyFill="1" applyBorder="1" applyAlignment="1">
      <alignment horizontal="center" wrapText="1"/>
    </xf>
    <xf numFmtId="49" fontId="10" fillId="0" borderId="0" xfId="0" applyNumberFormat="1" applyFont="1"/>
    <xf numFmtId="0" fontId="64" fillId="12" borderId="98" xfId="0" applyFont="1" applyFill="1" applyBorder="1" applyAlignment="1">
      <alignment horizontal="left" vertical="center" wrapText="1"/>
    </xf>
    <xf numFmtId="8" fontId="64" fillId="14" borderId="99" xfId="0" applyNumberFormat="1" applyFont="1" applyFill="1" applyBorder="1" applyAlignment="1">
      <alignment horizontal="center" vertical="center"/>
    </xf>
    <xf numFmtId="8" fontId="64" fillId="14" borderId="94" xfId="0" applyNumberFormat="1" applyFont="1" applyFill="1" applyBorder="1" applyAlignment="1">
      <alignment horizontal="center" vertical="center"/>
    </xf>
    <xf numFmtId="166" fontId="28" fillId="0" borderId="98" xfId="0" applyNumberFormat="1" applyFont="1" applyBorder="1" applyAlignment="1">
      <alignment horizontal="center"/>
    </xf>
    <xf numFmtId="0" fontId="64" fillId="12" borderId="101" xfId="0" applyFont="1" applyFill="1" applyBorder="1" applyAlignment="1">
      <alignment horizontal="left" vertical="center" wrapText="1"/>
    </xf>
    <xf numFmtId="8" fontId="64" fillId="14" borderId="102" xfId="0" applyNumberFormat="1" applyFont="1" applyFill="1" applyBorder="1" applyAlignment="1">
      <alignment horizontal="center" vertical="center"/>
    </xf>
    <xf numFmtId="8" fontId="64" fillId="14" borderId="101" xfId="0" applyNumberFormat="1" applyFont="1" applyFill="1" applyBorder="1" applyAlignment="1">
      <alignment horizontal="center" vertical="center"/>
    </xf>
    <xf numFmtId="166" fontId="28" fillId="0" borderId="101" xfId="0" applyNumberFormat="1" applyFont="1" applyBorder="1" applyAlignment="1">
      <alignment horizontal="center"/>
    </xf>
    <xf numFmtId="0" fontId="63" fillId="12" borderId="104" xfId="0" applyFont="1" applyFill="1" applyBorder="1" applyAlignment="1">
      <alignment horizontal="left" vertical="center"/>
    </xf>
    <xf numFmtId="8" fontId="63" fillId="15" borderId="105" xfId="0" applyNumberFormat="1" applyFont="1" applyFill="1" applyBorder="1" applyAlignment="1">
      <alignment horizontal="center" vertical="center"/>
    </xf>
    <xf numFmtId="8" fontId="63" fillId="15" borderId="104" xfId="0" applyNumberFormat="1" applyFont="1" applyFill="1" applyBorder="1" applyAlignment="1">
      <alignment horizontal="center" vertical="center"/>
    </xf>
    <xf numFmtId="166" fontId="26" fillId="15" borderId="104" xfId="0" applyNumberFormat="1" applyFont="1" applyFill="1" applyBorder="1" applyAlignment="1">
      <alignment horizontal="center"/>
    </xf>
    <xf numFmtId="0" fontId="64" fillId="12" borderId="94" xfId="0" applyFont="1" applyFill="1" applyBorder="1" applyAlignment="1">
      <alignment horizontal="left" vertical="center" wrapText="1"/>
    </xf>
    <xf numFmtId="8" fontId="64" fillId="14" borderId="106" xfId="0" applyNumberFormat="1" applyFont="1" applyFill="1" applyBorder="1" applyAlignment="1">
      <alignment horizontal="center" vertical="center"/>
    </xf>
    <xf numFmtId="166" fontId="28" fillId="0" borderId="94" xfId="0" applyNumberFormat="1" applyFont="1" applyBorder="1" applyAlignment="1">
      <alignment horizontal="center"/>
    </xf>
    <xf numFmtId="0" fontId="63" fillId="12" borderId="96" xfId="0" applyFont="1" applyFill="1" applyBorder="1" applyAlignment="1">
      <alignment horizontal="left" vertical="center"/>
    </xf>
    <xf numFmtId="8" fontId="63" fillId="15" borderId="107" xfId="0" applyNumberFormat="1" applyFont="1" applyFill="1" applyBorder="1" applyAlignment="1">
      <alignment horizontal="center" vertical="center"/>
    </xf>
    <xf numFmtId="8" fontId="63" fillId="15" borderId="96" xfId="0" applyNumberFormat="1" applyFont="1" applyFill="1" applyBorder="1" applyAlignment="1">
      <alignment horizontal="center" vertical="center"/>
    </xf>
    <xf numFmtId="166" fontId="26" fillId="15" borderId="96" xfId="0" applyNumberFormat="1" applyFont="1" applyFill="1" applyBorder="1" applyAlignment="1">
      <alignment horizontal="center"/>
    </xf>
    <xf numFmtId="8" fontId="64" fillId="14" borderId="98" xfId="0" applyNumberFormat="1" applyFont="1" applyFill="1" applyBorder="1" applyAlignment="1">
      <alignment horizontal="center" vertical="center"/>
    </xf>
    <xf numFmtId="8" fontId="64" fillId="14" borderId="0" xfId="0" applyNumberFormat="1" applyFont="1" applyFill="1" applyBorder="1" applyAlignment="1">
      <alignment horizontal="center" vertical="center"/>
    </xf>
    <xf numFmtId="8" fontId="64" fillId="14" borderId="53" xfId="0" applyNumberFormat="1" applyFont="1" applyFill="1" applyBorder="1" applyAlignment="1">
      <alignment horizontal="center" vertical="center"/>
    </xf>
    <xf numFmtId="166" fontId="28" fillId="0" borderId="53" xfId="0" applyNumberFormat="1" applyFont="1" applyBorder="1" applyAlignment="1">
      <alignment horizontal="center"/>
    </xf>
    <xf numFmtId="8" fontId="62" fillId="2" borderId="56" xfId="0" applyNumberFormat="1" applyFont="1" applyFill="1" applyBorder="1" applyAlignment="1">
      <alignment horizontal="center" vertical="center"/>
    </xf>
    <xf numFmtId="8" fontId="62" fillId="2" borderId="61" xfId="0" applyNumberFormat="1" applyFont="1" applyFill="1" applyBorder="1" applyAlignment="1">
      <alignment horizontal="center" vertical="center"/>
    </xf>
    <xf numFmtId="166" fontId="4" fillId="2" borderId="61" xfId="0" applyNumberFormat="1" applyFont="1" applyFill="1" applyBorder="1" applyAlignment="1">
      <alignment horizontal="center"/>
    </xf>
    <xf numFmtId="0" fontId="62" fillId="2" borderId="47" xfId="0" applyFont="1" applyFill="1" applyBorder="1" applyAlignment="1">
      <alignment horizontal="center" wrapText="1"/>
    </xf>
    <xf numFmtId="0" fontId="62" fillId="2" borderId="61" xfId="0" applyFont="1" applyFill="1" applyBorder="1" applyAlignment="1">
      <alignment horizontal="center" wrapText="1"/>
    </xf>
    <xf numFmtId="166" fontId="28" fillId="0" borderId="108" xfId="0" applyNumberFormat="1" applyFont="1" applyBorder="1" applyAlignment="1">
      <alignment horizontal="center"/>
    </xf>
    <xf numFmtId="166" fontId="28" fillId="0" borderId="109" xfId="0" applyNumberFormat="1" applyFont="1" applyBorder="1" applyAlignment="1">
      <alignment horizontal="center"/>
    </xf>
    <xf numFmtId="166" fontId="26" fillId="15" borderId="110" xfId="0" applyNumberFormat="1" applyFont="1" applyFill="1" applyBorder="1" applyAlignment="1">
      <alignment horizontal="center"/>
    </xf>
    <xf numFmtId="8" fontId="62" fillId="2" borderId="54" xfId="0" applyNumberFormat="1" applyFont="1" applyFill="1" applyBorder="1" applyAlignment="1">
      <alignment horizontal="center" vertical="center"/>
    </xf>
    <xf numFmtId="166" fontId="4" fillId="2" borderId="50" xfId="0" applyNumberFormat="1" applyFont="1" applyFill="1" applyBorder="1" applyAlignment="1">
      <alignment horizontal="center"/>
    </xf>
    <xf numFmtId="0" fontId="62" fillId="2" borderId="47" xfId="3" applyFont="1" applyFill="1" applyBorder="1" applyAlignment="1">
      <alignment horizontal="center" wrapText="1"/>
    </xf>
    <xf numFmtId="0" fontId="62" fillId="2" borderId="61" xfId="3" applyFont="1" applyFill="1" applyBorder="1" applyAlignment="1">
      <alignment horizontal="center" wrapText="1"/>
    </xf>
    <xf numFmtId="0" fontId="63" fillId="12" borderId="62" xfId="3" applyFont="1" applyFill="1" applyBorder="1" applyAlignment="1">
      <alignment horizontal="left" vertical="center" wrapText="1"/>
    </xf>
    <xf numFmtId="0" fontId="63" fillId="12" borderId="96" xfId="3" applyFont="1" applyFill="1" applyBorder="1" applyAlignment="1">
      <alignment horizontal="left" vertical="center"/>
    </xf>
    <xf numFmtId="8" fontId="63" fillId="15" borderId="107" xfId="3" applyNumberFormat="1" applyFont="1" applyFill="1" applyBorder="1" applyAlignment="1">
      <alignment horizontal="center" vertical="center"/>
    </xf>
    <xf numFmtId="8" fontId="63" fillId="15" borderId="96" xfId="3" applyNumberFormat="1" applyFont="1" applyFill="1" applyBorder="1" applyAlignment="1">
      <alignment horizontal="center" vertical="center"/>
    </xf>
    <xf numFmtId="166" fontId="26" fillId="15" borderId="110" xfId="3" applyNumberFormat="1" applyFont="1" applyFill="1" applyBorder="1" applyAlignment="1">
      <alignment horizontal="center"/>
    </xf>
    <xf numFmtId="0" fontId="28" fillId="0" borderId="0" xfId="0" applyFont="1" applyAlignment="1">
      <alignment horizontal="center"/>
    </xf>
    <xf numFmtId="0" fontId="28" fillId="14" borderId="0" xfId="3" applyFont="1" applyFill="1"/>
    <xf numFmtId="0" fontId="64" fillId="16" borderId="44" xfId="3" applyFont="1" applyFill="1" applyBorder="1" applyAlignment="1">
      <alignment horizontal="center" vertical="center" wrapText="1"/>
    </xf>
    <xf numFmtId="0" fontId="64" fillId="16" borderId="43" xfId="3" applyFont="1" applyFill="1" applyBorder="1" applyAlignment="1">
      <alignment horizontal="center" vertical="center" wrapText="1"/>
    </xf>
    <xf numFmtId="0" fontId="64" fillId="16" borderId="51" xfId="3" applyFont="1" applyFill="1" applyBorder="1" applyAlignment="1">
      <alignment horizontal="center" vertical="center" wrapText="1"/>
    </xf>
    <xf numFmtId="0" fontId="64" fillId="16" borderId="50" xfId="3" applyFont="1" applyFill="1" applyBorder="1" applyAlignment="1">
      <alignment horizontal="center" vertical="center" wrapText="1"/>
    </xf>
    <xf numFmtId="0" fontId="66" fillId="2" borderId="113" xfId="3" applyFont="1" applyFill="1" applyBorder="1" applyAlignment="1">
      <alignment horizontal="left" vertical="center" wrapText="1"/>
    </xf>
    <xf numFmtId="8" fontId="67" fillId="14" borderId="44" xfId="3" applyNumberFormat="1" applyFont="1" applyFill="1" applyBorder="1" applyAlignment="1">
      <alignment horizontal="center" vertical="center"/>
    </xf>
    <xf numFmtId="8" fontId="67" fillId="14" borderId="44" xfId="3" applyNumberFormat="1" applyFont="1" applyFill="1" applyBorder="1" applyAlignment="1">
      <alignment horizontal="right" vertical="center"/>
    </xf>
    <xf numFmtId="8" fontId="67" fillId="8" borderId="47" xfId="3" applyNumberFormat="1" applyFont="1" applyFill="1" applyBorder="1" applyAlignment="1">
      <alignment horizontal="center" vertical="center"/>
    </xf>
    <xf numFmtId="8" fontId="28" fillId="14" borderId="0" xfId="3" applyNumberFormat="1" applyFont="1" applyFill="1"/>
    <xf numFmtId="0" fontId="66" fillId="2" borderId="115" xfId="3" applyFont="1" applyFill="1" applyBorder="1" applyAlignment="1">
      <alignment horizontal="left" vertical="center" wrapText="1"/>
    </xf>
    <xf numFmtId="8" fontId="67" fillId="14" borderId="115" xfId="3" applyNumberFormat="1" applyFont="1" applyFill="1" applyBorder="1" applyAlignment="1">
      <alignment horizontal="center" vertical="center"/>
    </xf>
    <xf numFmtId="8" fontId="67" fillId="14" borderId="115" xfId="3" applyNumberFormat="1" applyFont="1" applyFill="1" applyBorder="1" applyAlignment="1">
      <alignment horizontal="right" vertical="center"/>
    </xf>
    <xf numFmtId="8" fontId="67" fillId="8" borderId="116" xfId="3" applyNumberFormat="1" applyFont="1" applyFill="1" applyBorder="1" applyAlignment="1">
      <alignment horizontal="center" vertical="center"/>
    </xf>
    <xf numFmtId="0" fontId="66" fillId="2" borderId="115" xfId="3" applyFont="1" applyFill="1" applyBorder="1" applyAlignment="1">
      <alignment horizontal="left" vertical="center"/>
    </xf>
    <xf numFmtId="8" fontId="68" fillId="9" borderId="115" xfId="3" applyNumberFormat="1" applyFont="1" applyFill="1" applyBorder="1" applyAlignment="1">
      <alignment horizontal="center" vertical="center"/>
    </xf>
    <xf numFmtId="8" fontId="68" fillId="9" borderId="115" xfId="3" applyNumberFormat="1" applyFont="1" applyFill="1" applyBorder="1" applyAlignment="1">
      <alignment horizontal="right" vertical="center"/>
    </xf>
    <xf numFmtId="8" fontId="68" fillId="9" borderId="116" xfId="3" applyNumberFormat="1" applyFont="1" applyFill="1" applyBorder="1" applyAlignment="1">
      <alignment horizontal="center" vertical="center"/>
    </xf>
    <xf numFmtId="0" fontId="26" fillId="14" borderId="0" xfId="3" applyFont="1" applyFill="1"/>
    <xf numFmtId="8" fontId="69" fillId="17" borderId="51" xfId="3" applyNumberFormat="1" applyFont="1" applyFill="1" applyBorder="1" applyAlignment="1">
      <alignment horizontal="center" vertical="center"/>
    </xf>
    <xf numFmtId="8" fontId="69" fillId="17" borderId="51" xfId="3" applyNumberFormat="1" applyFont="1" applyFill="1" applyBorder="1" applyAlignment="1">
      <alignment horizontal="right" vertical="center"/>
    </xf>
    <xf numFmtId="8" fontId="69" fillId="17" borderId="61" xfId="3" applyNumberFormat="1" applyFont="1" applyFill="1" applyBorder="1" applyAlignment="1">
      <alignment horizontal="center" vertical="center"/>
    </xf>
    <xf numFmtId="0" fontId="10" fillId="14" borderId="0" xfId="3" applyFont="1" applyFill="1"/>
    <xf numFmtId="0" fontId="28" fillId="14" borderId="0" xfId="3" applyFont="1" applyFill="1" applyAlignment="1">
      <alignment horizontal="center"/>
    </xf>
    <xf numFmtId="0" fontId="62" fillId="2" borderId="56" xfId="3" applyFont="1" applyFill="1" applyBorder="1" applyAlignment="1">
      <alignment horizontal="left" vertical="center"/>
    </xf>
    <xf numFmtId="0" fontId="62" fillId="2" borderId="58" xfId="3" applyFont="1" applyFill="1" applyBorder="1" applyAlignment="1">
      <alignment horizontal="left" vertical="center"/>
    </xf>
    <xf numFmtId="8" fontId="68" fillId="9" borderId="58" xfId="3" applyNumberFormat="1" applyFont="1" applyFill="1" applyBorder="1" applyAlignment="1">
      <alignment horizontal="center" vertical="center"/>
    </xf>
    <xf numFmtId="8" fontId="68" fillId="9" borderId="62" xfId="3" applyNumberFormat="1" applyFont="1" applyFill="1" applyBorder="1" applyAlignment="1">
      <alignment horizontal="center" vertical="center"/>
    </xf>
    <xf numFmtId="0" fontId="64" fillId="16" borderId="44" xfId="3" applyFont="1" applyFill="1" applyBorder="1" applyAlignment="1">
      <alignment horizontal="center" wrapText="1"/>
    </xf>
    <xf numFmtId="0" fontId="64" fillId="16" borderId="43" xfId="3" applyFont="1" applyFill="1" applyBorder="1" applyAlignment="1">
      <alignment horizontal="center" wrapText="1"/>
    </xf>
    <xf numFmtId="166" fontId="64" fillId="14" borderId="44" xfId="3" applyNumberFormat="1" applyFont="1" applyFill="1" applyBorder="1" applyAlignment="1">
      <alignment horizontal="center" vertical="center"/>
    </xf>
    <xf numFmtId="166" fontId="64" fillId="8" borderId="47" xfId="3" applyNumberFormat="1" applyFont="1" applyFill="1" applyBorder="1" applyAlignment="1">
      <alignment horizontal="center" vertical="center"/>
    </xf>
    <xf numFmtId="166" fontId="64" fillId="14" borderId="115" xfId="3" applyNumberFormat="1" applyFont="1" applyFill="1" applyBorder="1" applyAlignment="1">
      <alignment horizontal="center" vertical="center"/>
    </xf>
    <xf numFmtId="166" fontId="64" fillId="8" borderId="116" xfId="3" applyNumberFormat="1" applyFont="1" applyFill="1" applyBorder="1" applyAlignment="1">
      <alignment horizontal="center" vertical="center"/>
    </xf>
    <xf numFmtId="166" fontId="64" fillId="0" borderId="115" xfId="3" applyNumberFormat="1" applyFont="1" applyFill="1" applyBorder="1" applyAlignment="1">
      <alignment horizontal="center" vertical="center"/>
    </xf>
    <xf numFmtId="166" fontId="63" fillId="9" borderId="115" xfId="3" applyNumberFormat="1" applyFont="1" applyFill="1" applyBorder="1" applyAlignment="1">
      <alignment horizontal="center" vertical="center"/>
    </xf>
    <xf numFmtId="166" fontId="63" fillId="9" borderId="116" xfId="3" applyNumberFormat="1" applyFont="1" applyFill="1" applyBorder="1" applyAlignment="1">
      <alignment horizontal="center" vertical="center"/>
    </xf>
    <xf numFmtId="166" fontId="67" fillId="14" borderId="115" xfId="3" applyNumberFormat="1" applyFont="1" applyFill="1" applyBorder="1" applyAlignment="1">
      <alignment horizontal="center" vertical="center"/>
    </xf>
    <xf numFmtId="166" fontId="67" fillId="8" borderId="116" xfId="3" applyNumberFormat="1" applyFont="1" applyFill="1" applyBorder="1" applyAlignment="1">
      <alignment horizontal="center" vertical="center"/>
    </xf>
    <xf numFmtId="0" fontId="66" fillId="2" borderId="118" xfId="3" applyFont="1" applyFill="1" applyBorder="1" applyAlignment="1">
      <alignment horizontal="left" vertical="center" wrapText="1"/>
    </xf>
    <xf numFmtId="0" fontId="66" fillId="2" borderId="118" xfId="3" applyFont="1" applyFill="1" applyBorder="1" applyAlignment="1">
      <alignment horizontal="left" vertical="center"/>
    </xf>
    <xf numFmtId="166" fontId="68" fillId="9" borderId="115" xfId="3" applyNumberFormat="1" applyFont="1" applyFill="1" applyBorder="1" applyAlignment="1">
      <alignment horizontal="center" vertical="center"/>
    </xf>
    <xf numFmtId="166" fontId="68" fillId="9" borderId="116" xfId="3" applyNumberFormat="1" applyFont="1" applyFill="1" applyBorder="1" applyAlignment="1">
      <alignment horizontal="center" vertical="center"/>
    </xf>
    <xf numFmtId="166" fontId="69" fillId="17" borderId="51" xfId="3" applyNumberFormat="1" applyFont="1" applyFill="1" applyBorder="1" applyAlignment="1">
      <alignment horizontal="center" vertical="center"/>
    </xf>
    <xf numFmtId="166" fontId="69" fillId="17" borderId="61" xfId="3" applyNumberFormat="1" applyFont="1" applyFill="1" applyBorder="1" applyAlignment="1">
      <alignment horizontal="center" vertical="center"/>
    </xf>
    <xf numFmtId="166" fontId="63" fillId="9" borderId="58" xfId="3" applyNumberFormat="1" applyFont="1" applyFill="1" applyBorder="1" applyAlignment="1">
      <alignment horizontal="center" vertical="center"/>
    </xf>
    <xf numFmtId="166" fontId="63" fillId="9" borderId="62" xfId="3" applyNumberFormat="1" applyFont="1" applyFill="1" applyBorder="1" applyAlignment="1">
      <alignment horizontal="center" vertical="center"/>
    </xf>
    <xf numFmtId="0" fontId="70" fillId="16" borderId="56" xfId="3" applyFont="1" applyFill="1" applyBorder="1" applyAlignment="1">
      <alignment horizontal="center" vertical="center" wrapText="1"/>
    </xf>
    <xf numFmtId="0" fontId="70" fillId="16" borderId="121" xfId="3" applyFont="1" applyFill="1" applyBorder="1" applyAlignment="1">
      <alignment horizontal="center" vertical="center" wrapText="1"/>
    </xf>
    <xf numFmtId="0" fontId="70" fillId="16" borderId="122" xfId="3" applyFont="1" applyFill="1" applyBorder="1" applyAlignment="1">
      <alignment horizontal="center" vertical="center" wrapText="1"/>
    </xf>
    <xf numFmtId="0" fontId="70" fillId="16" borderId="123" xfId="3" applyFont="1" applyFill="1" applyBorder="1" applyAlignment="1">
      <alignment horizontal="center" vertical="center" wrapText="1"/>
    </xf>
    <xf numFmtId="0" fontId="13" fillId="0" borderId="0" xfId="3" applyFont="1"/>
    <xf numFmtId="0" fontId="71" fillId="18" borderId="125" xfId="3" applyFont="1" applyFill="1" applyBorder="1" applyAlignment="1">
      <alignment horizontal="left" vertical="center" wrapText="1"/>
    </xf>
    <xf numFmtId="8" fontId="67" fillId="14" borderId="125" xfId="3" applyNumberFormat="1" applyFont="1" applyFill="1" applyBorder="1" applyAlignment="1">
      <alignment horizontal="center" vertical="center"/>
    </xf>
    <xf numFmtId="8" fontId="67" fillId="8" borderId="126" xfId="3" applyNumberFormat="1" applyFont="1" applyFill="1" applyBorder="1" applyAlignment="1">
      <alignment horizontal="center" vertical="center"/>
    </xf>
    <xf numFmtId="0" fontId="71" fillId="18" borderId="127" xfId="3" applyFont="1" applyFill="1" applyBorder="1" applyAlignment="1">
      <alignment horizontal="left" vertical="center" wrapText="1"/>
    </xf>
    <xf numFmtId="0" fontId="71" fillId="18" borderId="127" xfId="3" applyFont="1" applyFill="1" applyBorder="1" applyAlignment="1">
      <alignment horizontal="left" vertical="center"/>
    </xf>
    <xf numFmtId="8" fontId="68" fillId="9" borderId="125" xfId="3" applyNumberFormat="1" applyFont="1" applyFill="1" applyBorder="1" applyAlignment="1">
      <alignment horizontal="center" vertical="center"/>
    </xf>
    <xf numFmtId="8" fontId="68" fillId="9" borderId="126" xfId="3" applyNumberFormat="1" applyFont="1" applyFill="1" applyBorder="1" applyAlignment="1">
      <alignment horizontal="center" vertical="center"/>
    </xf>
    <xf numFmtId="8" fontId="68" fillId="20" borderId="22" xfId="3" applyNumberFormat="1" applyFont="1" applyFill="1" applyBorder="1" applyAlignment="1">
      <alignment horizontal="center" vertical="center"/>
    </xf>
    <xf numFmtId="8" fontId="68" fillId="20" borderId="61" xfId="3" applyNumberFormat="1" applyFont="1" applyFill="1" applyBorder="1" applyAlignment="1">
      <alignment horizontal="center" vertical="center"/>
    </xf>
    <xf numFmtId="0" fontId="13" fillId="0" borderId="0" xfId="3" applyAlignment="1">
      <alignment horizontal="right"/>
    </xf>
    <xf numFmtId="0" fontId="72" fillId="16" borderId="56" xfId="3" applyFont="1" applyFill="1" applyBorder="1" applyAlignment="1">
      <alignment horizontal="center" vertical="center" wrapText="1"/>
    </xf>
    <xf numFmtId="0" fontId="72" fillId="16" borderId="121" xfId="3" applyFont="1" applyFill="1" applyBorder="1" applyAlignment="1">
      <alignment horizontal="center" vertical="center" wrapText="1"/>
    </xf>
    <xf numFmtId="0" fontId="72" fillId="16" borderId="122" xfId="3" applyFont="1" applyFill="1" applyBorder="1" applyAlignment="1">
      <alignment horizontal="center" vertical="center" wrapText="1"/>
    </xf>
    <xf numFmtId="0" fontId="72" fillId="16" borderId="132" xfId="3" applyFont="1" applyFill="1" applyBorder="1" applyAlignment="1">
      <alignment horizontal="center" vertical="center" wrapText="1"/>
    </xf>
    <xf numFmtId="0" fontId="72" fillId="16" borderId="123" xfId="3" applyFont="1" applyFill="1" applyBorder="1" applyAlignment="1">
      <alignment horizontal="center" vertical="center" wrapText="1"/>
    </xf>
    <xf numFmtId="8" fontId="67" fillId="14" borderId="133" xfId="3" applyNumberFormat="1" applyFont="1" applyFill="1" applyBorder="1" applyAlignment="1">
      <alignment horizontal="center" vertical="center"/>
    </xf>
    <xf numFmtId="8" fontId="68" fillId="9" borderId="133" xfId="3" applyNumberFormat="1" applyFont="1" applyFill="1" applyBorder="1" applyAlignment="1">
      <alignment horizontal="center" vertical="center"/>
    </xf>
    <xf numFmtId="8" fontId="68" fillId="20" borderId="134" xfId="3" applyNumberFormat="1" applyFont="1" applyFill="1" applyBorder="1" applyAlignment="1">
      <alignment horizontal="center" vertical="center"/>
    </xf>
    <xf numFmtId="0" fontId="62" fillId="2" borderId="135" xfId="3" applyFont="1" applyFill="1" applyBorder="1" applyAlignment="1">
      <alignment horizontal="left" vertical="center"/>
    </xf>
    <xf numFmtId="8" fontId="68" fillId="9" borderId="123" xfId="3" applyNumberFormat="1" applyFont="1" applyFill="1" applyBorder="1" applyAlignment="1">
      <alignment horizontal="center" vertical="center"/>
    </xf>
    <xf numFmtId="0" fontId="72" fillId="16" borderId="135" xfId="3" applyFont="1" applyFill="1" applyBorder="1" applyAlignment="1">
      <alignment horizontal="center" vertical="center" wrapText="1"/>
    </xf>
    <xf numFmtId="49" fontId="72" fillId="16" borderId="136" xfId="3" applyNumberFormat="1" applyFont="1" applyFill="1" applyBorder="1" applyAlignment="1">
      <alignment horizontal="center" vertical="center" wrapText="1"/>
    </xf>
    <xf numFmtId="49" fontId="72" fillId="16" borderId="137" xfId="3" applyNumberFormat="1" applyFont="1" applyFill="1" applyBorder="1" applyAlignment="1">
      <alignment horizontal="center" vertical="center" wrapText="1"/>
    </xf>
    <xf numFmtId="166" fontId="71" fillId="18" borderId="125" xfId="3" applyNumberFormat="1" applyFont="1" applyFill="1" applyBorder="1" applyAlignment="1">
      <alignment horizontal="left" vertical="center" wrapText="1"/>
    </xf>
    <xf numFmtId="166" fontId="67" fillId="14" borderId="125" xfId="3" applyNumberFormat="1" applyFont="1" applyFill="1" applyBorder="1" applyAlignment="1">
      <alignment horizontal="center" vertical="center"/>
    </xf>
    <xf numFmtId="166" fontId="67" fillId="14" borderId="133" xfId="3" applyNumberFormat="1" applyFont="1" applyFill="1" applyBorder="1" applyAlignment="1">
      <alignment horizontal="center" vertical="center"/>
    </xf>
    <xf numFmtId="166" fontId="67" fillId="8" borderId="126" xfId="3" applyNumberFormat="1" applyFont="1" applyFill="1" applyBorder="1" applyAlignment="1">
      <alignment horizontal="center" vertical="center"/>
    </xf>
    <xf numFmtId="166" fontId="71" fillId="18" borderId="127" xfId="3" applyNumberFormat="1" applyFont="1" applyFill="1" applyBorder="1" applyAlignment="1">
      <alignment horizontal="left" vertical="center" wrapText="1"/>
    </xf>
    <xf numFmtId="166" fontId="71" fillId="18" borderId="127" xfId="3" applyNumberFormat="1" applyFont="1" applyFill="1" applyBorder="1" applyAlignment="1">
      <alignment horizontal="left" vertical="center"/>
    </xf>
    <xf numFmtId="166" fontId="68" fillId="9" borderId="125" xfId="3" applyNumberFormat="1" applyFont="1" applyFill="1" applyBorder="1" applyAlignment="1">
      <alignment horizontal="center" vertical="center"/>
    </xf>
    <xf numFmtId="166" fontId="68" fillId="9" borderId="133" xfId="3" applyNumberFormat="1" applyFont="1" applyFill="1" applyBorder="1" applyAlignment="1">
      <alignment horizontal="center" vertical="center"/>
    </xf>
    <xf numFmtId="166" fontId="68" fillId="9" borderId="126" xfId="3" applyNumberFormat="1" applyFont="1" applyFill="1" applyBorder="1" applyAlignment="1">
      <alignment horizontal="center" vertical="center"/>
    </xf>
    <xf numFmtId="166" fontId="68" fillId="20" borderId="22" xfId="3" applyNumberFormat="1" applyFont="1" applyFill="1" applyBorder="1" applyAlignment="1">
      <alignment horizontal="center" vertical="center"/>
    </xf>
    <xf numFmtId="166" fontId="68" fillId="20" borderId="134" xfId="3" applyNumberFormat="1" applyFont="1" applyFill="1" applyBorder="1" applyAlignment="1">
      <alignment horizontal="center" vertical="center"/>
    </xf>
    <xf numFmtId="166" fontId="68" fillId="20" borderId="61" xfId="3" applyNumberFormat="1" applyFont="1" applyFill="1" applyBorder="1" applyAlignment="1">
      <alignment horizontal="center" vertical="center"/>
    </xf>
    <xf numFmtId="166" fontId="68" fillId="9" borderId="58" xfId="3" applyNumberFormat="1" applyFont="1" applyFill="1" applyBorder="1" applyAlignment="1">
      <alignment horizontal="center" vertical="center"/>
    </xf>
    <xf numFmtId="166" fontId="68" fillId="9" borderId="123" xfId="3" applyNumberFormat="1" applyFont="1" applyFill="1" applyBorder="1" applyAlignment="1">
      <alignment horizontal="center" vertical="center"/>
    </xf>
    <xf numFmtId="0" fontId="44" fillId="12" borderId="0" xfId="4" applyFont="1" applyFill="1" applyBorder="1" applyAlignment="1">
      <alignment horizontal="left" vertical="center" wrapText="1"/>
    </xf>
    <xf numFmtId="0" fontId="42" fillId="12" borderId="80" xfId="4" applyFont="1" applyFill="1" applyBorder="1" applyAlignment="1">
      <alignment horizontal="center" vertical="top" wrapText="1"/>
    </xf>
    <xf numFmtId="0" fontId="13" fillId="0" borderId="81" xfId="3" applyBorder="1" applyAlignment="1">
      <alignment horizontal="center"/>
    </xf>
    <xf numFmtId="0" fontId="13" fillId="0" borderId="82"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83" xfId="3" applyBorder="1" applyAlignment="1">
      <alignment horizontal="center"/>
    </xf>
    <xf numFmtId="0" fontId="13" fillId="0" borderId="84" xfId="3" applyBorder="1" applyAlignment="1">
      <alignment horizontal="center"/>
    </xf>
    <xf numFmtId="0" fontId="13" fillId="0" borderId="85" xfId="3" applyBorder="1" applyAlignment="1">
      <alignment horizontal="center"/>
    </xf>
    <xf numFmtId="0" fontId="13" fillId="0" borderId="86" xfId="3" applyBorder="1" applyAlignment="1">
      <alignment horizontal="center"/>
    </xf>
    <xf numFmtId="0" fontId="13" fillId="12" borderId="75" xfId="4" applyFill="1" applyBorder="1" applyAlignment="1"/>
    <xf numFmtId="0" fontId="13" fillId="12" borderId="78" xfId="4" applyFill="1" applyBorder="1" applyAlignment="1"/>
    <xf numFmtId="0" fontId="32" fillId="12" borderId="0" xfId="4" applyFont="1" applyFill="1" applyBorder="1" applyAlignment="1">
      <alignment horizontal="center" vertical="center"/>
    </xf>
    <xf numFmtId="49" fontId="34" fillId="12" borderId="0" xfId="4" applyNumberFormat="1" applyFont="1" applyFill="1" applyBorder="1" applyAlignment="1">
      <alignment horizontal="center" vertical="center"/>
    </xf>
    <xf numFmtId="0" fontId="35" fillId="12" borderId="0" xfId="4" applyFont="1" applyFill="1" applyBorder="1" applyAlignment="1">
      <alignment horizontal="center" vertical="center"/>
    </xf>
    <xf numFmtId="49" fontId="37" fillId="12" borderId="51" xfId="4" applyNumberFormat="1" applyFont="1" applyFill="1" applyBorder="1" applyAlignment="1">
      <alignment horizontal="center" vertical="center" wrapText="1"/>
    </xf>
    <xf numFmtId="49" fontId="33" fillId="0" borderId="51" xfId="4" applyNumberFormat="1" applyFont="1" applyBorder="1" applyAlignment="1">
      <alignment horizontal="center" vertical="center" wrapText="1"/>
    </xf>
    <xf numFmtId="49" fontId="40" fillId="12" borderId="51" xfId="4" applyNumberFormat="1" applyFont="1" applyFill="1" applyBorder="1" applyAlignment="1">
      <alignment horizontal="center" vertical="center" wrapText="1"/>
    </xf>
    <xf numFmtId="49" fontId="31" fillId="0" borderId="51" xfId="4" applyNumberFormat="1" applyFont="1" applyBorder="1" applyAlignment="1">
      <alignment horizontal="center" vertical="center" wrapText="1"/>
    </xf>
    <xf numFmtId="0" fontId="44" fillId="12" borderId="0" xfId="4" applyFont="1" applyFill="1" applyBorder="1" applyAlignment="1">
      <alignment horizontal="center" vertical="center" wrapText="1"/>
    </xf>
    <xf numFmtId="0" fontId="10" fillId="7" borderId="56" xfId="0" applyFont="1" applyFill="1" applyBorder="1" applyAlignment="1">
      <alignment horizontal="center"/>
    </xf>
    <xf numFmtId="0" fontId="10" fillId="7" borderId="57" xfId="0" applyFont="1" applyFill="1" applyBorder="1" applyAlignment="1">
      <alignment horizontal="center"/>
    </xf>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32" xfId="0" applyFont="1" applyFill="1" applyBorder="1" applyAlignment="1">
      <alignment horizontal="left"/>
    </xf>
    <xf numFmtId="0" fontId="26" fillId="0" borderId="8" xfId="0" applyFont="1" applyFill="1" applyBorder="1" applyAlignment="1">
      <alignment horizontal="left"/>
    </xf>
    <xf numFmtId="0" fontId="26" fillId="0" borderId="63" xfId="0" applyFont="1" applyFill="1" applyBorder="1" applyAlignment="1">
      <alignment horizontal="left"/>
    </xf>
    <xf numFmtId="0" fontId="26" fillId="0" borderId="64" xfId="0" applyFont="1" applyFill="1" applyBorder="1" applyAlignment="1">
      <alignment horizontal="left"/>
    </xf>
    <xf numFmtId="0" fontId="26" fillId="0" borderId="49" xfId="0" applyFont="1" applyFill="1" applyBorder="1" applyAlignment="1">
      <alignment horizontal="left"/>
    </xf>
    <xf numFmtId="0" fontId="26" fillId="0" borderId="50" xfId="0" applyFont="1" applyFill="1" applyBorder="1" applyAlignment="1">
      <alignment horizontal="left"/>
    </xf>
    <xf numFmtId="0" fontId="24" fillId="0" borderId="0" xfId="0" applyFont="1" applyAlignment="1">
      <alignment horizontal="center"/>
    </xf>
    <xf numFmtId="0" fontId="25" fillId="2" borderId="44" xfId="0" applyFont="1" applyFill="1" applyBorder="1" applyAlignment="1">
      <alignment horizontal="center"/>
    </xf>
    <xf numFmtId="166" fontId="25" fillId="2" borderId="44" xfId="0" applyNumberFormat="1" applyFont="1" applyFill="1" applyBorder="1" applyAlignment="1">
      <alignment horizontal="center"/>
    </xf>
    <xf numFmtId="0" fontId="25" fillId="2" borderId="48" xfId="0" applyFont="1" applyFill="1" applyBorder="1" applyAlignment="1">
      <alignment horizontal="center"/>
    </xf>
    <xf numFmtId="0" fontId="25" fillId="2" borderId="43" xfId="0" applyFont="1" applyFill="1" applyBorder="1" applyAlignment="1">
      <alignment horizontal="center"/>
    </xf>
    <xf numFmtId="49" fontId="25" fillId="2" borderId="49" xfId="0" applyNumberFormat="1" applyFont="1" applyFill="1" applyBorder="1" applyAlignment="1">
      <alignment horizontal="center" wrapText="1"/>
    </xf>
    <xf numFmtId="49" fontId="25" fillId="2" borderId="50" xfId="0" applyNumberFormat="1" applyFont="1" applyFill="1" applyBorder="1" applyAlignment="1">
      <alignment horizontal="center" wrapText="1"/>
    </xf>
    <xf numFmtId="0" fontId="26" fillId="0" borderId="42" xfId="0" applyFont="1" applyBorder="1" applyAlignment="1">
      <alignment horizontal="left"/>
    </xf>
    <xf numFmtId="0" fontId="26" fillId="0" borderId="43" xfId="0" applyFont="1" applyBorder="1" applyAlignment="1">
      <alignment horizontal="left"/>
    </xf>
    <xf numFmtId="0" fontId="26" fillId="0" borderId="63" xfId="0" applyFont="1" applyBorder="1" applyAlignment="1">
      <alignment horizontal="left"/>
    </xf>
    <xf numFmtId="0" fontId="26" fillId="0" borderId="64" xfId="0" applyFont="1" applyBorder="1" applyAlignment="1">
      <alignment horizontal="left"/>
    </xf>
    <xf numFmtId="0" fontId="26" fillId="0" borderId="49" xfId="0" applyFont="1" applyBorder="1" applyAlignment="1">
      <alignment horizontal="left"/>
    </xf>
    <xf numFmtId="0" fontId="26" fillId="0" borderId="50" xfId="0" applyFont="1" applyBorder="1" applyAlignment="1">
      <alignment horizontal="left"/>
    </xf>
    <xf numFmtId="0" fontId="10" fillId="8" borderId="56" xfId="0" applyFont="1" applyFill="1" applyBorder="1" applyAlignment="1">
      <alignment horizontal="center" vertical="center"/>
    </xf>
    <xf numFmtId="0" fontId="10" fillId="8" borderId="57" xfId="0" applyFont="1" applyFill="1" applyBorder="1" applyAlignment="1">
      <alignment horizontal="center" vertical="center"/>
    </xf>
    <xf numFmtId="0" fontId="26" fillId="0" borderId="42" xfId="0" applyFont="1" applyBorder="1" applyAlignment="1">
      <alignment horizontal="center" vertical="center"/>
    </xf>
    <xf numFmtId="0" fontId="26" fillId="0" borderId="32" xfId="0" applyFont="1" applyBorder="1" applyAlignment="1">
      <alignment horizontal="center" vertical="center"/>
    </xf>
    <xf numFmtId="0" fontId="26" fillId="0" borderId="49" xfId="0" applyFont="1" applyBorder="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0" fontId="24" fillId="0" borderId="0" xfId="0" applyFont="1" applyFill="1" applyAlignment="1">
      <alignment horizontal="center"/>
    </xf>
    <xf numFmtId="0" fontId="10" fillId="11" borderId="56" xfId="3" applyFont="1" applyFill="1" applyBorder="1" applyAlignment="1">
      <alignment horizontal="center"/>
    </xf>
    <xf numFmtId="0" fontId="10" fillId="11" borderId="57" xfId="3" applyFont="1" applyFill="1" applyBorder="1" applyAlignment="1">
      <alignment horizontal="center"/>
    </xf>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32" xfId="3" applyFont="1" applyFill="1" applyBorder="1" applyAlignment="1">
      <alignment horizontal="left"/>
    </xf>
    <xf numFmtId="0" fontId="26" fillId="0" borderId="8" xfId="3" applyFont="1" applyFill="1" applyBorder="1" applyAlignment="1">
      <alignment horizontal="left"/>
    </xf>
    <xf numFmtId="0" fontId="26" fillId="0" borderId="63" xfId="3" applyFont="1" applyFill="1" applyBorder="1" applyAlignment="1">
      <alignment horizontal="left"/>
    </xf>
    <xf numFmtId="0" fontId="26" fillId="0" borderId="64" xfId="3" applyFont="1" applyFill="1" applyBorder="1" applyAlignment="1">
      <alignment horizontal="left"/>
    </xf>
    <xf numFmtId="0" fontId="26" fillId="0" borderId="49" xfId="3" applyFont="1" applyFill="1" applyBorder="1" applyAlignment="1">
      <alignment horizontal="left"/>
    </xf>
    <xf numFmtId="0" fontId="26" fillId="0" borderId="50" xfId="3" applyFont="1" applyFill="1" applyBorder="1" applyAlignment="1">
      <alignment horizontal="left"/>
    </xf>
    <xf numFmtId="0" fontId="24" fillId="0" borderId="51" xfId="3" applyFont="1" applyBorder="1" applyAlignment="1">
      <alignment horizontal="center"/>
    </xf>
    <xf numFmtId="0" fontId="25" fillId="2" borderId="44" xfId="3" applyFont="1" applyFill="1" applyBorder="1" applyAlignment="1">
      <alignment horizontal="center"/>
    </xf>
    <xf numFmtId="166" fontId="25" fillId="2" borderId="44" xfId="3" applyNumberFormat="1" applyFont="1" applyFill="1" applyBorder="1" applyAlignment="1">
      <alignment horizontal="center"/>
    </xf>
    <xf numFmtId="0" fontId="25" fillId="2" borderId="43" xfId="3" applyFont="1" applyFill="1" applyBorder="1" applyAlignment="1">
      <alignment horizontal="center"/>
    </xf>
    <xf numFmtId="49" fontId="25" fillId="2" borderId="49" xfId="3" applyNumberFormat="1" applyFont="1" applyFill="1" applyBorder="1" applyAlignment="1">
      <alignment horizontal="center" wrapText="1"/>
    </xf>
    <xf numFmtId="49" fontId="25" fillId="2" borderId="50" xfId="3" applyNumberFormat="1" applyFont="1" applyFill="1" applyBorder="1" applyAlignment="1">
      <alignment horizontal="center" wrapText="1"/>
    </xf>
    <xf numFmtId="0" fontId="26" fillId="0" borderId="42" xfId="3" applyFont="1" applyBorder="1" applyAlignment="1">
      <alignment horizontal="left"/>
    </xf>
    <xf numFmtId="0" fontId="26" fillId="0" borderId="43" xfId="3" applyFont="1" applyBorder="1" applyAlignment="1">
      <alignment horizontal="left"/>
    </xf>
    <xf numFmtId="0" fontId="26" fillId="0" borderId="63" xfId="3" applyFont="1" applyBorder="1" applyAlignment="1">
      <alignment horizontal="left"/>
    </xf>
    <xf numFmtId="0" fontId="26" fillId="0" borderId="64" xfId="3" applyFont="1" applyBorder="1" applyAlignment="1">
      <alignment horizontal="left"/>
    </xf>
    <xf numFmtId="0" fontId="26" fillId="0" borderId="49" xfId="3" applyFont="1" applyBorder="1" applyAlignment="1">
      <alignment horizontal="left"/>
    </xf>
    <xf numFmtId="0" fontId="26" fillId="0" borderId="50" xfId="3" applyFont="1" applyBorder="1" applyAlignment="1">
      <alignment horizontal="left"/>
    </xf>
    <xf numFmtId="0" fontId="10" fillId="8" borderId="56" xfId="3" applyFont="1" applyFill="1" applyBorder="1" applyAlignment="1">
      <alignment horizontal="center" vertical="center"/>
    </xf>
    <xf numFmtId="0" fontId="10" fillId="8" borderId="57" xfId="3" applyFont="1" applyFill="1" applyBorder="1" applyAlignment="1">
      <alignment horizontal="center" vertical="center"/>
    </xf>
    <xf numFmtId="0" fontId="26" fillId="0" borderId="42" xfId="3" applyFont="1" applyBorder="1" applyAlignment="1">
      <alignment horizontal="center" vertical="center"/>
    </xf>
    <xf numFmtId="0" fontId="26" fillId="0" borderId="32" xfId="3" applyFont="1" applyBorder="1" applyAlignment="1">
      <alignment horizontal="center" vertical="center"/>
    </xf>
    <xf numFmtId="0" fontId="26" fillId="0" borderId="49" xfId="3" applyFont="1" applyBorder="1" applyAlignment="1">
      <alignment horizontal="center" vertical="center"/>
    </xf>
    <xf numFmtId="0" fontId="29" fillId="0" borderId="0" xfId="3" applyFont="1" applyAlignment="1">
      <alignment horizontal="center"/>
    </xf>
    <xf numFmtId="0" fontId="63" fillId="12" borderId="93" xfId="0" applyFont="1" applyFill="1" applyBorder="1" applyAlignment="1">
      <alignment horizontal="left" vertical="center" wrapText="1"/>
    </xf>
    <xf numFmtId="0" fontId="63" fillId="12" borderId="100" xfId="0" applyFont="1" applyFill="1" applyBorder="1" applyAlignment="1">
      <alignment horizontal="left" vertical="center" wrapText="1"/>
    </xf>
    <xf numFmtId="0" fontId="63" fillId="12" borderId="95" xfId="0" applyFont="1" applyFill="1" applyBorder="1" applyAlignment="1">
      <alignment horizontal="left" vertical="center" wrapText="1"/>
    </xf>
    <xf numFmtId="0" fontId="62" fillId="2" borderId="56" xfId="0" applyFont="1" applyFill="1" applyBorder="1" applyAlignment="1">
      <alignment horizontal="center" vertical="center"/>
    </xf>
    <xf numFmtId="0" fontId="62" fillId="2" borderId="111" xfId="0" applyFont="1" applyFill="1" applyBorder="1" applyAlignment="1">
      <alignment horizontal="center" vertical="center"/>
    </xf>
    <xf numFmtId="0" fontId="61" fillId="14" borderId="0" xfId="3" applyFont="1" applyFill="1" applyAlignment="1">
      <alignment horizontal="center"/>
    </xf>
    <xf numFmtId="0" fontId="62" fillId="2" borderId="93" xfId="3" applyFont="1" applyFill="1" applyBorder="1" applyAlignment="1">
      <alignment horizontal="center" vertical="center" wrapText="1"/>
    </xf>
    <xf numFmtId="0" fontId="62" fillId="2" borderId="95" xfId="3" applyFont="1" applyFill="1" applyBorder="1" applyAlignment="1">
      <alignment horizontal="center" vertical="center" wrapText="1"/>
    </xf>
    <xf numFmtId="0" fontId="62" fillId="2" borderId="44" xfId="3" applyFont="1" applyFill="1" applyBorder="1" applyAlignment="1">
      <alignment horizontal="center" wrapText="1"/>
    </xf>
    <xf numFmtId="0" fontId="62" fillId="2" borderId="94" xfId="3" applyFont="1" applyFill="1" applyBorder="1" applyAlignment="1">
      <alignment horizontal="center" vertical="center"/>
    </xf>
    <xf numFmtId="0" fontId="62" fillId="2" borderId="96" xfId="3" applyFont="1" applyFill="1" applyBorder="1" applyAlignment="1">
      <alignment horizontal="center" vertical="center"/>
    </xf>
    <xf numFmtId="0" fontId="63" fillId="12" borderId="97" xfId="0" applyFont="1" applyFill="1" applyBorder="1" applyAlignment="1">
      <alignment horizontal="left" vertical="center" wrapText="1"/>
    </xf>
    <xf numFmtId="0" fontId="63" fillId="12" borderId="103" xfId="0" applyFont="1" applyFill="1" applyBorder="1" applyAlignment="1">
      <alignment horizontal="left" vertical="center" wrapText="1"/>
    </xf>
    <xf numFmtId="0" fontId="63" fillId="12" borderId="32" xfId="0" applyFont="1" applyFill="1" applyBorder="1" applyAlignment="1">
      <alignment horizontal="left" vertical="center" wrapText="1"/>
    </xf>
    <xf numFmtId="0" fontId="62" fillId="2" borderId="49" xfId="0" applyFont="1" applyFill="1" applyBorder="1" applyAlignment="1">
      <alignment horizontal="center" vertical="center"/>
    </xf>
    <xf numFmtId="0" fontId="62" fillId="2" borderId="51" xfId="0" applyFont="1" applyFill="1" applyBorder="1" applyAlignment="1">
      <alignment horizontal="center" vertical="center"/>
    </xf>
    <xf numFmtId="0" fontId="61" fillId="14" borderId="0" xfId="0" applyFont="1" applyFill="1" applyAlignment="1">
      <alignment horizontal="center"/>
    </xf>
    <xf numFmtId="0" fontId="62" fillId="2" borderId="93" xfId="0" applyFont="1" applyFill="1" applyBorder="1" applyAlignment="1">
      <alignment horizontal="center" vertical="center" wrapText="1"/>
    </xf>
    <xf numFmtId="0" fontId="62" fillId="2" borderId="95" xfId="0" applyFont="1" applyFill="1" applyBorder="1" applyAlignment="1">
      <alignment horizontal="center" vertical="center" wrapText="1"/>
    </xf>
    <xf numFmtId="0" fontId="62" fillId="2" borderId="44" xfId="0" applyFont="1" applyFill="1" applyBorder="1" applyAlignment="1">
      <alignment horizontal="center" wrapText="1"/>
    </xf>
    <xf numFmtId="0" fontId="62" fillId="2" borderId="94" xfId="0" applyFont="1" applyFill="1" applyBorder="1" applyAlignment="1">
      <alignment horizontal="center" vertical="center"/>
    </xf>
    <xf numFmtId="0" fontId="62" fillId="2" borderId="96" xfId="0" applyFont="1" applyFill="1" applyBorder="1" applyAlignment="1">
      <alignment horizontal="center" vertical="center"/>
    </xf>
    <xf numFmtId="0" fontId="61" fillId="14" borderId="0" xfId="0" applyFont="1" applyFill="1" applyBorder="1" applyAlignment="1">
      <alignment horizontal="center"/>
    </xf>
    <xf numFmtId="49" fontId="62" fillId="2" borderId="93" xfId="0" applyNumberFormat="1" applyFont="1" applyFill="1" applyBorder="1" applyAlignment="1">
      <alignment horizontal="center" vertical="center" wrapText="1"/>
    </xf>
    <xf numFmtId="49" fontId="62" fillId="2" borderId="95" xfId="0" applyNumberFormat="1" applyFont="1" applyFill="1" applyBorder="1" applyAlignment="1">
      <alignment horizontal="center" vertical="center" wrapText="1"/>
    </xf>
    <xf numFmtId="49" fontId="62" fillId="2" borderId="94" xfId="0" applyNumberFormat="1" applyFont="1" applyFill="1" applyBorder="1" applyAlignment="1">
      <alignment horizontal="center" vertical="center" wrapText="1"/>
    </xf>
    <xf numFmtId="49" fontId="62" fillId="2" borderId="96" xfId="0" applyNumberFormat="1" applyFont="1" applyFill="1" applyBorder="1" applyAlignment="1">
      <alignment horizontal="center" vertical="center" wrapText="1"/>
    </xf>
    <xf numFmtId="0" fontId="66" fillId="2" borderId="114" xfId="3" applyFont="1" applyFill="1" applyBorder="1" applyAlignment="1">
      <alignment horizontal="left" vertical="center" wrapText="1"/>
    </xf>
    <xf numFmtId="0" fontId="66" fillId="2" borderId="117" xfId="3" applyFont="1" applyFill="1" applyBorder="1" applyAlignment="1">
      <alignment horizontal="left" vertical="center" wrapText="1"/>
    </xf>
    <xf numFmtId="0" fontId="62" fillId="2" borderId="119" xfId="3" applyFont="1" applyFill="1" applyBorder="1" applyAlignment="1">
      <alignment horizontal="left" vertical="center"/>
    </xf>
    <xf numFmtId="0" fontId="62" fillId="2" borderId="120" xfId="3" applyFont="1" applyFill="1" applyBorder="1" applyAlignment="1">
      <alignment horizontal="left" vertical="center"/>
    </xf>
    <xf numFmtId="0" fontId="64" fillId="16" borderId="44" xfId="3" applyFont="1" applyFill="1" applyBorder="1" applyAlignment="1">
      <alignment horizontal="center" vertical="center" wrapText="1"/>
    </xf>
    <xf numFmtId="0" fontId="64" fillId="16" borderId="51" xfId="3" applyFont="1" applyFill="1" applyBorder="1" applyAlignment="1">
      <alignment horizontal="center" vertical="center" wrapText="1"/>
    </xf>
    <xf numFmtId="0" fontId="66" fillId="2" borderId="112" xfId="3" applyFont="1" applyFill="1" applyBorder="1" applyAlignment="1">
      <alignment horizontal="left" vertical="center" wrapText="1"/>
    </xf>
    <xf numFmtId="0" fontId="65" fillId="2" borderId="56" xfId="3" applyFont="1" applyFill="1" applyBorder="1" applyAlignment="1">
      <alignment horizontal="center" vertical="center"/>
    </xf>
    <xf numFmtId="0" fontId="65" fillId="2" borderId="58" xfId="3" applyFont="1" applyFill="1" applyBorder="1" applyAlignment="1">
      <alignment horizontal="center" vertical="center"/>
    </xf>
    <xf numFmtId="0" fontId="65" fillId="2" borderId="57" xfId="3" applyFont="1" applyFill="1" applyBorder="1" applyAlignment="1">
      <alignment horizontal="center" vertical="center"/>
    </xf>
    <xf numFmtId="0" fontId="64" fillId="16" borderId="42" xfId="3" applyFont="1" applyFill="1" applyBorder="1" applyAlignment="1">
      <alignment horizontal="center" vertical="center" wrapText="1"/>
    </xf>
    <xf numFmtId="0" fontId="64" fillId="16" borderId="49" xfId="3" applyFont="1" applyFill="1" applyBorder="1" applyAlignment="1">
      <alignment horizontal="center" vertical="center" wrapText="1"/>
    </xf>
    <xf numFmtId="0" fontId="62" fillId="2" borderId="49" xfId="3" applyFont="1" applyFill="1" applyBorder="1" applyAlignment="1">
      <alignment horizontal="left" vertical="center"/>
    </xf>
    <xf numFmtId="0" fontId="62" fillId="2" borderId="51" xfId="3" applyFont="1" applyFill="1" applyBorder="1" applyAlignment="1">
      <alignment horizontal="left" vertical="center"/>
    </xf>
    <xf numFmtId="0" fontId="71" fillId="18" borderId="129" xfId="3" applyFont="1" applyFill="1" applyBorder="1" applyAlignment="1">
      <alignment horizontal="left" vertical="center" wrapText="1"/>
    </xf>
    <xf numFmtId="0" fontId="71" fillId="18" borderId="124" xfId="3" applyFont="1" applyFill="1" applyBorder="1" applyAlignment="1">
      <alignment horizontal="left" vertical="center" wrapText="1"/>
    </xf>
    <xf numFmtId="0" fontId="71" fillId="18" borderId="128" xfId="3" applyFont="1" applyFill="1" applyBorder="1" applyAlignment="1">
      <alignment horizontal="left" vertical="center" wrapText="1"/>
    </xf>
    <xf numFmtId="0" fontId="62" fillId="19" borderId="130" xfId="3" applyFont="1" applyFill="1" applyBorder="1" applyAlignment="1">
      <alignment horizontal="left" vertical="center"/>
    </xf>
    <xf numFmtId="0" fontId="62" fillId="19" borderId="131" xfId="3" applyFont="1" applyFill="1" applyBorder="1" applyAlignment="1">
      <alignment horizontal="left" vertical="center"/>
    </xf>
    <xf numFmtId="0" fontId="65" fillId="2" borderId="135" xfId="3" applyFont="1" applyFill="1" applyBorder="1" applyAlignment="1">
      <alignment horizontal="center"/>
    </xf>
    <xf numFmtId="0" fontId="65" fillId="2" borderId="58" xfId="3" applyFont="1" applyFill="1" applyBorder="1" applyAlignment="1">
      <alignment horizontal="center"/>
    </xf>
    <xf numFmtId="0" fontId="65" fillId="2" borderId="57" xfId="3" applyFont="1" applyFill="1" applyBorder="1" applyAlignment="1">
      <alignment horizontal="center"/>
    </xf>
    <xf numFmtId="166" fontId="71" fillId="18" borderId="124" xfId="3" applyNumberFormat="1" applyFont="1" applyFill="1" applyBorder="1" applyAlignment="1">
      <alignment horizontal="left" vertical="center" wrapText="1"/>
    </xf>
    <xf numFmtId="166" fontId="71" fillId="18" borderId="128" xfId="3" applyNumberFormat="1" applyFont="1" applyFill="1" applyBorder="1" applyAlignment="1">
      <alignment horizontal="left" vertical="center" wrapText="1"/>
    </xf>
    <xf numFmtId="166" fontId="71" fillId="18" borderId="129" xfId="3" applyNumberFormat="1" applyFont="1" applyFill="1" applyBorder="1" applyAlignment="1">
      <alignment horizontal="left" vertical="center" wrapText="1"/>
    </xf>
    <xf numFmtId="0" fontId="65" fillId="2" borderId="56" xfId="3" applyFont="1" applyFill="1" applyBorder="1" applyAlignment="1">
      <alignment horizontal="center"/>
    </xf>
    <xf numFmtId="0" fontId="65" fillId="2" borderId="0" xfId="3" applyFont="1" applyFill="1" applyAlignment="1">
      <alignment horizontal="center"/>
    </xf>
    <xf numFmtId="0" fontId="52" fillId="13" borderId="49" xfId="4" applyFont="1" applyFill="1" applyBorder="1" applyAlignment="1">
      <alignment horizontal="left" vertical="center"/>
    </xf>
    <xf numFmtId="0" fontId="52" fillId="13" borderId="51" xfId="4" applyFont="1" applyFill="1" applyBorder="1" applyAlignment="1">
      <alignment horizontal="left" vertical="center"/>
    </xf>
    <xf numFmtId="0" fontId="52" fillId="13" borderId="56" xfId="4" applyFont="1" applyFill="1" applyBorder="1" applyAlignment="1">
      <alignment horizontal="left" vertical="center" wrapText="1"/>
    </xf>
    <xf numFmtId="0" fontId="52" fillId="13" borderId="58" xfId="4" applyFont="1" applyFill="1" applyBorder="1" applyAlignment="1">
      <alignment horizontal="left" vertical="center" wrapText="1"/>
    </xf>
    <xf numFmtId="0" fontId="52" fillId="13" borderId="57" xfId="4" applyFont="1" applyFill="1" applyBorder="1" applyAlignment="1">
      <alignment horizontal="left" vertical="center" wrapText="1"/>
    </xf>
    <xf numFmtId="0" fontId="52" fillId="13" borderId="56" xfId="4" applyFont="1" applyFill="1" applyBorder="1" applyAlignment="1">
      <alignment horizontal="left" vertical="top" wrapText="1"/>
    </xf>
    <xf numFmtId="0" fontId="52" fillId="13" borderId="58" xfId="4" applyFont="1" applyFill="1" applyBorder="1" applyAlignment="1">
      <alignment horizontal="left" vertical="top" wrapText="1"/>
    </xf>
    <xf numFmtId="0" fontId="52" fillId="13" borderId="57" xfId="4" applyFont="1" applyFill="1" applyBorder="1" applyAlignment="1">
      <alignment horizontal="left" vertical="top" wrapText="1"/>
    </xf>
    <xf numFmtId="0" fontId="48" fillId="13" borderId="56" xfId="4" applyFont="1" applyFill="1" applyBorder="1" applyAlignment="1"/>
    <xf numFmtId="0" fontId="48" fillId="13" borderId="57" xfId="4" applyFont="1" applyFill="1" applyBorder="1" applyAlignment="1"/>
    <xf numFmtId="0" fontId="48" fillId="13" borderId="56" xfId="4" applyFont="1" applyFill="1" applyBorder="1" applyAlignment="1">
      <alignment wrapText="1"/>
    </xf>
    <xf numFmtId="0" fontId="48" fillId="13" borderId="57" xfId="4" applyFont="1" applyFill="1" applyBorder="1" applyAlignment="1">
      <alignment wrapText="1"/>
    </xf>
    <xf numFmtId="0" fontId="52" fillId="13" borderId="56" xfId="4" applyFont="1" applyFill="1" applyBorder="1" applyAlignment="1">
      <alignment horizontal="left" vertical="center" wrapText="1" indent="1"/>
    </xf>
    <xf numFmtId="0" fontId="52" fillId="13" borderId="58" xfId="4" applyFont="1" applyFill="1" applyBorder="1" applyAlignment="1">
      <alignment horizontal="left" vertical="center" wrapText="1" indent="1"/>
    </xf>
    <xf numFmtId="0" fontId="52" fillId="13" borderId="57" xfId="4" applyFont="1" applyFill="1" applyBorder="1" applyAlignment="1">
      <alignment horizontal="left" vertical="center" wrapText="1" indent="1"/>
    </xf>
    <xf numFmtId="0" fontId="48" fillId="13" borderId="56" xfId="4" applyFont="1" applyFill="1" applyBorder="1" applyAlignment="1">
      <alignment horizontal="left" vertical="center" wrapText="1" indent="1"/>
    </xf>
    <xf numFmtId="0" fontId="48" fillId="13" borderId="58" xfId="4" applyFont="1" applyFill="1" applyBorder="1" applyAlignment="1">
      <alignment horizontal="left" vertical="center" wrapText="1" indent="1"/>
    </xf>
    <xf numFmtId="0" fontId="48" fillId="13" borderId="57" xfId="4" applyFont="1" applyFill="1" applyBorder="1" applyAlignment="1">
      <alignment horizontal="left" vertical="center" wrapText="1" indent="1"/>
    </xf>
    <xf numFmtId="0" fontId="52" fillId="13" borderId="32" xfId="4" applyNumberFormat="1" applyFont="1" applyFill="1" applyBorder="1" applyAlignment="1">
      <alignment horizontal="left" wrapText="1"/>
    </xf>
    <xf numFmtId="0" fontId="52" fillId="13" borderId="0" xfId="4" applyNumberFormat="1" applyFont="1" applyFill="1" applyBorder="1" applyAlignment="1">
      <alignment horizontal="left" wrapText="1"/>
    </xf>
    <xf numFmtId="0" fontId="52" fillId="13" borderId="8" xfId="4" applyNumberFormat="1" applyFont="1" applyFill="1" applyBorder="1" applyAlignment="1">
      <alignment horizontal="left" wrapText="1"/>
    </xf>
    <xf numFmtId="0" fontId="52" fillId="13" borderId="32" xfId="4" applyFont="1" applyFill="1" applyBorder="1" applyAlignment="1">
      <alignment horizontal="left" vertical="center" wrapText="1"/>
    </xf>
    <xf numFmtId="0" fontId="52" fillId="13" borderId="0" xfId="4" applyFont="1" applyFill="1" applyBorder="1" applyAlignment="1">
      <alignment horizontal="left" vertical="center"/>
    </xf>
    <xf numFmtId="0" fontId="48" fillId="13" borderId="56" xfId="4" applyFont="1" applyFill="1" applyBorder="1" applyAlignment="1">
      <alignment horizontal="center" wrapText="1"/>
    </xf>
    <xf numFmtId="0" fontId="48" fillId="13" borderId="57" xfId="4" applyFont="1" applyFill="1" applyBorder="1" applyAlignment="1">
      <alignment horizontal="center" wrapText="1"/>
    </xf>
    <xf numFmtId="0" fontId="48" fillId="13" borderId="56" xfId="4" applyFont="1" applyFill="1" applyBorder="1" applyAlignment="1">
      <alignment horizontal="left" wrapText="1"/>
    </xf>
    <xf numFmtId="0" fontId="48" fillId="13" borderId="58" xfId="4" applyFont="1" applyFill="1" applyBorder="1" applyAlignment="1">
      <alignment horizontal="left" wrapText="1"/>
    </xf>
    <xf numFmtId="0" fontId="48" fillId="13" borderId="57" xfId="4" applyFont="1" applyFill="1" applyBorder="1" applyAlignment="1">
      <alignment horizontal="left" wrapText="1"/>
    </xf>
    <xf numFmtId="0" fontId="48" fillId="13" borderId="91" xfId="4" applyFont="1" applyFill="1" applyBorder="1" applyAlignment="1">
      <alignment wrapText="1"/>
    </xf>
    <xf numFmtId="0" fontId="48" fillId="13" borderId="43" xfId="4" applyFont="1" applyFill="1" applyBorder="1" applyAlignment="1">
      <alignment wrapText="1"/>
    </xf>
    <xf numFmtId="0" fontId="48" fillId="13" borderId="58" xfId="4" applyFont="1" applyFill="1" applyBorder="1" applyAlignment="1">
      <alignment horizontal="left"/>
    </xf>
    <xf numFmtId="0" fontId="48" fillId="13" borderId="57"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JULY </a:t>
            </a:r>
            <a:r>
              <a:rPr lang="en-US"/>
              <a:t>2016</a:t>
            </a:r>
          </a:p>
        </c:rich>
      </c:tx>
      <c:layout>
        <c:manualLayout>
          <c:xMode val="edge"/>
          <c:yMode val="edge"/>
          <c:x val="0.27508957450467691"/>
          <c:y val="4.5307888672759755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407"/>
          <c:w val="0.73575068100714569"/>
          <c:h val="0.63125609298840191"/>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0.80059761943537711</c:v>
                </c:pt>
                <c:pt idx="1">
                  <c:v>0.82993844591355848</c:v>
                </c:pt>
              </c:numCache>
            </c:numRef>
          </c:val>
          <c:shape val="cylinder"/>
        </c:ser>
        <c:dLbls>
          <c:showLegendKey val="0"/>
          <c:showVal val="0"/>
          <c:showCatName val="0"/>
          <c:showSerName val="0"/>
          <c:showPercent val="0"/>
          <c:showBubbleSize val="0"/>
        </c:dLbls>
        <c:gapWidth val="150"/>
        <c:shape val="box"/>
        <c:axId val="235868480"/>
        <c:axId val="235866800"/>
        <c:axId val="0"/>
      </c:bar3DChart>
      <c:dateAx>
        <c:axId val="23586848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35866800"/>
        <c:crosses val="autoZero"/>
        <c:auto val="0"/>
        <c:lblOffset val="100"/>
        <c:baseTimeUnit val="days"/>
      </c:dateAx>
      <c:valAx>
        <c:axId val="235866800"/>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35868480"/>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178"/>
          <c:w val="0.7059122877611621"/>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171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311755</c:v>
                </c:pt>
                <c:pt idx="1">
                  <c:v>168332</c:v>
                </c:pt>
                <c:pt idx="2">
                  <c:v>143423</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82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923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293239</c:v>
                </c:pt>
                <c:pt idx="1">
                  <c:v>161946</c:v>
                </c:pt>
                <c:pt idx="2">
                  <c:v>131293</c:v>
                </c:pt>
              </c:numCache>
            </c:numRef>
          </c:val>
        </c:ser>
        <c:dLbls>
          <c:showLegendKey val="0"/>
          <c:showVal val="0"/>
          <c:showCatName val="0"/>
          <c:showSerName val="0"/>
          <c:showPercent val="0"/>
          <c:showBubbleSize val="0"/>
        </c:dLbls>
        <c:gapWidth val="150"/>
        <c:shape val="box"/>
        <c:axId val="235863440"/>
        <c:axId val="235862320"/>
        <c:axId val="0"/>
      </c:bar3DChart>
      <c:catAx>
        <c:axId val="235863440"/>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235862320"/>
        <c:crosses val="autoZero"/>
        <c:auto val="1"/>
        <c:lblAlgn val="ctr"/>
        <c:lblOffset val="100"/>
        <c:tickLblSkip val="1"/>
        <c:noMultiLvlLbl val="0"/>
      </c:catAx>
      <c:valAx>
        <c:axId val="235862320"/>
        <c:scaling>
          <c:orientation val="minMax"/>
          <c:max val="350000"/>
          <c:min val="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235863440"/>
        <c:crosses val="autoZero"/>
        <c:crossBetween val="between"/>
        <c:majorUnit val="50000"/>
      </c:valAx>
    </c:plotArea>
    <c:legend>
      <c:legendPos val="r"/>
      <c:layout>
        <c:manualLayout>
          <c:xMode val="edge"/>
          <c:yMode val="edge"/>
          <c:x val="0.86473769892688102"/>
          <c:y val="0.38002378284748661"/>
          <c:w val="0.13042483254261991"/>
          <c:h val="0.19523143719185151"/>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1" l="0.70000000000000062" r="0.70000000000000062" t="0.750000000000013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4012902023801166"/>
          <c:y val="3.6055916095341811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5055"/>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1669163</c:v>
                </c:pt>
                <c:pt idx="1">
                  <c:v>1645580</c:v>
                </c:pt>
              </c:numCache>
            </c:numRef>
          </c:val>
        </c:ser>
        <c:ser>
          <c:idx val="1"/>
          <c:order val="1"/>
          <c:tx>
            <c:strRef>
              <c:f>'SUMMARY DASHBOARD'!$D$31</c:f>
              <c:strCache>
                <c:ptCount val="1"/>
                <c:pt idx="0">
                  <c:v>No-Residentes</c:v>
                </c:pt>
              </c:strCache>
            </c:strRef>
          </c:tx>
          <c:invertIfNegative val="0"/>
          <c:dLbls>
            <c:dLbl>
              <c:idx val="0"/>
              <c:layout>
                <c:manualLayout>
                  <c:x val="6.9767441860466061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1131795</c:v>
                </c:pt>
                <c:pt idx="1">
                  <c:v>1126126</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537368</c:v>
                </c:pt>
                <c:pt idx="1">
                  <c:v>519454</c:v>
                </c:pt>
              </c:numCache>
            </c:numRef>
          </c:val>
        </c:ser>
        <c:dLbls>
          <c:showLegendKey val="0"/>
          <c:showVal val="0"/>
          <c:showCatName val="0"/>
          <c:showSerName val="0"/>
          <c:showPercent val="0"/>
          <c:showBubbleSize val="0"/>
        </c:dLbls>
        <c:gapWidth val="188"/>
        <c:shape val="cylinder"/>
        <c:axId val="139720368"/>
        <c:axId val="235374560"/>
        <c:axId val="0"/>
      </c:bar3DChart>
      <c:dateAx>
        <c:axId val="13972036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35374560"/>
        <c:crosses val="autoZero"/>
        <c:auto val="0"/>
        <c:lblOffset val="100"/>
        <c:baseTimeUnit val="days"/>
      </c:dateAx>
      <c:valAx>
        <c:axId val="235374560"/>
        <c:scaling>
          <c:orientation val="minMax"/>
          <c:max val="20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139720368"/>
        <c:crosses val="autoZero"/>
        <c:crossBetween val="between"/>
        <c:majorUnit val="500000"/>
      </c:valAx>
      <c:spPr>
        <a:noFill/>
        <a:ln w="25400">
          <a:noFill/>
        </a:ln>
      </c:spPr>
    </c:plotArea>
    <c:legend>
      <c:legendPos val="r"/>
      <c:layout>
        <c:manualLayout>
          <c:xMode val="edge"/>
          <c:yMode val="edge"/>
          <c:x val="0.82209556098779391"/>
          <c:y val="0.1406322989420162"/>
          <c:w val="0.17790443901220884"/>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522" l="0.70000000000000062" r="0.70000000000000062" t="0.750000000000005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4844089511682199"/>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57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0.73433005250635908</c:v>
                </c:pt>
                <c:pt idx="1">
                  <c:v>0.76249141353758088</c:v>
                </c:pt>
              </c:numCache>
            </c:numRef>
          </c:val>
          <c:shape val="pyramid"/>
        </c:ser>
        <c:dLbls>
          <c:showLegendKey val="0"/>
          <c:showVal val="0"/>
          <c:showCatName val="0"/>
          <c:showSerName val="0"/>
          <c:showPercent val="0"/>
          <c:showBubbleSize val="0"/>
        </c:dLbls>
        <c:gapWidth val="198"/>
        <c:gapDepth val="39"/>
        <c:shape val="cone"/>
        <c:axId val="235380160"/>
        <c:axId val="235381840"/>
        <c:axId val="0"/>
      </c:bar3DChart>
      <c:dateAx>
        <c:axId val="23538016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35381840"/>
        <c:crosses val="autoZero"/>
        <c:auto val="0"/>
        <c:lblOffset val="100"/>
        <c:baseTimeUnit val="days"/>
      </c:dateAx>
      <c:valAx>
        <c:axId val="235381840"/>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35380160"/>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544" l="0.70000000000000062" r="0.70000000000000062" t="0.750000000000005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926"/>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2125663</c:v>
                </c:pt>
                <c:pt idx="1">
                  <c:v>2194509</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2894697</c:v>
                </c:pt>
                <c:pt idx="1">
                  <c:v>2878077</c:v>
                </c:pt>
              </c:numCache>
            </c:numRef>
          </c:val>
        </c:ser>
        <c:dLbls>
          <c:showLegendKey val="0"/>
          <c:showVal val="0"/>
          <c:showCatName val="0"/>
          <c:showSerName val="0"/>
          <c:showPercent val="0"/>
          <c:showBubbleSize val="0"/>
        </c:dLbls>
        <c:gapWidth val="150"/>
        <c:shape val="box"/>
        <c:axId val="239559056"/>
        <c:axId val="239559616"/>
        <c:axId val="0"/>
      </c:bar3DChart>
      <c:dateAx>
        <c:axId val="239559056"/>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239559616"/>
        <c:crosses val="autoZero"/>
        <c:auto val="0"/>
        <c:lblOffset val="100"/>
        <c:baseTimeUnit val="days"/>
      </c:dateAx>
      <c:valAx>
        <c:axId val="239559616"/>
        <c:scaling>
          <c:orientation val="minMax"/>
          <c:max val="3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239559056"/>
        <c:crosses val="autoZero"/>
        <c:crossBetween val="between"/>
        <c:majorUnit val="1000000.0000000001"/>
      </c:valAx>
      <c:spPr>
        <a:noFill/>
        <a:ln w="25400">
          <a:noFill/>
        </a:ln>
      </c:spPr>
    </c:plotArea>
    <c:legend>
      <c:legendPos val="r"/>
      <c:layout>
        <c:manualLayout>
          <c:xMode val="edge"/>
          <c:yMode val="edge"/>
          <c:x val="0.85227086614173264"/>
          <c:y val="0.32291672631830515"/>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488" l="0.70000000000000062" r="0.70000000000000062" t="0.750000000000004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JULY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69"/>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143.61675925925923</c:v>
                </c:pt>
                <c:pt idx="1">
                  <c:v>148.31177570093456</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114.97923557398659</c:v>
                </c:pt>
                <c:pt idx="1">
                  <c:v>123.0896446359139</c:v>
                </c:pt>
              </c:numCache>
            </c:numRef>
          </c:val>
          <c:shape val="cylinder"/>
        </c:ser>
        <c:dLbls>
          <c:showLegendKey val="0"/>
          <c:showVal val="0"/>
          <c:showCatName val="0"/>
          <c:showSerName val="0"/>
          <c:showPercent val="0"/>
          <c:showBubbleSize val="0"/>
        </c:dLbls>
        <c:gapWidth val="150"/>
        <c:shape val="box"/>
        <c:axId val="239562976"/>
        <c:axId val="239563536"/>
        <c:axId val="0"/>
      </c:bar3DChart>
      <c:dateAx>
        <c:axId val="239562976"/>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39563536"/>
        <c:crosses val="autoZero"/>
        <c:auto val="0"/>
        <c:lblOffset val="100"/>
        <c:baseTimeUnit val="days"/>
      </c:dateAx>
      <c:valAx>
        <c:axId val="239563536"/>
        <c:scaling>
          <c:orientation val="minMax"/>
          <c:max val="175"/>
          <c:min val="7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39562976"/>
        <c:crosses val="autoZero"/>
        <c:crossBetween val="between"/>
        <c:majorUnit val="25"/>
        <c:minorUnit val="5"/>
      </c:valAx>
      <c:spPr>
        <a:noFill/>
        <a:ln w="25400">
          <a:noFill/>
        </a:ln>
      </c:spPr>
    </c:plotArea>
    <c:legend>
      <c:legendPos val="r"/>
      <c:layout>
        <c:manualLayout>
          <c:xMode val="edge"/>
          <c:yMode val="edge"/>
          <c:x val="0.84479823519178143"/>
          <c:y val="0.39921566054243346"/>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619124</xdr:colOff>
      <xdr:row>51</xdr:row>
      <xdr:rowOff>103188</xdr:rowOff>
    </xdr:from>
    <xdr:ext cx="416589" cy="233205"/>
    <xdr:sp macro="" textlink="">
      <xdr:nvSpPr>
        <xdr:cNvPr id="6" name="TextBox 5"/>
        <xdr:cNvSpPr txBox="1"/>
      </xdr:nvSpPr>
      <xdr:spPr>
        <a:xfrm>
          <a:off x="6707187" y="140176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3.4%</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3.2%</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-2.9</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JULY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0.29622</cdr:x>
      <cdr:y>0.30622</cdr:y>
    </cdr:from>
    <cdr:to>
      <cdr:x>0.60418</cdr:x>
      <cdr:y>0.32872</cdr:y>
    </cdr:to>
    <cdr:sp macro="" textlink="">
      <cdr:nvSpPr>
        <cdr:cNvPr id="5" name="Straight Arrow Connector 4"/>
        <cdr:cNvSpPr/>
      </cdr:nvSpPr>
      <cdr:spPr>
        <a:xfrm xmlns:a="http://schemas.openxmlformats.org/drawingml/2006/main" flipV="1">
          <a:off x="1055694" y="702449"/>
          <a:ext cx="1097550" cy="51614"/>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0.4106</cdr:x>
      <cdr:y>0.21284</cdr:y>
    </cdr:from>
    <cdr:to>
      <cdr:x>0.49524</cdr:x>
      <cdr:y>0.29191</cdr:y>
    </cdr:to>
    <cdr:sp macro="" textlink="">
      <cdr:nvSpPr>
        <cdr:cNvPr id="6" name="TextBox 5"/>
        <cdr:cNvSpPr txBox="1"/>
      </cdr:nvSpPr>
      <cdr:spPr>
        <a:xfrm xmlns:a="http://schemas.openxmlformats.org/drawingml/2006/main">
          <a:off x="1463343" y="488239"/>
          <a:ext cx="301652"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1.4%</a:t>
          </a:r>
        </a:p>
      </cdr:txBody>
    </cdr:sp>
  </cdr:relSizeAnchor>
  <cdr:relSizeAnchor xmlns:cdr="http://schemas.openxmlformats.org/drawingml/2006/chartDrawing">
    <cdr:from>
      <cdr:x>0.44231</cdr:x>
      <cdr:y>0.38604</cdr:y>
    </cdr:from>
    <cdr:to>
      <cdr:x>0.53921</cdr:x>
      <cdr:y>0.47808</cdr:y>
    </cdr:to>
    <cdr:sp macro="" textlink="">
      <cdr:nvSpPr>
        <cdr:cNvPr id="7" name="TextBox 6"/>
        <cdr:cNvSpPr txBox="1"/>
      </cdr:nvSpPr>
      <cdr:spPr>
        <a:xfrm xmlns:a="http://schemas.openxmlformats.org/drawingml/2006/main">
          <a:off x="1576376" y="885550"/>
          <a:ext cx="345345" cy="21113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0.5%</a:t>
          </a:r>
        </a:p>
      </cdr:txBody>
    </cdr:sp>
  </cdr:relSizeAnchor>
  <cdr:relSizeAnchor xmlns:cdr="http://schemas.openxmlformats.org/drawingml/2006/chartDrawing">
    <cdr:from>
      <cdr:x>0.35435</cdr:x>
      <cdr:y>0.47059</cdr:y>
    </cdr:from>
    <cdr:to>
      <cdr:x>0.66816</cdr:x>
      <cdr:y>0.50364</cdr:y>
    </cdr:to>
    <cdr:sp macro="" textlink="">
      <cdr:nvSpPr>
        <cdr:cNvPr id="8" name="Straight Arrow Connector 7"/>
        <cdr:cNvSpPr/>
      </cdr:nvSpPr>
      <cdr:spPr>
        <a:xfrm xmlns:a="http://schemas.openxmlformats.org/drawingml/2006/main" flipV="1">
          <a:off x="1262870" y="1079506"/>
          <a:ext cx="1118400" cy="75814"/>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0.65666</cdr:y>
    </cdr:from>
    <cdr:to>
      <cdr:x>0.73274</cdr:x>
      <cdr:y>0.67659</cdr:y>
    </cdr:to>
    <cdr:sp macro="" textlink="">
      <cdr:nvSpPr>
        <cdr:cNvPr id="9" name="Straight Arrow Connector 8"/>
        <cdr:cNvSpPr/>
      </cdr:nvSpPr>
      <cdr:spPr>
        <a:xfrm xmlns:a="http://schemas.openxmlformats.org/drawingml/2006/main" flipV="1">
          <a:off x="1500204" y="1506335"/>
          <a:ext cx="1111235"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0.39403</cdr:y>
    </cdr:from>
    <cdr:to>
      <cdr:x>0.71012</cdr:x>
      <cdr:y>0.41383</cdr:y>
    </cdr:to>
    <cdr:sp macro="" textlink="">
      <cdr:nvSpPr>
        <cdr:cNvPr id="3" name="Straight Arrow Connector 2"/>
        <cdr:cNvSpPr/>
      </cdr:nvSpPr>
      <cdr:spPr>
        <a:xfrm xmlns:a="http://schemas.openxmlformats.org/drawingml/2006/main">
          <a:off x="1263836" y="910134"/>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0.47957</cdr:x>
      <cdr:y>0.31017</cdr:y>
    </cdr:from>
    <cdr:to>
      <cdr:x>0.56405</cdr:x>
      <cdr:y>0.4055</cdr:y>
    </cdr:to>
    <cdr:sp macro="" textlink="">
      <cdr:nvSpPr>
        <cdr:cNvPr id="4" name="TextBox 3"/>
        <cdr:cNvSpPr txBox="1"/>
      </cdr:nvSpPr>
      <cdr:spPr>
        <a:xfrm xmlns:a="http://schemas.openxmlformats.org/drawingml/2006/main">
          <a:off x="1693920" y="716432"/>
          <a:ext cx="298399"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-2.8</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-6.6%</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526" customWidth="1"/>
    <col min="2" max="2" width="2.6640625" style="526" customWidth="1"/>
    <col min="3" max="11" width="12.44140625" style="526" customWidth="1"/>
    <col min="12" max="12" width="15.33203125" style="526" customWidth="1"/>
    <col min="13" max="18" width="12.44140625" style="526" customWidth="1"/>
    <col min="19" max="256" width="9.109375" style="526"/>
    <col min="257" max="257" width="1.88671875" style="526" customWidth="1"/>
    <col min="258" max="258" width="2.6640625" style="526" customWidth="1"/>
    <col min="259" max="274" width="12.44140625" style="526" customWidth="1"/>
    <col min="275" max="512" width="9.109375" style="526"/>
    <col min="513" max="513" width="1.88671875" style="526" customWidth="1"/>
    <col min="514" max="514" width="2.6640625" style="526" customWidth="1"/>
    <col min="515" max="530" width="12.44140625" style="526" customWidth="1"/>
    <col min="531" max="768" width="9.109375" style="526"/>
    <col min="769" max="769" width="1.88671875" style="526" customWidth="1"/>
    <col min="770" max="770" width="2.6640625" style="526" customWidth="1"/>
    <col min="771" max="786" width="12.44140625" style="526" customWidth="1"/>
    <col min="787" max="1024" width="9.109375" style="526"/>
    <col min="1025" max="1025" width="1.88671875" style="526" customWidth="1"/>
    <col min="1026" max="1026" width="2.6640625" style="526" customWidth="1"/>
    <col min="1027" max="1042" width="12.44140625" style="526" customWidth="1"/>
    <col min="1043" max="1280" width="9.109375" style="526"/>
    <col min="1281" max="1281" width="1.88671875" style="526" customWidth="1"/>
    <col min="1282" max="1282" width="2.6640625" style="526" customWidth="1"/>
    <col min="1283" max="1298" width="12.44140625" style="526" customWidth="1"/>
    <col min="1299" max="1536" width="9.109375" style="526"/>
    <col min="1537" max="1537" width="1.88671875" style="526" customWidth="1"/>
    <col min="1538" max="1538" width="2.6640625" style="526" customWidth="1"/>
    <col min="1539" max="1554" width="12.44140625" style="526" customWidth="1"/>
    <col min="1555" max="1792" width="9.109375" style="526"/>
    <col min="1793" max="1793" width="1.88671875" style="526" customWidth="1"/>
    <col min="1794" max="1794" width="2.6640625" style="526" customWidth="1"/>
    <col min="1795" max="1810" width="12.44140625" style="526" customWidth="1"/>
    <col min="1811" max="2048" width="9.109375" style="526"/>
    <col min="2049" max="2049" width="1.88671875" style="526" customWidth="1"/>
    <col min="2050" max="2050" width="2.6640625" style="526" customWidth="1"/>
    <col min="2051" max="2066" width="12.44140625" style="526" customWidth="1"/>
    <col min="2067" max="2304" width="9.109375" style="526"/>
    <col min="2305" max="2305" width="1.88671875" style="526" customWidth="1"/>
    <col min="2306" max="2306" width="2.6640625" style="526" customWidth="1"/>
    <col min="2307" max="2322" width="12.44140625" style="526" customWidth="1"/>
    <col min="2323" max="2560" width="9.109375" style="526"/>
    <col min="2561" max="2561" width="1.88671875" style="526" customWidth="1"/>
    <col min="2562" max="2562" width="2.6640625" style="526" customWidth="1"/>
    <col min="2563" max="2578" width="12.44140625" style="526" customWidth="1"/>
    <col min="2579" max="2816" width="9.109375" style="526"/>
    <col min="2817" max="2817" width="1.88671875" style="526" customWidth="1"/>
    <col min="2818" max="2818" width="2.6640625" style="526" customWidth="1"/>
    <col min="2819" max="2834" width="12.44140625" style="526" customWidth="1"/>
    <col min="2835" max="3072" width="9.109375" style="526"/>
    <col min="3073" max="3073" width="1.88671875" style="526" customWidth="1"/>
    <col min="3074" max="3074" width="2.6640625" style="526" customWidth="1"/>
    <col min="3075" max="3090" width="12.44140625" style="526" customWidth="1"/>
    <col min="3091" max="3328" width="9.109375" style="526"/>
    <col min="3329" max="3329" width="1.88671875" style="526" customWidth="1"/>
    <col min="3330" max="3330" width="2.6640625" style="526" customWidth="1"/>
    <col min="3331" max="3346" width="12.44140625" style="526" customWidth="1"/>
    <col min="3347" max="3584" width="9.109375" style="526"/>
    <col min="3585" max="3585" width="1.88671875" style="526" customWidth="1"/>
    <col min="3586" max="3586" width="2.6640625" style="526" customWidth="1"/>
    <col min="3587" max="3602" width="12.44140625" style="526" customWidth="1"/>
    <col min="3603" max="3840" width="9.109375" style="526"/>
    <col min="3841" max="3841" width="1.88671875" style="526" customWidth="1"/>
    <col min="3842" max="3842" width="2.6640625" style="526" customWidth="1"/>
    <col min="3843" max="3858" width="12.44140625" style="526" customWidth="1"/>
    <col min="3859" max="4096" width="9.109375" style="526"/>
    <col min="4097" max="4097" width="1.88671875" style="526" customWidth="1"/>
    <col min="4098" max="4098" width="2.6640625" style="526" customWidth="1"/>
    <col min="4099" max="4114" width="12.44140625" style="526" customWidth="1"/>
    <col min="4115" max="4352" width="9.109375" style="526"/>
    <col min="4353" max="4353" width="1.88671875" style="526" customWidth="1"/>
    <col min="4354" max="4354" width="2.6640625" style="526" customWidth="1"/>
    <col min="4355" max="4370" width="12.44140625" style="526" customWidth="1"/>
    <col min="4371" max="4608" width="9.109375" style="526"/>
    <col min="4609" max="4609" width="1.88671875" style="526" customWidth="1"/>
    <col min="4610" max="4610" width="2.6640625" style="526" customWidth="1"/>
    <col min="4611" max="4626" width="12.44140625" style="526" customWidth="1"/>
    <col min="4627" max="4864" width="9.109375" style="526"/>
    <col min="4865" max="4865" width="1.88671875" style="526" customWidth="1"/>
    <col min="4866" max="4866" width="2.6640625" style="526" customWidth="1"/>
    <col min="4867" max="4882" width="12.44140625" style="526" customWidth="1"/>
    <col min="4883" max="5120" width="9.109375" style="526"/>
    <col min="5121" max="5121" width="1.88671875" style="526" customWidth="1"/>
    <col min="5122" max="5122" width="2.6640625" style="526" customWidth="1"/>
    <col min="5123" max="5138" width="12.44140625" style="526" customWidth="1"/>
    <col min="5139" max="5376" width="9.109375" style="526"/>
    <col min="5377" max="5377" width="1.88671875" style="526" customWidth="1"/>
    <col min="5378" max="5378" width="2.6640625" style="526" customWidth="1"/>
    <col min="5379" max="5394" width="12.44140625" style="526" customWidth="1"/>
    <col min="5395" max="5632" width="9.109375" style="526"/>
    <col min="5633" max="5633" width="1.88671875" style="526" customWidth="1"/>
    <col min="5634" max="5634" width="2.6640625" style="526" customWidth="1"/>
    <col min="5635" max="5650" width="12.44140625" style="526" customWidth="1"/>
    <col min="5651" max="5888" width="9.109375" style="526"/>
    <col min="5889" max="5889" width="1.88671875" style="526" customWidth="1"/>
    <col min="5890" max="5890" width="2.6640625" style="526" customWidth="1"/>
    <col min="5891" max="5906" width="12.44140625" style="526" customWidth="1"/>
    <col min="5907" max="6144" width="9.109375" style="526"/>
    <col min="6145" max="6145" width="1.88671875" style="526" customWidth="1"/>
    <col min="6146" max="6146" width="2.6640625" style="526" customWidth="1"/>
    <col min="6147" max="6162" width="12.44140625" style="526" customWidth="1"/>
    <col min="6163" max="6400" width="9.109375" style="526"/>
    <col min="6401" max="6401" width="1.88671875" style="526" customWidth="1"/>
    <col min="6402" max="6402" width="2.6640625" style="526" customWidth="1"/>
    <col min="6403" max="6418" width="12.44140625" style="526" customWidth="1"/>
    <col min="6419" max="6656" width="9.109375" style="526"/>
    <col min="6657" max="6657" width="1.88671875" style="526" customWidth="1"/>
    <col min="6658" max="6658" width="2.6640625" style="526" customWidth="1"/>
    <col min="6659" max="6674" width="12.44140625" style="526" customWidth="1"/>
    <col min="6675" max="6912" width="9.109375" style="526"/>
    <col min="6913" max="6913" width="1.88671875" style="526" customWidth="1"/>
    <col min="6914" max="6914" width="2.6640625" style="526" customWidth="1"/>
    <col min="6915" max="6930" width="12.44140625" style="526" customWidth="1"/>
    <col min="6931" max="7168" width="9.109375" style="526"/>
    <col min="7169" max="7169" width="1.88671875" style="526" customWidth="1"/>
    <col min="7170" max="7170" width="2.6640625" style="526" customWidth="1"/>
    <col min="7171" max="7186" width="12.44140625" style="526" customWidth="1"/>
    <col min="7187" max="7424" width="9.109375" style="526"/>
    <col min="7425" max="7425" width="1.88671875" style="526" customWidth="1"/>
    <col min="7426" max="7426" width="2.6640625" style="526" customWidth="1"/>
    <col min="7427" max="7442" width="12.44140625" style="526" customWidth="1"/>
    <col min="7443" max="7680" width="9.109375" style="526"/>
    <col min="7681" max="7681" width="1.88671875" style="526" customWidth="1"/>
    <col min="7682" max="7682" width="2.6640625" style="526" customWidth="1"/>
    <col min="7683" max="7698" width="12.44140625" style="526" customWidth="1"/>
    <col min="7699" max="7936" width="9.109375" style="526"/>
    <col min="7937" max="7937" width="1.88671875" style="526" customWidth="1"/>
    <col min="7938" max="7938" width="2.6640625" style="526" customWidth="1"/>
    <col min="7939" max="7954" width="12.44140625" style="526" customWidth="1"/>
    <col min="7955" max="8192" width="9.109375" style="526"/>
    <col min="8193" max="8193" width="1.88671875" style="526" customWidth="1"/>
    <col min="8194" max="8194" width="2.6640625" style="526" customWidth="1"/>
    <col min="8195" max="8210" width="12.44140625" style="526" customWidth="1"/>
    <col min="8211" max="8448" width="9.109375" style="526"/>
    <col min="8449" max="8449" width="1.88671875" style="526" customWidth="1"/>
    <col min="8450" max="8450" width="2.6640625" style="526" customWidth="1"/>
    <col min="8451" max="8466" width="12.44140625" style="526" customWidth="1"/>
    <col min="8467" max="8704" width="9.109375" style="526"/>
    <col min="8705" max="8705" width="1.88671875" style="526" customWidth="1"/>
    <col min="8706" max="8706" width="2.6640625" style="526" customWidth="1"/>
    <col min="8707" max="8722" width="12.44140625" style="526" customWidth="1"/>
    <col min="8723" max="8960" width="9.109375" style="526"/>
    <col min="8961" max="8961" width="1.88671875" style="526" customWidth="1"/>
    <col min="8962" max="8962" width="2.6640625" style="526" customWidth="1"/>
    <col min="8963" max="8978" width="12.44140625" style="526" customWidth="1"/>
    <col min="8979" max="9216" width="9.109375" style="526"/>
    <col min="9217" max="9217" width="1.88671875" style="526" customWidth="1"/>
    <col min="9218" max="9218" width="2.6640625" style="526" customWidth="1"/>
    <col min="9219" max="9234" width="12.44140625" style="526" customWidth="1"/>
    <col min="9235" max="9472" width="9.109375" style="526"/>
    <col min="9473" max="9473" width="1.88671875" style="526" customWidth="1"/>
    <col min="9474" max="9474" width="2.6640625" style="526" customWidth="1"/>
    <col min="9475" max="9490" width="12.44140625" style="526" customWidth="1"/>
    <col min="9491" max="9728" width="9.109375" style="526"/>
    <col min="9729" max="9729" width="1.88671875" style="526" customWidth="1"/>
    <col min="9730" max="9730" width="2.6640625" style="526" customWidth="1"/>
    <col min="9731" max="9746" width="12.44140625" style="526" customWidth="1"/>
    <col min="9747" max="9984" width="9.109375" style="526"/>
    <col min="9985" max="9985" width="1.88671875" style="526" customWidth="1"/>
    <col min="9986" max="9986" width="2.6640625" style="526" customWidth="1"/>
    <col min="9987" max="10002" width="12.44140625" style="526" customWidth="1"/>
    <col min="10003" max="10240" width="9.109375" style="526"/>
    <col min="10241" max="10241" width="1.88671875" style="526" customWidth="1"/>
    <col min="10242" max="10242" width="2.6640625" style="526" customWidth="1"/>
    <col min="10243" max="10258" width="12.44140625" style="526" customWidth="1"/>
    <col min="10259" max="10496" width="9.109375" style="526"/>
    <col min="10497" max="10497" width="1.88671875" style="526" customWidth="1"/>
    <col min="10498" max="10498" width="2.6640625" style="526" customWidth="1"/>
    <col min="10499" max="10514" width="12.44140625" style="526" customWidth="1"/>
    <col min="10515" max="10752" width="9.109375" style="526"/>
    <col min="10753" max="10753" width="1.88671875" style="526" customWidth="1"/>
    <col min="10754" max="10754" width="2.6640625" style="526" customWidth="1"/>
    <col min="10755" max="10770" width="12.44140625" style="526" customWidth="1"/>
    <col min="10771" max="11008" width="9.109375" style="526"/>
    <col min="11009" max="11009" width="1.88671875" style="526" customWidth="1"/>
    <col min="11010" max="11010" width="2.6640625" style="526" customWidth="1"/>
    <col min="11011" max="11026" width="12.44140625" style="526" customWidth="1"/>
    <col min="11027" max="11264" width="9.109375" style="526"/>
    <col min="11265" max="11265" width="1.88671875" style="526" customWidth="1"/>
    <col min="11266" max="11266" width="2.6640625" style="526" customWidth="1"/>
    <col min="11267" max="11282" width="12.44140625" style="526" customWidth="1"/>
    <col min="11283" max="11520" width="9.109375" style="526"/>
    <col min="11521" max="11521" width="1.88671875" style="526" customWidth="1"/>
    <col min="11522" max="11522" width="2.6640625" style="526" customWidth="1"/>
    <col min="11523" max="11538" width="12.44140625" style="526" customWidth="1"/>
    <col min="11539" max="11776" width="9.109375" style="526"/>
    <col min="11777" max="11777" width="1.88671875" style="526" customWidth="1"/>
    <col min="11778" max="11778" width="2.6640625" style="526" customWidth="1"/>
    <col min="11779" max="11794" width="12.44140625" style="526" customWidth="1"/>
    <col min="11795" max="12032" width="9.109375" style="526"/>
    <col min="12033" max="12033" width="1.88671875" style="526" customWidth="1"/>
    <col min="12034" max="12034" width="2.6640625" style="526" customWidth="1"/>
    <col min="12035" max="12050" width="12.44140625" style="526" customWidth="1"/>
    <col min="12051" max="12288" width="9.109375" style="526"/>
    <col min="12289" max="12289" width="1.88671875" style="526" customWidth="1"/>
    <col min="12290" max="12290" width="2.6640625" style="526" customWidth="1"/>
    <col min="12291" max="12306" width="12.44140625" style="526" customWidth="1"/>
    <col min="12307" max="12544" width="9.109375" style="526"/>
    <col min="12545" max="12545" width="1.88671875" style="526" customWidth="1"/>
    <col min="12546" max="12546" width="2.6640625" style="526" customWidth="1"/>
    <col min="12547" max="12562" width="12.44140625" style="526" customWidth="1"/>
    <col min="12563" max="12800" width="9.109375" style="526"/>
    <col min="12801" max="12801" width="1.88671875" style="526" customWidth="1"/>
    <col min="12802" max="12802" width="2.6640625" style="526" customWidth="1"/>
    <col min="12803" max="12818" width="12.44140625" style="526" customWidth="1"/>
    <col min="12819" max="13056" width="9.109375" style="526"/>
    <col min="13057" max="13057" width="1.88671875" style="526" customWidth="1"/>
    <col min="13058" max="13058" width="2.6640625" style="526" customWidth="1"/>
    <col min="13059" max="13074" width="12.44140625" style="526" customWidth="1"/>
    <col min="13075" max="13312" width="9.109375" style="526"/>
    <col min="13313" max="13313" width="1.88671875" style="526" customWidth="1"/>
    <col min="13314" max="13314" width="2.6640625" style="526" customWidth="1"/>
    <col min="13315" max="13330" width="12.44140625" style="526" customWidth="1"/>
    <col min="13331" max="13568" width="9.109375" style="526"/>
    <col min="13569" max="13569" width="1.88671875" style="526" customWidth="1"/>
    <col min="13570" max="13570" width="2.6640625" style="526" customWidth="1"/>
    <col min="13571" max="13586" width="12.44140625" style="526" customWidth="1"/>
    <col min="13587" max="13824" width="9.109375" style="526"/>
    <col min="13825" max="13825" width="1.88671875" style="526" customWidth="1"/>
    <col min="13826" max="13826" width="2.6640625" style="526" customWidth="1"/>
    <col min="13827" max="13842" width="12.44140625" style="526" customWidth="1"/>
    <col min="13843" max="14080" width="9.109375" style="526"/>
    <col min="14081" max="14081" width="1.88671875" style="526" customWidth="1"/>
    <col min="14082" max="14082" width="2.6640625" style="526" customWidth="1"/>
    <col min="14083" max="14098" width="12.44140625" style="526" customWidth="1"/>
    <col min="14099" max="14336" width="9.109375" style="526"/>
    <col min="14337" max="14337" width="1.88671875" style="526" customWidth="1"/>
    <col min="14338" max="14338" width="2.6640625" style="526" customWidth="1"/>
    <col min="14339" max="14354" width="12.44140625" style="526" customWidth="1"/>
    <col min="14355" max="14592" width="9.109375" style="526"/>
    <col min="14593" max="14593" width="1.88671875" style="526" customWidth="1"/>
    <col min="14594" max="14594" width="2.6640625" style="526" customWidth="1"/>
    <col min="14595" max="14610" width="12.44140625" style="526" customWidth="1"/>
    <col min="14611" max="14848" width="9.109375" style="526"/>
    <col min="14849" max="14849" width="1.88671875" style="526" customWidth="1"/>
    <col min="14850" max="14850" width="2.6640625" style="526" customWidth="1"/>
    <col min="14851" max="14866" width="12.44140625" style="526" customWidth="1"/>
    <col min="14867" max="15104" width="9.109375" style="526"/>
    <col min="15105" max="15105" width="1.88671875" style="526" customWidth="1"/>
    <col min="15106" max="15106" width="2.6640625" style="526" customWidth="1"/>
    <col min="15107" max="15122" width="12.44140625" style="526" customWidth="1"/>
    <col min="15123" max="15360" width="9.109375" style="526"/>
    <col min="15361" max="15361" width="1.88671875" style="526" customWidth="1"/>
    <col min="15362" max="15362" width="2.6640625" style="526" customWidth="1"/>
    <col min="15363" max="15378" width="12.44140625" style="526" customWidth="1"/>
    <col min="15379" max="15616" width="9.109375" style="526"/>
    <col min="15617" max="15617" width="1.88671875" style="526" customWidth="1"/>
    <col min="15618" max="15618" width="2.6640625" style="526" customWidth="1"/>
    <col min="15619" max="15634" width="12.44140625" style="526" customWidth="1"/>
    <col min="15635" max="15872" width="9.109375" style="526"/>
    <col min="15873" max="15873" width="1.88671875" style="526" customWidth="1"/>
    <col min="15874" max="15874" width="2.6640625" style="526" customWidth="1"/>
    <col min="15875" max="15890" width="12.44140625" style="526" customWidth="1"/>
    <col min="15891" max="16128" width="9.109375" style="526"/>
    <col min="16129" max="16129" width="1.88671875" style="526" customWidth="1"/>
    <col min="16130" max="16130" width="2.6640625" style="526" customWidth="1"/>
    <col min="16131" max="16146" width="12.44140625" style="526" customWidth="1"/>
    <col min="16147" max="16384" width="9.109375" style="526"/>
  </cols>
  <sheetData>
    <row r="1" spans="1:29" ht="74.25" customHeight="1">
      <c r="A1" s="786"/>
      <c r="B1" s="523"/>
      <c r="C1" s="523"/>
      <c r="D1" s="523"/>
      <c r="E1" s="523"/>
      <c r="F1" s="523"/>
      <c r="G1" s="524"/>
      <c r="H1" s="523"/>
      <c r="I1" s="523"/>
      <c r="J1" s="523"/>
      <c r="K1" s="523"/>
      <c r="L1" s="525"/>
    </row>
    <row r="2" spans="1:29" ht="28.8">
      <c r="A2" s="787"/>
      <c r="B2" s="527"/>
      <c r="C2" s="788" t="s">
        <v>67</v>
      </c>
      <c r="D2" s="788"/>
      <c r="E2" s="788"/>
      <c r="F2" s="788"/>
      <c r="G2" s="788"/>
      <c r="H2" s="788"/>
      <c r="I2" s="528"/>
      <c r="J2" s="528"/>
      <c r="K2" s="529"/>
      <c r="L2" s="530"/>
      <c r="M2" s="531"/>
      <c r="N2" s="531"/>
      <c r="O2" s="531"/>
      <c r="P2" s="531"/>
      <c r="Q2" s="531"/>
      <c r="R2" s="531"/>
      <c r="S2" s="531"/>
      <c r="T2" s="531"/>
      <c r="U2" s="531"/>
      <c r="V2" s="531"/>
      <c r="W2" s="531"/>
      <c r="X2" s="531"/>
      <c r="Y2" s="531"/>
      <c r="Z2" s="531"/>
      <c r="AA2" s="531"/>
      <c r="AB2" s="531"/>
      <c r="AC2" s="531"/>
    </row>
    <row r="3" spans="1:29" ht="18">
      <c r="A3" s="787"/>
      <c r="B3" s="529"/>
      <c r="C3" s="529"/>
      <c r="D3" s="789" t="s">
        <v>119</v>
      </c>
      <c r="E3" s="789"/>
      <c r="F3" s="789"/>
      <c r="G3" s="789"/>
      <c r="H3" s="529"/>
      <c r="I3" s="529"/>
      <c r="J3" s="529"/>
      <c r="K3" s="529"/>
      <c r="L3" s="530"/>
      <c r="M3" s="531"/>
      <c r="N3" s="531"/>
      <c r="O3" s="531"/>
      <c r="P3" s="531"/>
      <c r="Q3" s="531"/>
      <c r="R3" s="531"/>
      <c r="S3" s="531"/>
      <c r="T3" s="531"/>
      <c r="U3" s="531"/>
      <c r="V3" s="531"/>
      <c r="W3" s="531"/>
      <c r="X3" s="531"/>
      <c r="Y3" s="531"/>
      <c r="Z3" s="531"/>
      <c r="AA3" s="531"/>
      <c r="AB3" s="531"/>
      <c r="AC3" s="531"/>
    </row>
    <row r="4" spans="1:29">
      <c r="A4" s="787"/>
      <c r="B4" s="529"/>
      <c r="C4" s="529"/>
      <c r="D4" s="529"/>
      <c r="E4" s="529"/>
      <c r="F4" s="529"/>
      <c r="G4" s="529"/>
      <c r="H4" s="529"/>
      <c r="I4" s="529"/>
      <c r="J4" s="529"/>
      <c r="K4" s="529"/>
      <c r="L4" s="530"/>
      <c r="M4" s="531"/>
      <c r="N4" s="531"/>
      <c r="O4" s="531"/>
      <c r="P4" s="531"/>
      <c r="Q4" s="531"/>
      <c r="R4" s="531"/>
      <c r="S4" s="531"/>
      <c r="T4" s="531"/>
      <c r="U4" s="531"/>
      <c r="V4" s="531"/>
      <c r="W4" s="531"/>
      <c r="X4" s="531"/>
      <c r="Y4" s="531"/>
      <c r="Z4" s="531"/>
      <c r="AA4" s="531"/>
      <c r="AB4" s="531"/>
      <c r="AC4" s="531"/>
    </row>
    <row r="5" spans="1:29" ht="15.6">
      <c r="A5" s="787"/>
      <c r="B5" s="532"/>
      <c r="C5" s="790" t="s">
        <v>68</v>
      </c>
      <c r="D5" s="790"/>
      <c r="E5" s="790"/>
      <c r="F5" s="790"/>
      <c r="G5" s="790"/>
      <c r="H5" s="790"/>
      <c r="I5" s="529"/>
      <c r="J5" s="529"/>
      <c r="K5" s="529"/>
      <c r="L5" s="530"/>
      <c r="M5" s="531"/>
      <c r="N5" s="531"/>
      <c r="O5" s="531"/>
      <c r="P5" s="531"/>
      <c r="Q5" s="531"/>
      <c r="R5" s="531"/>
      <c r="S5" s="531"/>
      <c r="T5" s="531"/>
      <c r="U5" s="531"/>
      <c r="V5" s="531"/>
      <c r="W5" s="531"/>
      <c r="X5" s="531"/>
      <c r="Y5" s="531"/>
      <c r="Z5" s="531"/>
      <c r="AA5" s="531"/>
      <c r="AB5" s="531"/>
      <c r="AC5" s="531"/>
    </row>
    <row r="6" spans="1:29" ht="13.8" thickBot="1">
      <c r="A6" s="787"/>
      <c r="B6" s="529"/>
      <c r="C6" s="529"/>
      <c r="D6" s="529"/>
      <c r="E6" s="529"/>
      <c r="F6" s="529"/>
      <c r="G6" s="529"/>
      <c r="H6" s="529"/>
      <c r="I6" s="529"/>
      <c r="J6" s="529"/>
      <c r="K6" s="529"/>
      <c r="L6" s="530"/>
      <c r="M6" s="531"/>
      <c r="N6" s="531"/>
      <c r="O6" s="531"/>
      <c r="P6" s="531"/>
      <c r="Q6" s="531"/>
      <c r="R6" s="531"/>
      <c r="S6" s="531"/>
      <c r="T6" s="531"/>
      <c r="U6" s="531"/>
      <c r="V6" s="531"/>
      <c r="W6" s="531"/>
      <c r="X6" s="531"/>
      <c r="Y6" s="531"/>
      <c r="Z6" s="531"/>
      <c r="AA6" s="531"/>
      <c r="AB6" s="531"/>
      <c r="AC6" s="531"/>
    </row>
    <row r="7" spans="1:29" ht="25.5" customHeight="1" thickBot="1">
      <c r="A7" s="787"/>
      <c r="B7" s="533"/>
      <c r="C7" s="534"/>
      <c r="D7" s="533"/>
      <c r="E7" s="535">
        <v>2016</v>
      </c>
      <c r="F7" s="536">
        <v>2015</v>
      </c>
      <c r="G7" s="537" t="s">
        <v>8</v>
      </c>
      <c r="H7" s="529"/>
      <c r="I7" s="529"/>
      <c r="J7" s="529"/>
      <c r="K7" s="533"/>
      <c r="L7" s="538"/>
      <c r="M7" s="539"/>
      <c r="N7" s="540"/>
      <c r="O7" s="531"/>
      <c r="P7" s="531"/>
      <c r="Q7" s="531"/>
      <c r="R7" s="531"/>
      <c r="S7" s="531"/>
      <c r="T7" s="531"/>
      <c r="U7" s="531"/>
      <c r="V7" s="531"/>
      <c r="W7" s="531"/>
      <c r="X7" s="531"/>
      <c r="Y7" s="531"/>
      <c r="Z7" s="531"/>
      <c r="AA7" s="531"/>
      <c r="AB7" s="531"/>
      <c r="AC7" s="531"/>
    </row>
    <row r="8" spans="1:29" ht="25.5" customHeight="1" thickBot="1">
      <c r="A8" s="787"/>
      <c r="B8" s="541"/>
      <c r="C8" s="542"/>
      <c r="D8" s="543" t="s">
        <v>69</v>
      </c>
      <c r="E8" s="544">
        <f>'REG+OCC BY CLASS JULY 2016'!K6</f>
        <v>0.80059761943537711</v>
      </c>
      <c r="F8" s="545">
        <f>'REG+OCC BY CLASS JULY 2016'!L6</f>
        <v>0.82993844591355848</v>
      </c>
      <c r="G8" s="546">
        <f>'REG+OCC BY CLASS JULY 2016'!M6</f>
        <v>-2.9000000000000004</v>
      </c>
      <c r="H8" s="529"/>
      <c r="I8" s="529"/>
      <c r="J8" s="529"/>
      <c r="K8" s="541"/>
      <c r="L8" s="547"/>
      <c r="M8" s="548"/>
      <c r="N8" s="549"/>
      <c r="O8" s="531"/>
      <c r="P8" s="531"/>
      <c r="Q8" s="531"/>
      <c r="R8" s="531"/>
      <c r="S8" s="531"/>
      <c r="T8" s="531"/>
      <c r="U8" s="531"/>
      <c r="V8" s="531"/>
      <c r="W8" s="531"/>
      <c r="X8" s="531"/>
      <c r="Y8" s="531"/>
      <c r="Z8" s="531"/>
      <c r="AA8" s="531"/>
      <c r="AB8" s="531"/>
      <c r="AC8" s="531"/>
    </row>
    <row r="9" spans="1:29" ht="17.25" customHeight="1" thickBot="1">
      <c r="A9" s="787"/>
      <c r="B9" s="541"/>
      <c r="C9" s="542"/>
      <c r="D9" s="550"/>
      <c r="E9" s="551"/>
      <c r="F9" s="552"/>
      <c r="G9" s="553"/>
      <c r="H9" s="529"/>
      <c r="I9" s="529"/>
      <c r="J9" s="529"/>
      <c r="K9" s="541"/>
      <c r="L9" s="547"/>
      <c r="M9" s="548"/>
      <c r="N9" s="549"/>
      <c r="O9" s="531"/>
      <c r="P9" s="531"/>
      <c r="Q9" s="531"/>
      <c r="R9" s="531"/>
      <c r="S9" s="531"/>
      <c r="T9" s="531"/>
      <c r="U9" s="531"/>
      <c r="V9" s="531"/>
      <c r="W9" s="531"/>
      <c r="X9" s="531"/>
      <c r="Y9" s="531"/>
      <c r="Z9" s="531"/>
      <c r="AA9" s="531"/>
      <c r="AB9" s="531"/>
      <c r="AC9" s="531"/>
    </row>
    <row r="10" spans="1:29" ht="25.5" customHeight="1" thickBot="1">
      <c r="A10" s="787"/>
      <c r="B10" s="541"/>
      <c r="C10" s="542"/>
      <c r="D10" s="554"/>
      <c r="E10" s="535">
        <v>2016</v>
      </c>
      <c r="F10" s="536">
        <v>2015</v>
      </c>
      <c r="G10" s="537" t="s">
        <v>8</v>
      </c>
      <c r="H10" s="529"/>
      <c r="I10" s="529"/>
      <c r="J10" s="529"/>
      <c r="K10" s="541"/>
      <c r="L10" s="547"/>
      <c r="M10" s="548"/>
      <c r="N10" s="549"/>
      <c r="O10" s="531"/>
      <c r="P10" s="531"/>
      <c r="Q10" s="531"/>
      <c r="R10" s="531"/>
      <c r="S10" s="531"/>
      <c r="T10" s="531"/>
      <c r="U10" s="531"/>
      <c r="V10" s="531"/>
      <c r="W10" s="531"/>
      <c r="X10" s="531"/>
      <c r="Y10" s="531"/>
      <c r="Z10" s="531"/>
      <c r="AA10" s="531"/>
      <c r="AB10" s="531"/>
      <c r="AC10" s="531"/>
    </row>
    <row r="11" spans="1:29" ht="30" customHeight="1" thickBot="1">
      <c r="A11" s="787"/>
      <c r="B11" s="541"/>
      <c r="C11" s="555"/>
      <c r="D11" s="556" t="s">
        <v>70</v>
      </c>
      <c r="E11" s="557">
        <f>'REG+OCC BY CLASS JULY 2016'!B6</f>
        <v>311755</v>
      </c>
      <c r="F11" s="558">
        <f>'REG+OCC BY CLASS JULY 2016'!C6</f>
        <v>293239</v>
      </c>
      <c r="G11" s="559">
        <f>'REG+OCC BY CLASS JULY 2016'!D6</f>
        <v>6.3143033498272744E-2</v>
      </c>
      <c r="H11" s="529"/>
      <c r="I11" s="529"/>
      <c r="J11" s="529"/>
      <c r="K11" s="541"/>
      <c r="L11" s="560"/>
      <c r="M11" s="561"/>
      <c r="N11" s="549"/>
      <c r="O11" s="531"/>
      <c r="P11" s="531"/>
      <c r="Q11" s="531"/>
      <c r="R11" s="531"/>
      <c r="S11" s="531"/>
      <c r="T11" s="531"/>
      <c r="U11" s="531"/>
      <c r="V11" s="531"/>
      <c r="W11" s="531"/>
      <c r="X11" s="531"/>
      <c r="Y11" s="531"/>
      <c r="Z11" s="531"/>
      <c r="AA11" s="531"/>
      <c r="AB11" s="531"/>
      <c r="AC11" s="531"/>
    </row>
    <row r="12" spans="1:29" ht="28.5" customHeight="1" thickBot="1">
      <c r="A12" s="787"/>
      <c r="B12" s="541"/>
      <c r="C12" s="555"/>
      <c r="D12" s="562" t="s">
        <v>71</v>
      </c>
      <c r="E12" s="563">
        <f>'REG+OCC BY CLASS JULY 2016'!E6</f>
        <v>168332</v>
      </c>
      <c r="F12" s="563">
        <f>'REG+OCC BY CLASS JULY 2016'!F6</f>
        <v>161946</v>
      </c>
      <c r="G12" s="564">
        <f>'REG+OCC BY CLASS JULY 2016'!G6</f>
        <v>3.9432897385548268E-2</v>
      </c>
      <c r="H12" s="529"/>
      <c r="I12" s="529"/>
      <c r="J12" s="529"/>
      <c r="K12" s="541"/>
      <c r="L12" s="560"/>
      <c r="M12" s="561"/>
      <c r="N12" s="549"/>
      <c r="O12" s="531"/>
      <c r="P12" s="531"/>
      <c r="Q12" s="531"/>
      <c r="R12" s="531"/>
      <c r="S12" s="531"/>
      <c r="T12" s="531"/>
      <c r="U12" s="531"/>
      <c r="V12" s="531"/>
      <c r="W12" s="531"/>
      <c r="X12" s="531"/>
      <c r="Y12" s="531"/>
      <c r="Z12" s="531"/>
      <c r="AA12" s="531"/>
      <c r="AB12" s="531"/>
      <c r="AC12" s="531"/>
    </row>
    <row r="13" spans="1:29" ht="25.5" customHeight="1" thickBot="1">
      <c r="A13" s="787"/>
      <c r="B13" s="541"/>
      <c r="C13" s="555"/>
      <c r="D13" s="562" t="s">
        <v>72</v>
      </c>
      <c r="E13" s="563">
        <f>'REG+OCC BY CLASS JULY 2016'!H6</f>
        <v>143423</v>
      </c>
      <c r="F13" s="563">
        <f>'REG+OCC BY CLASS JULY 2016'!I6</f>
        <v>131293</v>
      </c>
      <c r="G13" s="564">
        <f>'REG+OCC BY CLASS JULY 2016'!J6</f>
        <v>9.2388779295164244E-2</v>
      </c>
      <c r="H13" s="529"/>
      <c r="I13" s="529"/>
      <c r="J13" s="529"/>
      <c r="K13" s="541"/>
      <c r="L13" s="560"/>
      <c r="M13" s="561"/>
      <c r="N13" s="549"/>
      <c r="O13" s="531"/>
      <c r="P13" s="531"/>
      <c r="Q13" s="531"/>
      <c r="R13" s="531"/>
      <c r="S13" s="531"/>
      <c r="T13" s="531"/>
      <c r="U13" s="531"/>
      <c r="V13" s="531"/>
      <c r="W13" s="531"/>
      <c r="X13" s="531"/>
      <c r="Y13" s="531"/>
      <c r="Z13" s="531"/>
      <c r="AA13" s="531"/>
      <c r="AB13" s="531"/>
      <c r="AC13" s="531"/>
    </row>
    <row r="14" spans="1:29" ht="21" customHeight="1" thickBot="1">
      <c r="A14" s="787"/>
      <c r="B14" s="541"/>
      <c r="C14" s="555"/>
      <c r="D14" s="541"/>
      <c r="E14" s="565"/>
      <c r="F14" s="565"/>
      <c r="G14" s="566"/>
      <c r="H14" s="529"/>
      <c r="I14" s="529"/>
      <c r="J14" s="529"/>
      <c r="K14" s="541"/>
      <c r="L14" s="560"/>
      <c r="M14" s="561"/>
      <c r="N14" s="549"/>
      <c r="O14" s="531"/>
      <c r="P14" s="531"/>
      <c r="Q14" s="531"/>
      <c r="R14" s="531"/>
      <c r="S14" s="531"/>
      <c r="T14" s="531"/>
      <c r="U14" s="531"/>
      <c r="V14" s="531"/>
      <c r="W14" s="531"/>
      <c r="X14" s="531"/>
      <c r="Y14" s="531"/>
      <c r="Z14" s="531"/>
      <c r="AA14" s="531"/>
      <c r="AB14" s="531"/>
      <c r="AC14" s="531"/>
    </row>
    <row r="15" spans="1:29" ht="25.5" customHeight="1" thickBot="1">
      <c r="A15" s="787"/>
      <c r="B15" s="541"/>
      <c r="C15" s="555"/>
      <c r="D15" s="554"/>
      <c r="E15" s="535">
        <v>2016</v>
      </c>
      <c r="F15" s="536">
        <v>2015</v>
      </c>
      <c r="G15" s="537" t="s">
        <v>8</v>
      </c>
      <c r="H15" s="529"/>
      <c r="I15" s="529"/>
      <c r="J15" s="529"/>
      <c r="K15" s="541"/>
      <c r="L15" s="560"/>
      <c r="M15" s="561"/>
      <c r="N15" s="549"/>
      <c r="O15" s="531"/>
      <c r="P15" s="531"/>
      <c r="Q15" s="531"/>
      <c r="R15" s="531"/>
      <c r="S15" s="531"/>
      <c r="T15" s="531"/>
      <c r="U15" s="531"/>
      <c r="V15" s="531"/>
      <c r="W15" s="531"/>
      <c r="X15" s="531"/>
      <c r="Y15" s="531"/>
      <c r="Z15" s="531"/>
      <c r="AA15" s="531"/>
      <c r="AB15" s="531"/>
      <c r="AC15" s="531"/>
    </row>
    <row r="16" spans="1:29" ht="25.5" customHeight="1" thickBot="1">
      <c r="A16" s="787"/>
      <c r="B16" s="541"/>
      <c r="C16" s="555"/>
      <c r="D16" s="556" t="s">
        <v>73</v>
      </c>
      <c r="E16" s="567">
        <f>'ARR$ JULY 2016'!C21</f>
        <v>143.61675925925923</v>
      </c>
      <c r="F16" s="568">
        <f>'ARR$ JULY 2016'!D21</f>
        <v>148.31177570093456</v>
      </c>
      <c r="G16" s="559">
        <f>'ARR$ JULY 2016'!E21</f>
        <v>-3.1656396934675431E-2</v>
      </c>
      <c r="H16" s="529"/>
      <c r="I16" s="529"/>
      <c r="J16" s="529"/>
      <c r="K16" s="541"/>
      <c r="L16" s="560"/>
      <c r="M16" s="561"/>
      <c r="N16" s="549"/>
      <c r="O16" s="531"/>
      <c r="P16" s="531"/>
      <c r="Q16" s="531"/>
      <c r="R16" s="531"/>
      <c r="S16" s="531"/>
      <c r="T16" s="531"/>
      <c r="U16" s="531"/>
      <c r="V16" s="531"/>
      <c r="W16" s="531"/>
      <c r="X16" s="531"/>
      <c r="Y16" s="531"/>
      <c r="Z16" s="531"/>
      <c r="AA16" s="531"/>
      <c r="AB16" s="531"/>
      <c r="AC16" s="531"/>
    </row>
    <row r="17" spans="1:32" ht="25.5" customHeight="1" thickBot="1">
      <c r="A17" s="787"/>
      <c r="B17" s="541"/>
      <c r="C17" s="555"/>
      <c r="D17" s="562" t="s">
        <v>74</v>
      </c>
      <c r="E17" s="569">
        <f>E8*E16</f>
        <v>114.97923557398659</v>
      </c>
      <c r="F17" s="569">
        <f>F8*F16</f>
        <v>123.0896446359139</v>
      </c>
      <c r="G17" s="564">
        <f t="shared" ref="G17" si="0">(E17-F17)/F17</f>
        <v>-6.5890263034855956E-2</v>
      </c>
      <c r="H17" s="529"/>
      <c r="I17" s="529"/>
      <c r="J17" s="529"/>
      <c r="K17" s="541"/>
      <c r="L17" s="560"/>
      <c r="M17" s="561"/>
      <c r="N17" s="549"/>
      <c r="O17" s="531"/>
      <c r="P17" s="531"/>
      <c r="Q17" s="531"/>
      <c r="R17" s="531"/>
      <c r="S17" s="531"/>
      <c r="T17" s="531"/>
      <c r="U17" s="531"/>
      <c r="V17" s="531"/>
      <c r="W17" s="531"/>
      <c r="X17" s="531"/>
      <c r="Y17" s="531"/>
      <c r="Z17" s="531"/>
      <c r="AA17" s="531"/>
      <c r="AB17" s="531"/>
      <c r="AC17" s="531"/>
    </row>
    <row r="18" spans="1:32" ht="25.5" customHeight="1">
      <c r="A18" s="787"/>
      <c r="B18" s="541"/>
      <c r="C18" s="555"/>
      <c r="D18" s="541"/>
      <c r="E18" s="565"/>
      <c r="F18" s="565"/>
      <c r="G18" s="566"/>
      <c r="H18" s="529"/>
      <c r="I18" s="529"/>
      <c r="J18" s="529"/>
      <c r="K18" s="541"/>
      <c r="L18" s="560"/>
      <c r="M18" s="561"/>
      <c r="N18" s="549"/>
      <c r="O18" s="531"/>
      <c r="P18" s="531"/>
      <c r="Q18" s="531"/>
      <c r="R18" s="531"/>
      <c r="S18" s="531"/>
      <c r="T18" s="531"/>
      <c r="U18" s="531"/>
      <c r="V18" s="531"/>
      <c r="W18" s="531"/>
      <c r="X18" s="531"/>
      <c r="Y18" s="531"/>
      <c r="Z18" s="531"/>
      <c r="AA18" s="531"/>
      <c r="AB18" s="531"/>
      <c r="AC18" s="531"/>
    </row>
    <row r="19" spans="1:32" ht="25.5" customHeight="1" thickBot="1">
      <c r="A19" s="787"/>
      <c r="B19" s="541"/>
      <c r="C19" s="555"/>
      <c r="D19" s="541"/>
      <c r="E19" s="791" t="s">
        <v>189</v>
      </c>
      <c r="F19" s="792"/>
      <c r="G19" s="792"/>
      <c r="H19" s="529"/>
      <c r="I19" s="529"/>
      <c r="J19" s="529"/>
      <c r="K19" s="541"/>
      <c r="L19" s="560"/>
      <c r="M19" s="561"/>
      <c r="N19" s="549"/>
      <c r="O19" s="531"/>
      <c r="P19" s="531"/>
      <c r="Q19" s="531"/>
      <c r="R19" s="531"/>
      <c r="S19" s="531"/>
      <c r="T19" s="531"/>
      <c r="U19" s="531"/>
      <c r="V19" s="531"/>
      <c r="W19" s="531"/>
      <c r="X19" s="531"/>
      <c r="Y19" s="531"/>
      <c r="Z19" s="531"/>
      <c r="AA19" s="531"/>
      <c r="AB19" s="531"/>
      <c r="AC19" s="531"/>
    </row>
    <row r="20" spans="1:32" ht="31.5" customHeight="1" thickBot="1">
      <c r="A20" s="787"/>
      <c r="B20" s="541"/>
      <c r="C20" s="555"/>
      <c r="D20" s="554"/>
      <c r="E20" s="535">
        <v>2016</v>
      </c>
      <c r="F20" s="536">
        <v>2015</v>
      </c>
      <c r="G20" s="537" t="s">
        <v>8</v>
      </c>
      <c r="H20" s="529"/>
      <c r="I20" s="529"/>
      <c r="J20" s="529"/>
      <c r="K20" s="541"/>
      <c r="L20" s="560"/>
      <c r="M20" s="561"/>
      <c r="N20" s="549"/>
      <c r="O20" s="531"/>
      <c r="P20" s="531"/>
      <c r="Q20" s="531"/>
      <c r="R20" s="531"/>
      <c r="S20" s="531"/>
      <c r="T20" s="531"/>
      <c r="U20" s="531"/>
      <c r="V20" s="531"/>
      <c r="W20" s="531"/>
      <c r="X20" s="531"/>
      <c r="Y20" s="531"/>
      <c r="Z20" s="531"/>
      <c r="AA20" s="531"/>
      <c r="AB20" s="531"/>
      <c r="AC20" s="531"/>
    </row>
    <row r="21" spans="1:32" ht="30.75" customHeight="1" thickBot="1">
      <c r="A21" s="787"/>
      <c r="B21" s="570"/>
      <c r="C21" s="570"/>
      <c r="D21" s="543" t="s">
        <v>69</v>
      </c>
      <c r="E21" s="571">
        <f>'REG+OCC BY CLASS CY 2016'!K6</f>
        <v>0.73433005250635908</v>
      </c>
      <c r="F21" s="572">
        <f>'REG+OCC BY CLASS CY 2016'!L6</f>
        <v>0.76249141353758088</v>
      </c>
      <c r="G21" s="573">
        <f>'REG+OCC BY CLASS CY 2016'!M6</f>
        <v>-2.8000000000000003</v>
      </c>
      <c r="H21" s="570"/>
      <c r="I21" s="529"/>
      <c r="J21" s="529"/>
      <c r="K21" s="529"/>
      <c r="L21" s="530"/>
      <c r="M21" s="531"/>
      <c r="N21" s="574"/>
      <c r="O21" s="531"/>
      <c r="P21" s="531"/>
      <c r="Q21" s="531"/>
      <c r="R21" s="531"/>
      <c r="S21" s="531"/>
      <c r="T21" s="531"/>
      <c r="U21" s="531"/>
      <c r="V21" s="531"/>
      <c r="W21" s="531"/>
      <c r="X21" s="531"/>
      <c r="Y21" s="531"/>
      <c r="Z21" s="531"/>
      <c r="AA21" s="531"/>
      <c r="AB21" s="531"/>
      <c r="AC21" s="531"/>
    </row>
    <row r="22" spans="1:32" ht="20.25" customHeight="1">
      <c r="A22" s="787"/>
      <c r="B22" s="570"/>
      <c r="C22" s="570"/>
      <c r="D22" s="550"/>
      <c r="E22" s="575"/>
      <c r="F22" s="575"/>
      <c r="G22" s="576"/>
      <c r="H22" s="570"/>
      <c r="I22" s="529"/>
      <c r="J22" s="529"/>
      <c r="K22" s="529"/>
      <c r="L22" s="530"/>
      <c r="M22" s="531"/>
      <c r="N22" s="531"/>
      <c r="O22" s="531"/>
      <c r="P22" s="531"/>
      <c r="Q22" s="531"/>
      <c r="R22" s="531"/>
      <c r="S22" s="531"/>
      <c r="T22" s="531"/>
      <c r="U22" s="531"/>
      <c r="V22" s="531"/>
      <c r="W22" s="531"/>
      <c r="X22" s="531"/>
      <c r="Y22" s="531"/>
      <c r="Z22" s="531"/>
      <c r="AA22" s="531"/>
      <c r="AB22" s="531"/>
      <c r="AC22" s="531"/>
      <c r="AD22" s="531"/>
      <c r="AE22" s="531"/>
      <c r="AF22" s="531"/>
    </row>
    <row r="23" spans="1:32" ht="25.5" customHeight="1" thickBot="1">
      <c r="A23" s="787"/>
      <c r="B23" s="570"/>
      <c r="C23" s="577"/>
      <c r="D23" s="570"/>
      <c r="E23" s="793" t="s">
        <v>189</v>
      </c>
      <c r="F23" s="794"/>
      <c r="G23" s="794"/>
      <c r="H23" s="570"/>
      <c r="I23" s="529"/>
      <c r="J23" s="529"/>
      <c r="K23" s="529"/>
      <c r="L23" s="530"/>
      <c r="M23" s="531"/>
      <c r="N23" s="531"/>
      <c r="O23" s="531"/>
      <c r="P23" s="531"/>
      <c r="Q23" s="531"/>
      <c r="R23" s="531"/>
      <c r="S23" s="531"/>
      <c r="T23" s="531"/>
      <c r="U23" s="531"/>
      <c r="V23" s="531"/>
      <c r="W23" s="531"/>
      <c r="X23" s="531"/>
      <c r="Y23" s="531"/>
      <c r="Z23" s="531"/>
      <c r="AA23" s="531"/>
      <c r="AB23" s="531"/>
      <c r="AC23" s="531"/>
      <c r="AD23" s="531"/>
      <c r="AE23" s="531"/>
      <c r="AF23" s="531"/>
    </row>
    <row r="24" spans="1:32" ht="31.5" customHeight="1" thickBot="1">
      <c r="A24" s="787"/>
      <c r="B24" s="570"/>
      <c r="C24" s="578"/>
      <c r="D24" s="554"/>
      <c r="E24" s="535">
        <v>2016</v>
      </c>
      <c r="F24" s="536">
        <v>2015</v>
      </c>
      <c r="G24" s="537" t="s">
        <v>8</v>
      </c>
      <c r="H24" s="579"/>
      <c r="I24" s="580"/>
      <c r="J24" s="529"/>
      <c r="K24" s="529"/>
      <c r="L24" s="530"/>
      <c r="M24" s="531"/>
      <c r="N24" s="531"/>
      <c r="O24" s="531"/>
      <c r="P24" s="531"/>
      <c r="Q24" s="531"/>
      <c r="R24" s="531"/>
      <c r="S24" s="531"/>
      <c r="T24" s="531"/>
      <c r="U24" s="531"/>
      <c r="V24" s="531"/>
      <c r="W24" s="531"/>
      <c r="X24" s="531"/>
      <c r="Y24" s="531"/>
      <c r="Z24" s="531"/>
      <c r="AA24" s="531"/>
      <c r="AB24" s="531"/>
      <c r="AC24" s="531"/>
      <c r="AD24" s="531"/>
      <c r="AE24" s="531"/>
      <c r="AF24" s="531"/>
    </row>
    <row r="25" spans="1:32" ht="30" customHeight="1" thickBot="1">
      <c r="A25" s="787"/>
      <c r="B25" s="570"/>
      <c r="C25" s="581"/>
      <c r="D25" s="556" t="s">
        <v>75</v>
      </c>
      <c r="E25" s="557">
        <f>'REG+OCC BY CLASS CY 2016'!N6</f>
        <v>2125663</v>
      </c>
      <c r="F25" s="558">
        <f>'REG+OCC BY CLASS CY 2016'!O6</f>
        <v>2194509</v>
      </c>
      <c r="G25" s="559">
        <f>'REG+OCC BY CLASS CY 2016'!P6</f>
        <v>-3.137193786856194E-2</v>
      </c>
      <c r="H25" s="570"/>
      <c r="I25" s="529"/>
      <c r="J25" s="529"/>
      <c r="K25" s="529"/>
      <c r="L25" s="530"/>
      <c r="M25" s="531"/>
      <c r="N25" s="531"/>
      <c r="O25" s="531"/>
      <c r="P25" s="531"/>
      <c r="Q25" s="531"/>
      <c r="R25" s="531"/>
      <c r="S25" s="531"/>
      <c r="T25" s="531"/>
      <c r="U25" s="531"/>
      <c r="V25" s="531"/>
      <c r="W25" s="531"/>
      <c r="X25" s="531"/>
      <c r="Y25" s="531"/>
      <c r="Z25" s="531"/>
      <c r="AA25" s="531"/>
      <c r="AB25" s="531"/>
      <c r="AC25" s="531"/>
      <c r="AD25" s="531"/>
      <c r="AE25" s="531"/>
      <c r="AF25" s="531"/>
    </row>
    <row r="26" spans="1:32" ht="29.4" thickBot="1">
      <c r="A26" s="787"/>
      <c r="B26" s="582"/>
      <c r="C26" s="583"/>
      <c r="D26" s="562" t="s">
        <v>76</v>
      </c>
      <c r="E26" s="563">
        <f>'REG+OCC BY CLASS CY 2016'!Q6</f>
        <v>2894697</v>
      </c>
      <c r="F26" s="563">
        <f>'REG+OCC BY CLASS CY 2016'!R6</f>
        <v>2878077</v>
      </c>
      <c r="G26" s="564">
        <f>'REG+OCC BY CLASS CY 2016'!S6</f>
        <v>5.7746891413954522E-3</v>
      </c>
      <c r="H26" s="577"/>
      <c r="I26" s="529"/>
      <c r="J26" s="529"/>
      <c r="K26" s="529"/>
      <c r="L26" s="530"/>
      <c r="M26" s="531"/>
      <c r="N26" s="531"/>
      <c r="O26" s="531"/>
      <c r="P26" s="531"/>
      <c r="Q26" s="531"/>
      <c r="R26" s="531"/>
      <c r="S26" s="531"/>
      <c r="T26" s="531"/>
      <c r="U26" s="531"/>
      <c r="V26" s="531"/>
      <c r="W26" s="531"/>
      <c r="X26" s="531"/>
      <c r="Y26" s="531"/>
      <c r="Z26" s="531"/>
      <c r="AA26" s="531"/>
      <c r="AB26" s="531"/>
      <c r="AC26" s="531"/>
      <c r="AD26" s="531"/>
      <c r="AE26" s="531"/>
      <c r="AF26" s="531"/>
    </row>
    <row r="27" spans="1:32" ht="24" customHeight="1">
      <c r="A27" s="787"/>
      <c r="B27" s="529"/>
      <c r="C27" s="584"/>
      <c r="D27" s="570"/>
      <c r="E27" s="570"/>
      <c r="F27" s="570"/>
      <c r="G27" s="570"/>
      <c r="H27" s="578"/>
      <c r="I27" s="578"/>
      <c r="J27" s="529"/>
      <c r="K27" s="529"/>
      <c r="L27" s="530"/>
      <c r="M27" s="531"/>
      <c r="N27" s="531"/>
      <c r="O27" s="531"/>
      <c r="P27" s="531"/>
      <c r="Q27" s="531"/>
      <c r="R27" s="531"/>
      <c r="S27" s="531"/>
      <c r="T27" s="531"/>
      <c r="U27" s="531"/>
      <c r="V27" s="531"/>
      <c r="W27" s="531"/>
      <c r="X27" s="531"/>
      <c r="Y27" s="531"/>
      <c r="Z27" s="531"/>
      <c r="AA27" s="531"/>
      <c r="AB27" s="531"/>
      <c r="AC27" s="531"/>
      <c r="AD27" s="531"/>
      <c r="AE27" s="531"/>
      <c r="AF27" s="531"/>
    </row>
    <row r="28" spans="1:32" ht="13.5" customHeight="1" thickBot="1">
      <c r="A28" s="787"/>
      <c r="B28" s="529"/>
      <c r="C28" s="584"/>
      <c r="D28" s="570"/>
      <c r="E28" s="793" t="s">
        <v>189</v>
      </c>
      <c r="F28" s="794"/>
      <c r="G28" s="794"/>
      <c r="H28" s="570"/>
      <c r="I28" s="529"/>
      <c r="J28" s="529"/>
      <c r="K28" s="529"/>
      <c r="L28" s="530"/>
      <c r="M28" s="531"/>
      <c r="N28" s="531"/>
      <c r="O28" s="531"/>
      <c r="P28" s="531"/>
      <c r="Q28" s="531"/>
      <c r="R28" s="531"/>
      <c r="S28" s="531"/>
      <c r="T28" s="531"/>
      <c r="U28" s="531"/>
      <c r="V28" s="531"/>
      <c r="W28" s="531"/>
      <c r="X28" s="531"/>
      <c r="Y28" s="531"/>
      <c r="Z28" s="531"/>
      <c r="AA28" s="531"/>
      <c r="AB28" s="531"/>
      <c r="AC28" s="531"/>
      <c r="AD28" s="531"/>
      <c r="AE28" s="531"/>
      <c r="AF28" s="531"/>
    </row>
    <row r="29" spans="1:32" ht="30" customHeight="1" thickBot="1">
      <c r="A29" s="787"/>
      <c r="B29" s="585"/>
      <c r="C29" s="584"/>
      <c r="D29" s="554"/>
      <c r="E29" s="535">
        <v>2016</v>
      </c>
      <c r="F29" s="536">
        <v>2015</v>
      </c>
      <c r="G29" s="537" t="s">
        <v>8</v>
      </c>
      <c r="H29" s="583"/>
      <c r="I29" s="529"/>
      <c r="J29" s="529"/>
      <c r="K29" s="529"/>
      <c r="L29" s="530"/>
      <c r="M29" s="531"/>
      <c r="N29" s="531"/>
      <c r="O29" s="531"/>
      <c r="P29" s="531"/>
      <c r="Q29" s="531"/>
      <c r="R29" s="531"/>
      <c r="S29" s="531"/>
      <c r="T29" s="531"/>
      <c r="U29" s="531"/>
      <c r="V29" s="531"/>
      <c r="W29" s="531"/>
      <c r="X29" s="531"/>
      <c r="Y29" s="531"/>
      <c r="Z29" s="531"/>
      <c r="AA29" s="531"/>
      <c r="AB29" s="531"/>
      <c r="AC29" s="531"/>
      <c r="AD29" s="531"/>
      <c r="AE29" s="531"/>
      <c r="AF29" s="531"/>
    </row>
    <row r="30" spans="1:32" ht="30" customHeight="1" thickBot="1">
      <c r="A30" s="787"/>
      <c r="B30" s="585"/>
      <c r="C30" s="584"/>
      <c r="D30" s="556" t="s">
        <v>70</v>
      </c>
      <c r="E30" s="557">
        <f>'REG+OCC BY CLASS CY 2016'!B6</f>
        <v>1669163</v>
      </c>
      <c r="F30" s="558">
        <f>'REG+OCC BY CLASS CY 2016'!C6</f>
        <v>1645580</v>
      </c>
      <c r="G30" s="559">
        <f>'REG+OCC BY CLASS CY 2016'!D6</f>
        <v>1.4331117296029363E-2</v>
      </c>
      <c r="H30" s="583"/>
      <c r="I30" s="529"/>
      <c r="J30" s="529"/>
      <c r="K30" s="529"/>
      <c r="L30" s="530"/>
      <c r="M30" s="531"/>
      <c r="N30" s="531"/>
      <c r="O30" s="574"/>
      <c r="P30" s="531"/>
      <c r="Q30" s="531"/>
      <c r="R30" s="531"/>
      <c r="S30" s="531"/>
      <c r="T30" s="531"/>
      <c r="U30" s="531"/>
      <c r="V30" s="531"/>
      <c r="W30" s="531"/>
      <c r="X30" s="531"/>
      <c r="Y30" s="531"/>
      <c r="Z30" s="531"/>
      <c r="AA30" s="531"/>
      <c r="AB30" s="531"/>
      <c r="AC30" s="531"/>
      <c r="AD30" s="531"/>
      <c r="AE30" s="531"/>
      <c r="AF30" s="531"/>
    </row>
    <row r="31" spans="1:32" ht="30" customHeight="1" thickBot="1">
      <c r="A31" s="787"/>
      <c r="B31" s="585"/>
      <c r="C31" s="584"/>
      <c r="D31" s="562" t="s">
        <v>71</v>
      </c>
      <c r="E31" s="563">
        <f>'REG+OCC BY CLASS CY 2016'!E6</f>
        <v>1131795</v>
      </c>
      <c r="F31" s="563">
        <f>'REG+OCC BY CLASS CY 2016'!F6</f>
        <v>1126126</v>
      </c>
      <c r="G31" s="564">
        <f>'REG+OCC BY CLASS CY 2016'!G6</f>
        <v>5.0340725638161271E-3</v>
      </c>
      <c r="H31" s="583"/>
      <c r="I31" s="529"/>
      <c r="J31" s="529"/>
      <c r="K31" s="529"/>
      <c r="L31" s="530"/>
      <c r="M31" s="531"/>
      <c r="N31" s="531"/>
      <c r="O31" s="531"/>
      <c r="P31" s="531"/>
      <c r="Q31" s="531"/>
      <c r="R31" s="531"/>
      <c r="S31" s="531"/>
      <c r="T31" s="531"/>
      <c r="U31" s="531"/>
      <c r="V31" s="531"/>
      <c r="W31" s="531"/>
      <c r="X31" s="531"/>
      <c r="Y31" s="531"/>
      <c r="Z31" s="531"/>
      <c r="AA31" s="531"/>
      <c r="AB31" s="531"/>
      <c r="AC31" s="531"/>
      <c r="AD31" s="531"/>
      <c r="AE31" s="531"/>
      <c r="AF31" s="531"/>
    </row>
    <row r="32" spans="1:32" ht="30" customHeight="1" thickBot="1">
      <c r="A32" s="787"/>
      <c r="B32" s="585"/>
      <c r="C32" s="584"/>
      <c r="D32" s="562" t="s">
        <v>72</v>
      </c>
      <c r="E32" s="563">
        <f>'REG+OCC BY CLASS CY 2016'!H6</f>
        <v>537368</v>
      </c>
      <c r="F32" s="563">
        <f>'REG+OCC BY CLASS CY 2016'!I6</f>
        <v>519454</v>
      </c>
      <c r="G32" s="564">
        <f>'REG+OCC BY CLASS CY 2016'!J6</f>
        <v>3.4486210521047098E-2</v>
      </c>
      <c r="H32" s="583"/>
      <c r="I32" s="529"/>
      <c r="J32" s="529"/>
      <c r="K32" s="529"/>
      <c r="L32" s="530"/>
      <c r="M32" s="531"/>
      <c r="N32" s="531"/>
      <c r="O32" s="531"/>
      <c r="P32" s="531"/>
      <c r="Q32" s="531"/>
      <c r="R32" s="531"/>
      <c r="S32" s="531"/>
      <c r="T32" s="531"/>
      <c r="U32" s="531"/>
      <c r="V32" s="531"/>
      <c r="W32" s="531"/>
      <c r="X32" s="531"/>
      <c r="Y32" s="531"/>
      <c r="Z32" s="531"/>
      <c r="AA32" s="531"/>
      <c r="AB32" s="531"/>
      <c r="AC32" s="531"/>
      <c r="AD32" s="531"/>
      <c r="AE32" s="531"/>
      <c r="AF32" s="531"/>
    </row>
    <row r="33" spans="1:32" ht="15" customHeight="1">
      <c r="A33" s="787"/>
      <c r="B33" s="585"/>
      <c r="C33" s="584"/>
      <c r="D33" s="584"/>
      <c r="E33" s="584"/>
      <c r="F33" s="584"/>
      <c r="G33" s="584"/>
      <c r="H33" s="583"/>
      <c r="I33" s="529"/>
      <c r="J33" s="529"/>
      <c r="K33" s="529"/>
      <c r="L33" s="530"/>
      <c r="M33" s="531"/>
      <c r="N33" s="586"/>
      <c r="O33" s="531"/>
      <c r="P33" s="531"/>
      <c r="Q33" s="531"/>
      <c r="R33" s="531"/>
      <c r="S33" s="531"/>
      <c r="T33" s="531"/>
      <c r="U33" s="531"/>
      <c r="V33" s="531"/>
      <c r="W33" s="531"/>
      <c r="X33" s="531"/>
      <c r="Y33" s="531"/>
      <c r="Z33" s="531"/>
      <c r="AA33" s="531"/>
      <c r="AB33" s="531"/>
      <c r="AC33" s="531"/>
      <c r="AD33" s="531"/>
      <c r="AE33" s="531"/>
      <c r="AF33" s="531"/>
    </row>
    <row r="34" spans="1:32" ht="15" customHeight="1">
      <c r="A34" s="787"/>
      <c r="B34" s="585"/>
      <c r="C34" s="795" t="s">
        <v>77</v>
      </c>
      <c r="D34" s="795"/>
      <c r="E34" s="795"/>
      <c r="F34" s="795"/>
      <c r="G34" s="795"/>
      <c r="H34" s="583"/>
      <c r="I34" s="529"/>
      <c r="J34" s="529"/>
      <c r="K34" s="529"/>
      <c r="L34" s="530"/>
      <c r="M34" s="531"/>
      <c r="N34" s="531"/>
      <c r="O34" s="531"/>
      <c r="P34" s="531"/>
      <c r="Q34" s="531"/>
      <c r="R34" s="531"/>
      <c r="S34" s="531"/>
      <c r="T34" s="531"/>
      <c r="U34" s="531"/>
      <c r="V34" s="531"/>
      <c r="W34" s="531"/>
      <c r="X34" s="531"/>
      <c r="Y34" s="531"/>
      <c r="Z34" s="531"/>
      <c r="AA34" s="531"/>
      <c r="AB34" s="531"/>
      <c r="AC34" s="531"/>
      <c r="AD34" s="531"/>
      <c r="AE34" s="531"/>
      <c r="AF34" s="531"/>
    </row>
    <row r="35" spans="1:32" ht="15" customHeight="1">
      <c r="A35" s="787"/>
      <c r="B35" s="585"/>
      <c r="C35" s="795"/>
      <c r="D35" s="795"/>
      <c r="E35" s="795"/>
      <c r="F35" s="795"/>
      <c r="G35" s="795"/>
      <c r="H35" s="583"/>
      <c r="I35" s="529"/>
      <c r="J35" s="529"/>
      <c r="K35" s="529"/>
      <c r="L35" s="530"/>
      <c r="M35" s="531"/>
      <c r="N35" s="574"/>
      <c r="O35" s="531"/>
      <c r="P35" s="531"/>
      <c r="Q35" s="531"/>
      <c r="R35" s="531"/>
      <c r="S35" s="531"/>
      <c r="T35" s="531"/>
      <c r="U35" s="531"/>
      <c r="V35" s="531"/>
      <c r="W35" s="531"/>
      <c r="X35" s="531"/>
      <c r="Y35" s="531"/>
      <c r="Z35" s="531"/>
      <c r="AA35" s="531"/>
      <c r="AB35" s="531"/>
      <c r="AC35" s="531"/>
      <c r="AD35" s="531"/>
      <c r="AE35" s="531"/>
      <c r="AF35" s="531"/>
    </row>
    <row r="36" spans="1:32" ht="14.25" customHeight="1">
      <c r="A36" s="787"/>
      <c r="B36" s="585"/>
      <c r="C36" s="795" t="s">
        <v>78</v>
      </c>
      <c r="D36" s="795"/>
      <c r="E36" s="795"/>
      <c r="F36" s="795"/>
      <c r="G36" s="795"/>
      <c r="H36" s="583"/>
      <c r="I36" s="529"/>
      <c r="J36" s="529"/>
      <c r="K36" s="529"/>
      <c r="L36" s="530"/>
      <c r="M36" s="531"/>
      <c r="N36" s="531"/>
      <c r="O36" s="531"/>
      <c r="P36" s="531"/>
      <c r="Q36" s="531"/>
      <c r="R36" s="531"/>
      <c r="S36" s="531"/>
      <c r="T36" s="531"/>
      <c r="U36" s="531"/>
      <c r="V36" s="531"/>
      <c r="W36" s="531"/>
      <c r="X36" s="531"/>
      <c r="Y36" s="531"/>
      <c r="Z36" s="531"/>
      <c r="AA36" s="531"/>
      <c r="AB36" s="531"/>
      <c r="AC36" s="531"/>
      <c r="AD36" s="531"/>
      <c r="AE36" s="531"/>
      <c r="AF36" s="531"/>
    </row>
    <row r="37" spans="1:32" ht="12.75" customHeight="1" thickBot="1">
      <c r="A37" s="587"/>
      <c r="B37" s="585"/>
      <c r="C37" s="776" t="s">
        <v>79</v>
      </c>
      <c r="D37" s="776"/>
      <c r="E37" s="776"/>
      <c r="F37" s="776"/>
      <c r="G37" s="776"/>
      <c r="H37" s="583"/>
      <c r="I37" s="529"/>
      <c r="J37" s="529"/>
      <c r="K37" s="529"/>
      <c r="L37" s="530"/>
      <c r="M37" s="531"/>
      <c r="N37" s="574"/>
      <c r="O37" s="531"/>
      <c r="P37" s="531"/>
      <c r="Q37" s="531"/>
      <c r="R37" s="531"/>
      <c r="S37" s="531"/>
      <c r="T37" s="531"/>
      <c r="U37" s="531"/>
      <c r="V37" s="531"/>
      <c r="W37" s="531"/>
      <c r="X37" s="531"/>
      <c r="Y37" s="531"/>
      <c r="Z37" s="531"/>
      <c r="AA37" s="531"/>
      <c r="AB37" s="531"/>
      <c r="AC37" s="531"/>
      <c r="AD37" s="531"/>
      <c r="AE37" s="531"/>
      <c r="AF37" s="531"/>
    </row>
    <row r="38" spans="1:32" ht="12.75" customHeight="1" thickTop="1">
      <c r="A38" s="587"/>
      <c r="B38" s="585"/>
      <c r="C38" s="777" t="s">
        <v>190</v>
      </c>
      <c r="D38" s="778"/>
      <c r="E38" s="778"/>
      <c r="F38" s="778"/>
      <c r="G38" s="779"/>
      <c r="H38" s="583"/>
      <c r="I38" s="529"/>
      <c r="J38" s="529"/>
      <c r="K38" s="529"/>
      <c r="L38" s="530"/>
      <c r="M38" s="531"/>
      <c r="N38" s="531"/>
      <c r="O38" s="531"/>
      <c r="P38" s="531"/>
      <c r="Q38" s="531"/>
      <c r="R38" s="531"/>
      <c r="S38" s="531"/>
      <c r="T38" s="531"/>
      <c r="U38" s="531"/>
      <c r="V38" s="531"/>
      <c r="W38" s="531"/>
      <c r="X38" s="531"/>
      <c r="Y38" s="531"/>
      <c r="Z38" s="531"/>
      <c r="AA38" s="531"/>
      <c r="AB38" s="531"/>
      <c r="AC38" s="531"/>
      <c r="AD38" s="531"/>
      <c r="AE38" s="531"/>
      <c r="AF38" s="531"/>
    </row>
    <row r="39" spans="1:32" ht="12.75" customHeight="1">
      <c r="A39" s="587"/>
      <c r="B39" s="585"/>
      <c r="C39" s="780"/>
      <c r="D39" s="781"/>
      <c r="E39" s="781"/>
      <c r="F39" s="781"/>
      <c r="G39" s="782"/>
      <c r="H39" s="583"/>
      <c r="I39" s="529"/>
      <c r="J39" s="529"/>
      <c r="K39" s="529"/>
      <c r="L39" s="530"/>
      <c r="M39" s="531"/>
      <c r="N39" s="531"/>
      <c r="O39" s="531"/>
      <c r="P39" s="531"/>
      <c r="Q39" s="531"/>
      <c r="R39" s="531"/>
      <c r="S39" s="531"/>
      <c r="T39" s="531"/>
      <c r="U39" s="531"/>
      <c r="V39" s="531"/>
      <c r="W39" s="531"/>
      <c r="X39" s="531"/>
      <c r="Y39" s="531"/>
      <c r="Z39" s="531"/>
      <c r="AA39" s="531"/>
      <c r="AB39" s="531"/>
      <c r="AC39" s="531"/>
      <c r="AD39" s="531"/>
      <c r="AE39" s="531"/>
      <c r="AF39" s="531"/>
    </row>
    <row r="40" spans="1:32" ht="12.75" customHeight="1">
      <c r="A40" s="588"/>
      <c r="B40" s="585"/>
      <c r="C40" s="780"/>
      <c r="D40" s="781"/>
      <c r="E40" s="781"/>
      <c r="F40" s="781"/>
      <c r="G40" s="782"/>
      <c r="H40" s="583"/>
      <c r="I40" s="529"/>
      <c r="J40" s="529"/>
      <c r="K40" s="529"/>
      <c r="L40" s="530"/>
      <c r="M40" s="531"/>
      <c r="N40" s="531"/>
      <c r="O40" s="531"/>
      <c r="P40" s="531"/>
      <c r="Q40" s="531"/>
      <c r="R40" s="531"/>
      <c r="S40" s="531"/>
      <c r="T40" s="531"/>
      <c r="U40" s="531"/>
      <c r="V40" s="531"/>
      <c r="W40" s="531"/>
      <c r="X40" s="531"/>
      <c r="Y40" s="531"/>
      <c r="Z40" s="531"/>
      <c r="AA40" s="531"/>
      <c r="AB40" s="531"/>
      <c r="AC40" s="531"/>
      <c r="AD40" s="531"/>
      <c r="AE40" s="531"/>
      <c r="AF40" s="531"/>
    </row>
    <row r="41" spans="1:32" s="590" customFormat="1" ht="12.75" customHeight="1">
      <c r="A41" s="588"/>
      <c r="B41" s="585"/>
      <c r="C41" s="780"/>
      <c r="D41" s="781"/>
      <c r="E41" s="781"/>
      <c r="F41" s="781"/>
      <c r="G41" s="782"/>
      <c r="H41" s="583"/>
      <c r="I41" s="529"/>
      <c r="J41" s="529"/>
      <c r="K41" s="529"/>
      <c r="L41" s="530"/>
      <c r="M41" s="589"/>
      <c r="N41" s="589"/>
      <c r="O41" s="589"/>
      <c r="P41" s="589"/>
      <c r="Q41" s="589"/>
      <c r="R41" s="589"/>
      <c r="S41" s="589"/>
      <c r="T41" s="589"/>
      <c r="U41" s="589"/>
      <c r="V41" s="589"/>
      <c r="W41" s="589"/>
      <c r="X41" s="589"/>
      <c r="Y41" s="589"/>
      <c r="Z41" s="589"/>
      <c r="AA41" s="589"/>
      <c r="AB41" s="589"/>
      <c r="AC41" s="589"/>
      <c r="AD41" s="589"/>
      <c r="AE41" s="589"/>
      <c r="AF41" s="589"/>
    </row>
    <row r="42" spans="1:32" s="590" customFormat="1" ht="12.75" customHeight="1">
      <c r="A42" s="588"/>
      <c r="B42" s="585"/>
      <c r="C42" s="780"/>
      <c r="D42" s="781"/>
      <c r="E42" s="781"/>
      <c r="F42" s="781"/>
      <c r="G42" s="782"/>
      <c r="H42" s="583"/>
      <c r="I42" s="529"/>
      <c r="J42" s="529"/>
      <c r="K42" s="529"/>
      <c r="L42" s="530"/>
      <c r="M42" s="589"/>
      <c r="N42" s="589"/>
      <c r="O42" s="589"/>
      <c r="P42" s="589"/>
      <c r="Q42" s="589"/>
      <c r="R42" s="589"/>
      <c r="S42" s="589"/>
      <c r="T42" s="589"/>
      <c r="U42" s="589"/>
      <c r="V42" s="589"/>
      <c r="W42" s="589"/>
      <c r="X42" s="589"/>
      <c r="Y42" s="589"/>
      <c r="Z42" s="589"/>
      <c r="AA42" s="589"/>
      <c r="AB42" s="589"/>
      <c r="AC42" s="589"/>
      <c r="AD42" s="589"/>
      <c r="AE42" s="589"/>
      <c r="AF42" s="589"/>
    </row>
    <row r="43" spans="1:32" s="590" customFormat="1" ht="12.75" customHeight="1">
      <c r="A43" s="588"/>
      <c r="B43" s="585"/>
      <c r="C43" s="780"/>
      <c r="D43" s="781"/>
      <c r="E43" s="781"/>
      <c r="F43" s="781"/>
      <c r="G43" s="782"/>
      <c r="H43" s="583"/>
      <c r="I43" s="529"/>
      <c r="J43" s="529"/>
      <c r="K43" s="529"/>
      <c r="L43" s="530"/>
      <c r="M43" s="589"/>
      <c r="N43" s="591"/>
      <c r="O43" s="589"/>
      <c r="P43" s="589"/>
      <c r="Q43" s="589"/>
      <c r="R43" s="589"/>
      <c r="S43" s="589"/>
      <c r="T43" s="589"/>
      <c r="U43" s="589"/>
      <c r="V43" s="589"/>
      <c r="W43" s="589"/>
      <c r="X43" s="589"/>
      <c r="Y43" s="589"/>
      <c r="Z43" s="589"/>
      <c r="AA43" s="589"/>
      <c r="AB43" s="589"/>
      <c r="AC43" s="589"/>
      <c r="AD43" s="589"/>
      <c r="AE43" s="589"/>
      <c r="AF43" s="589"/>
    </row>
    <row r="44" spans="1:32" s="590" customFormat="1" ht="12.75" customHeight="1">
      <c r="A44" s="588"/>
      <c r="B44" s="585"/>
      <c r="C44" s="780"/>
      <c r="D44" s="781"/>
      <c r="E44" s="781"/>
      <c r="F44" s="781"/>
      <c r="G44" s="782"/>
      <c r="H44" s="583"/>
      <c r="I44" s="529"/>
      <c r="J44" s="529"/>
      <c r="K44" s="529"/>
      <c r="L44" s="530"/>
      <c r="M44" s="589"/>
      <c r="N44" s="589"/>
      <c r="O44" s="589"/>
      <c r="P44" s="589"/>
      <c r="Q44" s="589"/>
      <c r="R44" s="589"/>
      <c r="S44" s="589"/>
      <c r="T44" s="589"/>
      <c r="U44" s="589"/>
      <c r="V44" s="589"/>
      <c r="W44" s="589"/>
      <c r="X44" s="589"/>
      <c r="Y44" s="589"/>
      <c r="Z44" s="589"/>
      <c r="AA44" s="589"/>
      <c r="AB44" s="589"/>
      <c r="AC44" s="589"/>
      <c r="AD44" s="589"/>
      <c r="AE44" s="589"/>
      <c r="AF44" s="589"/>
    </row>
    <row r="45" spans="1:32" s="590" customFormat="1" ht="12.75" customHeight="1">
      <c r="A45" s="588"/>
      <c r="B45" s="585"/>
      <c r="C45" s="780"/>
      <c r="D45" s="781"/>
      <c r="E45" s="781"/>
      <c r="F45" s="781"/>
      <c r="G45" s="782"/>
      <c r="H45" s="583"/>
      <c r="I45" s="529"/>
      <c r="J45" s="529"/>
      <c r="K45" s="529"/>
      <c r="L45" s="530"/>
      <c r="M45" s="589"/>
      <c r="N45" s="589"/>
      <c r="O45" s="589"/>
      <c r="P45" s="589"/>
      <c r="Q45" s="589"/>
      <c r="R45" s="589"/>
      <c r="S45" s="589"/>
      <c r="T45" s="589"/>
      <c r="U45" s="589"/>
      <c r="V45" s="589"/>
      <c r="W45" s="589"/>
      <c r="X45" s="589"/>
      <c r="Y45" s="589"/>
      <c r="Z45" s="589"/>
      <c r="AA45" s="589"/>
      <c r="AB45" s="589"/>
      <c r="AC45" s="589"/>
      <c r="AD45" s="589"/>
      <c r="AE45" s="589"/>
      <c r="AF45" s="589"/>
    </row>
    <row r="46" spans="1:32" ht="12.75" customHeight="1">
      <c r="A46" s="588"/>
      <c r="B46" s="585"/>
      <c r="C46" s="780"/>
      <c r="D46" s="781"/>
      <c r="E46" s="781"/>
      <c r="F46" s="781"/>
      <c r="G46" s="782"/>
      <c r="H46" s="583"/>
      <c r="I46" s="529"/>
      <c r="J46" s="529"/>
      <c r="K46" s="529"/>
      <c r="L46" s="530"/>
      <c r="M46" s="531"/>
      <c r="N46" s="531"/>
      <c r="O46" s="531"/>
      <c r="P46" s="531"/>
      <c r="Q46" s="531"/>
      <c r="R46" s="531"/>
      <c r="S46" s="531"/>
      <c r="T46" s="531"/>
      <c r="U46" s="531"/>
      <c r="V46" s="531"/>
      <c r="W46" s="531"/>
      <c r="X46" s="531"/>
      <c r="Y46" s="531"/>
      <c r="Z46" s="531"/>
      <c r="AA46" s="531"/>
      <c r="AB46" s="531"/>
      <c r="AC46" s="531"/>
      <c r="AD46" s="531"/>
      <c r="AE46" s="531"/>
      <c r="AF46" s="531"/>
    </row>
    <row r="47" spans="1:32" ht="12.75" customHeight="1">
      <c r="A47" s="588"/>
      <c r="B47" s="585"/>
      <c r="C47" s="780"/>
      <c r="D47" s="781"/>
      <c r="E47" s="781"/>
      <c r="F47" s="781"/>
      <c r="G47" s="782"/>
      <c r="H47" s="583"/>
      <c r="I47" s="529"/>
      <c r="J47" s="529"/>
      <c r="K47" s="529"/>
      <c r="L47" s="530"/>
      <c r="M47" s="531"/>
      <c r="N47" s="574"/>
      <c r="O47" s="531"/>
      <c r="P47" s="531"/>
      <c r="Q47" s="531"/>
      <c r="R47" s="531"/>
      <c r="S47" s="531"/>
      <c r="T47" s="531"/>
      <c r="U47" s="531"/>
      <c r="V47" s="531"/>
      <c r="W47" s="531"/>
      <c r="X47" s="531"/>
      <c r="Y47" s="531"/>
      <c r="Z47" s="531"/>
      <c r="AA47" s="531"/>
      <c r="AB47" s="531"/>
      <c r="AC47" s="531"/>
      <c r="AD47" s="531"/>
      <c r="AE47" s="531"/>
      <c r="AF47" s="531"/>
    </row>
    <row r="48" spans="1:32" ht="12.75" customHeight="1">
      <c r="A48" s="588"/>
      <c r="B48" s="585"/>
      <c r="C48" s="780"/>
      <c r="D48" s="781"/>
      <c r="E48" s="781"/>
      <c r="F48" s="781"/>
      <c r="G48" s="782"/>
      <c r="H48" s="583"/>
      <c r="I48" s="529"/>
      <c r="J48" s="529"/>
      <c r="K48" s="529"/>
      <c r="L48" s="530"/>
      <c r="M48" s="531"/>
      <c r="N48" s="531"/>
      <c r="O48" s="531"/>
      <c r="P48" s="531"/>
      <c r="Q48" s="531"/>
      <c r="R48" s="531"/>
      <c r="S48" s="531"/>
      <c r="T48" s="531"/>
      <c r="U48" s="531"/>
      <c r="V48" s="531"/>
      <c r="W48" s="531"/>
      <c r="X48" s="531"/>
      <c r="Y48" s="531"/>
      <c r="Z48" s="531"/>
      <c r="AA48" s="531"/>
      <c r="AB48" s="531"/>
      <c r="AC48" s="531"/>
      <c r="AD48" s="531"/>
      <c r="AE48" s="531"/>
      <c r="AF48" s="531"/>
    </row>
    <row r="49" spans="1:32" ht="12.75" customHeight="1">
      <c r="A49" s="588"/>
      <c r="B49" s="585"/>
      <c r="C49" s="780"/>
      <c r="D49" s="781"/>
      <c r="E49" s="781"/>
      <c r="F49" s="781"/>
      <c r="G49" s="782"/>
      <c r="H49" s="583"/>
      <c r="I49" s="529"/>
      <c r="J49" s="529"/>
      <c r="K49" s="529"/>
      <c r="L49" s="530"/>
      <c r="M49" s="531"/>
      <c r="N49" s="531"/>
      <c r="O49" s="531"/>
      <c r="P49" s="531"/>
      <c r="Q49" s="531"/>
      <c r="R49" s="531"/>
      <c r="S49" s="531"/>
      <c r="T49" s="531"/>
      <c r="U49" s="531"/>
      <c r="V49" s="531"/>
      <c r="W49" s="531"/>
      <c r="X49" s="531"/>
      <c r="Y49" s="531"/>
      <c r="Z49" s="531"/>
      <c r="AA49" s="531"/>
      <c r="AB49" s="531"/>
      <c r="AC49" s="531"/>
      <c r="AD49" s="531"/>
      <c r="AE49" s="531"/>
      <c r="AF49" s="531"/>
    </row>
    <row r="50" spans="1:32" ht="12.75" customHeight="1">
      <c r="A50" s="588"/>
      <c r="B50" s="585"/>
      <c r="C50" s="780"/>
      <c r="D50" s="781"/>
      <c r="E50" s="781"/>
      <c r="F50" s="781"/>
      <c r="G50" s="782"/>
      <c r="H50" s="583"/>
      <c r="I50" s="529"/>
      <c r="J50" s="529"/>
      <c r="K50" s="529"/>
      <c r="L50" s="530"/>
      <c r="M50" s="531"/>
      <c r="N50" s="531"/>
      <c r="O50" s="531"/>
      <c r="P50" s="531"/>
      <c r="Q50" s="531"/>
      <c r="R50" s="531"/>
      <c r="S50" s="531"/>
      <c r="T50" s="531"/>
      <c r="U50" s="531"/>
      <c r="V50" s="531"/>
      <c r="W50" s="531"/>
      <c r="X50" s="531"/>
      <c r="Y50" s="531"/>
      <c r="Z50" s="531"/>
      <c r="AA50" s="531"/>
      <c r="AB50" s="531"/>
      <c r="AC50" s="531"/>
      <c r="AD50" s="531"/>
      <c r="AE50" s="531"/>
      <c r="AF50" s="531"/>
    </row>
    <row r="51" spans="1:32" ht="12.75" customHeight="1">
      <c r="A51" s="588"/>
      <c r="B51" s="585"/>
      <c r="C51" s="780"/>
      <c r="D51" s="781"/>
      <c r="E51" s="781"/>
      <c r="F51" s="781"/>
      <c r="G51" s="782"/>
      <c r="H51" s="583"/>
      <c r="I51" s="529"/>
      <c r="J51" s="529"/>
      <c r="K51" s="529"/>
      <c r="L51" s="530"/>
      <c r="M51" s="531"/>
      <c r="N51" s="531"/>
      <c r="O51" s="531"/>
      <c r="P51" s="531"/>
      <c r="Q51" s="531"/>
      <c r="R51" s="531"/>
      <c r="S51" s="531"/>
      <c r="T51" s="531"/>
      <c r="U51" s="531"/>
      <c r="V51" s="531"/>
      <c r="W51" s="531"/>
      <c r="X51" s="531"/>
      <c r="Y51" s="531"/>
      <c r="Z51" s="531"/>
      <c r="AA51" s="531"/>
      <c r="AB51" s="531"/>
      <c r="AC51" s="531"/>
      <c r="AD51" s="531"/>
      <c r="AE51" s="531"/>
      <c r="AF51" s="531"/>
    </row>
    <row r="52" spans="1:32" ht="12.75" customHeight="1">
      <c r="A52" s="588"/>
      <c r="B52" s="584"/>
      <c r="C52" s="780"/>
      <c r="D52" s="781"/>
      <c r="E52" s="781"/>
      <c r="F52" s="781"/>
      <c r="G52" s="782"/>
      <c r="H52" s="584"/>
      <c r="I52" s="529"/>
      <c r="J52" s="529"/>
      <c r="K52" s="529"/>
      <c r="L52" s="530"/>
      <c r="M52" s="531"/>
      <c r="N52" s="531"/>
      <c r="O52" s="531"/>
      <c r="P52" s="531"/>
      <c r="Q52" s="531"/>
      <c r="R52" s="531"/>
      <c r="S52" s="531"/>
      <c r="T52" s="531"/>
      <c r="U52" s="531"/>
      <c r="V52" s="531"/>
      <c r="W52" s="531"/>
      <c r="X52" s="531"/>
      <c r="Y52" s="531"/>
      <c r="Z52" s="531"/>
      <c r="AA52" s="531"/>
      <c r="AB52" s="531"/>
      <c r="AC52" s="531"/>
      <c r="AD52" s="531"/>
      <c r="AE52" s="531"/>
      <c r="AF52" s="531"/>
    </row>
    <row r="53" spans="1:32" ht="12.75" customHeight="1">
      <c r="A53" s="588"/>
      <c r="B53" s="584"/>
      <c r="C53" s="780"/>
      <c r="D53" s="781"/>
      <c r="E53" s="781"/>
      <c r="F53" s="781"/>
      <c r="G53" s="782"/>
      <c r="H53" s="584"/>
      <c r="I53" s="529"/>
      <c r="J53" s="529"/>
      <c r="K53" s="529"/>
      <c r="L53" s="530"/>
      <c r="M53" s="531"/>
      <c r="N53" s="531"/>
      <c r="O53" s="531"/>
      <c r="P53" s="531"/>
      <c r="Q53" s="531"/>
      <c r="R53" s="531"/>
      <c r="S53" s="531"/>
      <c r="T53" s="531"/>
      <c r="U53" s="531"/>
      <c r="V53" s="531"/>
      <c r="W53" s="531"/>
      <c r="X53" s="531"/>
      <c r="Y53" s="531"/>
      <c r="Z53" s="531"/>
      <c r="AA53" s="531"/>
      <c r="AB53" s="531"/>
      <c r="AC53" s="531"/>
      <c r="AD53" s="531"/>
      <c r="AE53" s="531"/>
      <c r="AF53" s="531"/>
    </row>
    <row r="54" spans="1:32" ht="12.75" customHeight="1">
      <c r="A54" s="588"/>
      <c r="B54" s="584"/>
      <c r="C54" s="780"/>
      <c r="D54" s="781"/>
      <c r="E54" s="781"/>
      <c r="F54" s="781"/>
      <c r="G54" s="782"/>
      <c r="H54" s="584"/>
      <c r="I54" s="529"/>
      <c r="J54" s="529"/>
      <c r="K54" s="529"/>
      <c r="L54" s="530"/>
      <c r="M54" s="531"/>
      <c r="N54" s="531"/>
      <c r="O54" s="531"/>
      <c r="P54" s="531"/>
      <c r="Q54" s="531"/>
      <c r="R54" s="531"/>
      <c r="S54" s="531"/>
      <c r="T54" s="531"/>
      <c r="U54" s="531"/>
      <c r="V54" s="531"/>
      <c r="W54" s="531"/>
      <c r="X54" s="531"/>
      <c r="Y54" s="531"/>
      <c r="Z54" s="531"/>
      <c r="AA54" s="531"/>
      <c r="AB54" s="531"/>
      <c r="AC54" s="531"/>
      <c r="AD54" s="531"/>
      <c r="AE54" s="531"/>
      <c r="AF54" s="531"/>
    </row>
    <row r="55" spans="1:32" ht="12.75" customHeight="1">
      <c r="A55" s="588"/>
      <c r="B55" s="584"/>
      <c r="C55" s="780"/>
      <c r="D55" s="781"/>
      <c r="E55" s="781"/>
      <c r="F55" s="781"/>
      <c r="G55" s="782"/>
      <c r="H55" s="584"/>
      <c r="I55" s="529"/>
      <c r="J55" s="529"/>
      <c r="K55" s="529"/>
      <c r="L55" s="530"/>
      <c r="M55" s="531"/>
      <c r="N55" s="531"/>
      <c r="O55" s="531"/>
      <c r="P55" s="531"/>
      <c r="Q55" s="531"/>
      <c r="R55" s="531"/>
      <c r="S55" s="531"/>
      <c r="T55" s="531"/>
      <c r="U55" s="531"/>
      <c r="V55" s="531"/>
      <c r="W55" s="531"/>
      <c r="X55" s="531"/>
      <c r="Y55" s="531"/>
      <c r="Z55" s="531"/>
      <c r="AA55" s="531"/>
      <c r="AB55" s="531"/>
      <c r="AC55" s="531"/>
      <c r="AD55" s="531"/>
      <c r="AE55" s="531"/>
      <c r="AF55" s="531"/>
    </row>
    <row r="56" spans="1:32" ht="12.75" customHeight="1">
      <c r="A56" s="588"/>
      <c r="B56" s="584"/>
      <c r="C56" s="780"/>
      <c r="D56" s="781"/>
      <c r="E56" s="781"/>
      <c r="F56" s="781"/>
      <c r="G56" s="782"/>
      <c r="H56" s="570"/>
      <c r="I56" s="529"/>
      <c r="J56" s="529"/>
      <c r="K56" s="529"/>
      <c r="L56" s="530"/>
      <c r="M56" s="531"/>
      <c r="N56" s="531"/>
      <c r="O56" s="531"/>
      <c r="P56" s="531"/>
      <c r="Q56" s="531"/>
      <c r="R56" s="531"/>
      <c r="S56" s="531"/>
      <c r="T56" s="531"/>
      <c r="U56" s="531"/>
      <c r="V56" s="531"/>
      <c r="W56" s="531"/>
      <c r="X56" s="531"/>
      <c r="Y56" s="531"/>
      <c r="Z56" s="531"/>
      <c r="AA56" s="531"/>
      <c r="AB56" s="531"/>
      <c r="AC56" s="531"/>
      <c r="AD56" s="531"/>
      <c r="AE56" s="531"/>
      <c r="AF56" s="531"/>
    </row>
    <row r="57" spans="1:32" ht="12.75" customHeight="1">
      <c r="A57" s="588"/>
      <c r="B57" s="584"/>
      <c r="C57" s="780"/>
      <c r="D57" s="781"/>
      <c r="E57" s="781"/>
      <c r="F57" s="781"/>
      <c r="G57" s="782"/>
      <c r="H57" s="592"/>
      <c r="I57" s="529"/>
      <c r="J57" s="529"/>
      <c r="K57" s="529"/>
      <c r="L57" s="530"/>
      <c r="M57" s="531"/>
      <c r="N57" s="531"/>
      <c r="O57" s="531"/>
      <c r="P57" s="531"/>
      <c r="Q57" s="531"/>
      <c r="R57" s="531"/>
      <c r="S57" s="531"/>
      <c r="T57" s="531"/>
      <c r="U57" s="531"/>
      <c r="V57" s="531"/>
      <c r="W57" s="531"/>
      <c r="X57" s="531"/>
      <c r="Y57" s="531"/>
      <c r="Z57" s="531"/>
      <c r="AA57" s="531"/>
      <c r="AB57" s="531"/>
      <c r="AC57" s="531"/>
      <c r="AD57" s="531"/>
      <c r="AE57" s="531"/>
      <c r="AF57" s="531"/>
    </row>
    <row r="58" spans="1:32" ht="12.75" customHeight="1">
      <c r="A58" s="588"/>
      <c r="B58" s="584"/>
      <c r="C58" s="780"/>
      <c r="D58" s="781"/>
      <c r="E58" s="781"/>
      <c r="F58" s="781"/>
      <c r="G58" s="782"/>
      <c r="H58" s="570"/>
      <c r="I58" s="529"/>
      <c r="J58" s="529"/>
      <c r="K58" s="529"/>
      <c r="L58" s="530"/>
      <c r="M58" s="531"/>
      <c r="N58" s="531"/>
      <c r="O58" s="531"/>
      <c r="P58" s="531"/>
      <c r="Q58" s="531"/>
      <c r="R58" s="531"/>
      <c r="S58" s="531"/>
      <c r="T58" s="531"/>
      <c r="U58" s="531"/>
      <c r="V58" s="531"/>
      <c r="W58" s="531"/>
      <c r="X58" s="531"/>
      <c r="Y58" s="531"/>
      <c r="Z58" s="531"/>
      <c r="AA58" s="531"/>
      <c r="AB58" s="531"/>
      <c r="AC58" s="531"/>
      <c r="AD58" s="531"/>
      <c r="AE58" s="531"/>
      <c r="AF58" s="531"/>
    </row>
    <row r="59" spans="1:32" ht="12.75" customHeight="1" thickBot="1">
      <c r="A59" s="588"/>
      <c r="B59" s="584"/>
      <c r="C59" s="783"/>
      <c r="D59" s="784"/>
      <c r="E59" s="784"/>
      <c r="F59" s="784"/>
      <c r="G59" s="785"/>
      <c r="H59" s="584"/>
      <c r="I59" s="529"/>
      <c r="J59" s="529"/>
      <c r="K59" s="529"/>
      <c r="L59" s="530"/>
      <c r="M59" s="531"/>
      <c r="N59" s="531"/>
      <c r="O59" s="531"/>
      <c r="P59" s="531"/>
      <c r="Q59" s="531"/>
      <c r="R59" s="531"/>
      <c r="S59" s="531"/>
      <c r="T59" s="531"/>
      <c r="U59" s="531"/>
      <c r="V59" s="531"/>
      <c r="W59" s="531"/>
      <c r="X59" s="531"/>
      <c r="Y59" s="531"/>
      <c r="Z59" s="531"/>
      <c r="AA59" s="531"/>
      <c r="AB59" s="531"/>
      <c r="AC59" s="531"/>
      <c r="AD59" s="531"/>
      <c r="AE59" s="531"/>
      <c r="AF59" s="531"/>
    </row>
    <row r="60" spans="1:32" ht="12.75" customHeight="1" thickTop="1">
      <c r="A60" s="588"/>
      <c r="B60" s="584"/>
      <c r="C60" s="593"/>
      <c r="D60" s="593"/>
      <c r="E60" s="593"/>
      <c r="F60" s="593"/>
      <c r="G60" s="593"/>
      <c r="H60" s="584"/>
      <c r="I60" s="529"/>
      <c r="J60" s="529"/>
      <c r="K60" s="529"/>
      <c r="L60" s="530"/>
      <c r="M60" s="531"/>
      <c r="N60" s="531"/>
      <c r="O60" s="531"/>
      <c r="P60" s="531"/>
      <c r="Q60" s="531"/>
      <c r="R60" s="531"/>
      <c r="S60" s="531"/>
      <c r="T60" s="531"/>
      <c r="U60" s="531"/>
      <c r="V60" s="531"/>
      <c r="W60" s="531"/>
      <c r="X60" s="531"/>
      <c r="Y60" s="531"/>
      <c r="Z60" s="531"/>
      <c r="AA60" s="531"/>
      <c r="AB60" s="531"/>
      <c r="AC60" s="531"/>
      <c r="AD60" s="531"/>
      <c r="AE60" s="531"/>
      <c r="AF60" s="531"/>
    </row>
    <row r="61" spans="1:32" ht="13.5" customHeight="1" thickBot="1">
      <c r="A61" s="594"/>
      <c r="B61" s="595"/>
      <c r="C61" s="596"/>
      <c r="D61" s="596"/>
      <c r="E61" s="596"/>
      <c r="F61" s="596"/>
      <c r="G61" s="596"/>
      <c r="H61" s="595"/>
      <c r="I61" s="597"/>
      <c r="J61" s="597"/>
      <c r="K61" s="597"/>
      <c r="L61" s="598"/>
      <c r="M61" s="531"/>
      <c r="N61" s="531"/>
      <c r="O61" s="531"/>
      <c r="Q61" s="599"/>
    </row>
    <row r="62" spans="1:32" ht="12.75" customHeight="1">
      <c r="A62" s="600"/>
      <c r="B62" s="600"/>
      <c r="C62" s="601"/>
      <c r="D62" s="602"/>
      <c r="E62" s="602"/>
      <c r="F62" s="602"/>
      <c r="G62" s="602"/>
      <c r="H62" s="603"/>
      <c r="I62" s="600"/>
      <c r="J62" s="600"/>
      <c r="K62" s="600"/>
      <c r="L62" s="600"/>
      <c r="M62" s="531"/>
      <c r="N62" s="531"/>
      <c r="O62" s="531"/>
    </row>
    <row r="63" spans="1:32" ht="12.75" customHeight="1">
      <c r="A63" s="531"/>
      <c r="B63" s="604"/>
      <c r="C63" s="605"/>
      <c r="D63" s="606"/>
      <c r="E63" s="606"/>
      <c r="F63" s="606"/>
      <c r="G63" s="606"/>
      <c r="H63" s="607"/>
      <c r="I63" s="604"/>
      <c r="J63" s="604"/>
      <c r="K63" s="604"/>
      <c r="L63" s="604"/>
      <c r="M63" s="531"/>
      <c r="N63" s="531"/>
      <c r="O63" s="531"/>
    </row>
    <row r="64" spans="1:32" ht="13.5" customHeight="1">
      <c r="A64" s="531"/>
      <c r="B64" s="604"/>
      <c r="C64" s="605"/>
      <c r="D64" s="606"/>
      <c r="E64" s="606"/>
      <c r="F64" s="606"/>
      <c r="G64" s="606"/>
      <c r="H64" s="607"/>
      <c r="I64" s="604"/>
      <c r="J64" s="604"/>
      <c r="K64" s="604"/>
      <c r="L64" s="604"/>
      <c r="M64" s="531"/>
      <c r="N64" s="531"/>
      <c r="O64" s="531"/>
    </row>
    <row r="65" spans="1:15" ht="15">
      <c r="A65" s="531"/>
      <c r="B65" s="531"/>
      <c r="C65" s="608"/>
      <c r="D65" s="606"/>
      <c r="E65" s="606"/>
      <c r="F65" s="606"/>
      <c r="G65" s="606"/>
      <c r="H65" s="609"/>
      <c r="I65" s="531"/>
      <c r="J65" s="531"/>
      <c r="K65" s="531"/>
      <c r="L65" s="531"/>
      <c r="M65" s="531"/>
      <c r="N65" s="531"/>
      <c r="O65" s="531"/>
    </row>
    <row r="66" spans="1:15" ht="15">
      <c r="A66" s="531"/>
      <c r="B66" s="531"/>
      <c r="C66" s="608"/>
      <c r="D66" s="606"/>
      <c r="E66" s="606"/>
      <c r="F66" s="606"/>
      <c r="G66" s="606"/>
      <c r="H66" s="609"/>
      <c r="I66" s="531"/>
      <c r="J66" s="531"/>
      <c r="K66" s="531"/>
      <c r="L66" s="531"/>
      <c r="M66" s="531"/>
      <c r="N66" s="531"/>
      <c r="O66" s="531"/>
    </row>
    <row r="67" spans="1:15">
      <c r="A67" s="531"/>
      <c r="B67" s="531"/>
      <c r="C67" s="608"/>
      <c r="D67" s="605"/>
      <c r="E67" s="605"/>
      <c r="F67" s="605"/>
      <c r="G67" s="605"/>
      <c r="H67" s="609"/>
      <c r="I67" s="531"/>
      <c r="J67" s="531"/>
      <c r="K67" s="531"/>
      <c r="L67" s="531"/>
      <c r="M67" s="531"/>
      <c r="N67" s="531"/>
      <c r="O67" s="531"/>
    </row>
    <row r="68" spans="1:15">
      <c r="A68" s="531"/>
      <c r="B68" s="531"/>
      <c r="C68" s="609"/>
      <c r="D68" s="605"/>
      <c r="E68" s="610"/>
      <c r="F68" s="610"/>
      <c r="G68" s="605"/>
      <c r="H68" s="609"/>
      <c r="I68" s="531"/>
      <c r="J68" s="531"/>
      <c r="K68" s="531"/>
      <c r="L68" s="531"/>
      <c r="M68" s="531"/>
      <c r="N68" s="531"/>
      <c r="O68" s="531"/>
    </row>
    <row r="69" spans="1:15" ht="13.5" customHeight="1">
      <c r="A69" s="531"/>
      <c r="B69" s="531"/>
      <c r="C69" s="609"/>
      <c r="D69" s="605"/>
      <c r="E69" s="610"/>
      <c r="F69" s="610"/>
      <c r="G69" s="605"/>
      <c r="H69" s="609"/>
      <c r="I69" s="531"/>
      <c r="J69" s="531"/>
      <c r="K69" s="531"/>
      <c r="L69" s="531"/>
      <c r="M69" s="531"/>
      <c r="N69" s="531"/>
      <c r="O69" s="531"/>
    </row>
    <row r="70" spans="1:15" ht="12.75" customHeight="1">
      <c r="A70" s="531"/>
      <c r="B70" s="531"/>
      <c r="C70" s="609"/>
      <c r="D70" s="608"/>
      <c r="E70" s="611"/>
      <c r="F70" s="611"/>
      <c r="G70" s="608"/>
      <c r="H70" s="609"/>
      <c r="I70" s="531"/>
      <c r="J70" s="531"/>
      <c r="K70" s="531"/>
      <c r="L70" s="531"/>
      <c r="M70" s="531"/>
      <c r="N70" s="531"/>
      <c r="O70" s="531"/>
    </row>
    <row r="71" spans="1:15" ht="12.75" customHeight="1">
      <c r="A71" s="531"/>
      <c r="B71" s="531"/>
      <c r="C71" s="609"/>
      <c r="D71" s="608"/>
      <c r="E71" s="608"/>
      <c r="F71" s="608"/>
      <c r="G71" s="608"/>
      <c r="H71" s="531"/>
      <c r="I71" s="531"/>
      <c r="J71" s="531"/>
      <c r="K71" s="531"/>
      <c r="L71" s="531"/>
      <c r="M71" s="531"/>
      <c r="N71" s="531"/>
      <c r="O71" s="531"/>
    </row>
    <row r="72" spans="1:15" ht="12.75" customHeight="1">
      <c r="A72" s="531"/>
      <c r="B72" s="531"/>
      <c r="C72" s="531"/>
      <c r="D72" s="608"/>
      <c r="E72" s="608"/>
      <c r="F72" s="608"/>
      <c r="G72" s="608"/>
      <c r="H72" s="531"/>
      <c r="I72" s="531"/>
      <c r="J72" s="531"/>
      <c r="K72" s="531"/>
      <c r="L72" s="531"/>
      <c r="M72" s="531"/>
      <c r="N72" s="531"/>
      <c r="O72" s="531"/>
    </row>
    <row r="73" spans="1:15" ht="12.75" customHeight="1">
      <c r="A73" s="531"/>
      <c r="B73" s="531"/>
      <c r="C73" s="531"/>
      <c r="D73" s="609"/>
      <c r="E73" s="609"/>
      <c r="F73" s="609"/>
      <c r="G73" s="609"/>
      <c r="H73" s="531"/>
      <c r="I73" s="531"/>
      <c r="J73" s="531"/>
      <c r="K73" s="531"/>
      <c r="L73" s="531"/>
      <c r="M73" s="531"/>
      <c r="N73" s="531"/>
      <c r="O73" s="531"/>
    </row>
    <row r="74" spans="1:15" ht="12.75" customHeight="1">
      <c r="A74" s="531"/>
      <c r="B74" s="531"/>
      <c r="C74" s="531"/>
      <c r="D74" s="609"/>
      <c r="E74" s="609"/>
      <c r="F74" s="609"/>
      <c r="G74" s="609"/>
      <c r="H74" s="531"/>
      <c r="I74" s="531"/>
      <c r="J74" s="531"/>
      <c r="K74" s="531"/>
      <c r="L74" s="531"/>
      <c r="M74" s="531"/>
      <c r="N74" s="531"/>
      <c r="O74" s="531"/>
    </row>
    <row r="75" spans="1:15" ht="12.75" customHeight="1">
      <c r="A75" s="531"/>
      <c r="B75" s="531"/>
      <c r="C75" s="531"/>
      <c r="D75" s="609"/>
      <c r="E75" s="609"/>
      <c r="F75" s="609"/>
      <c r="G75" s="609"/>
      <c r="H75" s="531"/>
      <c r="I75" s="531"/>
      <c r="J75" s="531"/>
      <c r="K75" s="531"/>
      <c r="L75" s="531"/>
      <c r="M75" s="531"/>
      <c r="N75" s="531"/>
      <c r="O75" s="531"/>
    </row>
    <row r="76" spans="1:15" ht="12.75" customHeight="1">
      <c r="A76" s="531"/>
      <c r="B76" s="531"/>
      <c r="C76" s="531"/>
      <c r="D76" s="609"/>
      <c r="E76" s="609"/>
      <c r="F76" s="609"/>
      <c r="G76" s="609"/>
      <c r="H76" s="531"/>
      <c r="I76" s="531"/>
      <c r="J76" s="531"/>
      <c r="K76" s="531"/>
      <c r="L76" s="531"/>
      <c r="M76" s="531"/>
      <c r="N76" s="531"/>
      <c r="O76" s="531"/>
    </row>
    <row r="77" spans="1:15" ht="12.75" customHeight="1">
      <c r="A77" s="531"/>
      <c r="B77" s="531"/>
      <c r="C77" s="531"/>
      <c r="D77" s="609"/>
      <c r="E77" s="609"/>
      <c r="F77" s="609"/>
      <c r="G77" s="609"/>
      <c r="H77" s="531"/>
      <c r="I77" s="531"/>
      <c r="J77" s="531"/>
      <c r="K77" s="531"/>
      <c r="L77" s="531"/>
      <c r="M77" s="531"/>
      <c r="N77" s="531"/>
      <c r="O77" s="531"/>
    </row>
    <row r="78" spans="1:15" ht="12.75" customHeight="1">
      <c r="A78" s="531"/>
      <c r="B78" s="531"/>
      <c r="C78" s="531"/>
      <c r="D78" s="531"/>
      <c r="E78" s="531"/>
      <c r="F78" s="531"/>
      <c r="G78" s="531"/>
      <c r="H78" s="531"/>
      <c r="I78" s="531"/>
      <c r="J78" s="531"/>
      <c r="K78" s="531"/>
      <c r="L78" s="531"/>
      <c r="M78" s="531"/>
      <c r="N78" s="531"/>
      <c r="O78" s="531"/>
    </row>
    <row r="79" spans="1:15" ht="12.75" customHeight="1">
      <c r="A79" s="531"/>
      <c r="B79" s="531"/>
      <c r="C79" s="531"/>
      <c r="D79" s="531"/>
      <c r="E79" s="531"/>
      <c r="F79" s="531"/>
      <c r="G79" s="531"/>
      <c r="H79" s="531"/>
      <c r="I79" s="531"/>
      <c r="J79" s="531"/>
      <c r="K79" s="531"/>
      <c r="L79" s="531"/>
      <c r="M79" s="531"/>
      <c r="N79" s="531"/>
      <c r="O79" s="531"/>
    </row>
    <row r="80" spans="1:15" ht="12.75" customHeight="1">
      <c r="A80" s="531"/>
      <c r="B80" s="531"/>
      <c r="C80" s="531"/>
      <c r="D80" s="531"/>
      <c r="E80" s="531"/>
      <c r="F80" s="531"/>
      <c r="G80" s="531"/>
      <c r="H80" s="531"/>
      <c r="I80" s="531"/>
      <c r="J80" s="531"/>
      <c r="K80" s="531"/>
      <c r="L80" s="531"/>
      <c r="M80" s="531"/>
      <c r="N80" s="531"/>
      <c r="O80" s="531"/>
    </row>
    <row r="81" spans="1:15" ht="12.75" customHeight="1">
      <c r="A81" s="531"/>
      <c r="B81" s="531"/>
      <c r="C81" s="531"/>
      <c r="D81" s="531"/>
      <c r="E81" s="531"/>
      <c r="F81" s="531"/>
      <c r="G81" s="531"/>
      <c r="H81" s="531"/>
      <c r="I81" s="531"/>
      <c r="J81" s="531"/>
      <c r="K81" s="531"/>
      <c r="L81" s="531"/>
      <c r="M81" s="531"/>
      <c r="N81" s="531"/>
      <c r="O81" s="531"/>
    </row>
    <row r="82" spans="1:15" ht="12.75" customHeight="1">
      <c r="A82" s="531"/>
      <c r="B82" s="531"/>
      <c r="C82" s="531"/>
      <c r="D82" s="531"/>
      <c r="E82" s="531"/>
      <c r="F82" s="531"/>
      <c r="G82" s="531"/>
      <c r="H82" s="531"/>
      <c r="I82" s="531"/>
      <c r="J82" s="531"/>
      <c r="K82" s="531"/>
      <c r="L82" s="531"/>
      <c r="M82" s="531"/>
      <c r="N82" s="531"/>
      <c r="O82" s="531"/>
    </row>
    <row r="83" spans="1:15" ht="12.75" customHeight="1">
      <c r="A83" s="531"/>
      <c r="B83" s="531"/>
      <c r="C83" s="531"/>
      <c r="D83" s="531"/>
      <c r="E83" s="531"/>
      <c r="F83" s="531"/>
      <c r="G83" s="531"/>
      <c r="H83" s="531"/>
      <c r="I83" s="531"/>
      <c r="J83" s="531"/>
      <c r="K83" s="531"/>
      <c r="L83" s="531"/>
      <c r="M83" s="531"/>
      <c r="N83" s="531"/>
      <c r="O83" s="531"/>
    </row>
    <row r="84" spans="1:15" ht="12.75" customHeight="1">
      <c r="A84" s="531"/>
      <c r="B84" s="531"/>
      <c r="C84" s="531"/>
      <c r="D84" s="531"/>
      <c r="E84" s="531"/>
      <c r="F84" s="531"/>
      <c r="G84" s="531"/>
      <c r="H84" s="531"/>
      <c r="I84" s="531"/>
      <c r="J84" s="531"/>
      <c r="K84" s="531"/>
      <c r="L84" s="531"/>
      <c r="M84" s="531"/>
      <c r="N84" s="531"/>
      <c r="O84" s="531"/>
    </row>
    <row r="85" spans="1:15" ht="12.75" customHeight="1">
      <c r="A85" s="531"/>
      <c r="B85" s="531"/>
      <c r="C85" s="531"/>
      <c r="D85" s="531"/>
      <c r="E85" s="531"/>
      <c r="F85" s="531"/>
      <c r="G85" s="531"/>
      <c r="H85" s="531"/>
      <c r="I85" s="531"/>
      <c r="J85" s="531"/>
      <c r="K85" s="531"/>
      <c r="L85" s="531"/>
      <c r="M85" s="531"/>
      <c r="N85" s="531"/>
      <c r="O85" s="531"/>
    </row>
    <row r="86" spans="1:15" ht="12.75" customHeight="1">
      <c r="A86" s="531"/>
      <c r="B86" s="531"/>
      <c r="C86" s="531"/>
      <c r="D86" s="531"/>
      <c r="E86" s="531"/>
      <c r="F86" s="531"/>
      <c r="G86" s="531"/>
      <c r="H86" s="531"/>
      <c r="I86" s="531"/>
      <c r="J86" s="531"/>
      <c r="K86" s="531"/>
      <c r="L86" s="531"/>
      <c r="M86" s="531"/>
      <c r="N86" s="531"/>
      <c r="O86" s="531"/>
    </row>
    <row r="87" spans="1:15" ht="12.75" customHeight="1">
      <c r="A87" s="531"/>
      <c r="B87" s="531"/>
      <c r="C87" s="531"/>
      <c r="D87" s="531"/>
      <c r="E87" s="531"/>
      <c r="F87" s="531"/>
      <c r="G87" s="531"/>
      <c r="H87" s="531"/>
      <c r="I87" s="531"/>
      <c r="J87" s="531"/>
      <c r="K87" s="531"/>
      <c r="L87" s="531"/>
      <c r="M87" s="531"/>
      <c r="N87" s="531"/>
      <c r="O87" s="531"/>
    </row>
    <row r="88" spans="1:15" ht="12.75" customHeight="1">
      <c r="A88" s="531"/>
      <c r="B88" s="531"/>
      <c r="C88" s="531"/>
      <c r="D88" s="531"/>
      <c r="E88" s="531"/>
      <c r="F88" s="531"/>
      <c r="G88" s="531"/>
      <c r="H88" s="531"/>
      <c r="I88" s="531"/>
      <c r="J88" s="531"/>
      <c r="K88" s="531"/>
      <c r="L88" s="531"/>
      <c r="M88" s="531"/>
      <c r="N88" s="531"/>
      <c r="O88" s="531"/>
    </row>
    <row r="89" spans="1:15" ht="12.75" customHeight="1">
      <c r="A89" s="531"/>
      <c r="B89" s="531"/>
      <c r="C89" s="531"/>
      <c r="D89" s="531"/>
      <c r="E89" s="531"/>
      <c r="F89" s="531"/>
      <c r="G89" s="531"/>
      <c r="H89" s="531"/>
      <c r="I89" s="531"/>
      <c r="J89" s="531"/>
      <c r="K89" s="531"/>
      <c r="L89" s="531"/>
      <c r="M89" s="531"/>
      <c r="N89" s="531"/>
      <c r="O89" s="531"/>
    </row>
    <row r="90" spans="1:15" ht="12.75" customHeight="1">
      <c r="A90" s="531"/>
      <c r="B90" s="531"/>
      <c r="C90" s="531"/>
      <c r="D90" s="531"/>
      <c r="E90" s="531"/>
      <c r="F90" s="531"/>
      <c r="G90" s="531"/>
      <c r="H90" s="531"/>
      <c r="I90" s="531"/>
      <c r="J90" s="531"/>
      <c r="K90" s="531"/>
      <c r="L90" s="531"/>
      <c r="M90" s="531"/>
      <c r="N90" s="531"/>
      <c r="O90" s="531"/>
    </row>
    <row r="91" spans="1:15" ht="12.75" customHeight="1">
      <c r="A91" s="531"/>
      <c r="B91" s="531"/>
      <c r="C91" s="531"/>
      <c r="D91" s="531"/>
      <c r="E91" s="531"/>
      <c r="F91" s="531"/>
      <c r="G91" s="531"/>
      <c r="H91" s="531"/>
      <c r="I91" s="531"/>
      <c r="J91" s="531"/>
      <c r="K91" s="531"/>
      <c r="L91" s="531"/>
      <c r="M91" s="531"/>
      <c r="N91" s="531"/>
      <c r="O91" s="531"/>
    </row>
    <row r="92" spans="1:15" ht="12.75" customHeight="1">
      <c r="A92" s="531"/>
      <c r="B92" s="531"/>
      <c r="C92" s="531"/>
      <c r="D92" s="531"/>
      <c r="E92" s="531"/>
      <c r="F92" s="531"/>
      <c r="G92" s="531"/>
      <c r="H92" s="531"/>
      <c r="I92" s="531"/>
      <c r="J92" s="531"/>
      <c r="K92" s="531"/>
      <c r="L92" s="531"/>
      <c r="M92" s="531"/>
      <c r="N92" s="531"/>
      <c r="O92" s="531"/>
    </row>
    <row r="93" spans="1:15" ht="13.5" customHeight="1">
      <c r="A93" s="531"/>
      <c r="B93" s="531"/>
      <c r="C93" s="531"/>
      <c r="D93" s="531"/>
      <c r="E93" s="531"/>
      <c r="F93" s="531"/>
      <c r="G93" s="531"/>
      <c r="H93" s="531"/>
      <c r="I93" s="531"/>
      <c r="J93" s="531"/>
      <c r="K93" s="531"/>
      <c r="L93" s="531"/>
      <c r="M93" s="531"/>
      <c r="N93" s="531"/>
      <c r="O93" s="531"/>
    </row>
    <row r="94" spans="1:15">
      <c r="A94" s="531"/>
      <c r="B94" s="531"/>
      <c r="C94" s="531"/>
      <c r="D94" s="531"/>
      <c r="E94" s="531"/>
      <c r="F94" s="531"/>
      <c r="G94" s="531"/>
      <c r="H94" s="531"/>
      <c r="I94" s="531"/>
      <c r="J94" s="531"/>
      <c r="K94" s="531"/>
      <c r="L94" s="531"/>
      <c r="M94" s="531"/>
      <c r="N94" s="531"/>
      <c r="O94" s="531"/>
    </row>
    <row r="95" spans="1:15">
      <c r="A95" s="531"/>
      <c r="B95" s="531"/>
      <c r="C95" s="531"/>
      <c r="D95" s="531"/>
      <c r="E95" s="531"/>
      <c r="F95" s="531"/>
      <c r="G95" s="531"/>
      <c r="H95" s="531"/>
      <c r="I95" s="531"/>
      <c r="J95" s="531"/>
      <c r="K95" s="531"/>
      <c r="L95" s="531"/>
      <c r="M95" s="531"/>
      <c r="N95" s="531"/>
      <c r="O95" s="531"/>
    </row>
    <row r="96" spans="1:15">
      <c r="A96" s="531"/>
      <c r="B96" s="531"/>
      <c r="C96" s="531"/>
      <c r="D96" s="531"/>
      <c r="E96" s="531"/>
      <c r="F96" s="531"/>
      <c r="G96" s="531"/>
      <c r="H96" s="531"/>
      <c r="I96" s="531"/>
      <c r="J96" s="531"/>
      <c r="K96" s="531"/>
      <c r="L96" s="531"/>
      <c r="M96" s="531"/>
      <c r="N96" s="531"/>
      <c r="O96" s="531"/>
    </row>
    <row r="97" spans="1:15">
      <c r="A97" s="531"/>
      <c r="B97" s="531"/>
      <c r="C97" s="531"/>
      <c r="D97" s="531"/>
      <c r="E97" s="531"/>
      <c r="F97" s="531"/>
      <c r="G97" s="531"/>
      <c r="H97" s="531"/>
      <c r="I97" s="531"/>
      <c r="J97" s="531"/>
      <c r="K97" s="531"/>
      <c r="L97" s="531"/>
      <c r="M97" s="531"/>
      <c r="N97" s="531"/>
      <c r="O97" s="531"/>
    </row>
    <row r="98" spans="1:15">
      <c r="A98" s="531"/>
      <c r="B98" s="531"/>
      <c r="C98" s="531"/>
      <c r="D98" s="531"/>
      <c r="E98" s="531"/>
      <c r="F98" s="531"/>
      <c r="G98" s="531"/>
      <c r="H98" s="531"/>
      <c r="I98" s="531"/>
      <c r="J98" s="531"/>
      <c r="K98" s="531"/>
      <c r="L98" s="531"/>
      <c r="M98" s="531"/>
      <c r="N98" s="531"/>
      <c r="O98" s="531"/>
    </row>
    <row r="99" spans="1:15">
      <c r="A99" s="531"/>
      <c r="B99" s="531"/>
      <c r="C99" s="531"/>
      <c r="D99" s="531"/>
      <c r="E99" s="531"/>
      <c r="F99" s="531"/>
      <c r="G99" s="531"/>
      <c r="H99" s="531"/>
      <c r="I99" s="531"/>
      <c r="J99" s="531"/>
      <c r="K99" s="531"/>
      <c r="L99" s="531"/>
      <c r="M99" s="531"/>
      <c r="N99" s="531"/>
      <c r="O99" s="531"/>
    </row>
    <row r="100" spans="1:15">
      <c r="A100" s="531"/>
      <c r="B100" s="531"/>
      <c r="C100" s="531"/>
      <c r="D100" s="531"/>
      <c r="E100" s="531"/>
      <c r="F100" s="531"/>
      <c r="G100" s="531"/>
      <c r="H100" s="531"/>
      <c r="I100" s="531"/>
      <c r="J100" s="531"/>
      <c r="K100" s="531"/>
      <c r="L100" s="531"/>
      <c r="M100" s="531"/>
      <c r="N100" s="531"/>
      <c r="O100" s="531"/>
    </row>
    <row r="101" spans="1:15">
      <c r="A101" s="531"/>
      <c r="B101" s="531"/>
      <c r="C101" s="531"/>
      <c r="D101" s="531"/>
      <c r="E101" s="531"/>
      <c r="F101" s="531"/>
      <c r="G101" s="531"/>
      <c r="H101" s="531"/>
      <c r="I101" s="531"/>
      <c r="J101" s="531"/>
      <c r="K101" s="531"/>
      <c r="L101" s="531"/>
      <c r="M101" s="531"/>
      <c r="N101" s="531"/>
      <c r="O101" s="531"/>
    </row>
    <row r="102" spans="1:15">
      <c r="A102" s="531"/>
      <c r="B102" s="531"/>
      <c r="C102" s="531"/>
      <c r="D102" s="531"/>
      <c r="E102" s="531"/>
      <c r="F102" s="531"/>
      <c r="G102" s="531"/>
      <c r="H102" s="531"/>
      <c r="I102" s="531"/>
      <c r="J102" s="531"/>
      <c r="K102" s="531"/>
      <c r="L102" s="531"/>
      <c r="M102" s="531"/>
      <c r="N102" s="531"/>
      <c r="O102" s="531"/>
    </row>
    <row r="103" spans="1:15">
      <c r="A103" s="531"/>
      <c r="B103" s="531"/>
      <c r="C103" s="531"/>
      <c r="D103" s="531"/>
      <c r="E103" s="531"/>
      <c r="F103" s="531"/>
      <c r="G103" s="531"/>
      <c r="H103" s="531"/>
      <c r="I103" s="531"/>
      <c r="J103" s="531"/>
      <c r="K103" s="531"/>
      <c r="L103" s="531"/>
      <c r="M103" s="531"/>
      <c r="N103" s="531"/>
      <c r="O103" s="531"/>
    </row>
    <row r="104" spans="1:15">
      <c r="A104" s="531"/>
      <c r="B104" s="531"/>
      <c r="C104" s="531"/>
      <c r="D104" s="531"/>
      <c r="E104" s="531"/>
      <c r="F104" s="531"/>
      <c r="G104" s="531"/>
      <c r="H104" s="531"/>
      <c r="I104" s="531"/>
      <c r="J104" s="531"/>
      <c r="K104" s="531"/>
      <c r="L104" s="531"/>
      <c r="M104" s="531"/>
      <c r="N104" s="531"/>
      <c r="O104" s="531"/>
    </row>
    <row r="105" spans="1:15">
      <c r="A105" s="531"/>
      <c r="B105" s="531"/>
      <c r="C105" s="531"/>
      <c r="D105" s="531"/>
      <c r="E105" s="531"/>
      <c r="F105" s="531"/>
      <c r="G105" s="531"/>
      <c r="H105" s="531"/>
      <c r="I105" s="531"/>
      <c r="J105" s="531"/>
      <c r="K105" s="531"/>
      <c r="L105" s="531"/>
      <c r="M105" s="531"/>
      <c r="N105" s="531"/>
      <c r="O105" s="531"/>
    </row>
    <row r="106" spans="1:15">
      <c r="A106" s="531"/>
      <c r="B106" s="531"/>
      <c r="C106" s="531"/>
      <c r="D106" s="531"/>
      <c r="E106" s="531"/>
      <c r="F106" s="531"/>
      <c r="G106" s="531"/>
      <c r="H106" s="531"/>
      <c r="I106" s="531"/>
      <c r="J106" s="531"/>
      <c r="K106" s="531"/>
      <c r="L106" s="531"/>
      <c r="M106" s="531"/>
      <c r="N106" s="531"/>
      <c r="O106" s="531"/>
    </row>
    <row r="107" spans="1:15">
      <c r="A107" s="531"/>
      <c r="B107" s="531"/>
      <c r="C107" s="531"/>
      <c r="D107" s="531"/>
      <c r="E107" s="531"/>
      <c r="F107" s="531"/>
      <c r="G107" s="531"/>
      <c r="H107" s="531"/>
      <c r="I107" s="531"/>
      <c r="J107" s="531"/>
      <c r="K107" s="531"/>
      <c r="L107" s="531"/>
      <c r="M107" s="531"/>
      <c r="N107" s="531"/>
      <c r="O107" s="531"/>
    </row>
    <row r="108" spans="1:15">
      <c r="A108" s="531"/>
      <c r="B108" s="531"/>
      <c r="C108" s="531"/>
      <c r="D108" s="531"/>
      <c r="E108" s="531"/>
      <c r="F108" s="531"/>
      <c r="G108" s="531"/>
      <c r="H108" s="531"/>
      <c r="I108" s="531"/>
      <c r="J108" s="531"/>
      <c r="K108" s="531"/>
      <c r="L108" s="531"/>
      <c r="M108" s="531"/>
      <c r="N108" s="531"/>
      <c r="O108" s="531"/>
    </row>
    <row r="109" spans="1:15">
      <c r="A109" s="531"/>
      <c r="B109" s="531"/>
      <c r="C109" s="531"/>
      <c r="D109" s="531"/>
      <c r="E109" s="531"/>
      <c r="F109" s="531"/>
      <c r="G109" s="531"/>
      <c r="H109" s="531"/>
      <c r="I109" s="531"/>
      <c r="J109" s="531"/>
      <c r="K109" s="531"/>
      <c r="L109" s="531"/>
      <c r="M109" s="531"/>
      <c r="N109" s="531"/>
      <c r="O109" s="531"/>
    </row>
    <row r="110" spans="1:15">
      <c r="A110" s="531"/>
      <c r="B110" s="531"/>
      <c r="C110" s="531"/>
      <c r="D110" s="531"/>
      <c r="E110" s="531"/>
      <c r="F110" s="531"/>
      <c r="G110" s="531"/>
      <c r="H110" s="531"/>
      <c r="I110" s="531"/>
      <c r="J110" s="531"/>
      <c r="K110" s="531"/>
      <c r="L110" s="531"/>
      <c r="M110" s="531"/>
      <c r="N110" s="531"/>
      <c r="O110" s="531"/>
    </row>
    <row r="111" spans="1:15">
      <c r="A111" s="531"/>
      <c r="B111" s="531"/>
      <c r="C111" s="531"/>
      <c r="D111" s="531"/>
      <c r="E111" s="531"/>
      <c r="F111" s="531"/>
      <c r="G111" s="531"/>
      <c r="H111" s="531"/>
      <c r="I111" s="531"/>
      <c r="J111" s="531"/>
      <c r="K111" s="531"/>
      <c r="L111" s="531"/>
      <c r="M111" s="531"/>
      <c r="N111" s="531"/>
      <c r="O111" s="531"/>
    </row>
    <row r="112" spans="1:15">
      <c r="A112" s="531"/>
      <c r="B112" s="531"/>
      <c r="C112" s="531"/>
      <c r="D112" s="531"/>
      <c r="E112" s="531"/>
      <c r="F112" s="531"/>
      <c r="G112" s="531"/>
      <c r="H112" s="531"/>
      <c r="I112" s="531"/>
      <c r="J112" s="531"/>
      <c r="K112" s="531"/>
      <c r="L112" s="531"/>
      <c r="M112" s="531"/>
      <c r="N112" s="531"/>
      <c r="O112" s="531"/>
    </row>
    <row r="113" spans="1:15">
      <c r="A113" s="531"/>
      <c r="B113" s="531"/>
      <c r="C113" s="531"/>
      <c r="D113" s="531"/>
      <c r="E113" s="531"/>
      <c r="F113" s="531"/>
      <c r="G113" s="531"/>
      <c r="H113" s="531"/>
      <c r="I113" s="531"/>
      <c r="J113" s="531"/>
      <c r="K113" s="531"/>
      <c r="L113" s="531"/>
      <c r="M113" s="531"/>
      <c r="N113" s="531"/>
      <c r="O113" s="531"/>
    </row>
    <row r="114" spans="1:15">
      <c r="A114" s="531"/>
      <c r="B114" s="531"/>
      <c r="C114" s="531"/>
      <c r="D114" s="531"/>
      <c r="E114" s="531"/>
      <c r="F114" s="531"/>
      <c r="G114" s="531"/>
      <c r="H114" s="531"/>
      <c r="I114" s="531"/>
      <c r="J114" s="531"/>
      <c r="K114" s="531"/>
      <c r="L114" s="531"/>
      <c r="M114" s="531"/>
      <c r="N114" s="531"/>
      <c r="O114" s="531"/>
    </row>
    <row r="115" spans="1:15">
      <c r="A115" s="531"/>
      <c r="B115" s="531"/>
      <c r="C115" s="531"/>
      <c r="D115" s="531"/>
      <c r="E115" s="531"/>
      <c r="F115" s="531"/>
      <c r="G115" s="531"/>
      <c r="H115" s="531"/>
      <c r="I115" s="531"/>
      <c r="J115" s="531"/>
      <c r="K115" s="531"/>
      <c r="L115" s="531"/>
      <c r="M115" s="531"/>
      <c r="N115" s="531"/>
      <c r="O115" s="531"/>
    </row>
    <row r="116" spans="1:15">
      <c r="A116" s="531"/>
      <c r="B116" s="531"/>
      <c r="C116" s="531"/>
      <c r="D116" s="531"/>
      <c r="E116" s="531"/>
      <c r="F116" s="531"/>
      <c r="G116" s="531"/>
      <c r="H116" s="531"/>
      <c r="I116" s="531"/>
      <c r="J116" s="531"/>
      <c r="K116" s="531"/>
      <c r="L116" s="531"/>
      <c r="M116" s="531"/>
      <c r="N116" s="531"/>
      <c r="O116" s="531"/>
    </row>
    <row r="117" spans="1:15">
      <c r="A117" s="531"/>
      <c r="B117" s="531"/>
      <c r="C117" s="531"/>
      <c r="D117" s="531"/>
      <c r="E117" s="531"/>
      <c r="F117" s="531"/>
      <c r="G117" s="531"/>
      <c r="H117" s="531"/>
      <c r="I117" s="531"/>
      <c r="J117" s="531"/>
      <c r="K117" s="531"/>
      <c r="L117" s="531"/>
      <c r="M117" s="531"/>
      <c r="N117" s="531"/>
      <c r="O117" s="531"/>
    </row>
    <row r="118" spans="1:15">
      <c r="A118" s="531"/>
      <c r="B118" s="531"/>
      <c r="C118" s="531"/>
      <c r="D118" s="531"/>
      <c r="E118" s="531"/>
      <c r="F118" s="531"/>
      <c r="G118" s="531"/>
      <c r="H118" s="531"/>
      <c r="I118" s="531"/>
      <c r="J118" s="531"/>
      <c r="K118" s="531"/>
      <c r="L118" s="531"/>
      <c r="M118" s="531"/>
      <c r="N118" s="531"/>
      <c r="O118" s="531"/>
    </row>
    <row r="119" spans="1:15">
      <c r="A119" s="531"/>
      <c r="B119" s="531"/>
      <c r="C119" s="531"/>
      <c r="D119" s="531"/>
      <c r="E119" s="531"/>
      <c r="F119" s="531"/>
      <c r="G119" s="531"/>
      <c r="H119" s="531"/>
      <c r="I119" s="531"/>
      <c r="J119" s="531"/>
      <c r="K119" s="531"/>
      <c r="L119" s="531"/>
      <c r="M119" s="531"/>
      <c r="N119" s="531"/>
      <c r="O119" s="531"/>
    </row>
    <row r="120" spans="1:15">
      <c r="A120" s="531"/>
      <c r="B120" s="531"/>
      <c r="C120" s="531"/>
      <c r="D120" s="531"/>
      <c r="E120" s="531"/>
      <c r="F120" s="531"/>
      <c r="G120" s="531"/>
      <c r="H120" s="531"/>
      <c r="I120" s="531"/>
      <c r="J120" s="531"/>
      <c r="K120" s="531"/>
      <c r="L120" s="531"/>
      <c r="M120" s="531"/>
      <c r="N120" s="531"/>
      <c r="O120" s="531"/>
    </row>
    <row r="121" spans="1:15">
      <c r="A121" s="531"/>
      <c r="B121" s="531"/>
      <c r="C121" s="531"/>
      <c r="D121" s="531"/>
      <c r="E121" s="531"/>
      <c r="F121" s="531"/>
      <c r="G121" s="531"/>
      <c r="H121" s="531"/>
      <c r="I121" s="531"/>
      <c r="J121" s="531"/>
      <c r="K121" s="531"/>
      <c r="L121" s="531"/>
      <c r="M121" s="531"/>
      <c r="N121" s="531"/>
      <c r="O121" s="531"/>
    </row>
    <row r="122" spans="1:15">
      <c r="A122" s="531"/>
      <c r="B122" s="531"/>
      <c r="C122" s="531"/>
      <c r="D122" s="531"/>
      <c r="E122" s="531"/>
      <c r="F122" s="531"/>
      <c r="G122" s="531"/>
      <c r="H122" s="531"/>
      <c r="I122" s="531"/>
      <c r="J122" s="531"/>
      <c r="K122" s="531"/>
      <c r="L122" s="531"/>
      <c r="M122" s="531"/>
      <c r="N122" s="531"/>
      <c r="O122" s="531"/>
    </row>
    <row r="123" spans="1:15">
      <c r="A123" s="531"/>
      <c r="B123" s="531"/>
      <c r="C123" s="531"/>
      <c r="D123" s="531"/>
      <c r="E123" s="531"/>
      <c r="F123" s="531"/>
      <c r="G123" s="531"/>
      <c r="H123" s="531"/>
      <c r="I123" s="531"/>
      <c r="J123" s="531"/>
      <c r="K123" s="531"/>
      <c r="L123" s="531"/>
      <c r="M123" s="531"/>
      <c r="N123" s="531"/>
      <c r="O123" s="531"/>
    </row>
    <row r="124" spans="1:15">
      <c r="A124" s="531"/>
      <c r="B124" s="531"/>
      <c r="C124" s="531"/>
      <c r="D124" s="531"/>
      <c r="E124" s="531"/>
      <c r="F124" s="531"/>
      <c r="G124" s="531"/>
      <c r="H124" s="531"/>
      <c r="I124" s="531"/>
      <c r="J124" s="531"/>
      <c r="K124" s="531"/>
      <c r="L124" s="531"/>
      <c r="M124" s="531"/>
      <c r="N124" s="531"/>
      <c r="O124" s="531"/>
    </row>
    <row r="125" spans="1:15">
      <c r="A125" s="531"/>
      <c r="B125" s="531"/>
      <c r="C125" s="531"/>
      <c r="D125" s="531"/>
      <c r="E125" s="531"/>
      <c r="F125" s="531"/>
      <c r="G125" s="531"/>
      <c r="H125" s="531"/>
      <c r="I125" s="531"/>
      <c r="J125" s="531"/>
      <c r="K125" s="531"/>
      <c r="L125" s="531"/>
      <c r="M125" s="531"/>
      <c r="N125" s="531"/>
      <c r="O125" s="531"/>
    </row>
    <row r="126" spans="1:15">
      <c r="A126" s="531"/>
      <c r="B126" s="531"/>
      <c r="C126" s="531"/>
      <c r="D126" s="531"/>
      <c r="E126" s="531"/>
      <c r="F126" s="531"/>
      <c r="G126" s="531"/>
      <c r="H126" s="531"/>
      <c r="I126" s="531"/>
      <c r="J126" s="531"/>
      <c r="K126" s="531"/>
      <c r="L126" s="531"/>
      <c r="M126" s="531"/>
      <c r="N126" s="531"/>
      <c r="O126" s="531"/>
    </row>
    <row r="127" spans="1:15">
      <c r="A127" s="531"/>
      <c r="B127" s="531"/>
      <c r="C127" s="531"/>
      <c r="D127" s="531"/>
      <c r="E127" s="531"/>
      <c r="F127" s="531"/>
      <c r="G127" s="531"/>
      <c r="H127" s="531"/>
      <c r="I127" s="531"/>
      <c r="J127" s="531"/>
      <c r="K127" s="531"/>
      <c r="L127" s="531"/>
      <c r="M127" s="531"/>
      <c r="N127" s="531"/>
      <c r="O127" s="531"/>
    </row>
    <row r="128" spans="1:15">
      <c r="A128" s="531"/>
      <c r="B128" s="531"/>
      <c r="C128" s="531"/>
      <c r="D128" s="531"/>
      <c r="E128" s="531"/>
      <c r="F128" s="531"/>
      <c r="G128" s="531"/>
      <c r="H128" s="531"/>
      <c r="I128" s="531"/>
      <c r="J128" s="531"/>
      <c r="K128" s="531"/>
      <c r="L128" s="531"/>
      <c r="M128" s="531"/>
      <c r="N128" s="531"/>
      <c r="O128" s="531"/>
    </row>
    <row r="129" spans="1:15">
      <c r="A129" s="531"/>
      <c r="B129" s="531"/>
      <c r="C129" s="531"/>
      <c r="D129" s="531"/>
      <c r="E129" s="531"/>
      <c r="F129" s="531"/>
      <c r="G129" s="531"/>
      <c r="H129" s="531"/>
      <c r="I129" s="531"/>
      <c r="J129" s="531"/>
      <c r="K129" s="531"/>
      <c r="L129" s="531"/>
      <c r="M129" s="531"/>
      <c r="N129" s="531"/>
      <c r="O129" s="531"/>
    </row>
    <row r="130" spans="1:15">
      <c r="A130" s="531"/>
      <c r="B130" s="531"/>
      <c r="C130" s="531"/>
      <c r="D130" s="531"/>
      <c r="E130" s="531"/>
      <c r="F130" s="531"/>
      <c r="G130" s="531"/>
      <c r="H130" s="531"/>
      <c r="I130" s="531"/>
      <c r="J130" s="531"/>
      <c r="K130" s="531"/>
      <c r="L130" s="531"/>
      <c r="M130" s="531"/>
      <c r="N130" s="531"/>
      <c r="O130" s="531"/>
    </row>
    <row r="131" spans="1:15">
      <c r="A131" s="531"/>
      <c r="B131" s="531"/>
      <c r="C131" s="531"/>
      <c r="D131" s="531"/>
      <c r="E131" s="531"/>
      <c r="F131" s="531"/>
      <c r="G131" s="531"/>
      <c r="H131" s="531"/>
      <c r="I131" s="531"/>
      <c r="J131" s="531"/>
      <c r="K131" s="531"/>
      <c r="L131" s="531"/>
      <c r="M131" s="531"/>
      <c r="N131" s="531"/>
      <c r="O131" s="531"/>
    </row>
    <row r="132" spans="1:15">
      <c r="A132" s="531"/>
      <c r="B132" s="531"/>
      <c r="C132" s="531"/>
      <c r="D132" s="531"/>
      <c r="E132" s="531"/>
      <c r="F132" s="531"/>
      <c r="G132" s="531"/>
      <c r="H132" s="531"/>
      <c r="I132" s="531"/>
      <c r="J132" s="531"/>
      <c r="K132" s="531"/>
      <c r="L132" s="531"/>
      <c r="M132" s="531"/>
      <c r="N132" s="531"/>
      <c r="O132" s="531"/>
    </row>
    <row r="133" spans="1:15">
      <c r="A133" s="531"/>
      <c r="B133" s="531"/>
      <c r="C133" s="531"/>
      <c r="D133" s="531"/>
      <c r="E133" s="531"/>
      <c r="F133" s="531"/>
      <c r="G133" s="531"/>
      <c r="H133" s="531"/>
      <c r="I133" s="531"/>
      <c r="J133" s="531"/>
      <c r="K133" s="531"/>
      <c r="L133" s="531"/>
      <c r="M133" s="531"/>
      <c r="N133" s="531"/>
      <c r="O133" s="531"/>
    </row>
    <row r="134" spans="1:15">
      <c r="A134" s="531"/>
      <c r="B134" s="531"/>
      <c r="C134" s="531"/>
      <c r="D134" s="531"/>
      <c r="E134" s="531"/>
      <c r="F134" s="531"/>
      <c r="G134" s="531"/>
      <c r="H134" s="531"/>
      <c r="I134" s="531"/>
      <c r="J134" s="531"/>
      <c r="K134" s="531"/>
      <c r="L134" s="531"/>
      <c r="M134" s="531"/>
      <c r="N134" s="531"/>
      <c r="O134" s="531"/>
    </row>
    <row r="135" spans="1:15">
      <c r="A135" s="531"/>
      <c r="B135" s="531"/>
      <c r="C135" s="531"/>
      <c r="D135" s="531"/>
      <c r="E135" s="531"/>
      <c r="F135" s="531"/>
      <c r="G135" s="531"/>
      <c r="H135" s="531"/>
      <c r="I135" s="531"/>
      <c r="J135" s="531"/>
      <c r="K135" s="531"/>
      <c r="L135" s="531"/>
      <c r="M135" s="531"/>
      <c r="N135" s="531"/>
      <c r="O135" s="531"/>
    </row>
    <row r="136" spans="1:15">
      <c r="A136" s="531"/>
      <c r="B136" s="531"/>
      <c r="C136" s="531"/>
      <c r="D136" s="531"/>
      <c r="E136" s="531"/>
      <c r="F136" s="531"/>
      <c r="G136" s="531"/>
      <c r="H136" s="531"/>
      <c r="I136" s="531"/>
      <c r="J136" s="531"/>
      <c r="K136" s="531"/>
      <c r="L136" s="531"/>
      <c r="M136" s="531"/>
      <c r="N136" s="531"/>
      <c r="O136" s="531"/>
    </row>
    <row r="137" spans="1:15">
      <c r="A137" s="531"/>
      <c r="B137" s="531"/>
      <c r="C137" s="531"/>
      <c r="D137" s="531"/>
      <c r="E137" s="531"/>
      <c r="F137" s="531"/>
      <c r="G137" s="531"/>
      <c r="H137" s="531"/>
      <c r="I137" s="531"/>
      <c r="J137" s="531"/>
      <c r="K137" s="531"/>
      <c r="L137" s="531"/>
      <c r="M137" s="531"/>
      <c r="N137" s="531"/>
      <c r="O137" s="531"/>
    </row>
    <row r="138" spans="1:15">
      <c r="A138" s="531"/>
      <c r="B138" s="531"/>
      <c r="C138" s="531"/>
      <c r="D138" s="531"/>
      <c r="E138" s="531"/>
      <c r="F138" s="531"/>
      <c r="G138" s="531"/>
      <c r="H138" s="531"/>
      <c r="I138" s="531"/>
      <c r="J138" s="531"/>
      <c r="K138" s="531"/>
      <c r="L138" s="531"/>
      <c r="M138" s="531"/>
      <c r="N138" s="531"/>
      <c r="O138" s="531"/>
    </row>
    <row r="139" spans="1:15">
      <c r="A139" s="531"/>
      <c r="B139" s="531"/>
      <c r="C139" s="531"/>
      <c r="D139" s="531"/>
      <c r="E139" s="531"/>
      <c r="F139" s="531"/>
      <c r="G139" s="531"/>
      <c r="H139" s="531"/>
      <c r="I139" s="531"/>
      <c r="J139" s="531"/>
      <c r="K139" s="531"/>
      <c r="L139" s="531"/>
      <c r="M139" s="531"/>
      <c r="N139" s="531"/>
      <c r="O139" s="531"/>
    </row>
    <row r="140" spans="1:15">
      <c r="A140" s="531"/>
      <c r="B140" s="531"/>
      <c r="C140" s="531"/>
      <c r="D140" s="531"/>
      <c r="E140" s="531"/>
      <c r="F140" s="531"/>
      <c r="G140" s="531"/>
      <c r="H140" s="531"/>
      <c r="I140" s="531"/>
      <c r="J140" s="531"/>
      <c r="K140" s="531"/>
      <c r="L140" s="531"/>
      <c r="M140" s="531"/>
      <c r="N140" s="531"/>
      <c r="O140" s="531"/>
    </row>
    <row r="141" spans="1:15">
      <c r="A141" s="531"/>
      <c r="B141" s="531"/>
      <c r="C141" s="531"/>
      <c r="D141" s="531"/>
      <c r="E141" s="531"/>
      <c r="F141" s="531"/>
      <c r="G141" s="531"/>
      <c r="H141" s="531"/>
      <c r="I141" s="531"/>
      <c r="J141" s="531"/>
      <c r="K141" s="531"/>
      <c r="L141" s="531"/>
      <c r="M141" s="531"/>
      <c r="N141" s="531"/>
      <c r="O141" s="531"/>
    </row>
    <row r="142" spans="1:15">
      <c r="A142" s="531"/>
      <c r="B142" s="531"/>
      <c r="C142" s="531"/>
      <c r="D142" s="531"/>
      <c r="E142" s="531"/>
      <c r="F142" s="531"/>
      <c r="G142" s="531"/>
      <c r="H142" s="531"/>
      <c r="I142" s="531"/>
      <c r="J142" s="531"/>
      <c r="K142" s="531"/>
      <c r="L142" s="531"/>
      <c r="M142" s="531"/>
      <c r="N142" s="531"/>
      <c r="O142" s="531"/>
    </row>
    <row r="143" spans="1:15">
      <c r="A143" s="531"/>
      <c r="B143" s="531"/>
      <c r="C143" s="531"/>
      <c r="D143" s="531"/>
      <c r="E143" s="531"/>
      <c r="F143" s="531"/>
      <c r="G143" s="531"/>
      <c r="H143" s="531"/>
      <c r="I143" s="531"/>
      <c r="J143" s="531"/>
      <c r="K143" s="531"/>
      <c r="L143" s="531"/>
      <c r="M143" s="531"/>
      <c r="N143" s="531"/>
      <c r="O143" s="531"/>
    </row>
    <row r="144" spans="1:15">
      <c r="A144" s="531"/>
      <c r="B144" s="531"/>
      <c r="C144" s="531"/>
      <c r="D144" s="531"/>
      <c r="E144" s="531"/>
      <c r="F144" s="531"/>
      <c r="G144" s="531"/>
      <c r="H144" s="531"/>
      <c r="I144" s="531"/>
      <c r="J144" s="531"/>
      <c r="K144" s="531"/>
      <c r="L144" s="531"/>
      <c r="M144" s="531"/>
      <c r="N144" s="531"/>
      <c r="O144" s="531"/>
    </row>
    <row r="145" spans="1:15">
      <c r="A145" s="531"/>
      <c r="B145" s="531"/>
      <c r="C145" s="531"/>
      <c r="D145" s="531"/>
      <c r="E145" s="531"/>
      <c r="F145" s="531"/>
      <c r="G145" s="531"/>
      <c r="H145" s="531"/>
      <c r="I145" s="531"/>
      <c r="J145" s="531"/>
      <c r="K145" s="531"/>
      <c r="L145" s="531"/>
      <c r="M145" s="531"/>
      <c r="N145" s="531"/>
      <c r="O145" s="531"/>
    </row>
    <row r="146" spans="1:15">
      <c r="A146" s="531"/>
      <c r="B146" s="531"/>
      <c r="C146" s="531"/>
      <c r="D146" s="531"/>
      <c r="E146" s="531"/>
      <c r="F146" s="531"/>
      <c r="G146" s="531"/>
      <c r="H146" s="531"/>
      <c r="I146" s="531"/>
      <c r="J146" s="531"/>
      <c r="K146" s="531"/>
      <c r="L146" s="531"/>
      <c r="M146" s="531"/>
      <c r="N146" s="531"/>
      <c r="O146" s="531"/>
    </row>
    <row r="147" spans="1:15">
      <c r="A147" s="531"/>
      <c r="B147" s="531"/>
      <c r="C147" s="531"/>
      <c r="D147" s="531"/>
      <c r="E147" s="531"/>
      <c r="F147" s="531"/>
      <c r="G147" s="531"/>
      <c r="H147" s="531"/>
      <c r="I147" s="531"/>
      <c r="J147" s="531"/>
      <c r="K147" s="531"/>
      <c r="L147" s="531"/>
      <c r="M147" s="531"/>
      <c r="N147" s="531"/>
      <c r="O147" s="531"/>
    </row>
    <row r="148" spans="1:15">
      <c r="A148" s="531"/>
      <c r="B148" s="531"/>
      <c r="C148" s="531"/>
      <c r="D148" s="531"/>
      <c r="E148" s="531"/>
      <c r="F148" s="531"/>
      <c r="G148" s="531"/>
      <c r="H148" s="531"/>
      <c r="I148" s="531"/>
      <c r="J148" s="531"/>
      <c r="K148" s="531"/>
      <c r="L148" s="531"/>
      <c r="M148" s="531"/>
      <c r="N148" s="531"/>
      <c r="O148" s="531"/>
    </row>
    <row r="149" spans="1:15">
      <c r="A149" s="531"/>
      <c r="B149" s="531"/>
      <c r="C149" s="531"/>
      <c r="D149" s="531"/>
      <c r="E149" s="531"/>
      <c r="F149" s="531"/>
      <c r="G149" s="531"/>
      <c r="H149" s="531"/>
      <c r="I149" s="531"/>
      <c r="J149" s="531"/>
      <c r="K149" s="531"/>
      <c r="L149" s="531"/>
      <c r="M149" s="531"/>
      <c r="N149" s="531"/>
      <c r="O149" s="531"/>
    </row>
    <row r="150" spans="1:15">
      <c r="A150" s="531"/>
      <c r="B150" s="531"/>
      <c r="C150" s="531"/>
      <c r="D150" s="531"/>
      <c r="E150" s="531"/>
      <c r="F150" s="531"/>
      <c r="G150" s="531"/>
      <c r="H150" s="531"/>
      <c r="I150" s="531"/>
      <c r="J150" s="531"/>
      <c r="K150" s="531"/>
      <c r="L150" s="531"/>
      <c r="M150" s="531"/>
      <c r="N150" s="531"/>
      <c r="O150" s="531"/>
    </row>
    <row r="151" spans="1:15">
      <c r="A151" s="531"/>
      <c r="B151" s="531"/>
      <c r="C151" s="531"/>
      <c r="D151" s="531"/>
      <c r="E151" s="531"/>
      <c r="F151" s="531"/>
      <c r="G151" s="531"/>
      <c r="H151" s="531"/>
      <c r="I151" s="531"/>
      <c r="J151" s="531"/>
      <c r="K151" s="531"/>
      <c r="L151" s="531"/>
      <c r="M151" s="531"/>
      <c r="N151" s="531"/>
      <c r="O151" s="531"/>
    </row>
    <row r="152" spans="1:15">
      <c r="A152" s="531"/>
      <c r="B152" s="531"/>
      <c r="C152" s="531"/>
      <c r="D152" s="531"/>
      <c r="E152" s="531"/>
      <c r="F152" s="531"/>
      <c r="G152" s="531"/>
      <c r="H152" s="531"/>
      <c r="I152" s="531"/>
      <c r="J152" s="531"/>
      <c r="K152" s="531"/>
      <c r="L152" s="531"/>
      <c r="M152" s="531"/>
      <c r="N152" s="531"/>
      <c r="O152" s="531"/>
    </row>
    <row r="153" spans="1:15">
      <c r="A153" s="531"/>
      <c r="B153" s="531"/>
      <c r="C153" s="531"/>
      <c r="D153" s="531"/>
      <c r="E153" s="531"/>
      <c r="F153" s="531"/>
      <c r="G153" s="531"/>
      <c r="H153" s="531"/>
      <c r="I153" s="531"/>
      <c r="J153" s="531"/>
      <c r="K153" s="531"/>
      <c r="L153" s="531"/>
      <c r="M153" s="531"/>
      <c r="N153" s="531"/>
      <c r="O153" s="531"/>
    </row>
    <row r="154" spans="1:15">
      <c r="A154" s="531"/>
      <c r="B154" s="531"/>
      <c r="C154" s="531"/>
      <c r="D154" s="531"/>
      <c r="E154" s="531"/>
      <c r="F154" s="531"/>
      <c r="G154" s="531"/>
      <c r="H154" s="531"/>
      <c r="I154" s="531"/>
      <c r="J154" s="531"/>
      <c r="K154" s="531"/>
      <c r="L154" s="531"/>
      <c r="M154" s="531"/>
      <c r="N154" s="531"/>
      <c r="O154" s="531"/>
    </row>
    <row r="155" spans="1:15">
      <c r="A155" s="531"/>
      <c r="B155" s="531"/>
      <c r="C155" s="531"/>
      <c r="D155" s="531"/>
      <c r="E155" s="531"/>
      <c r="F155" s="531"/>
      <c r="G155" s="531"/>
      <c r="H155" s="531"/>
      <c r="I155" s="531"/>
      <c r="J155" s="531"/>
      <c r="K155" s="531"/>
      <c r="L155" s="531"/>
      <c r="M155" s="531"/>
      <c r="N155" s="531"/>
      <c r="O155" s="531"/>
    </row>
    <row r="156" spans="1:15">
      <c r="A156" s="531"/>
      <c r="B156" s="531"/>
      <c r="C156" s="531"/>
      <c r="D156" s="531"/>
      <c r="E156" s="531"/>
      <c r="F156" s="531"/>
      <c r="G156" s="531"/>
      <c r="H156" s="531"/>
      <c r="I156" s="531"/>
      <c r="J156" s="531"/>
      <c r="K156" s="531"/>
      <c r="L156" s="531"/>
      <c r="M156" s="531"/>
      <c r="N156" s="531"/>
      <c r="O156" s="531"/>
    </row>
    <row r="157" spans="1:15">
      <c r="A157" s="531"/>
      <c r="B157" s="531"/>
      <c r="C157" s="531"/>
      <c r="D157" s="531"/>
      <c r="E157" s="531"/>
      <c r="F157" s="531"/>
      <c r="G157" s="531"/>
      <c r="H157" s="531"/>
      <c r="I157" s="531"/>
      <c r="J157" s="531"/>
      <c r="K157" s="531"/>
      <c r="L157" s="531"/>
      <c r="M157" s="531"/>
      <c r="N157" s="531"/>
      <c r="O157" s="531"/>
    </row>
    <row r="158" spans="1:15">
      <c r="A158" s="531"/>
      <c r="B158" s="531"/>
      <c r="C158" s="531"/>
      <c r="D158" s="531"/>
      <c r="E158" s="531"/>
      <c r="F158" s="531"/>
      <c r="G158" s="531"/>
      <c r="H158" s="531"/>
      <c r="I158" s="531"/>
      <c r="J158" s="531"/>
      <c r="K158" s="531"/>
      <c r="L158" s="531"/>
      <c r="M158" s="531"/>
      <c r="N158" s="531"/>
      <c r="O158" s="531"/>
    </row>
    <row r="159" spans="1:15">
      <c r="A159" s="531"/>
      <c r="B159" s="531"/>
      <c r="C159" s="531"/>
      <c r="D159" s="531"/>
      <c r="E159" s="531"/>
      <c r="F159" s="531"/>
      <c r="G159" s="531"/>
      <c r="H159" s="531"/>
      <c r="I159" s="531"/>
      <c r="J159" s="531"/>
      <c r="K159" s="531"/>
      <c r="L159" s="531"/>
      <c r="M159" s="531"/>
      <c r="N159" s="531"/>
      <c r="O159" s="531"/>
    </row>
    <row r="160" spans="1:15">
      <c r="A160" s="531"/>
      <c r="B160" s="531"/>
      <c r="C160" s="531"/>
      <c r="D160" s="531"/>
      <c r="E160" s="531"/>
      <c r="F160" s="531"/>
      <c r="G160" s="531"/>
      <c r="H160" s="531"/>
      <c r="I160" s="531"/>
      <c r="J160" s="531"/>
      <c r="K160" s="531"/>
      <c r="L160" s="531"/>
      <c r="M160" s="531"/>
      <c r="N160" s="531"/>
      <c r="O160" s="531"/>
    </row>
    <row r="161" spans="1:15">
      <c r="A161" s="531"/>
      <c r="B161" s="531"/>
      <c r="C161" s="531"/>
      <c r="D161" s="531"/>
      <c r="E161" s="531"/>
      <c r="F161" s="531"/>
      <c r="G161" s="531"/>
      <c r="H161" s="531"/>
      <c r="I161" s="531"/>
      <c r="J161" s="531"/>
      <c r="K161" s="531"/>
      <c r="L161" s="531"/>
      <c r="M161" s="531"/>
      <c r="N161" s="531"/>
      <c r="O161" s="531"/>
    </row>
    <row r="162" spans="1:15">
      <c r="A162" s="531"/>
      <c r="B162" s="531"/>
      <c r="C162" s="531"/>
      <c r="D162" s="531"/>
      <c r="E162" s="531"/>
      <c r="F162" s="531"/>
      <c r="G162" s="531"/>
      <c r="H162" s="531"/>
      <c r="I162" s="531"/>
      <c r="J162" s="531"/>
      <c r="K162" s="531"/>
      <c r="L162" s="531"/>
      <c r="M162" s="531"/>
      <c r="N162" s="531"/>
      <c r="O162" s="531"/>
    </row>
    <row r="163" spans="1:15">
      <c r="A163" s="531"/>
      <c r="B163" s="531"/>
      <c r="C163" s="531"/>
      <c r="D163" s="531"/>
      <c r="E163" s="531"/>
      <c r="F163" s="531"/>
      <c r="G163" s="531"/>
      <c r="H163" s="531"/>
      <c r="I163" s="531"/>
      <c r="J163" s="531"/>
      <c r="K163" s="531"/>
      <c r="L163" s="531"/>
      <c r="M163" s="531"/>
      <c r="N163" s="531"/>
      <c r="O163" s="531"/>
    </row>
    <row r="164" spans="1:15">
      <c r="A164" s="531"/>
      <c r="B164" s="531"/>
      <c r="C164" s="531"/>
      <c r="D164" s="531"/>
      <c r="E164" s="531"/>
      <c r="F164" s="531"/>
      <c r="G164" s="531"/>
      <c r="H164" s="531"/>
      <c r="I164" s="531"/>
      <c r="J164" s="531"/>
      <c r="K164" s="531"/>
      <c r="L164" s="531"/>
      <c r="M164" s="531"/>
      <c r="N164" s="531"/>
      <c r="O164" s="531"/>
    </row>
    <row r="165" spans="1:15">
      <c r="A165" s="531"/>
      <c r="B165" s="531"/>
      <c r="C165" s="531"/>
      <c r="D165" s="531"/>
      <c r="E165" s="531"/>
      <c r="F165" s="531"/>
      <c r="G165" s="531"/>
      <c r="H165" s="531"/>
      <c r="I165" s="531"/>
      <c r="J165" s="531"/>
      <c r="K165" s="531"/>
      <c r="L165" s="531"/>
      <c r="M165" s="531"/>
      <c r="N165" s="531"/>
      <c r="O165" s="531"/>
    </row>
    <row r="166" spans="1:15">
      <c r="A166" s="531"/>
      <c r="B166" s="531"/>
      <c r="C166" s="531"/>
      <c r="D166" s="531"/>
      <c r="E166" s="531"/>
      <c r="F166" s="531"/>
      <c r="G166" s="531"/>
      <c r="H166" s="531"/>
      <c r="I166" s="531"/>
      <c r="J166" s="531"/>
      <c r="K166" s="531"/>
      <c r="L166" s="531"/>
      <c r="M166" s="531"/>
      <c r="N166" s="531"/>
      <c r="O166" s="531"/>
    </row>
    <row r="167" spans="1:15">
      <c r="A167" s="531"/>
      <c r="B167" s="531"/>
      <c r="C167" s="531"/>
      <c r="D167" s="531"/>
      <c r="E167" s="531"/>
      <c r="F167" s="531"/>
      <c r="G167" s="531"/>
      <c r="H167" s="531"/>
      <c r="I167" s="531"/>
      <c r="J167" s="531"/>
      <c r="K167" s="531"/>
      <c r="L167" s="531"/>
      <c r="M167" s="531"/>
      <c r="N167" s="531"/>
      <c r="O167" s="531"/>
    </row>
    <row r="168" spans="1:15">
      <c r="A168" s="531"/>
      <c r="B168" s="531"/>
      <c r="C168" s="531"/>
      <c r="D168" s="531"/>
      <c r="E168" s="531"/>
      <c r="F168" s="531"/>
      <c r="G168" s="531"/>
      <c r="H168" s="531"/>
      <c r="I168" s="531"/>
      <c r="J168" s="531"/>
      <c r="K168" s="531"/>
      <c r="L168" s="531"/>
      <c r="M168" s="531"/>
      <c r="N168" s="531"/>
      <c r="O168" s="531"/>
    </row>
    <row r="169" spans="1:15">
      <c r="A169" s="531"/>
      <c r="B169" s="531"/>
      <c r="C169" s="531"/>
      <c r="D169" s="531"/>
      <c r="E169" s="531"/>
      <c r="F169" s="531"/>
      <c r="G169" s="531"/>
      <c r="H169" s="531"/>
      <c r="I169" s="531"/>
      <c r="J169" s="531"/>
      <c r="K169" s="531"/>
      <c r="L169" s="531"/>
      <c r="M169" s="531"/>
      <c r="N169" s="531"/>
      <c r="O169" s="531"/>
    </row>
    <row r="170" spans="1:15">
      <c r="A170" s="531"/>
      <c r="B170" s="531"/>
      <c r="C170" s="531"/>
      <c r="D170" s="531"/>
      <c r="E170" s="531"/>
      <c r="F170" s="531"/>
      <c r="G170" s="531"/>
      <c r="H170" s="531"/>
      <c r="I170" s="531"/>
      <c r="J170" s="531"/>
      <c r="K170" s="531"/>
      <c r="L170" s="531"/>
      <c r="M170" s="531"/>
      <c r="N170" s="531"/>
      <c r="O170" s="531"/>
    </row>
    <row r="171" spans="1:15">
      <c r="A171" s="531"/>
      <c r="B171" s="531"/>
      <c r="C171" s="531"/>
      <c r="D171" s="531"/>
      <c r="E171" s="531"/>
      <c r="F171" s="531"/>
      <c r="G171" s="531"/>
      <c r="H171" s="531"/>
      <c r="I171" s="531"/>
      <c r="J171" s="531"/>
      <c r="K171" s="531"/>
      <c r="L171" s="531"/>
      <c r="M171" s="531"/>
      <c r="N171" s="531"/>
      <c r="O171" s="531"/>
    </row>
    <row r="172" spans="1:15">
      <c r="A172" s="531"/>
      <c r="B172" s="531"/>
      <c r="C172" s="531"/>
      <c r="D172" s="531"/>
      <c r="E172" s="531"/>
      <c r="F172" s="531"/>
      <c r="G172" s="531"/>
      <c r="H172" s="531"/>
      <c r="I172" s="531"/>
      <c r="J172" s="531"/>
      <c r="K172" s="531"/>
      <c r="L172" s="531"/>
      <c r="M172" s="531"/>
      <c r="N172" s="531"/>
      <c r="O172" s="531"/>
    </row>
    <row r="173" spans="1:15">
      <c r="A173" s="531"/>
      <c r="B173" s="531"/>
      <c r="C173" s="531"/>
      <c r="D173" s="531"/>
      <c r="E173" s="531"/>
      <c r="F173" s="531"/>
      <c r="G173" s="531"/>
      <c r="H173" s="531"/>
      <c r="I173" s="531"/>
      <c r="J173" s="531"/>
      <c r="K173" s="531"/>
      <c r="L173" s="531"/>
      <c r="M173" s="531"/>
      <c r="N173" s="531"/>
      <c r="O173" s="531"/>
    </row>
    <row r="174" spans="1:15">
      <c r="A174" s="531"/>
      <c r="B174" s="531"/>
      <c r="C174" s="531"/>
      <c r="D174" s="531"/>
      <c r="E174" s="531"/>
      <c r="F174" s="531"/>
      <c r="G174" s="531"/>
      <c r="H174" s="531"/>
      <c r="I174" s="531"/>
      <c r="J174" s="531"/>
      <c r="K174" s="531"/>
      <c r="L174" s="531"/>
      <c r="M174" s="531"/>
      <c r="N174" s="531"/>
      <c r="O174" s="531"/>
    </row>
    <row r="175" spans="1:15">
      <c r="A175" s="531"/>
      <c r="B175" s="531"/>
      <c r="C175" s="531"/>
      <c r="D175" s="531"/>
      <c r="E175" s="531"/>
      <c r="F175" s="531"/>
      <c r="G175" s="531"/>
      <c r="H175" s="531"/>
      <c r="I175" s="531"/>
      <c r="J175" s="531"/>
      <c r="K175" s="531"/>
      <c r="L175" s="531"/>
      <c r="M175" s="531"/>
      <c r="N175" s="531"/>
      <c r="O175" s="531"/>
    </row>
    <row r="176" spans="1:15">
      <c r="A176" s="531"/>
      <c r="B176" s="531"/>
      <c r="C176" s="531"/>
      <c r="D176" s="531"/>
      <c r="E176" s="531"/>
      <c r="F176" s="531"/>
      <c r="G176" s="531"/>
      <c r="H176" s="531"/>
      <c r="I176" s="531"/>
      <c r="J176" s="531"/>
      <c r="K176" s="531"/>
      <c r="L176" s="531"/>
      <c r="M176" s="531"/>
      <c r="N176" s="531"/>
      <c r="O176" s="531"/>
    </row>
    <row r="177" spans="1:15">
      <c r="A177" s="531"/>
      <c r="B177" s="531"/>
      <c r="C177" s="531"/>
      <c r="D177" s="531"/>
      <c r="E177" s="531"/>
      <c r="F177" s="531"/>
      <c r="G177" s="531"/>
      <c r="H177" s="531"/>
      <c r="I177" s="531"/>
      <c r="J177" s="531"/>
      <c r="K177" s="531"/>
      <c r="L177" s="531"/>
      <c r="M177" s="531"/>
      <c r="N177" s="531"/>
      <c r="O177" s="531"/>
    </row>
    <row r="178" spans="1:15">
      <c r="A178" s="531"/>
      <c r="B178" s="531"/>
      <c r="C178" s="531"/>
      <c r="D178" s="531"/>
      <c r="E178" s="531"/>
      <c r="F178" s="531"/>
      <c r="G178" s="531"/>
      <c r="H178" s="531"/>
      <c r="I178" s="531"/>
      <c r="J178" s="531"/>
      <c r="K178" s="531"/>
      <c r="L178" s="531"/>
      <c r="M178" s="531"/>
      <c r="N178" s="531"/>
      <c r="O178" s="531"/>
    </row>
    <row r="179" spans="1:15">
      <c r="A179" s="531"/>
      <c r="B179" s="531"/>
      <c r="C179" s="531"/>
      <c r="D179" s="531"/>
      <c r="E179" s="531"/>
      <c r="F179" s="531"/>
      <c r="G179" s="531"/>
      <c r="H179" s="531"/>
      <c r="I179" s="531"/>
      <c r="J179" s="531"/>
      <c r="K179" s="531"/>
      <c r="L179" s="531"/>
      <c r="M179" s="531"/>
      <c r="N179" s="531"/>
      <c r="O179" s="531"/>
    </row>
    <row r="180" spans="1:15">
      <c r="A180" s="531"/>
      <c r="B180" s="531"/>
      <c r="C180" s="531"/>
      <c r="D180" s="531"/>
      <c r="E180" s="531"/>
      <c r="F180" s="531"/>
      <c r="G180" s="531"/>
      <c r="H180" s="531"/>
      <c r="I180" s="531"/>
      <c r="J180" s="531"/>
      <c r="K180" s="531"/>
      <c r="L180" s="531"/>
      <c r="M180" s="531"/>
      <c r="N180" s="531"/>
      <c r="O180" s="531"/>
    </row>
    <row r="181" spans="1:15">
      <c r="A181" s="531"/>
      <c r="B181" s="531"/>
      <c r="C181" s="531"/>
      <c r="D181" s="531"/>
      <c r="E181" s="531"/>
      <c r="F181" s="531"/>
      <c r="G181" s="531"/>
      <c r="H181" s="531"/>
      <c r="I181" s="531"/>
      <c r="J181" s="531"/>
      <c r="K181" s="531"/>
      <c r="L181" s="531"/>
      <c r="M181" s="531"/>
      <c r="N181" s="531"/>
      <c r="O181" s="531"/>
    </row>
    <row r="182" spans="1:15">
      <c r="A182" s="531"/>
      <c r="B182" s="531"/>
      <c r="C182" s="531"/>
      <c r="D182" s="531"/>
      <c r="E182" s="531"/>
      <c r="F182" s="531"/>
      <c r="G182" s="531"/>
      <c r="H182" s="531"/>
      <c r="I182" s="531"/>
      <c r="J182" s="531"/>
      <c r="K182" s="531"/>
      <c r="L182" s="531"/>
      <c r="M182" s="531"/>
      <c r="N182" s="531"/>
      <c r="O182" s="531"/>
    </row>
    <row r="183" spans="1:15">
      <c r="A183" s="531"/>
      <c r="B183" s="531"/>
      <c r="C183" s="531"/>
      <c r="D183" s="531"/>
      <c r="E183" s="531"/>
      <c r="F183" s="531"/>
      <c r="G183" s="531"/>
      <c r="H183" s="531"/>
      <c r="I183" s="531"/>
      <c r="J183" s="531"/>
      <c r="K183" s="531"/>
      <c r="L183" s="531"/>
      <c r="M183" s="531"/>
      <c r="N183" s="531"/>
      <c r="O183" s="531"/>
    </row>
    <row r="184" spans="1:15">
      <c r="A184" s="531"/>
      <c r="B184" s="531"/>
      <c r="C184" s="531"/>
      <c r="D184" s="531"/>
      <c r="E184" s="531"/>
      <c r="F184" s="531"/>
      <c r="G184" s="531"/>
      <c r="H184" s="531"/>
      <c r="I184" s="531"/>
      <c r="J184" s="531"/>
      <c r="K184" s="531"/>
      <c r="L184" s="531"/>
      <c r="M184" s="531"/>
      <c r="N184" s="531"/>
      <c r="O184" s="531"/>
    </row>
    <row r="185" spans="1:15">
      <c r="A185" s="531"/>
      <c r="B185" s="531"/>
      <c r="C185" s="531"/>
      <c r="D185" s="531"/>
      <c r="E185" s="531"/>
      <c r="F185" s="531"/>
      <c r="G185" s="531"/>
      <c r="H185" s="531"/>
      <c r="I185" s="531"/>
      <c r="J185" s="531"/>
      <c r="K185" s="531"/>
      <c r="L185" s="531"/>
      <c r="M185" s="531"/>
      <c r="N185" s="531"/>
      <c r="O185" s="531"/>
    </row>
    <row r="186" spans="1:15">
      <c r="A186" s="531"/>
      <c r="B186" s="531"/>
      <c r="C186" s="531"/>
      <c r="D186" s="531"/>
      <c r="E186" s="531"/>
      <c r="F186" s="531"/>
      <c r="G186" s="531"/>
      <c r="H186" s="531"/>
      <c r="I186" s="531"/>
      <c r="J186" s="531"/>
      <c r="K186" s="531"/>
      <c r="L186" s="531"/>
      <c r="M186" s="531"/>
      <c r="N186" s="531"/>
      <c r="O186" s="531"/>
    </row>
    <row r="187" spans="1:15">
      <c r="A187" s="531"/>
      <c r="B187" s="531"/>
      <c r="C187" s="531"/>
      <c r="D187" s="531"/>
      <c r="E187" s="531"/>
      <c r="F187" s="531"/>
      <c r="G187" s="531"/>
      <c r="H187" s="531"/>
      <c r="I187" s="531"/>
      <c r="J187" s="531"/>
      <c r="K187" s="531"/>
      <c r="L187" s="531"/>
      <c r="M187" s="531"/>
      <c r="N187" s="531"/>
      <c r="O187" s="531"/>
    </row>
    <row r="188" spans="1:15">
      <c r="A188" s="531"/>
      <c r="B188" s="531"/>
      <c r="C188" s="531"/>
      <c r="D188" s="531"/>
      <c r="E188" s="531"/>
      <c r="F188" s="531"/>
      <c r="G188" s="531"/>
      <c r="H188" s="531"/>
      <c r="I188" s="531"/>
      <c r="J188" s="531"/>
      <c r="K188" s="531"/>
      <c r="L188" s="531"/>
      <c r="M188" s="531"/>
      <c r="N188" s="531"/>
      <c r="O188" s="531"/>
    </row>
    <row r="189" spans="1:15">
      <c r="A189" s="531"/>
      <c r="B189" s="531"/>
      <c r="C189" s="531"/>
      <c r="D189" s="531"/>
      <c r="E189" s="531"/>
      <c r="F189" s="531"/>
      <c r="G189" s="531"/>
      <c r="H189" s="531"/>
      <c r="I189" s="531"/>
      <c r="J189" s="531"/>
      <c r="K189" s="531"/>
      <c r="L189" s="531"/>
      <c r="M189" s="531"/>
      <c r="N189" s="531"/>
      <c r="O189" s="531"/>
    </row>
    <row r="190" spans="1:15">
      <c r="A190" s="531"/>
      <c r="B190" s="531"/>
      <c r="C190" s="531"/>
      <c r="D190" s="531"/>
      <c r="E190" s="531"/>
      <c r="F190" s="531"/>
      <c r="G190" s="531"/>
      <c r="H190" s="531"/>
      <c r="I190" s="531"/>
      <c r="J190" s="531"/>
      <c r="K190" s="531"/>
      <c r="L190" s="531"/>
      <c r="M190" s="531"/>
      <c r="N190" s="531"/>
      <c r="O190" s="531"/>
    </row>
    <row r="191" spans="1:15">
      <c r="A191" s="531"/>
      <c r="B191" s="531"/>
      <c r="C191" s="531"/>
      <c r="D191" s="531"/>
      <c r="E191" s="531"/>
      <c r="F191" s="531"/>
      <c r="G191" s="531"/>
      <c r="H191" s="531"/>
      <c r="I191" s="531"/>
      <c r="J191" s="531"/>
      <c r="K191" s="531"/>
      <c r="L191" s="531"/>
      <c r="M191" s="531"/>
      <c r="N191" s="531"/>
      <c r="O191" s="531"/>
    </row>
    <row r="192" spans="1:15">
      <c r="A192" s="531"/>
      <c r="B192" s="531"/>
      <c r="C192" s="531"/>
      <c r="D192" s="531"/>
      <c r="E192" s="531"/>
      <c r="F192" s="531"/>
      <c r="G192" s="531"/>
      <c r="H192" s="531"/>
      <c r="I192" s="531"/>
      <c r="J192" s="531"/>
      <c r="K192" s="531"/>
      <c r="L192" s="531"/>
      <c r="M192" s="531"/>
      <c r="N192" s="531"/>
      <c r="O192" s="531"/>
    </row>
    <row r="193" spans="1:15">
      <c r="A193" s="531"/>
      <c r="B193" s="531"/>
      <c r="C193" s="531"/>
      <c r="D193" s="531"/>
      <c r="E193" s="531"/>
      <c r="F193" s="531"/>
      <c r="G193" s="531"/>
      <c r="H193" s="531"/>
      <c r="I193" s="531"/>
      <c r="J193" s="531"/>
      <c r="K193" s="531"/>
      <c r="L193" s="531"/>
      <c r="M193" s="531"/>
      <c r="N193" s="531"/>
      <c r="O193" s="531"/>
    </row>
    <row r="194" spans="1:15">
      <c r="A194" s="531"/>
      <c r="B194" s="531"/>
      <c r="C194" s="531"/>
      <c r="D194" s="531"/>
      <c r="E194" s="531"/>
      <c r="F194" s="531"/>
      <c r="G194" s="531"/>
      <c r="H194" s="531"/>
      <c r="I194" s="531"/>
      <c r="J194" s="531"/>
      <c r="K194" s="531"/>
      <c r="L194" s="531"/>
      <c r="M194" s="531"/>
      <c r="N194" s="531"/>
      <c r="O194" s="531"/>
    </row>
    <row r="195" spans="1:15">
      <c r="A195" s="531"/>
      <c r="B195" s="531"/>
      <c r="C195" s="531"/>
      <c r="D195" s="531"/>
      <c r="E195" s="531"/>
      <c r="F195" s="531"/>
      <c r="G195" s="531"/>
      <c r="H195" s="531"/>
      <c r="I195" s="531"/>
      <c r="J195" s="531"/>
      <c r="K195" s="531"/>
      <c r="L195" s="531"/>
      <c r="M195" s="531"/>
      <c r="N195" s="531"/>
      <c r="O195" s="531"/>
    </row>
    <row r="196" spans="1:15">
      <c r="A196" s="531"/>
      <c r="B196" s="531"/>
      <c r="C196" s="531"/>
      <c r="D196" s="531"/>
      <c r="E196" s="531"/>
      <c r="F196" s="531"/>
      <c r="G196" s="531"/>
      <c r="H196" s="531"/>
      <c r="I196" s="531"/>
      <c r="J196" s="531"/>
      <c r="K196" s="531"/>
      <c r="L196" s="531"/>
      <c r="M196" s="531"/>
      <c r="N196" s="531"/>
      <c r="O196" s="531"/>
    </row>
    <row r="197" spans="1:15">
      <c r="A197" s="531"/>
      <c r="B197" s="531"/>
      <c r="C197" s="531"/>
      <c r="D197" s="531"/>
      <c r="E197" s="531"/>
      <c r="F197" s="531"/>
      <c r="G197" s="531"/>
      <c r="H197" s="531"/>
      <c r="I197" s="531"/>
      <c r="J197" s="531"/>
      <c r="K197" s="531"/>
      <c r="L197" s="531"/>
      <c r="M197" s="531"/>
      <c r="N197" s="531"/>
      <c r="O197" s="531"/>
    </row>
    <row r="198" spans="1:15">
      <c r="A198" s="531"/>
      <c r="B198" s="531"/>
      <c r="C198" s="531"/>
      <c r="D198" s="531"/>
      <c r="E198" s="531"/>
      <c r="F198" s="531"/>
      <c r="G198" s="531"/>
      <c r="H198" s="531"/>
      <c r="I198" s="531"/>
      <c r="J198" s="531"/>
      <c r="K198" s="531"/>
      <c r="L198" s="531"/>
      <c r="M198" s="531"/>
      <c r="N198" s="531"/>
      <c r="O198" s="531"/>
    </row>
    <row r="199" spans="1:15">
      <c r="A199" s="531"/>
      <c r="B199" s="531"/>
      <c r="C199" s="531"/>
      <c r="D199" s="531"/>
      <c r="E199" s="531"/>
      <c r="F199" s="531"/>
      <c r="G199" s="531"/>
      <c r="H199" s="531"/>
      <c r="I199" s="531"/>
      <c r="J199" s="531"/>
      <c r="K199" s="531"/>
      <c r="L199" s="531"/>
      <c r="M199" s="531"/>
      <c r="N199" s="531"/>
      <c r="O199" s="531"/>
    </row>
    <row r="200" spans="1:15">
      <c r="A200" s="531"/>
      <c r="B200" s="531"/>
      <c r="C200" s="531"/>
      <c r="D200" s="531"/>
      <c r="E200" s="531"/>
      <c r="F200" s="531"/>
      <c r="G200" s="531"/>
      <c r="H200" s="531"/>
      <c r="I200" s="531"/>
      <c r="J200" s="531"/>
      <c r="K200" s="531"/>
      <c r="L200" s="531"/>
      <c r="M200" s="531"/>
      <c r="N200" s="531"/>
      <c r="O200" s="531"/>
    </row>
    <row r="201" spans="1:15">
      <c r="A201" s="531"/>
      <c r="B201" s="531"/>
      <c r="C201" s="531"/>
      <c r="D201" s="531"/>
      <c r="E201" s="531"/>
      <c r="F201" s="531"/>
      <c r="G201" s="531"/>
      <c r="H201" s="531"/>
      <c r="I201" s="531"/>
      <c r="J201" s="531"/>
      <c r="K201" s="531"/>
      <c r="L201" s="531"/>
      <c r="M201" s="531"/>
      <c r="N201" s="531"/>
      <c r="O201" s="531"/>
    </row>
    <row r="202" spans="1:15">
      <c r="A202" s="531"/>
      <c r="B202" s="531"/>
      <c r="C202" s="531"/>
      <c r="D202" s="531"/>
      <c r="E202" s="531"/>
      <c r="F202" s="531"/>
      <c r="G202" s="531"/>
      <c r="H202" s="531"/>
      <c r="I202" s="531"/>
      <c r="J202" s="531"/>
      <c r="K202" s="531"/>
      <c r="L202" s="531"/>
      <c r="M202" s="531"/>
      <c r="N202" s="531"/>
      <c r="O202" s="531"/>
    </row>
    <row r="203" spans="1:15">
      <c r="A203" s="531"/>
      <c r="B203" s="531"/>
      <c r="C203" s="531"/>
      <c r="D203" s="531"/>
      <c r="E203" s="531"/>
      <c r="F203" s="531"/>
      <c r="G203" s="531"/>
      <c r="H203" s="531"/>
      <c r="I203" s="531"/>
      <c r="J203" s="531"/>
      <c r="K203" s="531"/>
      <c r="L203" s="531"/>
      <c r="M203" s="531"/>
      <c r="N203" s="531"/>
      <c r="O203" s="531"/>
    </row>
    <row r="204" spans="1:15">
      <c r="A204" s="531"/>
      <c r="B204" s="531"/>
      <c r="C204" s="531"/>
      <c r="D204" s="531"/>
      <c r="E204" s="531"/>
      <c r="F204" s="531"/>
      <c r="G204" s="531"/>
      <c r="H204" s="531"/>
      <c r="I204" s="531"/>
      <c r="J204" s="531"/>
      <c r="K204" s="531"/>
      <c r="L204" s="531"/>
      <c r="M204" s="531"/>
      <c r="N204" s="531"/>
      <c r="O204" s="531"/>
    </row>
    <row r="205" spans="1:15">
      <c r="A205" s="531"/>
      <c r="B205" s="531"/>
      <c r="C205" s="531"/>
      <c r="D205" s="531"/>
      <c r="E205" s="531"/>
      <c r="F205" s="531"/>
      <c r="G205" s="531"/>
      <c r="H205" s="531"/>
      <c r="I205" s="531"/>
      <c r="J205" s="531"/>
      <c r="K205" s="531"/>
      <c r="L205" s="531"/>
      <c r="M205" s="531"/>
      <c r="N205" s="531"/>
      <c r="O205" s="531"/>
    </row>
    <row r="206" spans="1:15">
      <c r="A206" s="531"/>
      <c r="B206" s="531"/>
      <c r="C206" s="531"/>
      <c r="D206" s="531"/>
      <c r="E206" s="531"/>
      <c r="F206" s="531"/>
      <c r="G206" s="531"/>
      <c r="H206" s="531"/>
      <c r="I206" s="531"/>
      <c r="J206" s="531"/>
      <c r="K206" s="531"/>
      <c r="L206" s="531"/>
      <c r="M206" s="531"/>
      <c r="N206" s="531"/>
      <c r="O206" s="531"/>
    </row>
    <row r="207" spans="1:15">
      <c r="A207" s="531"/>
      <c r="B207" s="531"/>
      <c r="C207" s="531"/>
      <c r="D207" s="531"/>
      <c r="E207" s="531"/>
      <c r="F207" s="531"/>
      <c r="G207" s="531"/>
      <c r="H207" s="531"/>
      <c r="I207" s="531"/>
      <c r="J207" s="531"/>
      <c r="K207" s="531"/>
      <c r="L207" s="531"/>
      <c r="M207" s="531"/>
      <c r="N207" s="531"/>
      <c r="O207" s="531"/>
    </row>
    <row r="208" spans="1:15">
      <c r="A208" s="531"/>
      <c r="B208" s="531"/>
      <c r="C208" s="531"/>
      <c r="D208" s="531"/>
      <c r="E208" s="531"/>
      <c r="F208" s="531"/>
      <c r="G208" s="531"/>
      <c r="H208" s="531"/>
      <c r="I208" s="531"/>
      <c r="J208" s="531"/>
      <c r="K208" s="531"/>
      <c r="L208" s="531"/>
      <c r="M208" s="531"/>
      <c r="N208" s="531"/>
      <c r="O208" s="531"/>
    </row>
    <row r="209" spans="1:15">
      <c r="A209" s="531"/>
      <c r="B209" s="531"/>
      <c r="C209" s="531"/>
      <c r="D209" s="531"/>
      <c r="E209" s="531"/>
      <c r="F209" s="531"/>
      <c r="G209" s="531"/>
      <c r="H209" s="531"/>
      <c r="I209" s="531"/>
      <c r="J209" s="531"/>
      <c r="K209" s="531"/>
      <c r="L209" s="531"/>
      <c r="M209" s="531"/>
      <c r="N209" s="531"/>
      <c r="O209" s="531"/>
    </row>
    <row r="210" spans="1:15">
      <c r="A210" s="531"/>
      <c r="B210" s="531"/>
      <c r="C210" s="531"/>
      <c r="D210" s="531"/>
      <c r="E210" s="531"/>
      <c r="F210" s="531"/>
      <c r="G210" s="531"/>
      <c r="H210" s="531"/>
      <c r="I210" s="531"/>
      <c r="J210" s="531"/>
      <c r="K210" s="531"/>
      <c r="L210" s="531"/>
      <c r="M210" s="531"/>
      <c r="N210" s="531"/>
      <c r="O210" s="531"/>
    </row>
    <row r="211" spans="1:15">
      <c r="A211" s="531"/>
      <c r="B211" s="531"/>
      <c r="C211" s="531"/>
      <c r="D211" s="531"/>
      <c r="E211" s="531"/>
      <c r="F211" s="531"/>
      <c r="G211" s="531"/>
      <c r="H211" s="531"/>
      <c r="I211" s="531"/>
      <c r="J211" s="531"/>
      <c r="K211" s="531"/>
      <c r="L211" s="531"/>
      <c r="M211" s="531"/>
      <c r="N211" s="531"/>
      <c r="O211" s="531"/>
    </row>
    <row r="212" spans="1:15">
      <c r="A212" s="531"/>
      <c r="B212" s="531"/>
      <c r="C212" s="531"/>
      <c r="D212" s="531"/>
      <c r="E212" s="531"/>
      <c r="F212" s="531"/>
      <c r="G212" s="531"/>
      <c r="H212" s="531"/>
      <c r="I212" s="531"/>
      <c r="J212" s="531"/>
      <c r="K212" s="531"/>
      <c r="L212" s="531"/>
      <c r="M212" s="531"/>
      <c r="N212" s="531"/>
      <c r="O212" s="531"/>
    </row>
    <row r="213" spans="1:15">
      <c r="A213" s="531"/>
      <c r="B213" s="531"/>
      <c r="C213" s="531"/>
      <c r="D213" s="531"/>
      <c r="E213" s="531"/>
      <c r="F213" s="531"/>
      <c r="G213" s="531"/>
      <c r="H213" s="531"/>
      <c r="I213" s="531"/>
      <c r="J213" s="531"/>
      <c r="K213" s="531"/>
      <c r="L213" s="531"/>
      <c r="M213" s="531"/>
      <c r="N213" s="531"/>
      <c r="O213" s="531"/>
    </row>
    <row r="214" spans="1:15">
      <c r="A214" s="531"/>
      <c r="B214" s="531"/>
      <c r="C214" s="531"/>
      <c r="D214" s="531"/>
      <c r="E214" s="531"/>
      <c r="F214" s="531"/>
      <c r="G214" s="531"/>
      <c r="H214" s="531"/>
      <c r="I214" s="531"/>
      <c r="J214" s="531"/>
      <c r="K214" s="531"/>
      <c r="L214" s="531"/>
      <c r="M214" s="531"/>
      <c r="N214" s="531"/>
      <c r="O214" s="531"/>
    </row>
    <row r="215" spans="1:15">
      <c r="A215" s="531"/>
      <c r="B215" s="531"/>
      <c r="C215" s="531"/>
      <c r="D215" s="531"/>
      <c r="E215" s="531"/>
      <c r="F215" s="531"/>
      <c r="G215" s="531"/>
      <c r="H215" s="531"/>
      <c r="I215" s="531"/>
      <c r="J215" s="531"/>
      <c r="K215" s="531"/>
      <c r="L215" s="531"/>
      <c r="M215" s="531"/>
      <c r="N215" s="531"/>
      <c r="O215" s="531"/>
    </row>
    <row r="216" spans="1:15">
      <c r="A216" s="531"/>
      <c r="B216" s="531"/>
      <c r="C216" s="531"/>
      <c r="D216" s="531"/>
      <c r="E216" s="531"/>
      <c r="F216" s="531"/>
      <c r="G216" s="531"/>
      <c r="H216" s="531"/>
      <c r="I216" s="531"/>
      <c r="J216" s="531"/>
      <c r="K216" s="531"/>
      <c r="L216" s="531"/>
      <c r="M216" s="531"/>
      <c r="N216" s="531"/>
      <c r="O216" s="531"/>
    </row>
    <row r="217" spans="1:15">
      <c r="A217" s="531"/>
      <c r="B217" s="531"/>
      <c r="C217" s="531"/>
      <c r="D217" s="531"/>
      <c r="E217" s="531"/>
      <c r="F217" s="531"/>
      <c r="G217" s="531"/>
      <c r="H217" s="531"/>
      <c r="I217" s="531"/>
      <c r="J217" s="531"/>
      <c r="K217" s="531"/>
      <c r="L217" s="531"/>
      <c r="M217" s="531"/>
      <c r="N217" s="531"/>
      <c r="O217" s="531"/>
    </row>
    <row r="218" spans="1:15">
      <c r="A218" s="531"/>
      <c r="B218" s="531"/>
      <c r="C218" s="531"/>
      <c r="D218" s="531"/>
      <c r="E218" s="531"/>
      <c r="F218" s="531"/>
      <c r="G218" s="531"/>
      <c r="H218" s="531"/>
      <c r="I218" s="531"/>
      <c r="J218" s="531"/>
      <c r="K218" s="531"/>
      <c r="L218" s="531"/>
      <c r="M218" s="531"/>
      <c r="N218" s="531"/>
      <c r="O218" s="531"/>
    </row>
    <row r="219" spans="1:15">
      <c r="A219" s="531"/>
      <c r="B219" s="531"/>
      <c r="C219" s="531"/>
      <c r="D219" s="531"/>
      <c r="E219" s="531"/>
      <c r="F219" s="531"/>
      <c r="G219" s="531"/>
      <c r="H219" s="531"/>
      <c r="I219" s="531"/>
      <c r="J219" s="531"/>
      <c r="K219" s="531"/>
      <c r="L219" s="531"/>
      <c r="M219" s="531"/>
      <c r="N219" s="531"/>
      <c r="O219" s="531"/>
    </row>
    <row r="220" spans="1:15">
      <c r="A220" s="531"/>
      <c r="B220" s="531"/>
      <c r="C220" s="531"/>
      <c r="D220" s="531"/>
      <c r="E220" s="531"/>
      <c r="F220" s="531"/>
      <c r="G220" s="531"/>
      <c r="H220" s="531"/>
      <c r="I220" s="531"/>
      <c r="J220" s="531"/>
      <c r="K220" s="531"/>
      <c r="L220" s="531"/>
      <c r="M220" s="531"/>
      <c r="N220" s="531"/>
      <c r="O220" s="531"/>
    </row>
    <row r="221" spans="1:15">
      <c r="A221" s="531"/>
      <c r="B221" s="531"/>
      <c r="C221" s="531"/>
      <c r="D221" s="531"/>
      <c r="E221" s="531"/>
      <c r="F221" s="531"/>
      <c r="G221" s="531"/>
      <c r="H221" s="531"/>
      <c r="I221" s="531"/>
      <c r="J221" s="531"/>
      <c r="K221" s="531"/>
      <c r="L221" s="531"/>
      <c r="M221" s="531"/>
      <c r="N221" s="531"/>
      <c r="O221" s="531"/>
    </row>
    <row r="222" spans="1:15">
      <c r="A222" s="531"/>
      <c r="B222" s="531"/>
      <c r="C222" s="531"/>
      <c r="D222" s="531"/>
      <c r="E222" s="531"/>
      <c r="F222" s="531"/>
      <c r="G222" s="531"/>
      <c r="H222" s="531"/>
      <c r="I222" s="531"/>
      <c r="J222" s="531"/>
      <c r="K222" s="531"/>
      <c r="L222" s="531"/>
      <c r="M222" s="531"/>
      <c r="N222" s="531"/>
      <c r="O222" s="531"/>
    </row>
    <row r="223" spans="1:15">
      <c r="A223" s="531"/>
      <c r="B223" s="531"/>
      <c r="C223" s="531"/>
      <c r="D223" s="531"/>
      <c r="E223" s="531"/>
      <c r="F223" s="531"/>
      <c r="G223" s="531"/>
      <c r="H223" s="531"/>
      <c r="I223" s="531"/>
      <c r="J223" s="531"/>
      <c r="K223" s="531"/>
      <c r="L223" s="531"/>
      <c r="M223" s="531"/>
      <c r="N223" s="531"/>
      <c r="O223" s="531"/>
    </row>
    <row r="224" spans="1:15">
      <c r="A224" s="531"/>
      <c r="B224" s="531"/>
      <c r="C224" s="531"/>
      <c r="D224" s="531"/>
      <c r="E224" s="531"/>
      <c r="F224" s="531"/>
      <c r="G224" s="531"/>
      <c r="H224" s="531"/>
      <c r="I224" s="531"/>
      <c r="J224" s="531"/>
      <c r="K224" s="531"/>
      <c r="L224" s="531"/>
      <c r="M224" s="531"/>
      <c r="N224" s="531"/>
      <c r="O224" s="531"/>
    </row>
    <row r="225" spans="1:15">
      <c r="A225" s="531"/>
      <c r="B225" s="531"/>
      <c r="C225" s="531"/>
      <c r="D225" s="531"/>
      <c r="E225" s="531"/>
      <c r="F225" s="531"/>
      <c r="G225" s="531"/>
      <c r="H225" s="531"/>
      <c r="I225" s="531"/>
      <c r="J225" s="531"/>
      <c r="K225" s="531"/>
      <c r="L225" s="531"/>
      <c r="M225" s="531"/>
      <c r="N225" s="531"/>
      <c r="O225" s="531"/>
    </row>
    <row r="226" spans="1:15">
      <c r="A226" s="531"/>
      <c r="B226" s="531"/>
      <c r="C226" s="531"/>
      <c r="D226" s="531"/>
      <c r="E226" s="531"/>
      <c r="F226" s="531"/>
      <c r="G226" s="531"/>
      <c r="K226" s="531"/>
      <c r="L226" s="531"/>
      <c r="M226" s="531"/>
      <c r="N226" s="531"/>
      <c r="O226" s="531"/>
    </row>
    <row r="227" spans="1:15">
      <c r="A227" s="531"/>
      <c r="B227" s="531"/>
      <c r="C227" s="531"/>
      <c r="D227" s="531"/>
      <c r="E227" s="531"/>
      <c r="F227" s="531"/>
      <c r="G227" s="531"/>
      <c r="K227" s="531"/>
      <c r="L227" s="531"/>
      <c r="M227" s="531"/>
      <c r="N227" s="531"/>
      <c r="O227" s="531"/>
    </row>
    <row r="228" spans="1:15">
      <c r="A228" s="531"/>
      <c r="B228" s="531"/>
      <c r="C228" s="531"/>
      <c r="D228" s="531"/>
      <c r="E228" s="531"/>
      <c r="F228" s="531"/>
      <c r="G228" s="531"/>
      <c r="K228" s="531"/>
      <c r="L228" s="531"/>
      <c r="M228" s="531"/>
      <c r="N228" s="531"/>
      <c r="O228" s="531"/>
    </row>
    <row r="229" spans="1:15">
      <c r="A229" s="531"/>
      <c r="B229" s="531"/>
      <c r="C229" s="531"/>
      <c r="D229" s="531"/>
      <c r="E229" s="531"/>
      <c r="F229" s="531"/>
      <c r="G229" s="531"/>
      <c r="K229" s="531"/>
      <c r="L229" s="531"/>
      <c r="M229" s="531"/>
      <c r="N229" s="531"/>
      <c r="O229" s="531"/>
    </row>
    <row r="230" spans="1:15">
      <c r="A230" s="531"/>
      <c r="B230" s="531"/>
      <c r="C230" s="531"/>
      <c r="D230" s="531"/>
      <c r="E230" s="531"/>
      <c r="F230" s="531"/>
      <c r="G230" s="531"/>
      <c r="K230" s="531"/>
      <c r="L230" s="531"/>
      <c r="M230" s="531"/>
      <c r="N230" s="531"/>
      <c r="O230" s="531"/>
    </row>
    <row r="231" spans="1:15">
      <c r="A231" s="531"/>
      <c r="B231" s="531"/>
      <c r="C231" s="531"/>
      <c r="K231" s="531"/>
      <c r="L231" s="531"/>
      <c r="M231" s="531"/>
      <c r="N231" s="531"/>
      <c r="O231" s="531"/>
    </row>
    <row r="232" spans="1:15">
      <c r="A232" s="531"/>
      <c r="B232" s="531"/>
      <c r="C232" s="531"/>
      <c r="K232" s="531"/>
      <c r="L232" s="531"/>
      <c r="M232" s="531"/>
      <c r="N232" s="531"/>
      <c r="O232" s="531"/>
    </row>
    <row r="233" spans="1:15">
      <c r="B233" s="531"/>
      <c r="C233" s="531"/>
      <c r="K233" s="531"/>
      <c r="L233" s="531"/>
      <c r="M233" s="531"/>
      <c r="N233" s="531"/>
      <c r="O233" s="531"/>
    </row>
    <row r="234" spans="1:15">
      <c r="B234" s="531"/>
      <c r="C234" s="531"/>
      <c r="K234" s="531"/>
      <c r="L234" s="531"/>
      <c r="M234" s="531"/>
      <c r="N234" s="531"/>
      <c r="O234" s="531"/>
    </row>
    <row r="235" spans="1:15">
      <c r="B235" s="531"/>
      <c r="C235" s="531"/>
      <c r="K235" s="531"/>
      <c r="L235" s="531"/>
      <c r="M235" s="531"/>
      <c r="N235" s="531"/>
      <c r="O235" s="531"/>
    </row>
    <row r="236" spans="1:15">
      <c r="B236" s="531"/>
      <c r="C236" s="531"/>
      <c r="K236" s="531"/>
      <c r="L236" s="531"/>
      <c r="M236" s="531"/>
      <c r="N236" s="531"/>
      <c r="O236" s="531"/>
    </row>
    <row r="237" spans="1:15">
      <c r="B237" s="531"/>
      <c r="C237" s="531"/>
      <c r="K237" s="531"/>
      <c r="L237" s="531"/>
      <c r="M237" s="531"/>
      <c r="N237" s="531"/>
      <c r="O237" s="531"/>
    </row>
    <row r="238" spans="1:15">
      <c r="B238" s="531"/>
      <c r="C238" s="531"/>
      <c r="K238" s="531"/>
      <c r="L238" s="531"/>
      <c r="M238" s="531"/>
      <c r="N238" s="531"/>
      <c r="O238" s="531"/>
    </row>
    <row r="239" spans="1:15">
      <c r="B239" s="531"/>
      <c r="C239" s="531"/>
      <c r="K239" s="531"/>
      <c r="L239" s="531"/>
      <c r="M239" s="531"/>
      <c r="N239" s="531"/>
      <c r="O239" s="531"/>
    </row>
    <row r="240" spans="1:15">
      <c r="B240" s="531"/>
      <c r="C240" s="531"/>
      <c r="K240" s="531"/>
      <c r="L240" s="531"/>
      <c r="M240" s="531"/>
      <c r="N240" s="531"/>
      <c r="O240" s="531"/>
    </row>
    <row r="241" spans="2:15">
      <c r="B241" s="531"/>
      <c r="C241" s="531"/>
      <c r="K241" s="531"/>
      <c r="L241" s="531"/>
      <c r="M241" s="531"/>
      <c r="N241" s="531"/>
      <c r="O241" s="531"/>
    </row>
    <row r="242" spans="2:15">
      <c r="B242" s="531"/>
      <c r="C242" s="531"/>
      <c r="K242" s="531"/>
      <c r="L242" s="531"/>
      <c r="M242" s="531"/>
      <c r="N242" s="531"/>
      <c r="O242" s="531"/>
    </row>
    <row r="243" spans="2:15">
      <c r="B243" s="531"/>
      <c r="C243" s="531"/>
      <c r="K243" s="531"/>
      <c r="L243" s="531"/>
      <c r="M243" s="531"/>
      <c r="N243" s="531"/>
      <c r="O243" s="531"/>
    </row>
    <row r="244" spans="2:15">
      <c r="B244" s="531"/>
      <c r="C244" s="531"/>
      <c r="K244" s="531"/>
      <c r="L244" s="531"/>
      <c r="M244" s="531"/>
      <c r="N244" s="531"/>
      <c r="O244" s="531"/>
    </row>
    <row r="245" spans="2:15">
      <c r="B245" s="531"/>
      <c r="C245" s="531"/>
      <c r="K245" s="531"/>
      <c r="L245" s="531"/>
      <c r="M245" s="531"/>
      <c r="N245" s="531"/>
      <c r="O245" s="531"/>
    </row>
    <row r="246" spans="2:15">
      <c r="B246" s="531"/>
      <c r="C246" s="531"/>
      <c r="K246" s="531"/>
      <c r="L246" s="531"/>
      <c r="M246" s="531"/>
      <c r="N246" s="531"/>
      <c r="O246" s="531"/>
    </row>
    <row r="247" spans="2:15">
      <c r="B247" s="531"/>
      <c r="C247" s="531"/>
      <c r="K247" s="531"/>
      <c r="L247" s="531"/>
      <c r="M247" s="531"/>
      <c r="N247" s="531"/>
      <c r="O247" s="531"/>
    </row>
    <row r="248" spans="2:15">
      <c r="B248" s="531"/>
      <c r="C248" s="531"/>
      <c r="K248" s="531"/>
      <c r="L248" s="531"/>
      <c r="M248" s="531"/>
      <c r="N248" s="531"/>
      <c r="O248" s="531"/>
    </row>
    <row r="249" spans="2:15">
      <c r="B249" s="531"/>
      <c r="C249" s="531"/>
      <c r="K249" s="531"/>
      <c r="L249" s="531"/>
      <c r="M249" s="531"/>
      <c r="N249" s="531"/>
      <c r="O249" s="531"/>
    </row>
    <row r="250" spans="2:15">
      <c r="B250" s="531"/>
      <c r="C250" s="531"/>
      <c r="K250" s="531"/>
      <c r="L250" s="531"/>
    </row>
    <row r="251" spans="2:15">
      <c r="B251" s="531"/>
      <c r="C251" s="531"/>
      <c r="K251" s="531"/>
      <c r="L251" s="531"/>
    </row>
    <row r="252" spans="2:15">
      <c r="B252" s="531"/>
      <c r="C252" s="531"/>
      <c r="K252" s="531"/>
      <c r="L252" s="531"/>
    </row>
    <row r="253" spans="2:15">
      <c r="B253" s="531"/>
      <c r="C253" s="531"/>
      <c r="K253" s="531"/>
      <c r="L253" s="531"/>
    </row>
    <row r="254" spans="2:15">
      <c r="B254" s="531"/>
      <c r="C254" s="531"/>
      <c r="K254" s="531"/>
      <c r="L254" s="531"/>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05" customWidth="1"/>
    <col min="2" max="16384" width="9.109375" style="405"/>
  </cols>
  <sheetData>
    <row r="1" spans="1:1" ht="18.600000000000001" thickTop="1" thickBot="1">
      <c r="A1" s="637" t="s">
        <v>109</v>
      </c>
    </row>
    <row r="2" spans="1:1" ht="16.2" thickTop="1">
      <c r="A2" s="638"/>
    </row>
    <row r="3" spans="1:1" ht="15">
      <c r="A3" s="639"/>
    </row>
    <row r="4" spans="1:1" ht="43.5" customHeight="1">
      <c r="A4" s="639" t="s">
        <v>110</v>
      </c>
    </row>
    <row r="5" spans="1:1" ht="30.6">
      <c r="A5" s="639" t="s">
        <v>111</v>
      </c>
    </row>
    <row r="6" spans="1:1" ht="30.6">
      <c r="A6" s="639" t="s">
        <v>112</v>
      </c>
    </row>
    <row r="7" spans="1:1" ht="30.6">
      <c r="A7" s="639" t="s">
        <v>113</v>
      </c>
    </row>
    <row r="8" spans="1:1" ht="30.6">
      <c r="A8" s="639" t="s">
        <v>114</v>
      </c>
    </row>
    <row r="9" spans="1:1" ht="30.6">
      <c r="A9" s="639" t="s">
        <v>115</v>
      </c>
    </row>
    <row r="10" spans="1:1" ht="33" customHeight="1">
      <c r="A10" s="639" t="s">
        <v>116</v>
      </c>
    </row>
    <row r="11" spans="1:1" ht="45.6">
      <c r="A11" s="639" t="s">
        <v>117</v>
      </c>
    </row>
    <row r="12" spans="1:1" ht="30.6">
      <c r="A12" s="640" t="s">
        <v>118</v>
      </c>
    </row>
    <row r="13" spans="1:1" ht="15.6">
      <c r="A13" s="63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2599257</v>
      </c>
      <c r="C3" s="23">
        <v>2598883</v>
      </c>
      <c r="D3" s="24" t="s">
        <v>15</v>
      </c>
      <c r="E3" s="23">
        <v>2599257</v>
      </c>
      <c r="F3" s="23">
        <v>2598883</v>
      </c>
      <c r="G3" s="24" t="s">
        <v>15</v>
      </c>
      <c r="H3" s="23">
        <v>2599257</v>
      </c>
      <c r="I3" s="23">
        <v>2598883</v>
      </c>
      <c r="J3" s="25" t="s">
        <v>15</v>
      </c>
      <c r="K3" s="26">
        <v>2599257</v>
      </c>
      <c r="L3" s="23">
        <v>2598883</v>
      </c>
      <c r="M3" s="24" t="s">
        <v>15</v>
      </c>
      <c r="N3" s="23">
        <v>2599257</v>
      </c>
      <c r="O3" s="23">
        <v>2598883</v>
      </c>
      <c r="P3" s="24" t="s">
        <v>15</v>
      </c>
      <c r="Q3" s="23">
        <v>2599257</v>
      </c>
      <c r="R3" s="23">
        <v>2598883</v>
      </c>
      <c r="S3" s="24" t="s">
        <v>15</v>
      </c>
      <c r="T3" s="23">
        <v>2599257</v>
      </c>
      <c r="U3" s="23">
        <v>2598883</v>
      </c>
      <c r="V3" s="27">
        <v>2599257</v>
      </c>
      <c r="W3" s="28">
        <v>2598883</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311755</v>
      </c>
      <c r="C6" s="46">
        <v>293239</v>
      </c>
      <c r="D6" s="47">
        <v>6.3143033498272744E-2</v>
      </c>
      <c r="E6" s="46">
        <v>168332</v>
      </c>
      <c r="F6" s="46">
        <v>161946</v>
      </c>
      <c r="G6" s="47">
        <v>3.9432897385548268E-2</v>
      </c>
      <c r="H6" s="46">
        <v>143423</v>
      </c>
      <c r="I6" s="46">
        <v>131293</v>
      </c>
      <c r="J6" s="48">
        <v>9.2388779295164244E-2</v>
      </c>
      <c r="K6" s="49">
        <v>0.80059761943537711</v>
      </c>
      <c r="L6" s="50">
        <v>0.82993844591355848</v>
      </c>
      <c r="M6" s="51">
        <v>-2.9000000000000004</v>
      </c>
      <c r="N6" s="46">
        <v>339198</v>
      </c>
      <c r="O6" s="46">
        <v>349751</v>
      </c>
      <c r="P6" s="47">
        <v>-3.0172894430609203E-2</v>
      </c>
      <c r="Q6" s="46">
        <v>423681</v>
      </c>
      <c r="R6" s="46">
        <v>421418</v>
      </c>
      <c r="S6" s="47">
        <v>5.3699652126866912E-3</v>
      </c>
      <c r="T6" s="46">
        <v>797868</v>
      </c>
      <c r="U6" s="52">
        <v>784163</v>
      </c>
      <c r="V6" s="53">
        <v>2.5592789209475391</v>
      </c>
      <c r="W6" s="54">
        <v>2.6741429346028327</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294008</v>
      </c>
      <c r="C8" s="46">
        <v>274617</v>
      </c>
      <c r="D8" s="47">
        <v>7.0611069234606749E-2</v>
      </c>
      <c r="E8" s="46">
        <v>165800</v>
      </c>
      <c r="F8" s="46">
        <v>159293</v>
      </c>
      <c r="G8" s="47">
        <v>4.0849252635081268E-2</v>
      </c>
      <c r="H8" s="46">
        <v>128208</v>
      </c>
      <c r="I8" s="46">
        <v>115324</v>
      </c>
      <c r="J8" s="48">
        <v>0.11172002358572369</v>
      </c>
      <c r="K8" s="49">
        <v>0.80677040622932872</v>
      </c>
      <c r="L8" s="50">
        <v>0.83665324750383641</v>
      </c>
      <c r="M8" s="51">
        <v>-3</v>
      </c>
      <c r="N8" s="46">
        <v>325644</v>
      </c>
      <c r="O8" s="46">
        <v>335846</v>
      </c>
      <c r="P8" s="47">
        <v>-3.0377018038029335E-2</v>
      </c>
      <c r="Q8" s="46">
        <v>403639</v>
      </c>
      <c r="R8" s="46">
        <v>401416</v>
      </c>
      <c r="S8" s="47">
        <v>5.5378958486956174E-3</v>
      </c>
      <c r="T8" s="46">
        <v>760294</v>
      </c>
      <c r="U8" s="52">
        <v>743749</v>
      </c>
      <c r="V8" s="53">
        <v>2.5859636472476941</v>
      </c>
      <c r="W8" s="54">
        <v>2.7083137606193355</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156935</v>
      </c>
      <c r="C10" s="68">
        <v>148817</v>
      </c>
      <c r="D10" s="69">
        <v>5.4550219396977496E-2</v>
      </c>
      <c r="E10" s="68">
        <v>116864</v>
      </c>
      <c r="F10" s="68">
        <v>115504</v>
      </c>
      <c r="G10" s="69">
        <v>1.1774484000554093E-2</v>
      </c>
      <c r="H10" s="68">
        <v>40071</v>
      </c>
      <c r="I10" s="68">
        <v>33313</v>
      </c>
      <c r="J10" s="70">
        <v>0.20286374688560022</v>
      </c>
      <c r="K10" s="71">
        <v>0.82481887807907261</v>
      </c>
      <c r="L10" s="72">
        <v>0.862348279041946</v>
      </c>
      <c r="M10" s="73">
        <v>-3.8</v>
      </c>
      <c r="N10" s="68">
        <v>199235</v>
      </c>
      <c r="O10" s="68">
        <v>207600</v>
      </c>
      <c r="P10" s="69">
        <v>-4.0293834296724472E-2</v>
      </c>
      <c r="Q10" s="68">
        <v>241550</v>
      </c>
      <c r="R10" s="68">
        <v>240738</v>
      </c>
      <c r="S10" s="69">
        <v>3.3729614767921971E-3</v>
      </c>
      <c r="T10" s="68">
        <v>420090</v>
      </c>
      <c r="U10" s="74">
        <v>415712</v>
      </c>
      <c r="V10" s="75">
        <v>2.6768407302386339</v>
      </c>
      <c r="W10" s="76">
        <v>2.7934442973585005</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137073</v>
      </c>
      <c r="C12" s="68">
        <v>125800</v>
      </c>
      <c r="D12" s="69">
        <v>8.9610492845786968E-2</v>
      </c>
      <c r="E12" s="68">
        <v>48936</v>
      </c>
      <c r="F12" s="68">
        <v>43789</v>
      </c>
      <c r="G12" s="69">
        <v>0.11754093493799812</v>
      </c>
      <c r="H12" s="68">
        <v>88137</v>
      </c>
      <c r="I12" s="68">
        <v>82011</v>
      </c>
      <c r="J12" s="70">
        <v>7.4697296704100663E-2</v>
      </c>
      <c r="K12" s="71">
        <v>0.77987401982861271</v>
      </c>
      <c r="L12" s="72">
        <v>0.79815531684486984</v>
      </c>
      <c r="M12" s="73">
        <v>-1.7999999999999998</v>
      </c>
      <c r="N12" s="68">
        <v>126409</v>
      </c>
      <c r="O12" s="68">
        <v>128246</v>
      </c>
      <c r="P12" s="69">
        <v>-1.43240334981208E-2</v>
      </c>
      <c r="Q12" s="68">
        <v>162089</v>
      </c>
      <c r="R12" s="68">
        <v>160678</v>
      </c>
      <c r="S12" s="69">
        <v>8.7815382317429896E-3</v>
      </c>
      <c r="T12" s="68">
        <v>340204</v>
      </c>
      <c r="U12" s="74">
        <v>328037</v>
      </c>
      <c r="V12" s="75">
        <v>2.4819183938485332</v>
      </c>
      <c r="W12" s="76">
        <v>2.6076073131955484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17747</v>
      </c>
      <c r="C14" s="46">
        <v>18622</v>
      </c>
      <c r="D14" s="47">
        <v>-4.6987434217592099E-2</v>
      </c>
      <c r="E14" s="46">
        <v>2532</v>
      </c>
      <c r="F14" s="46">
        <v>2653</v>
      </c>
      <c r="G14" s="47">
        <v>-4.5608744817188088E-2</v>
      </c>
      <c r="H14" s="46">
        <v>15215</v>
      </c>
      <c r="I14" s="46">
        <v>15969</v>
      </c>
      <c r="J14" s="48">
        <v>-4.7216481933746633E-2</v>
      </c>
      <c r="K14" s="49">
        <v>0.67627981239397261</v>
      </c>
      <c r="L14" s="50">
        <v>0.69518048195180482</v>
      </c>
      <c r="M14" s="51">
        <v>-1.9</v>
      </c>
      <c r="N14" s="46">
        <v>13554</v>
      </c>
      <c r="O14" s="46">
        <v>13905</v>
      </c>
      <c r="P14" s="47">
        <v>-2.524271844660194E-2</v>
      </c>
      <c r="Q14" s="46">
        <v>20042</v>
      </c>
      <c r="R14" s="46">
        <v>20002</v>
      </c>
      <c r="S14" s="47">
        <v>1.9998000199980001E-3</v>
      </c>
      <c r="T14" s="46">
        <v>37574</v>
      </c>
      <c r="U14" s="52">
        <v>40414</v>
      </c>
      <c r="V14" s="53">
        <v>2.1172029075336676</v>
      </c>
      <c r="W14" s="54">
        <v>2.1702287616797338</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283405</v>
      </c>
      <c r="C18" s="101">
        <v>263845</v>
      </c>
      <c r="D18" s="102">
        <v>7.4134434990240486E-2</v>
      </c>
      <c r="E18" s="101">
        <v>159034</v>
      </c>
      <c r="F18" s="101">
        <v>151794</v>
      </c>
      <c r="G18" s="102">
        <v>4.7696219876938485E-2</v>
      </c>
      <c r="H18" s="101">
        <v>124371</v>
      </c>
      <c r="I18" s="101">
        <v>112051</v>
      </c>
      <c r="J18" s="103">
        <v>0.10994993351241845</v>
      </c>
      <c r="K18" s="104">
        <v>0.81739470925095381</v>
      </c>
      <c r="L18" s="105">
        <v>0.84649061270727133</v>
      </c>
      <c r="M18" s="106">
        <v>-2.9000000000000004</v>
      </c>
      <c r="N18" s="101">
        <v>317302</v>
      </c>
      <c r="O18" s="101">
        <v>325799</v>
      </c>
      <c r="P18" s="102">
        <v>-2.6080497484645439E-2</v>
      </c>
      <c r="Q18" s="101">
        <v>388187</v>
      </c>
      <c r="R18" s="101">
        <v>384882</v>
      </c>
      <c r="S18" s="102">
        <v>8.5870474587016275E-3</v>
      </c>
      <c r="T18" s="101">
        <v>743839</v>
      </c>
      <c r="U18" s="107">
        <v>724255</v>
      </c>
      <c r="V18" s="108">
        <v>2.6246502355286605</v>
      </c>
      <c r="W18" s="109">
        <v>2.7450018002994181</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149043</v>
      </c>
      <c r="C20" s="114">
        <v>140327</v>
      </c>
      <c r="D20" s="115">
        <v>6.2112066815366962E-2</v>
      </c>
      <c r="E20" s="114">
        <v>110622</v>
      </c>
      <c r="F20" s="114">
        <v>108341</v>
      </c>
      <c r="G20" s="115">
        <v>2.1053894647455718E-2</v>
      </c>
      <c r="H20" s="114">
        <v>38421</v>
      </c>
      <c r="I20" s="114">
        <v>31986</v>
      </c>
      <c r="J20" s="116">
        <v>0.20118176702307258</v>
      </c>
      <c r="K20" s="117">
        <v>0.84081406895110011</v>
      </c>
      <c r="L20" s="118">
        <v>0.87704223435037076</v>
      </c>
      <c r="M20" s="119">
        <v>-3.5999999999999996</v>
      </c>
      <c r="N20" s="114">
        <v>193061</v>
      </c>
      <c r="O20" s="114">
        <v>199749</v>
      </c>
      <c r="P20" s="115">
        <v>-3.3482019935018446E-2</v>
      </c>
      <c r="Q20" s="114">
        <v>229612</v>
      </c>
      <c r="R20" s="114">
        <v>227753</v>
      </c>
      <c r="S20" s="115">
        <v>8.1623513191922837E-3</v>
      </c>
      <c r="T20" s="114">
        <v>408068</v>
      </c>
      <c r="U20" s="120">
        <v>400488</v>
      </c>
      <c r="V20" s="121">
        <v>2.7379212710425849</v>
      </c>
      <c r="W20" s="122">
        <v>2.8539625303754801</v>
      </c>
    </row>
    <row r="21" spans="1:23" ht="15.6">
      <c r="A21" s="113" t="s">
        <v>23</v>
      </c>
      <c r="B21" s="114">
        <v>134362</v>
      </c>
      <c r="C21" s="68">
        <v>123518</v>
      </c>
      <c r="D21" s="115">
        <v>8.7792872293916677E-2</v>
      </c>
      <c r="E21" s="114">
        <v>48412</v>
      </c>
      <c r="F21" s="114">
        <v>43453</v>
      </c>
      <c r="G21" s="115">
        <v>0.11412330564057717</v>
      </c>
      <c r="H21" s="114">
        <v>85950</v>
      </c>
      <c r="I21" s="114">
        <v>80065</v>
      </c>
      <c r="J21" s="116">
        <v>7.3502778992068946E-2</v>
      </c>
      <c r="K21" s="117">
        <v>0.78348415576225761</v>
      </c>
      <c r="L21" s="118">
        <v>0.80220710371732784</v>
      </c>
      <c r="M21" s="119">
        <v>-1.9</v>
      </c>
      <c r="N21" s="114">
        <v>124241</v>
      </c>
      <c r="O21" s="114">
        <v>126050</v>
      </c>
      <c r="P21" s="115">
        <v>-1.435144783815946E-2</v>
      </c>
      <c r="Q21" s="114">
        <v>158575</v>
      </c>
      <c r="R21" s="114">
        <v>157129</v>
      </c>
      <c r="S21" s="115">
        <v>9.2026296864359865E-3</v>
      </c>
      <c r="T21" s="114">
        <v>335771</v>
      </c>
      <c r="U21" s="120">
        <v>323767</v>
      </c>
      <c r="V21" s="121">
        <v>2.4990026942141381</v>
      </c>
      <c r="W21" s="122">
        <v>2.6212131025437588</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10603</v>
      </c>
      <c r="C24" s="101">
        <v>10772</v>
      </c>
      <c r="D24" s="102">
        <v>-1.5688822874118085E-2</v>
      </c>
      <c r="E24" s="101">
        <v>6766</v>
      </c>
      <c r="F24" s="101">
        <v>7499</v>
      </c>
      <c r="G24" s="102">
        <v>-9.7746366182157624E-2</v>
      </c>
      <c r="H24" s="101">
        <v>3837</v>
      </c>
      <c r="I24" s="101">
        <v>3273</v>
      </c>
      <c r="J24" s="103">
        <v>0.17231897341888175</v>
      </c>
      <c r="K24" s="104">
        <v>0.5398653895935801</v>
      </c>
      <c r="L24" s="105">
        <v>0.60765694931655978</v>
      </c>
      <c r="M24" s="106">
        <v>-6.8000000000000007</v>
      </c>
      <c r="N24" s="101">
        <v>8342</v>
      </c>
      <c r="O24" s="101">
        <v>10047</v>
      </c>
      <c r="P24" s="102">
        <v>-0.16970239872598786</v>
      </c>
      <c r="Q24" s="101">
        <v>15452</v>
      </c>
      <c r="R24" s="101">
        <v>16534</v>
      </c>
      <c r="S24" s="102">
        <v>-6.54409096407403E-2</v>
      </c>
      <c r="T24" s="101">
        <v>16455</v>
      </c>
      <c r="U24" s="107">
        <v>19494</v>
      </c>
      <c r="V24" s="108">
        <v>1.5519192681316609</v>
      </c>
      <c r="W24" s="109">
        <v>1.8096917935388044</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7892</v>
      </c>
      <c r="C26" s="114">
        <v>8490</v>
      </c>
      <c r="D26" s="115">
        <v>-7.0435806831566555E-2</v>
      </c>
      <c r="E26" s="114">
        <v>6242</v>
      </c>
      <c r="F26" s="114">
        <v>7163</v>
      </c>
      <c r="G26" s="115">
        <v>-0.1285774116990088</v>
      </c>
      <c r="H26" s="114">
        <v>1650</v>
      </c>
      <c r="I26" s="114">
        <v>1327</v>
      </c>
      <c r="J26" s="116">
        <v>0.24340617935192163</v>
      </c>
      <c r="K26" s="117">
        <v>0.51717205562070701</v>
      </c>
      <c r="L26" s="118">
        <v>0.60462071621101265</v>
      </c>
      <c r="M26" s="119">
        <v>-8.6999999999999993</v>
      </c>
      <c r="N26" s="114">
        <v>6174</v>
      </c>
      <c r="O26" s="114">
        <v>7851</v>
      </c>
      <c r="P26" s="115">
        <v>-0.21360336262896445</v>
      </c>
      <c r="Q26" s="114">
        <v>11938</v>
      </c>
      <c r="R26" s="114">
        <v>12985</v>
      </c>
      <c r="S26" s="115">
        <v>-8.0631497882171735E-2</v>
      </c>
      <c r="T26" s="114">
        <v>12022</v>
      </c>
      <c r="U26" s="120">
        <v>15224</v>
      </c>
      <c r="V26" s="121">
        <v>1.5233147491130259</v>
      </c>
      <c r="W26" s="122">
        <v>1.7931684334511189</v>
      </c>
    </row>
    <row r="27" spans="1:23" ht="15.6">
      <c r="A27" s="113" t="s">
        <v>23</v>
      </c>
      <c r="B27" s="114">
        <v>2711</v>
      </c>
      <c r="C27" s="114">
        <v>2282</v>
      </c>
      <c r="D27" s="115">
        <v>0.18799298860648553</v>
      </c>
      <c r="E27" s="114">
        <v>524</v>
      </c>
      <c r="F27" s="114">
        <v>336</v>
      </c>
      <c r="G27" s="115">
        <v>0.55952380952380953</v>
      </c>
      <c r="H27" s="114">
        <v>2187</v>
      </c>
      <c r="I27" s="114">
        <v>1946</v>
      </c>
      <c r="J27" s="116">
        <v>0.12384378211716342</v>
      </c>
      <c r="K27" s="117">
        <v>0.61696072851451333</v>
      </c>
      <c r="L27" s="118">
        <v>0.61876584953508029</v>
      </c>
      <c r="M27" s="119">
        <v>-0.2</v>
      </c>
      <c r="N27" s="114">
        <v>2168</v>
      </c>
      <c r="O27" s="114">
        <v>2196</v>
      </c>
      <c r="P27" s="115">
        <v>-1.2750455373406194E-2</v>
      </c>
      <c r="Q27" s="114">
        <v>3514</v>
      </c>
      <c r="R27" s="114">
        <v>3549</v>
      </c>
      <c r="S27" s="115">
        <v>-9.8619329388560158E-3</v>
      </c>
      <c r="T27" s="114">
        <v>4433</v>
      </c>
      <c r="U27" s="120">
        <v>4270</v>
      </c>
      <c r="V27" s="121">
        <v>1.6351899668019181</v>
      </c>
      <c r="W27" s="122">
        <v>1.8711656441717792</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B31" s="138"/>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JULY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153" bestFit="1" customWidth="1"/>
    <col min="2" max="3" width="13" style="153" bestFit="1" customWidth="1"/>
    <col min="4" max="4" width="11.33203125" style="153" customWidth="1"/>
    <col min="5" max="6" width="13" style="153" bestFit="1" customWidth="1"/>
    <col min="7" max="7" width="11.33203125" style="153" customWidth="1"/>
    <col min="8" max="9" width="11.109375" style="153" bestFit="1" customWidth="1"/>
    <col min="10" max="10" width="11.33203125" style="153" customWidth="1"/>
    <col min="11" max="11" width="8.88671875" style="153" bestFit="1" customWidth="1"/>
    <col min="12" max="12" width="8" style="153" customWidth="1"/>
    <col min="13" max="13" width="16.33203125" style="292" customWidth="1"/>
    <col min="14" max="15" width="13" style="153" bestFit="1" customWidth="1"/>
    <col min="16" max="16" width="11.33203125" style="153" customWidth="1"/>
    <col min="17" max="18" width="13" style="153" bestFit="1" customWidth="1"/>
    <col min="19" max="19" width="11.33203125" style="153" customWidth="1"/>
    <col min="20" max="21" width="13" style="153" bestFit="1" customWidth="1"/>
    <col min="22" max="22" width="12.33203125" style="153" customWidth="1"/>
    <col min="23" max="23" width="12.5546875" style="153" customWidth="1"/>
    <col min="24" max="16384" width="9.109375" style="153"/>
  </cols>
  <sheetData>
    <row r="1" spans="1:23" ht="16.2" thickTop="1">
      <c r="A1" s="140" t="s">
        <v>26</v>
      </c>
      <c r="B1" s="141" t="s">
        <v>0</v>
      </c>
      <c r="C1" s="141"/>
      <c r="D1" s="142" t="s">
        <v>1</v>
      </c>
      <c r="E1" s="143" t="s">
        <v>2</v>
      </c>
      <c r="F1" s="141"/>
      <c r="G1" s="144" t="s">
        <v>1</v>
      </c>
      <c r="H1" s="145"/>
      <c r="I1" s="146"/>
      <c r="J1" s="147" t="s">
        <v>1</v>
      </c>
      <c r="K1" s="148"/>
      <c r="L1" s="146"/>
      <c r="M1" s="149" t="s">
        <v>3</v>
      </c>
      <c r="N1" s="141" t="s">
        <v>27</v>
      </c>
      <c r="O1" s="141"/>
      <c r="P1" s="144" t="s">
        <v>1</v>
      </c>
      <c r="Q1" s="150" t="s">
        <v>27</v>
      </c>
      <c r="R1" s="141"/>
      <c r="S1" s="142" t="s">
        <v>1</v>
      </c>
      <c r="T1" s="146"/>
      <c r="U1" s="151"/>
      <c r="V1" s="141" t="s">
        <v>5</v>
      </c>
      <c r="W1" s="152"/>
    </row>
    <row r="2" spans="1:23" ht="15.6">
      <c r="A2" s="154" t="s">
        <v>28</v>
      </c>
      <c r="B2" s="155" t="s">
        <v>7</v>
      </c>
      <c r="C2" s="155"/>
      <c r="D2" s="156" t="s">
        <v>8</v>
      </c>
      <c r="E2" s="157" t="s">
        <v>9</v>
      </c>
      <c r="F2" s="155"/>
      <c r="G2" s="158" t="s">
        <v>8</v>
      </c>
      <c r="H2" s="159" t="s">
        <v>9</v>
      </c>
      <c r="I2" s="155"/>
      <c r="J2" s="160" t="s">
        <v>8</v>
      </c>
      <c r="K2" s="161" t="s">
        <v>10</v>
      </c>
      <c r="L2" s="155"/>
      <c r="M2" s="162" t="s">
        <v>10</v>
      </c>
      <c r="N2" s="163" t="s">
        <v>11</v>
      </c>
      <c r="O2" s="155"/>
      <c r="P2" s="158" t="s">
        <v>8</v>
      </c>
      <c r="Q2" s="164" t="s">
        <v>12</v>
      </c>
      <c r="R2" s="155"/>
      <c r="S2" s="156" t="s">
        <v>8</v>
      </c>
      <c r="T2" s="157" t="s">
        <v>13</v>
      </c>
      <c r="U2" s="165"/>
      <c r="V2" s="155" t="s">
        <v>14</v>
      </c>
      <c r="W2" s="166"/>
    </row>
    <row r="3" spans="1:23" s="177" customFormat="1" ht="16.2" thickBot="1">
      <c r="A3" s="167"/>
      <c r="B3" s="168">
        <v>2016</v>
      </c>
      <c r="C3" s="168">
        <v>2015</v>
      </c>
      <c r="D3" s="169"/>
      <c r="E3" s="168">
        <v>2016</v>
      </c>
      <c r="F3" s="168">
        <v>2015</v>
      </c>
      <c r="G3" s="170"/>
      <c r="H3" s="171">
        <v>2016</v>
      </c>
      <c r="I3" s="168">
        <v>2015</v>
      </c>
      <c r="J3" s="172"/>
      <c r="K3" s="173">
        <v>2016</v>
      </c>
      <c r="L3" s="168">
        <v>2015</v>
      </c>
      <c r="M3" s="174"/>
      <c r="N3" s="168">
        <v>2016</v>
      </c>
      <c r="O3" s="168">
        <v>2015</v>
      </c>
      <c r="P3" s="170"/>
      <c r="Q3" s="171">
        <v>2016</v>
      </c>
      <c r="R3" s="168">
        <v>2015</v>
      </c>
      <c r="S3" s="169"/>
      <c r="T3" s="168">
        <v>2016</v>
      </c>
      <c r="U3" s="175">
        <v>2015</v>
      </c>
      <c r="V3" s="168">
        <v>2016</v>
      </c>
      <c r="W3" s="176">
        <v>2015</v>
      </c>
    </row>
    <row r="4" spans="1:23" ht="3.75" customHeight="1" thickTop="1">
      <c r="A4" s="178"/>
      <c r="B4" s="179"/>
      <c r="C4" s="179"/>
      <c r="D4" s="180"/>
      <c r="E4" s="181"/>
      <c r="F4" s="179"/>
      <c r="G4" s="179"/>
      <c r="H4" s="182"/>
      <c r="I4" s="179"/>
      <c r="J4" s="179"/>
      <c r="K4" s="183"/>
      <c r="L4" s="179"/>
      <c r="M4" s="184"/>
      <c r="N4" s="179"/>
      <c r="O4" s="179"/>
      <c r="P4" s="179"/>
      <c r="Q4" s="182"/>
      <c r="R4" s="179"/>
      <c r="S4" s="180"/>
      <c r="T4" s="179"/>
      <c r="U4" s="180"/>
      <c r="V4" s="179"/>
      <c r="W4" s="185"/>
    </row>
    <row r="5" spans="1:23" ht="3.75" customHeight="1">
      <c r="A5" s="186"/>
      <c r="B5" s="187"/>
      <c r="C5" s="187"/>
      <c r="D5" s="188"/>
      <c r="E5" s="189"/>
      <c r="F5" s="187"/>
      <c r="G5" s="190"/>
      <c r="H5" s="191"/>
      <c r="I5" s="187"/>
      <c r="J5" s="187"/>
      <c r="K5" s="192"/>
      <c r="L5" s="187"/>
      <c r="M5" s="193"/>
      <c r="N5" s="187"/>
      <c r="O5" s="187"/>
      <c r="P5" s="187"/>
      <c r="Q5" s="191"/>
      <c r="R5" s="187"/>
      <c r="S5" s="188"/>
      <c r="T5" s="187"/>
      <c r="U5" s="188"/>
      <c r="V5" s="187"/>
      <c r="W5" s="194"/>
    </row>
    <row r="6" spans="1:23" s="205" customFormat="1" ht="15.6">
      <c r="A6" s="195" t="s">
        <v>16</v>
      </c>
      <c r="B6" s="196">
        <v>1669163</v>
      </c>
      <c r="C6" s="196">
        <v>1645580</v>
      </c>
      <c r="D6" s="197">
        <v>1.4331117296029363E-2</v>
      </c>
      <c r="E6" s="196">
        <v>1131795</v>
      </c>
      <c r="F6" s="196">
        <v>1126126</v>
      </c>
      <c r="G6" s="198">
        <v>5.0340725638161271E-3</v>
      </c>
      <c r="H6" s="199">
        <v>537368</v>
      </c>
      <c r="I6" s="196">
        <v>519454</v>
      </c>
      <c r="J6" s="198">
        <v>3.4486210521047098E-2</v>
      </c>
      <c r="K6" s="200">
        <v>0.73433005250635908</v>
      </c>
      <c r="L6" s="198">
        <v>0.76249141353758088</v>
      </c>
      <c r="M6" s="201">
        <v>-2.8000000000000003</v>
      </c>
      <c r="N6" s="196">
        <v>2125663</v>
      </c>
      <c r="O6" s="196">
        <v>2194509</v>
      </c>
      <c r="P6" s="198">
        <v>-3.137193786856194E-2</v>
      </c>
      <c r="Q6" s="199">
        <v>2894697</v>
      </c>
      <c r="R6" s="196">
        <v>2878077</v>
      </c>
      <c r="S6" s="197">
        <v>5.7746891413954522E-3</v>
      </c>
      <c r="T6" s="196">
        <v>4274221</v>
      </c>
      <c r="U6" s="202">
        <v>4359567</v>
      </c>
      <c r="V6" s="203">
        <v>2.5606971877521847</v>
      </c>
      <c r="W6" s="204">
        <v>2.649258620061012</v>
      </c>
    </row>
    <row r="7" spans="1:23" s="216" customFormat="1" ht="3" customHeight="1">
      <c r="A7" s="206"/>
      <c r="B7" s="207"/>
      <c r="C7" s="207"/>
      <c r="D7" s="208"/>
      <c r="E7" s="207"/>
      <c r="F7" s="207"/>
      <c r="G7" s="209"/>
      <c r="H7" s="210"/>
      <c r="I7" s="207"/>
      <c r="J7" s="209"/>
      <c r="K7" s="211"/>
      <c r="L7" s="209"/>
      <c r="M7" s="212"/>
      <c r="N7" s="209"/>
      <c r="O7" s="207"/>
      <c r="P7" s="209"/>
      <c r="Q7" s="213"/>
      <c r="R7" s="207"/>
      <c r="S7" s="208"/>
      <c r="T7" s="207"/>
      <c r="U7" s="214"/>
      <c r="V7" s="207"/>
      <c r="W7" s="215"/>
    </row>
    <row r="8" spans="1:23" s="205" customFormat="1" ht="15.6">
      <c r="A8" s="217" t="s">
        <v>29</v>
      </c>
      <c r="B8" s="196">
        <v>1589495</v>
      </c>
      <c r="C8" s="196">
        <v>1569067</v>
      </c>
      <c r="D8" s="197">
        <v>1.3019201856899674E-2</v>
      </c>
      <c r="E8" s="196">
        <v>1115196</v>
      </c>
      <c r="F8" s="196">
        <v>1108957</v>
      </c>
      <c r="G8" s="198">
        <v>5.6260071400424001E-3</v>
      </c>
      <c r="H8" s="199">
        <v>474299</v>
      </c>
      <c r="I8" s="196">
        <v>460110</v>
      </c>
      <c r="J8" s="198">
        <v>3.0838277803134032E-2</v>
      </c>
      <c r="K8" s="200">
        <v>0.74648934709049508</v>
      </c>
      <c r="L8" s="198">
        <v>0.7759150587501088</v>
      </c>
      <c r="M8" s="201">
        <v>-2.9000000000000004</v>
      </c>
      <c r="N8" s="196">
        <v>2059853</v>
      </c>
      <c r="O8" s="196">
        <v>2131022</v>
      </c>
      <c r="P8" s="198">
        <v>-3.3396651935080915E-2</v>
      </c>
      <c r="Q8" s="199">
        <v>2759387</v>
      </c>
      <c r="R8" s="196">
        <v>2746463</v>
      </c>
      <c r="S8" s="197">
        <v>4.7056887349292524E-3</v>
      </c>
      <c r="T8" s="196">
        <v>4108349</v>
      </c>
      <c r="U8" s="202">
        <v>4200857</v>
      </c>
      <c r="V8" s="203">
        <v>2.5846882185851481</v>
      </c>
      <c r="W8" s="204">
        <v>2.6772961256593888</v>
      </c>
    </row>
    <row r="9" spans="1:23" s="216" customFormat="1" ht="3" customHeight="1">
      <c r="A9" s="218"/>
      <c r="B9" s="207"/>
      <c r="C9" s="207"/>
      <c r="D9" s="208"/>
      <c r="E9" s="207"/>
      <c r="F9" s="207"/>
      <c r="G9" s="209"/>
      <c r="H9" s="210"/>
      <c r="I9" s="207"/>
      <c r="J9" s="209"/>
      <c r="K9" s="211"/>
      <c r="L9" s="209"/>
      <c r="M9" s="212"/>
      <c r="N9" s="209"/>
      <c r="O9" s="207"/>
      <c r="P9" s="209"/>
      <c r="Q9" s="213"/>
      <c r="R9" s="207"/>
      <c r="S9" s="208"/>
      <c r="T9" s="207"/>
      <c r="U9" s="214"/>
      <c r="V9" s="207"/>
      <c r="W9" s="215"/>
    </row>
    <row r="10" spans="1:23" s="216" customFormat="1" ht="15.6">
      <c r="A10" s="219" t="s">
        <v>30</v>
      </c>
      <c r="B10" s="220">
        <v>979819</v>
      </c>
      <c r="C10" s="220">
        <v>958975</v>
      </c>
      <c r="D10" s="221">
        <v>2.1735707395917517E-2</v>
      </c>
      <c r="E10" s="220">
        <v>800943</v>
      </c>
      <c r="F10" s="220">
        <v>794716</v>
      </c>
      <c r="G10" s="222">
        <v>7.8355035006216055E-3</v>
      </c>
      <c r="H10" s="223">
        <v>178876</v>
      </c>
      <c r="I10" s="220">
        <v>164259</v>
      </c>
      <c r="J10" s="222">
        <v>8.8987513621780243E-2</v>
      </c>
      <c r="K10" s="224">
        <v>0.80477771249863339</v>
      </c>
      <c r="L10" s="222">
        <v>0.83318284260444986</v>
      </c>
      <c r="M10" s="225">
        <v>-2.8000000000000003</v>
      </c>
      <c r="N10" s="220">
        <v>1339670</v>
      </c>
      <c r="O10" s="220">
        <v>1376728</v>
      </c>
      <c r="P10" s="222">
        <v>-2.6917444840229877E-2</v>
      </c>
      <c r="Q10" s="223">
        <v>1664646</v>
      </c>
      <c r="R10" s="220">
        <v>1652372</v>
      </c>
      <c r="S10" s="221">
        <v>7.4281094087772E-3</v>
      </c>
      <c r="T10" s="220">
        <v>2483559</v>
      </c>
      <c r="U10" s="226">
        <v>2528231</v>
      </c>
      <c r="V10" s="227">
        <v>2.5347120233430869</v>
      </c>
      <c r="W10" s="228">
        <v>2.636388852681248</v>
      </c>
    </row>
    <row r="11" spans="1:23" s="216" customFormat="1" ht="3" customHeight="1">
      <c r="A11" s="229"/>
      <c r="B11" s="220"/>
      <c r="C11" s="220"/>
      <c r="D11" s="221"/>
      <c r="E11" s="220"/>
      <c r="F11" s="220"/>
      <c r="G11" s="222"/>
      <c r="H11" s="223"/>
      <c r="I11" s="220"/>
      <c r="J11" s="222"/>
      <c r="K11" s="224"/>
      <c r="L11" s="222"/>
      <c r="M11" s="225"/>
      <c r="N11" s="220"/>
      <c r="O11" s="220"/>
      <c r="P11" s="222"/>
      <c r="Q11" s="223"/>
      <c r="R11" s="220"/>
      <c r="S11" s="221"/>
      <c r="T11" s="220"/>
      <c r="U11" s="226"/>
      <c r="V11" s="220"/>
      <c r="W11" s="230"/>
    </row>
    <row r="12" spans="1:23" s="216" customFormat="1" ht="15.6">
      <c r="A12" s="219" t="s">
        <v>31</v>
      </c>
      <c r="B12" s="220">
        <v>609676</v>
      </c>
      <c r="C12" s="220">
        <v>610092</v>
      </c>
      <c r="D12" s="221">
        <v>-6.8186437455334604E-4</v>
      </c>
      <c r="E12" s="220">
        <v>314253</v>
      </c>
      <c r="F12" s="220">
        <v>314241</v>
      </c>
      <c r="G12" s="222">
        <v>3.8187251186191488E-5</v>
      </c>
      <c r="H12" s="223">
        <v>295423</v>
      </c>
      <c r="I12" s="220">
        <v>295851</v>
      </c>
      <c r="J12" s="222">
        <v>-1.446674170443906E-3</v>
      </c>
      <c r="K12" s="224">
        <v>0.65785697256246001</v>
      </c>
      <c r="L12" s="222">
        <v>0.68942528546528581</v>
      </c>
      <c r="M12" s="225">
        <v>-3.2</v>
      </c>
      <c r="N12" s="220">
        <v>720183</v>
      </c>
      <c r="O12" s="220">
        <v>754294</v>
      </c>
      <c r="P12" s="222">
        <v>-4.5222419905235886E-2</v>
      </c>
      <c r="Q12" s="223">
        <v>1094741</v>
      </c>
      <c r="R12" s="220">
        <v>1094091</v>
      </c>
      <c r="S12" s="221">
        <v>5.9410049072700533E-4</v>
      </c>
      <c r="T12" s="220">
        <v>1624790</v>
      </c>
      <c r="U12" s="226">
        <v>1672626</v>
      </c>
      <c r="V12" s="227">
        <v>2.6650056751454869</v>
      </c>
      <c r="W12" s="228">
        <v>2.7415963494030406</v>
      </c>
    </row>
    <row r="13" spans="1:23" s="216" customFormat="1" ht="3" customHeight="1">
      <c r="A13" s="231"/>
      <c r="B13" s="207"/>
      <c r="C13" s="207"/>
      <c r="D13" s="208"/>
      <c r="E13" s="207"/>
      <c r="F13" s="207"/>
      <c r="G13" s="209"/>
      <c r="H13" s="213"/>
      <c r="I13" s="207"/>
      <c r="J13" s="209"/>
      <c r="K13" s="211"/>
      <c r="L13" s="209"/>
      <c r="M13" s="212"/>
      <c r="N13" s="207"/>
      <c r="O13" s="207"/>
      <c r="P13" s="209"/>
      <c r="Q13" s="213"/>
      <c r="R13" s="207"/>
      <c r="S13" s="208"/>
      <c r="T13" s="207"/>
      <c r="U13" s="214"/>
      <c r="V13" s="207"/>
      <c r="W13" s="215"/>
    </row>
    <row r="14" spans="1:23" s="205" customFormat="1" ht="15.6">
      <c r="A14" s="217" t="s">
        <v>32</v>
      </c>
      <c r="B14" s="196">
        <v>79668</v>
      </c>
      <c r="C14" s="196">
        <v>76513</v>
      </c>
      <c r="D14" s="197">
        <v>4.123482284056304E-2</v>
      </c>
      <c r="E14" s="196">
        <v>16599</v>
      </c>
      <c r="F14" s="196">
        <v>17169</v>
      </c>
      <c r="G14" s="198">
        <v>-3.3199370959287086E-2</v>
      </c>
      <c r="H14" s="199">
        <v>63069</v>
      </c>
      <c r="I14" s="196">
        <v>59344</v>
      </c>
      <c r="J14" s="198">
        <v>6.2769614451334596E-2</v>
      </c>
      <c r="K14" s="200">
        <v>0.48636464415046932</v>
      </c>
      <c r="L14" s="198">
        <v>0.48237269591380855</v>
      </c>
      <c r="M14" s="201">
        <v>0.4</v>
      </c>
      <c r="N14" s="196">
        <v>65810</v>
      </c>
      <c r="O14" s="196">
        <v>63487</v>
      </c>
      <c r="P14" s="198">
        <v>3.6590168065903254E-2</v>
      </c>
      <c r="Q14" s="199">
        <v>135310</v>
      </c>
      <c r="R14" s="196">
        <v>131614</v>
      </c>
      <c r="S14" s="197">
        <v>2.8082118923518775E-2</v>
      </c>
      <c r="T14" s="196">
        <v>165872</v>
      </c>
      <c r="U14" s="202">
        <v>158710</v>
      </c>
      <c r="V14" s="203">
        <v>2.0820404679419591</v>
      </c>
      <c r="W14" s="204">
        <v>2.0742880294851855</v>
      </c>
    </row>
    <row r="15" spans="1:23" ht="3" customHeight="1">
      <c r="A15" s="232"/>
      <c r="B15" s="233"/>
      <c r="C15" s="233"/>
      <c r="D15" s="234"/>
      <c r="E15" s="233"/>
      <c r="F15" s="233"/>
      <c r="G15" s="235"/>
      <c r="H15" s="236"/>
      <c r="I15" s="233"/>
      <c r="J15" s="235"/>
      <c r="K15" s="237"/>
      <c r="L15" s="235"/>
      <c r="M15" s="238"/>
      <c r="N15" s="233"/>
      <c r="O15" s="233"/>
      <c r="P15" s="235"/>
      <c r="Q15" s="236"/>
      <c r="R15" s="233"/>
      <c r="S15" s="234"/>
      <c r="T15" s="233"/>
      <c r="U15" s="239"/>
      <c r="V15" s="240"/>
      <c r="W15" s="241"/>
    </row>
    <row r="16" spans="1:23">
      <c r="A16" s="242"/>
      <c r="B16" s="243"/>
      <c r="C16" s="243"/>
      <c r="D16" s="244"/>
      <c r="E16" s="245"/>
      <c r="F16" s="243"/>
      <c r="G16" s="243"/>
      <c r="H16" s="246"/>
      <c r="I16" s="243"/>
      <c r="J16" s="243"/>
      <c r="K16" s="247"/>
      <c r="L16" s="243"/>
      <c r="M16" s="248"/>
      <c r="N16" s="245"/>
      <c r="O16" s="243"/>
      <c r="P16" s="243"/>
      <c r="Q16" s="246"/>
      <c r="R16" s="243"/>
      <c r="S16" s="244"/>
      <c r="T16" s="245"/>
      <c r="U16" s="244"/>
      <c r="V16" s="243"/>
      <c r="W16" s="249"/>
    </row>
    <row r="17" spans="1:23" ht="3" customHeight="1">
      <c r="A17" s="250"/>
      <c r="B17" s="251"/>
      <c r="C17" s="251"/>
      <c r="D17" s="252"/>
      <c r="E17" s="251"/>
      <c r="F17" s="251"/>
      <c r="G17" s="253"/>
      <c r="H17" s="254"/>
      <c r="I17" s="251"/>
      <c r="J17" s="253"/>
      <c r="K17" s="255"/>
      <c r="L17" s="253"/>
      <c r="M17" s="256"/>
      <c r="N17" s="251"/>
      <c r="O17" s="251"/>
      <c r="P17" s="253"/>
      <c r="Q17" s="254"/>
      <c r="R17" s="251"/>
      <c r="S17" s="252"/>
      <c r="T17" s="251"/>
      <c r="U17" s="257"/>
      <c r="V17" s="258"/>
      <c r="W17" s="259"/>
    </row>
    <row r="18" spans="1:23" s="261" customFormat="1" ht="15.6">
      <c r="A18" s="260" t="s">
        <v>33</v>
      </c>
      <c r="B18" s="251">
        <v>1514936</v>
      </c>
      <c r="C18" s="251">
        <v>1490888</v>
      </c>
      <c r="D18" s="252">
        <v>1.612998427782637E-2</v>
      </c>
      <c r="E18" s="251">
        <v>1060686</v>
      </c>
      <c r="F18" s="251">
        <v>1049414</v>
      </c>
      <c r="G18" s="253">
        <v>1.0741232726073789E-2</v>
      </c>
      <c r="H18" s="254">
        <v>454250</v>
      </c>
      <c r="I18" s="251">
        <v>441474</v>
      </c>
      <c r="J18" s="253">
        <v>2.8939416590784507E-2</v>
      </c>
      <c r="K18" s="255">
        <v>0.75339624531756921</v>
      </c>
      <c r="L18" s="253">
        <v>0.78344474560884847</v>
      </c>
      <c r="M18" s="256">
        <v>-3</v>
      </c>
      <c r="N18" s="251">
        <v>2000371</v>
      </c>
      <c r="O18" s="251">
        <v>2064344</v>
      </c>
      <c r="P18" s="253">
        <v>-3.0989505625031485E-2</v>
      </c>
      <c r="Q18" s="254">
        <v>2655138</v>
      </c>
      <c r="R18" s="251">
        <v>2634958</v>
      </c>
      <c r="S18" s="252">
        <v>7.6585660947916436E-3</v>
      </c>
      <c r="T18" s="251">
        <v>3993912</v>
      </c>
      <c r="U18" s="257">
        <v>4072371</v>
      </c>
      <c r="V18" s="258">
        <v>2.6363569154076476</v>
      </c>
      <c r="W18" s="259">
        <v>2.7315069944891905</v>
      </c>
    </row>
    <row r="19" spans="1:23" ht="3" customHeight="1">
      <c r="A19" s="186"/>
      <c r="B19" s="233"/>
      <c r="C19" s="233"/>
      <c r="D19" s="234"/>
      <c r="E19" s="233">
        <v>0</v>
      </c>
      <c r="F19" s="233">
        <v>0</v>
      </c>
      <c r="G19" s="235"/>
      <c r="H19" s="236">
        <v>0</v>
      </c>
      <c r="I19" s="262">
        <v>0</v>
      </c>
      <c r="J19" s="235"/>
      <c r="K19" s="237"/>
      <c r="L19" s="235"/>
      <c r="M19" s="238"/>
      <c r="N19" s="233">
        <v>0</v>
      </c>
      <c r="O19" s="233">
        <v>0</v>
      </c>
      <c r="P19" s="235"/>
      <c r="Q19" s="236">
        <v>0</v>
      </c>
      <c r="R19" s="233">
        <v>0</v>
      </c>
      <c r="S19" s="234"/>
      <c r="T19" s="233">
        <v>0</v>
      </c>
      <c r="U19" s="239">
        <v>0</v>
      </c>
      <c r="V19" s="233"/>
      <c r="W19" s="241"/>
    </row>
    <row r="20" spans="1:23" ht="15.6">
      <c r="A20" s="263" t="s">
        <v>22</v>
      </c>
      <c r="B20" s="264">
        <v>920609</v>
      </c>
      <c r="C20" s="264">
        <v>895653</v>
      </c>
      <c r="D20" s="265">
        <v>2.7863469446314588E-2</v>
      </c>
      <c r="E20" s="220">
        <v>750120</v>
      </c>
      <c r="F20" s="220">
        <v>739458</v>
      </c>
      <c r="G20" s="266">
        <v>1.4418668808776158E-2</v>
      </c>
      <c r="H20" s="223">
        <v>170489</v>
      </c>
      <c r="I20" s="220">
        <v>156195</v>
      </c>
      <c r="J20" s="266">
        <v>9.1513812862127467E-2</v>
      </c>
      <c r="K20" s="267">
        <v>0.81645172529583898</v>
      </c>
      <c r="L20" s="266">
        <v>0.84584456144052222</v>
      </c>
      <c r="M20" s="268">
        <v>-2.9000000000000004</v>
      </c>
      <c r="N20" s="220">
        <v>1293511</v>
      </c>
      <c r="O20" s="220">
        <v>1323032</v>
      </c>
      <c r="P20" s="266">
        <v>-2.2313141329914923E-2</v>
      </c>
      <c r="Q20" s="223">
        <v>1584308</v>
      </c>
      <c r="R20" s="220">
        <v>1564155</v>
      </c>
      <c r="S20" s="265">
        <v>1.2884272978061637E-2</v>
      </c>
      <c r="T20" s="220">
        <v>2395590</v>
      </c>
      <c r="U20" s="226">
        <v>2425550</v>
      </c>
      <c r="V20" s="269">
        <v>2.6021796441268767</v>
      </c>
      <c r="W20" s="270">
        <v>2.7081358517193599</v>
      </c>
    </row>
    <row r="21" spans="1:23" ht="15.6">
      <c r="A21" s="263" t="s">
        <v>23</v>
      </c>
      <c r="B21" s="264">
        <v>594327</v>
      </c>
      <c r="C21" s="220">
        <v>595235</v>
      </c>
      <c r="D21" s="265">
        <v>-1.5254479323292482E-3</v>
      </c>
      <c r="E21" s="220">
        <v>310566</v>
      </c>
      <c r="F21" s="220">
        <v>309956</v>
      </c>
      <c r="G21" s="266">
        <v>1.9680212675347469E-3</v>
      </c>
      <c r="H21" s="223">
        <v>283761</v>
      </c>
      <c r="I21" s="220">
        <v>285279</v>
      </c>
      <c r="J21" s="266">
        <v>-5.3211067060666929E-3</v>
      </c>
      <c r="K21" s="267">
        <v>0.66010477853627558</v>
      </c>
      <c r="L21" s="266">
        <v>0.69229540821234159</v>
      </c>
      <c r="M21" s="268">
        <v>-3.2</v>
      </c>
      <c r="N21" s="220">
        <v>706860</v>
      </c>
      <c r="O21" s="220">
        <v>741312</v>
      </c>
      <c r="P21" s="266">
        <v>-4.6474358974358976E-2</v>
      </c>
      <c r="Q21" s="223">
        <v>1070830</v>
      </c>
      <c r="R21" s="220">
        <v>1070803</v>
      </c>
      <c r="S21" s="265">
        <v>2.5214722035705913E-5</v>
      </c>
      <c r="T21" s="220">
        <v>1598322</v>
      </c>
      <c r="U21" s="226">
        <v>1646821</v>
      </c>
      <c r="V21" s="269">
        <v>2.6892973060284993</v>
      </c>
      <c r="W21" s="270">
        <v>2.7666736667030669</v>
      </c>
    </row>
    <row r="22" spans="1:23" ht="3" customHeight="1">
      <c r="A22" s="186"/>
      <c r="B22" s="233"/>
      <c r="C22" s="233"/>
      <c r="D22" s="234"/>
      <c r="E22" s="233"/>
      <c r="F22" s="233"/>
      <c r="G22" s="235"/>
      <c r="H22" s="236"/>
      <c r="I22" s="262"/>
      <c r="J22" s="235"/>
      <c r="K22" s="237"/>
      <c r="L22" s="235"/>
      <c r="M22" s="238"/>
      <c r="N22" s="233"/>
      <c r="O22" s="233"/>
      <c r="P22" s="235"/>
      <c r="Q22" s="236"/>
      <c r="R22" s="233"/>
      <c r="S22" s="234"/>
      <c r="T22" s="233"/>
      <c r="U22" s="239"/>
      <c r="V22" s="233"/>
      <c r="W22" s="241"/>
    </row>
    <row r="23" spans="1:23" ht="3" customHeight="1">
      <c r="A23" s="186"/>
      <c r="B23" s="233"/>
      <c r="C23" s="233"/>
      <c r="D23" s="234"/>
      <c r="E23" s="233"/>
      <c r="F23" s="233"/>
      <c r="G23" s="235"/>
      <c r="H23" s="236"/>
      <c r="I23" s="262"/>
      <c r="J23" s="235"/>
      <c r="K23" s="237"/>
      <c r="L23" s="235"/>
      <c r="M23" s="238"/>
      <c r="N23" s="233"/>
      <c r="O23" s="233"/>
      <c r="P23" s="235"/>
      <c r="Q23" s="236"/>
      <c r="R23" s="233"/>
      <c r="S23" s="234"/>
      <c r="T23" s="233"/>
      <c r="U23" s="239"/>
      <c r="V23" s="233"/>
      <c r="W23" s="241"/>
    </row>
    <row r="24" spans="1:23" s="261" customFormat="1" ht="15.6">
      <c r="A24" s="260" t="s">
        <v>34</v>
      </c>
      <c r="B24" s="251">
        <v>74559</v>
      </c>
      <c r="C24" s="251">
        <v>78179</v>
      </c>
      <c r="D24" s="252">
        <v>-4.6303994678877962E-2</v>
      </c>
      <c r="E24" s="251">
        <v>54510</v>
      </c>
      <c r="F24" s="251">
        <v>59543</v>
      </c>
      <c r="G24" s="253">
        <v>-8.4527148447340578E-2</v>
      </c>
      <c r="H24" s="254">
        <v>20049</v>
      </c>
      <c r="I24" s="251">
        <v>18636</v>
      </c>
      <c r="J24" s="253">
        <v>7.5820991629104953E-2</v>
      </c>
      <c r="K24" s="255">
        <v>0.57057621655843227</v>
      </c>
      <c r="L24" s="253">
        <v>0.5979821532666697</v>
      </c>
      <c r="M24" s="256">
        <v>-2.7</v>
      </c>
      <c r="N24" s="251">
        <v>59482</v>
      </c>
      <c r="O24" s="251">
        <v>66678</v>
      </c>
      <c r="P24" s="253">
        <v>-0.10792165331893579</v>
      </c>
      <c r="Q24" s="254">
        <v>104249</v>
      </c>
      <c r="R24" s="251">
        <v>111505</v>
      </c>
      <c r="S24" s="252">
        <v>-6.5073315097977674E-2</v>
      </c>
      <c r="T24" s="251">
        <v>114437</v>
      </c>
      <c r="U24" s="257">
        <v>128486</v>
      </c>
      <c r="V24" s="258">
        <v>1.5348515940396197</v>
      </c>
      <c r="W24" s="259">
        <v>1.6434848232901418</v>
      </c>
    </row>
    <row r="25" spans="1:23" ht="3" customHeight="1">
      <c r="A25" s="186"/>
      <c r="B25" s="233"/>
      <c r="C25" s="233"/>
      <c r="D25" s="234"/>
      <c r="E25" s="233"/>
      <c r="F25" s="233"/>
      <c r="G25" s="235"/>
      <c r="H25" s="236"/>
      <c r="I25" s="262"/>
      <c r="J25" s="235"/>
      <c r="K25" s="237"/>
      <c r="L25" s="235"/>
      <c r="M25" s="238"/>
      <c r="N25" s="233"/>
      <c r="O25" s="233"/>
      <c r="P25" s="235"/>
      <c r="Q25" s="236"/>
      <c r="R25" s="233"/>
      <c r="S25" s="234"/>
      <c r="T25" s="233"/>
      <c r="U25" s="239"/>
      <c r="V25" s="233"/>
      <c r="W25" s="241"/>
    </row>
    <row r="26" spans="1:23" ht="15.6">
      <c r="A26" s="263" t="s">
        <v>22</v>
      </c>
      <c r="B26" s="264">
        <v>59210</v>
      </c>
      <c r="C26" s="264">
        <v>63322</v>
      </c>
      <c r="D26" s="265">
        <v>-6.4937936262278506E-2</v>
      </c>
      <c r="E26" s="220">
        <v>50823</v>
      </c>
      <c r="F26" s="220">
        <v>55258</v>
      </c>
      <c r="G26" s="266">
        <v>-8.0259871873755842E-2</v>
      </c>
      <c r="H26" s="223">
        <v>8387</v>
      </c>
      <c r="I26" s="220">
        <v>8064</v>
      </c>
      <c r="J26" s="266">
        <v>4.0054563492063495E-2</v>
      </c>
      <c r="K26" s="267">
        <v>0.57455998406731557</v>
      </c>
      <c r="L26" s="266">
        <v>0.60868086649965425</v>
      </c>
      <c r="M26" s="268">
        <v>-3.4000000000000004</v>
      </c>
      <c r="N26" s="220">
        <v>46159</v>
      </c>
      <c r="O26" s="220">
        <v>53696</v>
      </c>
      <c r="P26" s="266">
        <v>-0.14036427294398093</v>
      </c>
      <c r="Q26" s="223">
        <v>80338</v>
      </c>
      <c r="R26" s="220">
        <v>88217</v>
      </c>
      <c r="S26" s="265">
        <v>-8.931385107178888E-2</v>
      </c>
      <c r="T26" s="220">
        <v>87969</v>
      </c>
      <c r="U26" s="226">
        <v>102681</v>
      </c>
      <c r="V26" s="269">
        <v>1.4857118729944265</v>
      </c>
      <c r="W26" s="270">
        <v>1.6215691228956761</v>
      </c>
    </row>
    <row r="27" spans="1:23" ht="15.6">
      <c r="A27" s="263" t="s">
        <v>23</v>
      </c>
      <c r="B27" s="264">
        <v>15349</v>
      </c>
      <c r="C27" s="264">
        <v>14857</v>
      </c>
      <c r="D27" s="265">
        <v>3.3115703035606112E-2</v>
      </c>
      <c r="E27" s="220">
        <v>3687</v>
      </c>
      <c r="F27" s="220">
        <v>4285</v>
      </c>
      <c r="G27" s="266">
        <v>-0.13955659276546092</v>
      </c>
      <c r="H27" s="223">
        <v>11662</v>
      </c>
      <c r="I27" s="220">
        <v>10572</v>
      </c>
      <c r="J27" s="266">
        <v>0.10310253499810822</v>
      </c>
      <c r="K27" s="267">
        <v>0.55719125088871235</v>
      </c>
      <c r="L27" s="266">
        <v>0.55745448299553413</v>
      </c>
      <c r="M27" s="268">
        <v>0</v>
      </c>
      <c r="N27" s="220">
        <v>13323</v>
      </c>
      <c r="O27" s="220">
        <v>12982</v>
      </c>
      <c r="P27" s="266">
        <v>2.6267139115698661E-2</v>
      </c>
      <c r="Q27" s="223">
        <v>23911</v>
      </c>
      <c r="R27" s="220">
        <v>23288</v>
      </c>
      <c r="S27" s="265">
        <v>2.6751975266231534E-2</v>
      </c>
      <c r="T27" s="220">
        <v>26468</v>
      </c>
      <c r="U27" s="226">
        <v>25805</v>
      </c>
      <c r="V27" s="269">
        <v>1.7244120138119747</v>
      </c>
      <c r="W27" s="270">
        <v>1.7368917008817393</v>
      </c>
    </row>
    <row r="28" spans="1:23" ht="3" customHeight="1">
      <c r="A28" s="186"/>
      <c r="B28" s="189"/>
      <c r="C28" s="189"/>
      <c r="D28" s="234"/>
      <c r="E28" s="189"/>
      <c r="F28" s="189"/>
      <c r="G28" s="271"/>
      <c r="H28" s="272"/>
      <c r="I28" s="189"/>
      <c r="J28" s="271"/>
      <c r="K28" s="273"/>
      <c r="L28" s="274"/>
      <c r="M28" s="275"/>
      <c r="N28" s="189"/>
      <c r="O28" s="189"/>
      <c r="P28" s="271"/>
      <c r="Q28" s="272"/>
      <c r="R28" s="189"/>
      <c r="S28" s="276"/>
      <c r="T28" s="189"/>
      <c r="U28" s="277"/>
      <c r="V28" s="240"/>
      <c r="W28" s="241"/>
    </row>
    <row r="29" spans="1:23" ht="3" customHeight="1" thickBot="1">
      <c r="A29" s="278"/>
      <c r="B29" s="279"/>
      <c r="C29" s="280"/>
      <c r="D29" s="281"/>
      <c r="E29" s="280"/>
      <c r="F29" s="280"/>
      <c r="G29" s="282"/>
      <c r="H29" s="283"/>
      <c r="I29" s="279"/>
      <c r="J29" s="284"/>
      <c r="K29" s="285"/>
      <c r="L29" s="284"/>
      <c r="M29" s="286"/>
      <c r="N29" s="284"/>
      <c r="O29" s="280"/>
      <c r="P29" s="282"/>
      <c r="Q29" s="287"/>
      <c r="R29" s="280"/>
      <c r="S29" s="288"/>
      <c r="T29" s="280"/>
      <c r="U29" s="289"/>
      <c r="V29" s="290"/>
      <c r="W29" s="291"/>
    </row>
    <row r="30" spans="1:23" ht="16.2" thickTop="1">
      <c r="A30" s="261"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JULY</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824" t="s">
        <v>35</v>
      </c>
      <c r="B1" s="824"/>
      <c r="C1" s="824"/>
      <c r="D1" s="824"/>
      <c r="E1" s="824"/>
      <c r="F1" s="824"/>
      <c r="G1" s="824"/>
      <c r="H1" s="824"/>
      <c r="I1" s="824"/>
      <c r="J1" s="824"/>
      <c r="K1" s="824"/>
      <c r="L1" s="824"/>
      <c r="M1" s="824"/>
      <c r="N1" s="824"/>
      <c r="O1" s="824"/>
      <c r="P1" s="824"/>
      <c r="Q1" s="824"/>
      <c r="R1" s="824"/>
      <c r="S1" s="824"/>
      <c r="T1" s="824"/>
      <c r="U1" s="824"/>
      <c r="V1" s="824"/>
      <c r="W1" s="824"/>
      <c r="X1" s="824"/>
      <c r="Y1" s="824"/>
      <c r="Z1" s="824"/>
    </row>
    <row r="2" spans="1:26" s="293" customFormat="1" ht="15" customHeight="1">
      <c r="A2" s="825"/>
      <c r="B2" s="825"/>
      <c r="C2" s="825"/>
      <c r="D2" s="825"/>
      <c r="E2" s="825"/>
      <c r="F2" s="825"/>
      <c r="G2" s="825"/>
      <c r="H2" s="825"/>
      <c r="I2" s="825"/>
      <c r="J2" s="825"/>
      <c r="K2" s="825"/>
      <c r="L2" s="825"/>
      <c r="M2" s="825"/>
      <c r="N2" s="825"/>
      <c r="O2" s="825"/>
      <c r="P2" s="825"/>
      <c r="Q2" s="825"/>
      <c r="R2" s="825"/>
      <c r="S2" s="825"/>
      <c r="T2" s="825"/>
      <c r="U2" s="825"/>
      <c r="V2" s="825"/>
      <c r="W2" s="825"/>
      <c r="X2" s="825"/>
      <c r="Y2" s="825"/>
      <c r="Z2" s="825"/>
    </row>
    <row r="3" spans="1:26" s="293" customFormat="1" ht="15"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row>
    <row r="4" spans="1:26" ht="23.4" thickBot="1">
      <c r="A4" s="826" t="s">
        <v>36</v>
      </c>
      <c r="B4" s="826"/>
      <c r="C4" s="826"/>
      <c r="D4" s="826"/>
      <c r="E4" s="826"/>
      <c r="F4" s="826"/>
      <c r="G4" s="826"/>
      <c r="H4" s="826"/>
      <c r="I4" s="826"/>
      <c r="J4" s="826"/>
      <c r="K4" s="826"/>
      <c r="L4" s="826"/>
      <c r="M4" s="826"/>
      <c r="N4" s="826"/>
      <c r="O4" s="826"/>
      <c r="P4" s="826"/>
      <c r="Q4" s="826"/>
      <c r="R4" s="826"/>
      <c r="S4" s="826"/>
      <c r="T4" s="826"/>
      <c r="U4" s="826"/>
      <c r="V4" s="826"/>
      <c r="W4" s="826"/>
      <c r="X4" s="826"/>
      <c r="Y4" s="826"/>
      <c r="Z4" s="826"/>
    </row>
    <row r="5" spans="1:26" ht="13.8">
      <c r="A5" s="295"/>
      <c r="B5" s="296"/>
      <c r="C5" s="807" t="s">
        <v>37</v>
      </c>
      <c r="D5" s="807"/>
      <c r="E5" s="297" t="s">
        <v>38</v>
      </c>
      <c r="F5" s="807" t="s">
        <v>39</v>
      </c>
      <c r="G5" s="807"/>
      <c r="H5" s="297" t="s">
        <v>38</v>
      </c>
      <c r="I5" s="807" t="s">
        <v>40</v>
      </c>
      <c r="J5" s="807"/>
      <c r="K5" s="298" t="s">
        <v>38</v>
      </c>
      <c r="L5" s="299"/>
      <c r="M5" s="808" t="s">
        <v>41</v>
      </c>
      <c r="N5" s="808"/>
      <c r="O5" s="297" t="s">
        <v>42</v>
      </c>
      <c r="P5" s="807" t="s">
        <v>43</v>
      </c>
      <c r="Q5" s="807"/>
      <c r="R5" s="297" t="s">
        <v>38</v>
      </c>
      <c r="S5" s="807" t="s">
        <v>44</v>
      </c>
      <c r="T5" s="807"/>
      <c r="U5" s="297" t="s">
        <v>38</v>
      </c>
      <c r="V5" s="807" t="s">
        <v>45</v>
      </c>
      <c r="W5" s="807"/>
      <c r="X5" s="297" t="s">
        <v>38</v>
      </c>
      <c r="Y5" s="809" t="s">
        <v>46</v>
      </c>
      <c r="Z5" s="810"/>
    </row>
    <row r="6" spans="1:26" ht="28.2" thickBot="1">
      <c r="A6" s="300" t="s">
        <v>47</v>
      </c>
      <c r="B6" s="301" t="s">
        <v>48</v>
      </c>
      <c r="C6" s="302">
        <v>2016</v>
      </c>
      <c r="D6" s="302">
        <v>2015</v>
      </c>
      <c r="E6" s="303" t="s">
        <v>49</v>
      </c>
      <c r="F6" s="302">
        <v>2016</v>
      </c>
      <c r="G6" s="302">
        <v>2015</v>
      </c>
      <c r="H6" s="303" t="s">
        <v>49</v>
      </c>
      <c r="I6" s="302">
        <v>2016</v>
      </c>
      <c r="J6" s="302">
        <v>2015</v>
      </c>
      <c r="K6" s="303" t="s">
        <v>49</v>
      </c>
      <c r="L6" s="304"/>
      <c r="M6" s="305">
        <v>2016</v>
      </c>
      <c r="N6" s="302">
        <v>2015</v>
      </c>
      <c r="O6" s="303" t="s">
        <v>49</v>
      </c>
      <c r="P6" s="302">
        <v>2016</v>
      </c>
      <c r="Q6" s="302">
        <v>2015</v>
      </c>
      <c r="R6" s="303" t="s">
        <v>49</v>
      </c>
      <c r="S6" s="302">
        <v>2016</v>
      </c>
      <c r="T6" s="302">
        <v>2015</v>
      </c>
      <c r="U6" s="303" t="s">
        <v>49</v>
      </c>
      <c r="V6" s="302">
        <v>2016</v>
      </c>
      <c r="W6" s="302">
        <v>2015</v>
      </c>
      <c r="X6" s="303" t="s">
        <v>49</v>
      </c>
      <c r="Y6" s="306">
        <v>2016</v>
      </c>
      <c r="Z6" s="307">
        <v>2015</v>
      </c>
    </row>
    <row r="7" spans="1:26" ht="13.8">
      <c r="A7" s="821" t="s">
        <v>50</v>
      </c>
      <c r="B7" s="308" t="s">
        <v>51</v>
      </c>
      <c r="C7" s="309">
        <v>13132</v>
      </c>
      <c r="D7" s="309">
        <v>14927</v>
      </c>
      <c r="E7" s="310">
        <v>-0.12025189254371274</v>
      </c>
      <c r="F7" s="309">
        <v>8860</v>
      </c>
      <c r="G7" s="309">
        <v>11185</v>
      </c>
      <c r="H7" s="310">
        <v>-0.20786767992847563</v>
      </c>
      <c r="I7" s="309">
        <v>4272</v>
      </c>
      <c r="J7" s="309">
        <v>3742</v>
      </c>
      <c r="K7" s="310">
        <v>0.14163548904329235</v>
      </c>
      <c r="L7" s="311"/>
      <c r="M7" s="312">
        <v>0.59195493494128848</v>
      </c>
      <c r="N7" s="312">
        <v>0.67318843438128673</v>
      </c>
      <c r="O7" s="313">
        <v>-8.1</v>
      </c>
      <c r="P7" s="309">
        <v>14922</v>
      </c>
      <c r="Q7" s="309">
        <v>17066</v>
      </c>
      <c r="R7" s="310">
        <v>-0.12562990741825852</v>
      </c>
      <c r="S7" s="309">
        <v>25208</v>
      </c>
      <c r="T7" s="309">
        <v>25351</v>
      </c>
      <c r="U7" s="310">
        <v>-5.6408031241371153E-3</v>
      </c>
      <c r="V7" s="309">
        <v>29874</v>
      </c>
      <c r="W7" s="309">
        <v>34072</v>
      </c>
      <c r="X7" s="310">
        <v>-0.12320967363230806</v>
      </c>
      <c r="Y7" s="314">
        <v>2.2749010051781906</v>
      </c>
      <c r="Z7" s="315">
        <v>2.2825751993032761</v>
      </c>
    </row>
    <row r="8" spans="1:26" ht="13.8">
      <c r="A8" s="822"/>
      <c r="B8" s="308" t="s">
        <v>52</v>
      </c>
      <c r="C8" s="309">
        <v>30593</v>
      </c>
      <c r="D8" s="309">
        <v>21638</v>
      </c>
      <c r="E8" s="310">
        <v>0.41385525464460671</v>
      </c>
      <c r="F8" s="309">
        <v>20512</v>
      </c>
      <c r="G8" s="309">
        <v>16756</v>
      </c>
      <c r="H8" s="310">
        <v>0.22415851038433993</v>
      </c>
      <c r="I8" s="309">
        <v>10081</v>
      </c>
      <c r="J8" s="309">
        <v>4882</v>
      </c>
      <c r="K8" s="310">
        <v>1.0649324047521507</v>
      </c>
      <c r="L8" s="311"/>
      <c r="M8" s="312">
        <v>0.88183727987135929</v>
      </c>
      <c r="N8" s="312">
        <v>0.88209208295291508</v>
      </c>
      <c r="O8" s="313">
        <v>0</v>
      </c>
      <c r="P8" s="309">
        <v>34001</v>
      </c>
      <c r="Q8" s="309">
        <v>27052</v>
      </c>
      <c r="R8" s="310">
        <v>0.25687564690226233</v>
      </c>
      <c r="S8" s="309">
        <v>38557</v>
      </c>
      <c r="T8" s="309">
        <v>30668</v>
      </c>
      <c r="U8" s="310">
        <v>0.25723881570366508</v>
      </c>
      <c r="V8" s="309">
        <v>73315</v>
      </c>
      <c r="W8" s="309">
        <v>52766</v>
      </c>
      <c r="X8" s="310">
        <v>0.38943637948679072</v>
      </c>
      <c r="Y8" s="314">
        <v>2.3964632432255746</v>
      </c>
      <c r="Z8" s="315">
        <v>2.4385802754413533</v>
      </c>
    </row>
    <row r="9" spans="1:26" ht="14.4" thickBot="1">
      <c r="A9" s="823"/>
      <c r="B9" s="308" t="s">
        <v>53</v>
      </c>
      <c r="C9" s="309">
        <v>110363</v>
      </c>
      <c r="D9" s="309">
        <v>109682</v>
      </c>
      <c r="E9" s="310">
        <v>6.2088583359165587E-3</v>
      </c>
      <c r="F9" s="309">
        <v>86805</v>
      </c>
      <c r="G9" s="309">
        <v>86835</v>
      </c>
      <c r="H9" s="310">
        <v>-3.4548281223009154E-4</v>
      </c>
      <c r="I9" s="309">
        <v>23558</v>
      </c>
      <c r="J9" s="309">
        <v>22847</v>
      </c>
      <c r="K9" s="310">
        <v>3.1120059526414848E-2</v>
      </c>
      <c r="L9" s="311"/>
      <c r="M9" s="312">
        <v>0.84399912697865698</v>
      </c>
      <c r="N9" s="312">
        <v>0.88537245800176834</v>
      </c>
      <c r="O9" s="313">
        <v>-4.1000000000000005</v>
      </c>
      <c r="P9" s="309">
        <v>146947</v>
      </c>
      <c r="Q9" s="309">
        <v>160217</v>
      </c>
      <c r="R9" s="310">
        <v>-8.282516836540442E-2</v>
      </c>
      <c r="S9" s="309">
        <v>174108</v>
      </c>
      <c r="T9" s="309">
        <v>180960</v>
      </c>
      <c r="U9" s="310">
        <v>-3.7864721485411139E-2</v>
      </c>
      <c r="V9" s="309">
        <v>309498</v>
      </c>
      <c r="W9" s="309">
        <v>322192</v>
      </c>
      <c r="X9" s="310">
        <v>-3.9398867755872272E-2</v>
      </c>
      <c r="Y9" s="314">
        <v>2.8043637813397604</v>
      </c>
      <c r="Z9" s="315">
        <v>2.9375102569245639</v>
      </c>
    </row>
    <row r="10" spans="1:26" ht="14.4" thickBot="1">
      <c r="A10" s="316" t="s">
        <v>54</v>
      </c>
      <c r="B10" s="317"/>
      <c r="C10" s="318">
        <v>154088</v>
      </c>
      <c r="D10" s="318">
        <v>146247</v>
      </c>
      <c r="E10" s="319">
        <v>5.3614775003931706E-2</v>
      </c>
      <c r="F10" s="318">
        <v>116177</v>
      </c>
      <c r="G10" s="318">
        <v>114776</v>
      </c>
      <c r="H10" s="319">
        <v>1.2206384610023002E-2</v>
      </c>
      <c r="I10" s="318">
        <v>37911</v>
      </c>
      <c r="J10" s="318">
        <v>31471</v>
      </c>
      <c r="K10" s="319">
        <v>0.20463283657970829</v>
      </c>
      <c r="L10" s="311"/>
      <c r="M10" s="320">
        <v>0.82342258263863488</v>
      </c>
      <c r="N10" s="320">
        <v>0.86224939762594999</v>
      </c>
      <c r="O10" s="321">
        <v>-3.9</v>
      </c>
      <c r="P10" s="318">
        <v>195870</v>
      </c>
      <c r="Q10" s="318">
        <v>204335</v>
      </c>
      <c r="R10" s="319">
        <v>-4.1427068294712113E-2</v>
      </c>
      <c r="S10" s="318">
        <v>237873</v>
      </c>
      <c r="T10" s="318">
        <v>236979</v>
      </c>
      <c r="U10" s="319">
        <v>3.7724861696606026E-3</v>
      </c>
      <c r="V10" s="318">
        <v>412687</v>
      </c>
      <c r="W10" s="318">
        <v>409030</v>
      </c>
      <c r="X10" s="319">
        <v>8.9406644989365076E-3</v>
      </c>
      <c r="Y10" s="322">
        <v>2.6782552826956025</v>
      </c>
      <c r="Z10" s="323">
        <v>2.7968436959390619</v>
      </c>
    </row>
    <row r="11" spans="1:26" ht="13.8">
      <c r="A11" s="821" t="s">
        <v>55</v>
      </c>
      <c r="B11" s="308" t="s">
        <v>51</v>
      </c>
      <c r="C11" s="309">
        <v>24299</v>
      </c>
      <c r="D11" s="309">
        <v>24680</v>
      </c>
      <c r="E11" s="310">
        <v>-1.5437601296596434E-2</v>
      </c>
      <c r="F11" s="309">
        <v>3006</v>
      </c>
      <c r="G11" s="309">
        <v>3205</v>
      </c>
      <c r="H11" s="310">
        <v>-6.2090483619344772E-2</v>
      </c>
      <c r="I11" s="309">
        <v>21293</v>
      </c>
      <c r="J11" s="309">
        <v>21475</v>
      </c>
      <c r="K11" s="310">
        <v>-8.4749708963911524E-3</v>
      </c>
      <c r="L11" s="311"/>
      <c r="M11" s="312">
        <v>0.66014082088270654</v>
      </c>
      <c r="N11" s="312">
        <v>0.65767482283727774</v>
      </c>
      <c r="O11" s="313">
        <v>0.2</v>
      </c>
      <c r="P11" s="309">
        <v>19220</v>
      </c>
      <c r="Q11" s="309">
        <v>19675</v>
      </c>
      <c r="R11" s="310">
        <v>-2.3125794155019058E-2</v>
      </c>
      <c r="S11" s="309">
        <v>29115</v>
      </c>
      <c r="T11" s="309">
        <v>29916</v>
      </c>
      <c r="U11" s="310">
        <v>-2.6774969915764141E-2</v>
      </c>
      <c r="V11" s="309">
        <v>50950</v>
      </c>
      <c r="W11" s="309">
        <v>53093</v>
      </c>
      <c r="X11" s="310">
        <v>-4.0363136383327371E-2</v>
      </c>
      <c r="Y11" s="314">
        <v>2.0967941067533644</v>
      </c>
      <c r="Z11" s="315">
        <v>2.1512560777957859</v>
      </c>
    </row>
    <row r="12" spans="1:26" ht="14.4" thickBot="1">
      <c r="A12" s="823"/>
      <c r="B12" s="308" t="s">
        <v>52</v>
      </c>
      <c r="C12" s="309">
        <v>26194</v>
      </c>
      <c r="D12" s="309">
        <v>23779</v>
      </c>
      <c r="E12" s="310">
        <v>0.10156020017662644</v>
      </c>
      <c r="F12" s="309">
        <v>5053</v>
      </c>
      <c r="G12" s="309">
        <v>4687</v>
      </c>
      <c r="H12" s="310">
        <v>7.8088329421804992E-2</v>
      </c>
      <c r="I12" s="309">
        <v>21141</v>
      </c>
      <c r="J12" s="309">
        <v>19092</v>
      </c>
      <c r="K12" s="310">
        <v>0.10732243871778756</v>
      </c>
      <c r="L12" s="311"/>
      <c r="M12" s="312">
        <v>0.83398862599171519</v>
      </c>
      <c r="N12" s="312">
        <v>0.85091441661346656</v>
      </c>
      <c r="O12" s="313">
        <v>-1.7000000000000002</v>
      </c>
      <c r="P12" s="309">
        <v>23757</v>
      </c>
      <c r="Q12" s="309">
        <v>22659</v>
      </c>
      <c r="R12" s="310">
        <v>4.8457566529855688E-2</v>
      </c>
      <c r="S12" s="309">
        <v>28486</v>
      </c>
      <c r="T12" s="309">
        <v>26629</v>
      </c>
      <c r="U12" s="310">
        <v>6.9736002102970443E-2</v>
      </c>
      <c r="V12" s="309">
        <v>65548</v>
      </c>
      <c r="W12" s="309">
        <v>59363</v>
      </c>
      <c r="X12" s="310">
        <v>0.10418947829456059</v>
      </c>
      <c r="Y12" s="314">
        <v>2.502405130946018</v>
      </c>
      <c r="Z12" s="315">
        <v>2.4964464443416459</v>
      </c>
    </row>
    <row r="13" spans="1:26" ht="14.4" thickBot="1">
      <c r="A13" s="316" t="s">
        <v>54</v>
      </c>
      <c r="B13" s="317"/>
      <c r="C13" s="318">
        <v>50493</v>
      </c>
      <c r="D13" s="318">
        <v>48459</v>
      </c>
      <c r="E13" s="319">
        <v>4.1973627189995664E-2</v>
      </c>
      <c r="F13" s="318">
        <v>8059</v>
      </c>
      <c r="G13" s="318">
        <v>7892</v>
      </c>
      <c r="H13" s="319">
        <v>2.1160669031931069E-2</v>
      </c>
      <c r="I13" s="318">
        <v>42434</v>
      </c>
      <c r="J13" s="318">
        <v>40567</v>
      </c>
      <c r="K13" s="319">
        <v>4.6022629230655455E-2</v>
      </c>
      <c r="L13" s="311"/>
      <c r="M13" s="320">
        <v>0.74611551882779814</v>
      </c>
      <c r="N13" s="320">
        <v>0.7486780440357238</v>
      </c>
      <c r="O13" s="321">
        <v>-0.3</v>
      </c>
      <c r="P13" s="318">
        <v>42977</v>
      </c>
      <c r="Q13" s="318">
        <v>42334</v>
      </c>
      <c r="R13" s="319">
        <v>1.5188737185241177E-2</v>
      </c>
      <c r="S13" s="318">
        <v>57601</v>
      </c>
      <c r="T13" s="318">
        <v>56545</v>
      </c>
      <c r="U13" s="319">
        <v>1.8675391281280398E-2</v>
      </c>
      <c r="V13" s="318">
        <v>116498</v>
      </c>
      <c r="W13" s="318">
        <v>112456</v>
      </c>
      <c r="X13" s="319">
        <v>3.5942946574660309E-2</v>
      </c>
      <c r="Y13" s="322">
        <v>2.3072109005208641</v>
      </c>
      <c r="Z13" s="323">
        <v>2.3206421923688065</v>
      </c>
    </row>
    <row r="14" spans="1:26" ht="13.8">
      <c r="A14" s="821" t="s">
        <v>56</v>
      </c>
      <c r="B14" s="308" t="s">
        <v>51</v>
      </c>
      <c r="C14" s="309">
        <v>3441</v>
      </c>
      <c r="D14" s="309">
        <v>4319</v>
      </c>
      <c r="E14" s="310">
        <v>-0.20328779810141237</v>
      </c>
      <c r="F14" s="309">
        <v>528</v>
      </c>
      <c r="G14" s="309">
        <v>547</v>
      </c>
      <c r="H14" s="310">
        <v>-3.4734917733089579E-2</v>
      </c>
      <c r="I14" s="309">
        <v>2913</v>
      </c>
      <c r="J14" s="309">
        <v>3772</v>
      </c>
      <c r="K14" s="310">
        <v>-0.22773064687168612</v>
      </c>
      <c r="L14" s="311"/>
      <c r="M14" s="312">
        <v>0.56823821339950376</v>
      </c>
      <c r="N14" s="312">
        <v>0.5855109028653811</v>
      </c>
      <c r="O14" s="313">
        <v>-1.7000000000000002</v>
      </c>
      <c r="P14" s="309">
        <v>2519</v>
      </c>
      <c r="Q14" s="309">
        <v>3249</v>
      </c>
      <c r="R14" s="310">
        <v>-0.22468451831332717</v>
      </c>
      <c r="S14" s="309">
        <v>4433</v>
      </c>
      <c r="T14" s="309">
        <v>5549</v>
      </c>
      <c r="U14" s="310">
        <v>-0.2011173184357542</v>
      </c>
      <c r="V14" s="309">
        <v>6696</v>
      </c>
      <c r="W14" s="309">
        <v>8705</v>
      </c>
      <c r="X14" s="310">
        <v>-0.23078690407811603</v>
      </c>
      <c r="Y14" s="314">
        <v>1.9459459459459461</v>
      </c>
      <c r="Z14" s="315">
        <v>2.0155128501968047</v>
      </c>
    </row>
    <row r="15" spans="1:26" ht="13.8">
      <c r="A15" s="822"/>
      <c r="B15" s="308" t="s">
        <v>52</v>
      </c>
      <c r="C15" s="309">
        <v>12519</v>
      </c>
      <c r="D15" s="309">
        <v>12812</v>
      </c>
      <c r="E15" s="310">
        <v>-2.2869185138932251E-2</v>
      </c>
      <c r="F15" s="309">
        <v>4707</v>
      </c>
      <c r="G15" s="309">
        <v>5810</v>
      </c>
      <c r="H15" s="310">
        <v>-0.18984509466437177</v>
      </c>
      <c r="I15" s="309">
        <v>7812</v>
      </c>
      <c r="J15" s="309">
        <v>7002</v>
      </c>
      <c r="K15" s="310">
        <v>0.11568123393316196</v>
      </c>
      <c r="L15" s="311"/>
      <c r="M15" s="312">
        <v>0.7099696275376991</v>
      </c>
      <c r="N15" s="312">
        <v>0.75316156792779554</v>
      </c>
      <c r="O15" s="313">
        <v>-4.3</v>
      </c>
      <c r="P15" s="309">
        <v>13324</v>
      </c>
      <c r="Q15" s="309">
        <v>14353</v>
      </c>
      <c r="R15" s="310">
        <v>-7.1692329129798643E-2</v>
      </c>
      <c r="S15" s="309">
        <v>18767</v>
      </c>
      <c r="T15" s="309">
        <v>19057</v>
      </c>
      <c r="U15" s="310">
        <v>-1.5217505378601039E-2</v>
      </c>
      <c r="V15" s="309">
        <v>30599</v>
      </c>
      <c r="W15" s="309">
        <v>30967</v>
      </c>
      <c r="X15" s="310">
        <v>-1.1883618045015662E-2</v>
      </c>
      <c r="Y15" s="314">
        <v>2.4442048086907899</v>
      </c>
      <c r="Z15" s="315">
        <v>2.4170309085232593</v>
      </c>
    </row>
    <row r="16" spans="1:26" ht="14.4" thickBot="1">
      <c r="A16" s="823"/>
      <c r="B16" s="308" t="s">
        <v>53</v>
      </c>
      <c r="C16" s="309">
        <v>55461</v>
      </c>
      <c r="D16" s="309">
        <v>48022</v>
      </c>
      <c r="E16" s="310">
        <v>0.1549081670900837</v>
      </c>
      <c r="F16" s="309">
        <v>26417</v>
      </c>
      <c r="G16" s="309">
        <v>21218</v>
      </c>
      <c r="H16" s="310">
        <v>0.24502780657931944</v>
      </c>
      <c r="I16" s="309">
        <v>29044</v>
      </c>
      <c r="J16" s="309">
        <v>26804</v>
      </c>
      <c r="K16" s="310">
        <v>8.3569616475152958E-2</v>
      </c>
      <c r="L16" s="311"/>
      <c r="M16" s="312">
        <v>0.85089559464256903</v>
      </c>
      <c r="N16" s="312">
        <v>0.88949003642596958</v>
      </c>
      <c r="O16" s="313">
        <v>-3.9</v>
      </c>
      <c r="P16" s="309">
        <v>47457</v>
      </c>
      <c r="Q16" s="309">
        <v>49815</v>
      </c>
      <c r="R16" s="310">
        <v>-4.7335140018066844E-2</v>
      </c>
      <c r="S16" s="309">
        <v>55773</v>
      </c>
      <c r="T16" s="309">
        <v>56004</v>
      </c>
      <c r="U16" s="310">
        <v>-4.1247053781872725E-3</v>
      </c>
      <c r="V16" s="309">
        <v>141048</v>
      </c>
      <c r="W16" s="309">
        <v>135879</v>
      </c>
      <c r="X16" s="310">
        <v>3.8041198419181771E-2</v>
      </c>
      <c r="Y16" s="314">
        <v>2.5431925136582465</v>
      </c>
      <c r="Z16" s="315">
        <v>2.8295156386656117</v>
      </c>
    </row>
    <row r="17" spans="1:26" ht="14.4" thickBot="1">
      <c r="A17" s="316" t="s">
        <v>54</v>
      </c>
      <c r="B17" s="317"/>
      <c r="C17" s="318">
        <v>71421</v>
      </c>
      <c r="D17" s="318">
        <v>65153</v>
      </c>
      <c r="E17" s="319">
        <v>9.6204319064356211E-2</v>
      </c>
      <c r="F17" s="318">
        <v>31652</v>
      </c>
      <c r="G17" s="318">
        <v>27575</v>
      </c>
      <c r="H17" s="319">
        <v>0.14785131459655484</v>
      </c>
      <c r="I17" s="318">
        <v>39769</v>
      </c>
      <c r="J17" s="318">
        <v>37578</v>
      </c>
      <c r="K17" s="319">
        <v>5.8305391452445579E-2</v>
      </c>
      <c r="L17" s="311"/>
      <c r="M17" s="320">
        <v>0.80153976675572669</v>
      </c>
      <c r="N17" s="320">
        <v>0.83633544225282219</v>
      </c>
      <c r="O17" s="321">
        <v>-3.5000000000000004</v>
      </c>
      <c r="P17" s="318">
        <v>63300</v>
      </c>
      <c r="Q17" s="318">
        <v>67417</v>
      </c>
      <c r="R17" s="319">
        <v>-6.1067683225299256E-2</v>
      </c>
      <c r="S17" s="318">
        <v>78973</v>
      </c>
      <c r="T17" s="318">
        <v>80610</v>
      </c>
      <c r="U17" s="319">
        <v>-2.0307654137203823E-2</v>
      </c>
      <c r="V17" s="318">
        <v>178343</v>
      </c>
      <c r="W17" s="318">
        <v>175551</v>
      </c>
      <c r="X17" s="319">
        <v>1.5904210172542451E-2</v>
      </c>
      <c r="Y17" s="322">
        <v>2.4970666890690412</v>
      </c>
      <c r="Z17" s="323">
        <v>2.6944423127100823</v>
      </c>
    </row>
    <row r="18" spans="1:26" ht="13.8">
      <c r="A18" s="821" t="s">
        <v>57</v>
      </c>
      <c r="B18" s="308" t="s">
        <v>51</v>
      </c>
      <c r="C18" s="309">
        <v>5252</v>
      </c>
      <c r="D18" s="309">
        <v>5482</v>
      </c>
      <c r="E18" s="310">
        <v>-4.1955490696825977E-2</v>
      </c>
      <c r="F18" s="309">
        <v>970</v>
      </c>
      <c r="G18" s="309">
        <v>1005</v>
      </c>
      <c r="H18" s="310">
        <v>-3.482587064676617E-2</v>
      </c>
      <c r="I18" s="309">
        <v>4282</v>
      </c>
      <c r="J18" s="309">
        <v>4477</v>
      </c>
      <c r="K18" s="310">
        <v>-4.355595264686174E-2</v>
      </c>
      <c r="L18" s="311"/>
      <c r="M18" s="312">
        <v>0.511543287327478</v>
      </c>
      <c r="N18" s="312">
        <v>0.54396551724137931</v>
      </c>
      <c r="O18" s="313">
        <v>-3.2</v>
      </c>
      <c r="P18" s="309">
        <v>4077</v>
      </c>
      <c r="Q18" s="309">
        <v>4417</v>
      </c>
      <c r="R18" s="310">
        <v>-7.6975322617160974E-2</v>
      </c>
      <c r="S18" s="309">
        <v>7970</v>
      </c>
      <c r="T18" s="309">
        <v>8120</v>
      </c>
      <c r="U18" s="310">
        <v>-1.8472906403940888E-2</v>
      </c>
      <c r="V18" s="309">
        <v>9177</v>
      </c>
      <c r="W18" s="309">
        <v>10060</v>
      </c>
      <c r="X18" s="310">
        <v>-8.7773359840954274E-2</v>
      </c>
      <c r="Y18" s="314">
        <v>1.7473343488194972</v>
      </c>
      <c r="Z18" s="315">
        <v>1.8350966800437796</v>
      </c>
    </row>
    <row r="19" spans="1:26" ht="14.4" thickBot="1">
      <c r="A19" s="823"/>
      <c r="B19" s="308" t="s">
        <v>58</v>
      </c>
      <c r="C19" s="309">
        <v>14820</v>
      </c>
      <c r="D19" s="309">
        <v>13220</v>
      </c>
      <c r="E19" s="310">
        <v>0.12102874432677761</v>
      </c>
      <c r="F19" s="309">
        <v>5175</v>
      </c>
      <c r="G19" s="309">
        <v>4556</v>
      </c>
      <c r="H19" s="310">
        <v>0.1358647936786655</v>
      </c>
      <c r="I19" s="309">
        <v>9645</v>
      </c>
      <c r="J19" s="309">
        <v>8664</v>
      </c>
      <c r="K19" s="310">
        <v>0.11322714681440443</v>
      </c>
      <c r="L19" s="311"/>
      <c r="M19" s="312">
        <v>0.77832175194777853</v>
      </c>
      <c r="N19" s="312">
        <v>0.77141364902506959</v>
      </c>
      <c r="O19" s="313">
        <v>0.70000000000000007</v>
      </c>
      <c r="P19" s="309">
        <v>14785</v>
      </c>
      <c r="Q19" s="309">
        <v>13293</v>
      </c>
      <c r="R19" s="310">
        <v>0.11223952456179945</v>
      </c>
      <c r="S19" s="309">
        <v>18996</v>
      </c>
      <c r="T19" s="309">
        <v>17232</v>
      </c>
      <c r="U19" s="310">
        <v>0.10236768802228412</v>
      </c>
      <c r="V19" s="309">
        <v>34120</v>
      </c>
      <c r="W19" s="309">
        <v>30566</v>
      </c>
      <c r="X19" s="310">
        <v>0.11627298305306549</v>
      </c>
      <c r="Y19" s="314">
        <v>2.3022941970310393</v>
      </c>
      <c r="Z19" s="315">
        <v>2.3121028744326777</v>
      </c>
    </row>
    <row r="20" spans="1:26" ht="14.4" thickBot="1">
      <c r="A20" s="316" t="s">
        <v>54</v>
      </c>
      <c r="B20" s="317"/>
      <c r="C20" s="318">
        <v>20072</v>
      </c>
      <c r="D20" s="318">
        <v>18702</v>
      </c>
      <c r="E20" s="319">
        <v>7.3254197412041491E-2</v>
      </c>
      <c r="F20" s="318">
        <v>6145</v>
      </c>
      <c r="G20" s="318">
        <v>5561</v>
      </c>
      <c r="H20" s="319">
        <v>0.10501708325840677</v>
      </c>
      <c r="I20" s="318">
        <v>13927</v>
      </c>
      <c r="J20" s="318">
        <v>13141</v>
      </c>
      <c r="K20" s="319">
        <v>5.9812799634730997E-2</v>
      </c>
      <c r="L20" s="311"/>
      <c r="M20" s="320">
        <v>0.69947341096195204</v>
      </c>
      <c r="N20" s="320">
        <v>0.69856421584095929</v>
      </c>
      <c r="O20" s="321">
        <v>0.1</v>
      </c>
      <c r="P20" s="318">
        <v>18862</v>
      </c>
      <c r="Q20" s="318">
        <v>17710</v>
      </c>
      <c r="R20" s="319">
        <v>6.5047995482778093E-2</v>
      </c>
      <c r="S20" s="318">
        <v>26966</v>
      </c>
      <c r="T20" s="318">
        <v>25352</v>
      </c>
      <c r="U20" s="319">
        <v>6.3663616282739033E-2</v>
      </c>
      <c r="V20" s="318">
        <v>43297</v>
      </c>
      <c r="W20" s="318">
        <v>40626</v>
      </c>
      <c r="X20" s="319">
        <v>6.5746073942795261E-2</v>
      </c>
      <c r="Y20" s="322">
        <v>2.1570844958150657</v>
      </c>
      <c r="Z20" s="323">
        <v>2.1722810394610201</v>
      </c>
    </row>
    <row r="21" spans="1:26" ht="13.8">
      <c r="A21" s="821" t="s">
        <v>59</v>
      </c>
      <c r="B21" s="308" t="s">
        <v>51</v>
      </c>
      <c r="C21" s="309">
        <v>3222</v>
      </c>
      <c r="D21" s="309">
        <v>3164</v>
      </c>
      <c r="E21" s="310">
        <v>1.8331226295828066E-2</v>
      </c>
      <c r="F21" s="309">
        <v>1231</v>
      </c>
      <c r="G21" s="309">
        <v>1153</v>
      </c>
      <c r="H21" s="310">
        <v>6.764960971379011E-2</v>
      </c>
      <c r="I21" s="309">
        <v>1991</v>
      </c>
      <c r="J21" s="309">
        <v>2011</v>
      </c>
      <c r="K21" s="310">
        <v>-9.9453008453505715E-3</v>
      </c>
      <c r="L21" s="311"/>
      <c r="M21" s="312">
        <v>0.74627754615842767</v>
      </c>
      <c r="N21" s="312">
        <v>0.7101568951279934</v>
      </c>
      <c r="O21" s="313">
        <v>3.5999999999999996</v>
      </c>
      <c r="P21" s="309">
        <v>3759</v>
      </c>
      <c r="Q21" s="309">
        <v>3440</v>
      </c>
      <c r="R21" s="310">
        <v>9.273255813953489E-2</v>
      </c>
      <c r="S21" s="309">
        <v>5037</v>
      </c>
      <c r="T21" s="309">
        <v>4844</v>
      </c>
      <c r="U21" s="310">
        <v>3.9843104872006603E-2</v>
      </c>
      <c r="V21" s="309">
        <v>7870</v>
      </c>
      <c r="W21" s="309">
        <v>7057</v>
      </c>
      <c r="X21" s="310">
        <v>0.11520476122998441</v>
      </c>
      <c r="Y21" s="314">
        <v>2.4425822470515208</v>
      </c>
      <c r="Z21" s="315">
        <v>2.2304045512010116</v>
      </c>
    </row>
    <row r="22" spans="1:26" ht="14.4" thickBot="1">
      <c r="A22" s="823"/>
      <c r="B22" s="308" t="s">
        <v>52</v>
      </c>
      <c r="C22" s="309">
        <v>12459</v>
      </c>
      <c r="D22" s="309">
        <v>11514</v>
      </c>
      <c r="E22" s="310">
        <v>8.2073996873371552E-2</v>
      </c>
      <c r="F22" s="309">
        <v>5068</v>
      </c>
      <c r="G22" s="309">
        <v>4989</v>
      </c>
      <c r="H22" s="310">
        <v>1.5834836640609341E-2</v>
      </c>
      <c r="I22" s="309">
        <v>7391</v>
      </c>
      <c r="J22" s="309">
        <v>6525</v>
      </c>
      <c r="K22" s="310">
        <v>0.13272030651340996</v>
      </c>
      <c r="L22" s="311"/>
      <c r="M22" s="312">
        <v>0.83744414137310663</v>
      </c>
      <c r="N22" s="312">
        <v>0.84942649812734083</v>
      </c>
      <c r="O22" s="313">
        <v>-1.2</v>
      </c>
      <c r="P22" s="309">
        <v>14430</v>
      </c>
      <c r="Q22" s="309">
        <v>14515</v>
      </c>
      <c r="R22" s="310">
        <v>-5.8560110230795725E-3</v>
      </c>
      <c r="S22" s="309">
        <v>17231</v>
      </c>
      <c r="T22" s="309">
        <v>17088</v>
      </c>
      <c r="U22" s="310">
        <v>8.3684456928838948E-3</v>
      </c>
      <c r="V22" s="309">
        <v>39173</v>
      </c>
      <c r="W22" s="309">
        <v>39443</v>
      </c>
      <c r="X22" s="310">
        <v>-6.845321096265497E-3</v>
      </c>
      <c r="Y22" s="314">
        <v>3.1441528212537122</v>
      </c>
      <c r="Z22" s="315">
        <v>3.4256557234670835</v>
      </c>
    </row>
    <row r="23" spans="1:26" ht="14.4" thickBot="1">
      <c r="A23" s="316" t="s">
        <v>54</v>
      </c>
      <c r="B23" s="317"/>
      <c r="C23" s="318">
        <v>15681</v>
      </c>
      <c r="D23" s="318">
        <v>14678</v>
      </c>
      <c r="E23" s="319">
        <v>6.8333560430576368E-2</v>
      </c>
      <c r="F23" s="318">
        <v>6299</v>
      </c>
      <c r="G23" s="318">
        <v>6142</v>
      </c>
      <c r="H23" s="319">
        <v>2.5561706284597852E-2</v>
      </c>
      <c r="I23" s="318">
        <v>9382</v>
      </c>
      <c r="J23" s="318">
        <v>8536</v>
      </c>
      <c r="K23" s="319">
        <v>9.910965323336457E-2</v>
      </c>
      <c r="L23" s="324"/>
      <c r="M23" s="320">
        <v>0.8168223459673073</v>
      </c>
      <c r="N23" s="320">
        <v>0.81866678825460515</v>
      </c>
      <c r="O23" s="321">
        <v>-0.2</v>
      </c>
      <c r="P23" s="318">
        <v>18189</v>
      </c>
      <c r="Q23" s="318">
        <v>17955</v>
      </c>
      <c r="R23" s="319">
        <v>1.3032581453634085E-2</v>
      </c>
      <c r="S23" s="318">
        <v>22268</v>
      </c>
      <c r="T23" s="318">
        <v>21932</v>
      </c>
      <c r="U23" s="319">
        <v>1.5320080248039394E-2</v>
      </c>
      <c r="V23" s="318">
        <v>47043</v>
      </c>
      <c r="W23" s="318">
        <v>46500</v>
      </c>
      <c r="X23" s="319">
        <v>1.167741935483871E-2</v>
      </c>
      <c r="Y23" s="322">
        <v>3</v>
      </c>
      <c r="Z23" s="323">
        <v>3.1680065404005995</v>
      </c>
    </row>
    <row r="24" spans="1:26" ht="4.5" customHeight="1" thickBot="1">
      <c r="A24" s="325"/>
      <c r="B24" s="326"/>
      <c r="C24" s="327"/>
      <c r="D24" s="327"/>
      <c r="E24" s="328"/>
      <c r="F24" s="327"/>
      <c r="G24" s="327"/>
      <c r="H24" s="328"/>
      <c r="I24" s="327"/>
      <c r="J24" s="327"/>
      <c r="K24" s="328"/>
      <c r="L24" s="329"/>
      <c r="M24" s="330" t="e">
        <v>#DIV/0!</v>
      </c>
      <c r="N24" s="330" t="e">
        <v>#DIV/0!</v>
      </c>
      <c r="O24" s="331" t="e">
        <v>#DIV/0!</v>
      </c>
      <c r="P24" s="327"/>
      <c r="Q24" s="327"/>
      <c r="R24" s="328" t="e">
        <v>#DIV/0!</v>
      </c>
      <c r="S24" s="327"/>
      <c r="T24" s="327"/>
      <c r="U24" s="328" t="e">
        <v>#DIV/0!</v>
      </c>
      <c r="V24" s="327"/>
      <c r="W24" s="327"/>
      <c r="X24" s="328" t="e">
        <v>#DIV/0!</v>
      </c>
      <c r="Y24" s="332" t="e">
        <v>#DIV/0!</v>
      </c>
      <c r="Z24" s="333" t="e">
        <v>#DIV/0!</v>
      </c>
    </row>
    <row r="25" spans="1:26" ht="16.2" thickBot="1">
      <c r="A25" s="796" t="s">
        <v>60</v>
      </c>
      <c r="B25" s="797"/>
      <c r="C25" s="334">
        <v>311755</v>
      </c>
      <c r="D25" s="334">
        <v>293239</v>
      </c>
      <c r="E25" s="335">
        <v>6.3143033498272744E-2</v>
      </c>
      <c r="F25" s="334">
        <v>168332</v>
      </c>
      <c r="G25" s="334">
        <v>161946</v>
      </c>
      <c r="H25" s="335">
        <v>3.9432897385548268E-2</v>
      </c>
      <c r="I25" s="334">
        <v>143423</v>
      </c>
      <c r="J25" s="334">
        <v>131293</v>
      </c>
      <c r="K25" s="335">
        <v>9.2388779295164244E-2</v>
      </c>
      <c r="L25" s="336"/>
      <c r="M25" s="337">
        <v>0.80059761943537711</v>
      </c>
      <c r="N25" s="337">
        <v>0.82993844591355848</v>
      </c>
      <c r="O25" s="338">
        <v>-2.9000000000000004</v>
      </c>
      <c r="P25" s="334">
        <v>339198</v>
      </c>
      <c r="Q25" s="334">
        <v>349751</v>
      </c>
      <c r="R25" s="335">
        <v>-3.0172894430609203E-2</v>
      </c>
      <c r="S25" s="334">
        <v>423681</v>
      </c>
      <c r="T25" s="334">
        <v>421418</v>
      </c>
      <c r="U25" s="335">
        <v>5.3699652126866912E-3</v>
      </c>
      <c r="V25" s="334">
        <v>797868</v>
      </c>
      <c r="W25" s="334">
        <v>784163</v>
      </c>
      <c r="X25" s="335">
        <v>1.7477233687383874E-2</v>
      </c>
      <c r="Y25" s="339">
        <v>2.5592789209475391</v>
      </c>
      <c r="Z25" s="340">
        <v>2.6741429346028327</v>
      </c>
    </row>
    <row r="26" spans="1:26" s="343" customFormat="1" ht="11.25" customHeight="1" thickBot="1">
      <c r="A26" s="341"/>
      <c r="B26" s="341"/>
      <c r="C26" s="309"/>
      <c r="D26" s="309"/>
      <c r="E26" s="312"/>
      <c r="F26" s="309"/>
      <c r="G26" s="309"/>
      <c r="H26" s="312"/>
      <c r="I26" s="309"/>
      <c r="J26" s="309"/>
      <c r="K26" s="312"/>
      <c r="L26" s="341"/>
      <c r="M26" s="312"/>
      <c r="N26" s="312"/>
      <c r="O26" s="312"/>
      <c r="P26" s="309"/>
      <c r="Q26" s="309"/>
      <c r="R26" s="312"/>
      <c r="S26" s="309"/>
      <c r="T26" s="309"/>
      <c r="U26" s="312"/>
      <c r="V26" s="309"/>
      <c r="W26" s="309"/>
      <c r="X26" s="312"/>
      <c r="Y26" s="342"/>
      <c r="Z26" s="342"/>
    </row>
    <row r="27" spans="1:26" ht="16.2" thickBot="1">
      <c r="A27" s="819" t="s">
        <v>61</v>
      </c>
      <c r="B27" s="820"/>
      <c r="C27" s="344">
        <v>17747</v>
      </c>
      <c r="D27" s="344">
        <v>18622</v>
      </c>
      <c r="E27" s="345">
        <v>-4.6987434217592099E-2</v>
      </c>
      <c r="F27" s="344">
        <v>2532</v>
      </c>
      <c r="G27" s="344">
        <v>2653</v>
      </c>
      <c r="H27" s="345">
        <v>-4.5608744817188088E-2</v>
      </c>
      <c r="I27" s="344">
        <v>15215</v>
      </c>
      <c r="J27" s="344">
        <v>15969</v>
      </c>
      <c r="K27" s="345">
        <v>-4.7216481933746633E-2</v>
      </c>
      <c r="L27" s="346"/>
      <c r="M27" s="347">
        <v>0.67627981239397261</v>
      </c>
      <c r="N27" s="347">
        <v>0.69518048195180482</v>
      </c>
      <c r="O27" s="348">
        <v>-1.9</v>
      </c>
      <c r="P27" s="344">
        <v>13554</v>
      </c>
      <c r="Q27" s="344">
        <v>13905</v>
      </c>
      <c r="R27" s="345">
        <v>-2.524271844660194E-2</v>
      </c>
      <c r="S27" s="344">
        <v>20042</v>
      </c>
      <c r="T27" s="344">
        <v>20002</v>
      </c>
      <c r="U27" s="345">
        <v>1.9998000199980001E-3</v>
      </c>
      <c r="V27" s="344">
        <v>37574</v>
      </c>
      <c r="W27" s="344">
        <v>40414</v>
      </c>
      <c r="X27" s="345">
        <v>-7.0272677784926019E-2</v>
      </c>
      <c r="Y27" s="349">
        <v>2.1172029075336676</v>
      </c>
      <c r="Z27" s="350">
        <v>2.1702287616797338</v>
      </c>
    </row>
    <row r="28" spans="1:26">
      <c r="O28" s="351"/>
    </row>
    <row r="30" spans="1:26" ht="23.4" thickBot="1">
      <c r="A30" s="806" t="s">
        <v>62</v>
      </c>
      <c r="B30" s="806"/>
      <c r="C30" s="806"/>
      <c r="D30" s="806"/>
      <c r="E30" s="806"/>
      <c r="F30" s="806"/>
      <c r="G30" s="806"/>
      <c r="H30" s="806"/>
      <c r="I30" s="806"/>
      <c r="J30" s="806"/>
      <c r="K30" s="806"/>
      <c r="L30" s="806"/>
      <c r="M30" s="806"/>
      <c r="N30" s="806"/>
      <c r="O30" s="806"/>
      <c r="P30" s="806"/>
      <c r="Q30" s="806"/>
      <c r="R30" s="806"/>
      <c r="S30" s="806"/>
      <c r="T30" s="806"/>
      <c r="U30" s="806"/>
      <c r="V30" s="806"/>
      <c r="W30" s="806"/>
      <c r="X30" s="806"/>
      <c r="Y30" s="806"/>
      <c r="Z30" s="806"/>
    </row>
    <row r="31" spans="1:26" ht="13.8">
      <c r="A31" s="295"/>
      <c r="B31" s="296"/>
      <c r="C31" s="807" t="s">
        <v>37</v>
      </c>
      <c r="D31" s="807"/>
      <c r="E31" s="297" t="s">
        <v>38</v>
      </c>
      <c r="F31" s="807" t="s">
        <v>39</v>
      </c>
      <c r="G31" s="807"/>
      <c r="H31" s="297" t="s">
        <v>38</v>
      </c>
      <c r="I31" s="807" t="s">
        <v>40</v>
      </c>
      <c r="J31" s="807"/>
      <c r="K31" s="298" t="s">
        <v>38</v>
      </c>
      <c r="L31" s="299"/>
      <c r="M31" s="808" t="s">
        <v>41</v>
      </c>
      <c r="N31" s="808"/>
      <c r="O31" s="297" t="s">
        <v>42</v>
      </c>
      <c r="P31" s="807" t="s">
        <v>43</v>
      </c>
      <c r="Q31" s="807"/>
      <c r="R31" s="297" t="s">
        <v>38</v>
      </c>
      <c r="S31" s="807" t="s">
        <v>44</v>
      </c>
      <c r="T31" s="807"/>
      <c r="U31" s="297" t="s">
        <v>38</v>
      </c>
      <c r="V31" s="807" t="s">
        <v>45</v>
      </c>
      <c r="W31" s="807"/>
      <c r="X31" s="297" t="s">
        <v>38</v>
      </c>
      <c r="Y31" s="809" t="s">
        <v>46</v>
      </c>
      <c r="Z31" s="810"/>
    </row>
    <row r="32" spans="1:26" ht="28.5" customHeight="1" thickBot="1">
      <c r="A32" s="811" t="s">
        <v>48</v>
      </c>
      <c r="B32" s="812"/>
      <c r="C32" s="302">
        <v>2016</v>
      </c>
      <c r="D32" s="302">
        <v>2015</v>
      </c>
      <c r="E32" s="303" t="s">
        <v>49</v>
      </c>
      <c r="F32" s="302">
        <v>2016</v>
      </c>
      <c r="G32" s="302">
        <v>2015</v>
      </c>
      <c r="H32" s="303" t="s">
        <v>49</v>
      </c>
      <c r="I32" s="302">
        <v>2016</v>
      </c>
      <c r="J32" s="302">
        <v>2015</v>
      </c>
      <c r="K32" s="303" t="s">
        <v>49</v>
      </c>
      <c r="L32" s="304"/>
      <c r="M32" s="302">
        <v>2016</v>
      </c>
      <c r="N32" s="302">
        <v>2015</v>
      </c>
      <c r="O32" s="303" t="s">
        <v>49</v>
      </c>
      <c r="P32" s="302">
        <v>2016</v>
      </c>
      <c r="Q32" s="302">
        <v>2015</v>
      </c>
      <c r="R32" s="303" t="s">
        <v>49</v>
      </c>
      <c r="S32" s="302">
        <v>2016</v>
      </c>
      <c r="T32" s="302">
        <v>2015</v>
      </c>
      <c r="U32" s="303" t="s">
        <v>49</v>
      </c>
      <c r="V32" s="302">
        <v>2016</v>
      </c>
      <c r="W32" s="302">
        <v>2015</v>
      </c>
      <c r="X32" s="303" t="s">
        <v>49</v>
      </c>
      <c r="Y32" s="302">
        <v>2016</v>
      </c>
      <c r="Z32" s="307">
        <v>2015</v>
      </c>
    </row>
    <row r="33" spans="1:26" ht="13.8">
      <c r="A33" s="813" t="s">
        <v>51</v>
      </c>
      <c r="B33" s="814"/>
      <c r="C33" s="309">
        <f>C7+C11+C14+C18+C21</f>
        <v>49346</v>
      </c>
      <c r="D33" s="309">
        <f>D7+D11+D14+D18+D21</f>
        <v>52572</v>
      </c>
      <c r="E33" s="310">
        <f>(C33-D33)/D33</f>
        <v>-6.1363463440614774E-2</v>
      </c>
      <c r="F33" s="309">
        <f>F7+F11+F14+F18+F21</f>
        <v>14595</v>
      </c>
      <c r="G33" s="309">
        <f>G7+G11+G14+G18+G21</f>
        <v>17095</v>
      </c>
      <c r="H33" s="310">
        <f>(F33-G33)/G33</f>
        <v>-0.14624159110851126</v>
      </c>
      <c r="I33" s="309">
        <f>I7+I11+I14+I18+I21</f>
        <v>34751</v>
      </c>
      <c r="J33" s="309">
        <f>J7+J11+J14+J18+J21</f>
        <v>35477</v>
      </c>
      <c r="K33" s="310">
        <f>(I33-J33)/J33</f>
        <v>-2.0463962567297121E-2</v>
      </c>
      <c r="L33" s="352"/>
      <c r="M33" s="312">
        <f t="shared" ref="M33:N35" si="0">P33/S33</f>
        <v>0.62005490294441423</v>
      </c>
      <c r="N33" s="312">
        <f t="shared" si="0"/>
        <v>0.64850908105177552</v>
      </c>
      <c r="O33" s="313">
        <f>ROUND(+M33-N33,3)*100</f>
        <v>-2.8000000000000003</v>
      </c>
      <c r="P33" s="309">
        <f>P7+P11+P14+P18+P21</f>
        <v>44497</v>
      </c>
      <c r="Q33" s="309">
        <f>Q7+Q11+Q14+Q18+Q21</f>
        <v>47847</v>
      </c>
      <c r="R33" s="310">
        <f>(P33-Q33)/Q33</f>
        <v>-7.001483896587038E-2</v>
      </c>
      <c r="S33" s="309">
        <f>S7+S11+S14+S18+S21</f>
        <v>71763</v>
      </c>
      <c r="T33" s="309">
        <f>T7+T11+T14+T18+T21</f>
        <v>73780</v>
      </c>
      <c r="U33" s="310">
        <f>(S33-T33)/T33</f>
        <v>-2.7338031986988344E-2</v>
      </c>
      <c r="V33" s="309">
        <f>V7+V11+V14+V18+V21</f>
        <v>104567</v>
      </c>
      <c r="W33" s="309">
        <f>W7+W11+W14+W18+W21</f>
        <v>112987</v>
      </c>
      <c r="X33" s="310">
        <f>(V33-W33)/W33</f>
        <v>-7.4521847646189382E-2</v>
      </c>
      <c r="Y33" s="353">
        <f t="shared" ref="Y33:Z35" si="1">V33/C33</f>
        <v>2.1190572690795606</v>
      </c>
      <c r="Z33" s="354">
        <f t="shared" si="1"/>
        <v>2.1491858784143649</v>
      </c>
    </row>
    <row r="34" spans="1:26" ht="13.8">
      <c r="A34" s="815" t="s">
        <v>52</v>
      </c>
      <c r="B34" s="816"/>
      <c r="C34" s="355">
        <f>C8+C12+C19+C15+C22</f>
        <v>96585</v>
      </c>
      <c r="D34" s="355">
        <f>D8+D12+D19+D15+D22</f>
        <v>82963</v>
      </c>
      <c r="E34" s="356">
        <f>(C34-D34)/D34</f>
        <v>0.16419367669925147</v>
      </c>
      <c r="F34" s="355">
        <f>F8+F12+F19+F15+F22</f>
        <v>40515</v>
      </c>
      <c r="G34" s="355">
        <f>G8+G12+G19+G15+G22</f>
        <v>36798</v>
      </c>
      <c r="H34" s="356">
        <f>(F34-G34)/G34</f>
        <v>0.10101092450676667</v>
      </c>
      <c r="I34" s="355">
        <f>I8+I12+I19+I15+I22</f>
        <v>56070</v>
      </c>
      <c r="J34" s="355">
        <f>J8+J12+J19+J15+J22</f>
        <v>46165</v>
      </c>
      <c r="K34" s="356">
        <f>(I34-J34)/J34</f>
        <v>0.21455648218347234</v>
      </c>
      <c r="L34" s="352"/>
      <c r="M34" s="357">
        <f t="shared" si="0"/>
        <v>0.82185730557126113</v>
      </c>
      <c r="N34" s="358">
        <f t="shared" si="0"/>
        <v>0.83011366716663348</v>
      </c>
      <c r="O34" s="359">
        <f>ROUND(+M34-N34,3)*100</f>
        <v>-0.8</v>
      </c>
      <c r="P34" s="355">
        <f>P8+P12+P19+P15+P22</f>
        <v>100297</v>
      </c>
      <c r="Q34" s="355">
        <f>Q8+Q12+Q19+Q15+Q22</f>
        <v>91872</v>
      </c>
      <c r="R34" s="356">
        <f>(P34-Q34)/Q34</f>
        <v>9.1703674677812611E-2</v>
      </c>
      <c r="S34" s="355">
        <f>S8+S12+S19+S15+S22</f>
        <v>122037</v>
      </c>
      <c r="T34" s="355">
        <f>T8+T12+T19+T15+T22</f>
        <v>110674</v>
      </c>
      <c r="U34" s="356">
        <f>(S34-T34)/T34</f>
        <v>0.10267090734951298</v>
      </c>
      <c r="V34" s="355">
        <f>V8+V12+V19+V15+V22</f>
        <v>242755</v>
      </c>
      <c r="W34" s="355">
        <f>W8+W12+W19+W15+W22</f>
        <v>213105</v>
      </c>
      <c r="X34" s="356">
        <f>(V34-W34)/W34</f>
        <v>0.13913329110063113</v>
      </c>
      <c r="Y34" s="360">
        <f t="shared" si="1"/>
        <v>2.5133819951338201</v>
      </c>
      <c r="Z34" s="361">
        <f t="shared" si="1"/>
        <v>2.5686751925557174</v>
      </c>
    </row>
    <row r="35" spans="1:26" ht="14.4" thickBot="1">
      <c r="A35" s="817" t="s">
        <v>53</v>
      </c>
      <c r="B35" s="818"/>
      <c r="C35" s="362">
        <f>C9+C16</f>
        <v>165824</v>
      </c>
      <c r="D35" s="363">
        <f>D9+D16</f>
        <v>157704</v>
      </c>
      <c r="E35" s="364">
        <f>(C35-D35)/D35</f>
        <v>5.1488865215847411E-2</v>
      </c>
      <c r="F35" s="365">
        <f>F9+F16</f>
        <v>113222</v>
      </c>
      <c r="G35" s="363">
        <f>G9+G16</f>
        <v>108053</v>
      </c>
      <c r="H35" s="364">
        <f>(F35-G35)/G35</f>
        <v>4.7837635234560819E-2</v>
      </c>
      <c r="I35" s="365">
        <f>I9+I16</f>
        <v>52602</v>
      </c>
      <c r="J35" s="363">
        <f>J9+J16</f>
        <v>49651</v>
      </c>
      <c r="K35" s="366">
        <f>(I35-J35)/J35</f>
        <v>5.943485528992367E-2</v>
      </c>
      <c r="L35" s="367"/>
      <c r="M35" s="368">
        <f t="shared" si="0"/>
        <v>0.84567232611655596</v>
      </c>
      <c r="N35" s="369">
        <f t="shared" si="0"/>
        <v>0.88634560523961448</v>
      </c>
      <c r="O35" s="370">
        <f>ROUND(+M35-N35,3)*100</f>
        <v>-4.1000000000000005</v>
      </c>
      <c r="P35" s="365">
        <f>P9+P16</f>
        <v>194404</v>
      </c>
      <c r="Q35" s="363">
        <f>Q9+Q16</f>
        <v>210032</v>
      </c>
      <c r="R35" s="364">
        <f>(P35-Q35)/Q35</f>
        <v>-7.4407709301439778E-2</v>
      </c>
      <c r="S35" s="365">
        <f>S9+S16</f>
        <v>229881</v>
      </c>
      <c r="T35" s="363">
        <f>T9+T16</f>
        <v>236964</v>
      </c>
      <c r="U35" s="364">
        <f>(S35-T35)/T35</f>
        <v>-2.9890616296146252E-2</v>
      </c>
      <c r="V35" s="365">
        <f>V9+V16</f>
        <v>450546</v>
      </c>
      <c r="W35" s="363">
        <f>W9+W16</f>
        <v>458071</v>
      </c>
      <c r="X35" s="366">
        <f>(V35-W35)/W35</f>
        <v>-1.6427584370108564E-2</v>
      </c>
      <c r="Y35" s="371">
        <f t="shared" si="1"/>
        <v>2.7170132188344267</v>
      </c>
      <c r="Z35" s="372">
        <f t="shared" si="1"/>
        <v>2.904625120478872</v>
      </c>
    </row>
    <row r="36" spans="1:26" ht="4.5" customHeight="1" thickBot="1">
      <c r="A36" s="325"/>
      <c r="B36" s="326"/>
      <c r="C36" s="327"/>
      <c r="D36" s="327"/>
      <c r="E36" s="373"/>
      <c r="F36" s="327"/>
      <c r="G36" s="327"/>
      <c r="H36" s="373"/>
      <c r="I36" s="327"/>
      <c r="J36" s="327"/>
      <c r="K36" s="374"/>
      <c r="L36" s="328"/>
      <c r="M36" s="330"/>
      <c r="N36" s="330"/>
      <c r="O36" s="375"/>
      <c r="P36" s="327"/>
      <c r="Q36" s="327"/>
      <c r="R36" s="373"/>
      <c r="S36" s="327"/>
      <c r="T36" s="327"/>
      <c r="U36" s="373"/>
      <c r="V36" s="327"/>
      <c r="W36" s="327"/>
      <c r="X36" s="373"/>
      <c r="Y36" s="376"/>
      <c r="Z36" s="376"/>
    </row>
    <row r="37" spans="1:26" ht="16.2" thickBot="1">
      <c r="A37" s="796" t="s">
        <v>60</v>
      </c>
      <c r="B37" s="797"/>
      <c r="C37" s="334">
        <f>SUM(C33:C35)</f>
        <v>311755</v>
      </c>
      <c r="D37" s="334">
        <f>SUM(D33:D35)</f>
        <v>293239</v>
      </c>
      <c r="E37" s="335">
        <f>(C37-D37)/D37</f>
        <v>6.3143033498272744E-2</v>
      </c>
      <c r="F37" s="334">
        <f>SUM(F33:F35)</f>
        <v>168332</v>
      </c>
      <c r="G37" s="334">
        <f>SUM(G33:G35)</f>
        <v>161946</v>
      </c>
      <c r="H37" s="335">
        <f>(F37-G37)/G37</f>
        <v>3.9432897385548268E-2</v>
      </c>
      <c r="I37" s="334">
        <f>SUM(I33:I35)</f>
        <v>143423</v>
      </c>
      <c r="J37" s="334">
        <f>SUM(J33:J35)</f>
        <v>131293</v>
      </c>
      <c r="K37" s="335">
        <f>(I37-J37)/J37</f>
        <v>9.2388779295164244E-2</v>
      </c>
      <c r="L37" s="377"/>
      <c r="M37" s="337">
        <f>P37/S37</f>
        <v>0.80059761943537711</v>
      </c>
      <c r="N37" s="337">
        <f>Q37/T37</f>
        <v>0.82993844591355848</v>
      </c>
      <c r="O37" s="338">
        <f>ROUND(+M37-N37,3)*100</f>
        <v>-2.9000000000000004</v>
      </c>
      <c r="P37" s="334">
        <f>SUM(P33:P35)</f>
        <v>339198</v>
      </c>
      <c r="Q37" s="334">
        <f>SUM(Q33:Q35)</f>
        <v>349751</v>
      </c>
      <c r="R37" s="335">
        <f>(P37-Q37)/Q37</f>
        <v>-3.0172894430609203E-2</v>
      </c>
      <c r="S37" s="334">
        <f>SUM(S33:S35)</f>
        <v>423681</v>
      </c>
      <c r="T37" s="334">
        <f>SUM(T33:T35)</f>
        <v>421418</v>
      </c>
      <c r="U37" s="335">
        <f>(S37-T37)/T37</f>
        <v>5.3699652126866912E-3</v>
      </c>
      <c r="V37" s="334">
        <f>SUM(V33:V35)</f>
        <v>797868</v>
      </c>
      <c r="W37" s="334">
        <f>SUM(W33:W35)</f>
        <v>784163</v>
      </c>
      <c r="X37" s="335">
        <f>(V37-W37)/W37</f>
        <v>1.7477233687383874E-2</v>
      </c>
      <c r="Y37" s="378">
        <f>V37/C37</f>
        <v>2.5592789209475391</v>
      </c>
      <c r="Z37" s="379">
        <f>W37/D37</f>
        <v>2.6741429346028327</v>
      </c>
    </row>
    <row r="38" spans="1:26" ht="11.25" customHeight="1">
      <c r="A38" s="380"/>
      <c r="B38" s="380"/>
      <c r="C38" s="380"/>
      <c r="D38" s="380"/>
      <c r="E38" s="381"/>
      <c r="F38" s="380"/>
      <c r="G38" s="380"/>
      <c r="H38" s="381"/>
      <c r="I38" s="380"/>
      <c r="J38" s="380"/>
      <c r="K38" s="381"/>
      <c r="L38" s="380"/>
      <c r="M38" s="382"/>
      <c r="N38" s="382"/>
      <c r="O38" s="381"/>
      <c r="P38" s="380"/>
      <c r="Q38" s="380"/>
      <c r="R38" s="380"/>
      <c r="S38" s="380"/>
      <c r="T38" s="380"/>
      <c r="U38" s="380"/>
      <c r="V38" s="380"/>
      <c r="W38" s="380"/>
      <c r="X38" s="380"/>
      <c r="Y38" s="380"/>
      <c r="Z38" s="380"/>
    </row>
    <row r="39" spans="1:26">
      <c r="C39" s="383"/>
      <c r="D39" s="383"/>
      <c r="E39" s="383"/>
      <c r="F39" s="383"/>
      <c r="G39" s="383"/>
      <c r="H39" s="383"/>
      <c r="I39" s="383"/>
    </row>
    <row r="40" spans="1:26" ht="23.4" thickBot="1">
      <c r="A40" s="806" t="s">
        <v>63</v>
      </c>
      <c r="B40" s="806"/>
      <c r="C40" s="806"/>
      <c r="D40" s="806"/>
      <c r="E40" s="806"/>
      <c r="F40" s="806"/>
      <c r="G40" s="806"/>
      <c r="H40" s="806"/>
      <c r="I40" s="806"/>
      <c r="J40" s="806"/>
      <c r="K40" s="806"/>
      <c r="L40" s="806"/>
      <c r="M40" s="806"/>
      <c r="N40" s="806"/>
      <c r="O40" s="806"/>
      <c r="P40" s="806"/>
      <c r="Q40" s="806"/>
      <c r="R40" s="806"/>
      <c r="S40" s="806"/>
      <c r="T40" s="806"/>
      <c r="U40" s="806"/>
      <c r="V40" s="806"/>
      <c r="W40" s="806"/>
      <c r="X40" s="806"/>
      <c r="Y40" s="806"/>
      <c r="Z40" s="806"/>
    </row>
    <row r="41" spans="1:26" ht="13.8">
      <c r="A41" s="295"/>
      <c r="B41" s="296"/>
      <c r="C41" s="807" t="s">
        <v>37</v>
      </c>
      <c r="D41" s="807"/>
      <c r="E41" s="297" t="s">
        <v>38</v>
      </c>
      <c r="F41" s="807" t="s">
        <v>39</v>
      </c>
      <c r="G41" s="807"/>
      <c r="H41" s="297" t="s">
        <v>38</v>
      </c>
      <c r="I41" s="807" t="s">
        <v>40</v>
      </c>
      <c r="J41" s="807"/>
      <c r="K41" s="298" t="s">
        <v>38</v>
      </c>
      <c r="L41" s="299"/>
      <c r="M41" s="808" t="s">
        <v>41</v>
      </c>
      <c r="N41" s="808"/>
      <c r="O41" s="297" t="s">
        <v>42</v>
      </c>
      <c r="P41" s="807" t="s">
        <v>43</v>
      </c>
      <c r="Q41" s="807"/>
      <c r="R41" s="297" t="s">
        <v>38</v>
      </c>
      <c r="S41" s="807" t="s">
        <v>44</v>
      </c>
      <c r="T41" s="807"/>
      <c r="U41" s="297" t="s">
        <v>38</v>
      </c>
      <c r="V41" s="807" t="s">
        <v>45</v>
      </c>
      <c r="W41" s="807"/>
      <c r="X41" s="297" t="s">
        <v>38</v>
      </c>
      <c r="Y41" s="809" t="s">
        <v>46</v>
      </c>
      <c r="Z41" s="810"/>
    </row>
    <row r="42" spans="1:26" ht="14.4" thickBot="1">
      <c r="A42" s="798" t="s">
        <v>47</v>
      </c>
      <c r="B42" s="799"/>
      <c r="C42" s="302">
        <v>2016</v>
      </c>
      <c r="D42" s="302">
        <v>2015</v>
      </c>
      <c r="E42" s="303" t="s">
        <v>49</v>
      </c>
      <c r="F42" s="302">
        <v>2016</v>
      </c>
      <c r="G42" s="302">
        <v>2015</v>
      </c>
      <c r="H42" s="303" t="s">
        <v>49</v>
      </c>
      <c r="I42" s="302">
        <v>2016</v>
      </c>
      <c r="J42" s="302">
        <v>2015</v>
      </c>
      <c r="K42" s="303" t="s">
        <v>49</v>
      </c>
      <c r="L42" s="304"/>
      <c r="M42" s="302">
        <v>2016</v>
      </c>
      <c r="N42" s="302">
        <v>2015</v>
      </c>
      <c r="O42" s="303" t="s">
        <v>49</v>
      </c>
      <c r="P42" s="302">
        <v>2016</v>
      </c>
      <c r="Q42" s="302">
        <v>2015</v>
      </c>
      <c r="R42" s="303" t="s">
        <v>49</v>
      </c>
      <c r="S42" s="302">
        <v>2016</v>
      </c>
      <c r="T42" s="302">
        <v>2015</v>
      </c>
      <c r="U42" s="303" t="s">
        <v>49</v>
      </c>
      <c r="V42" s="302">
        <v>2016</v>
      </c>
      <c r="W42" s="302">
        <v>2015</v>
      </c>
      <c r="X42" s="303" t="s">
        <v>49</v>
      </c>
      <c r="Y42" s="302">
        <v>2016</v>
      </c>
      <c r="Z42" s="307">
        <v>2015</v>
      </c>
    </row>
    <row r="43" spans="1:26" s="387" customFormat="1" ht="13.8">
      <c r="A43" s="800" t="s">
        <v>50</v>
      </c>
      <c r="B43" s="801"/>
      <c r="C43" s="327">
        <f>C10</f>
        <v>154088</v>
      </c>
      <c r="D43" s="384">
        <f>D10</f>
        <v>146247</v>
      </c>
      <c r="E43" s="373">
        <f>(C43-D43)/D43</f>
        <v>5.3614775003931706E-2</v>
      </c>
      <c r="F43" s="327">
        <f>F10</f>
        <v>116177</v>
      </c>
      <c r="G43" s="384">
        <f>G10</f>
        <v>114776</v>
      </c>
      <c r="H43" s="373">
        <f>(F43-G43)/G43</f>
        <v>1.2206384610023002E-2</v>
      </c>
      <c r="I43" s="327">
        <f>I10</f>
        <v>37911</v>
      </c>
      <c r="J43" s="384">
        <f>J10</f>
        <v>31471</v>
      </c>
      <c r="K43" s="373">
        <f>(I43-J43)/J43</f>
        <v>0.20463283657970829</v>
      </c>
      <c r="L43" s="352"/>
      <c r="M43" s="330">
        <f t="shared" ref="M43:N47" si="2">P43/S43</f>
        <v>0.82342258263863488</v>
      </c>
      <c r="N43" s="385">
        <f t="shared" si="2"/>
        <v>0.86224939762594999</v>
      </c>
      <c r="O43" s="375">
        <f>ROUND(+M43-N43,3)*100</f>
        <v>-3.9</v>
      </c>
      <c r="P43" s="327">
        <f>P10</f>
        <v>195870</v>
      </c>
      <c r="Q43" s="384">
        <f>Q10</f>
        <v>204335</v>
      </c>
      <c r="R43" s="373">
        <f>(P43-Q43)/Q43</f>
        <v>-4.1427068294712113E-2</v>
      </c>
      <c r="S43" s="327">
        <f>S10</f>
        <v>237873</v>
      </c>
      <c r="T43" s="384">
        <f>T10</f>
        <v>236979</v>
      </c>
      <c r="U43" s="373">
        <f>(S43-T43)/T43</f>
        <v>3.7724861696606026E-3</v>
      </c>
      <c r="V43" s="327">
        <f>V10</f>
        <v>412687</v>
      </c>
      <c r="W43" s="384">
        <f>W10</f>
        <v>409030</v>
      </c>
      <c r="X43" s="373">
        <f>(V43-W43)/W43</f>
        <v>8.9406644989365076E-3</v>
      </c>
      <c r="Y43" s="376">
        <f t="shared" ref="Y43:Z47" si="3">V43/C43</f>
        <v>2.6782552826956025</v>
      </c>
      <c r="Z43" s="386">
        <f t="shared" si="3"/>
        <v>2.7968436959390619</v>
      </c>
    </row>
    <row r="44" spans="1:26" s="387" customFormat="1" ht="13.8">
      <c r="A44" s="802" t="s">
        <v>55</v>
      </c>
      <c r="B44" s="803"/>
      <c r="C44" s="388">
        <f>C13</f>
        <v>50493</v>
      </c>
      <c r="D44" s="389">
        <f>D13</f>
        <v>48459</v>
      </c>
      <c r="E44" s="390">
        <f>(C44-D44)/D44</f>
        <v>4.1973627189995664E-2</v>
      </c>
      <c r="F44" s="388">
        <f>F13</f>
        <v>8059</v>
      </c>
      <c r="G44" s="389">
        <f>G13</f>
        <v>7892</v>
      </c>
      <c r="H44" s="390">
        <f>(F44-G44)/G44</f>
        <v>2.1160669031931069E-2</v>
      </c>
      <c r="I44" s="388">
        <f>I13</f>
        <v>42434</v>
      </c>
      <c r="J44" s="389">
        <f>J13</f>
        <v>40567</v>
      </c>
      <c r="K44" s="390">
        <f>(I44-J44)/J44</f>
        <v>4.6022629230655455E-2</v>
      </c>
      <c r="L44" s="352"/>
      <c r="M44" s="391">
        <f t="shared" si="2"/>
        <v>0.74611551882779814</v>
      </c>
      <c r="N44" s="392">
        <f t="shared" si="2"/>
        <v>0.7486780440357238</v>
      </c>
      <c r="O44" s="393">
        <f>ROUND(+M44-N44,3)*100</f>
        <v>-0.3</v>
      </c>
      <c r="P44" s="388">
        <f>P13</f>
        <v>42977</v>
      </c>
      <c r="Q44" s="389">
        <f>Q13</f>
        <v>42334</v>
      </c>
      <c r="R44" s="390">
        <f>(P44-Q44)/Q44</f>
        <v>1.5188737185241177E-2</v>
      </c>
      <c r="S44" s="388">
        <f>S13</f>
        <v>57601</v>
      </c>
      <c r="T44" s="389">
        <f>T13</f>
        <v>56545</v>
      </c>
      <c r="U44" s="390">
        <f>(S44-T44)/T44</f>
        <v>1.8675391281280398E-2</v>
      </c>
      <c r="V44" s="388">
        <f>V13</f>
        <v>116498</v>
      </c>
      <c r="W44" s="389">
        <f>W13</f>
        <v>112456</v>
      </c>
      <c r="X44" s="390">
        <f>(V44-W44)/W44</f>
        <v>3.5942946574660309E-2</v>
      </c>
      <c r="Y44" s="394">
        <f t="shared" si="3"/>
        <v>2.3072109005208641</v>
      </c>
      <c r="Z44" s="395">
        <f t="shared" si="3"/>
        <v>2.3206421923688065</v>
      </c>
    </row>
    <row r="45" spans="1:26" s="387" customFormat="1" ht="13.8">
      <c r="A45" s="802" t="s">
        <v>56</v>
      </c>
      <c r="B45" s="803"/>
      <c r="C45" s="388">
        <f>C17</f>
        <v>71421</v>
      </c>
      <c r="D45" s="389">
        <f>D17</f>
        <v>65153</v>
      </c>
      <c r="E45" s="390">
        <f>(C45-D45)/D45</f>
        <v>9.6204319064356211E-2</v>
      </c>
      <c r="F45" s="388">
        <f>F17</f>
        <v>31652</v>
      </c>
      <c r="G45" s="389">
        <f>G17</f>
        <v>27575</v>
      </c>
      <c r="H45" s="390">
        <f>(F45-G45)/G45</f>
        <v>0.14785131459655484</v>
      </c>
      <c r="I45" s="388">
        <f>I17</f>
        <v>39769</v>
      </c>
      <c r="J45" s="389">
        <f>J17</f>
        <v>37578</v>
      </c>
      <c r="K45" s="390">
        <f>(I45-J45)/J45</f>
        <v>5.8305391452445579E-2</v>
      </c>
      <c r="L45" s="352"/>
      <c r="M45" s="391">
        <f t="shared" si="2"/>
        <v>0.80153976675572669</v>
      </c>
      <c r="N45" s="392">
        <f t="shared" si="2"/>
        <v>0.83633544225282219</v>
      </c>
      <c r="O45" s="393">
        <f>ROUND(+M45-N45,3)*100</f>
        <v>-3.5000000000000004</v>
      </c>
      <c r="P45" s="388">
        <f>P17</f>
        <v>63300</v>
      </c>
      <c r="Q45" s="389">
        <f>Q17</f>
        <v>67417</v>
      </c>
      <c r="R45" s="390">
        <f>(P45-Q45)/Q45</f>
        <v>-6.1067683225299256E-2</v>
      </c>
      <c r="S45" s="388">
        <f>S17</f>
        <v>78973</v>
      </c>
      <c r="T45" s="389">
        <f>T17</f>
        <v>80610</v>
      </c>
      <c r="U45" s="390">
        <f>(S45-T45)/T45</f>
        <v>-2.0307654137203823E-2</v>
      </c>
      <c r="V45" s="388">
        <f>V17</f>
        <v>178343</v>
      </c>
      <c r="W45" s="389">
        <f>W17</f>
        <v>175551</v>
      </c>
      <c r="X45" s="390">
        <f>(V45-W45)/W45</f>
        <v>1.5904210172542451E-2</v>
      </c>
      <c r="Y45" s="394">
        <f t="shared" si="3"/>
        <v>2.4970666890690412</v>
      </c>
      <c r="Z45" s="395">
        <f t="shared" si="3"/>
        <v>2.6944423127100823</v>
      </c>
    </row>
    <row r="46" spans="1:26" s="387" customFormat="1" ht="13.8">
      <c r="A46" s="802" t="s">
        <v>57</v>
      </c>
      <c r="B46" s="803"/>
      <c r="C46" s="388">
        <f>C20</f>
        <v>20072</v>
      </c>
      <c r="D46" s="389">
        <f>D20</f>
        <v>18702</v>
      </c>
      <c r="E46" s="390">
        <f>(C46-D46)/D46</f>
        <v>7.3254197412041491E-2</v>
      </c>
      <c r="F46" s="388">
        <f>F20</f>
        <v>6145</v>
      </c>
      <c r="G46" s="389">
        <f>G20</f>
        <v>5561</v>
      </c>
      <c r="H46" s="390">
        <f>(F46-G46)/G46</f>
        <v>0.10501708325840677</v>
      </c>
      <c r="I46" s="388">
        <f>I20</f>
        <v>13927</v>
      </c>
      <c r="J46" s="389">
        <f>J20</f>
        <v>13141</v>
      </c>
      <c r="K46" s="390">
        <f>(I46-J46)/J46</f>
        <v>5.9812799634730997E-2</v>
      </c>
      <c r="L46" s="352"/>
      <c r="M46" s="391">
        <f t="shared" si="2"/>
        <v>0.69947341096195204</v>
      </c>
      <c r="N46" s="392">
        <f t="shared" si="2"/>
        <v>0.69856421584095929</v>
      </c>
      <c r="O46" s="393">
        <f>ROUND(+M46-N46,3)*100</f>
        <v>0.1</v>
      </c>
      <c r="P46" s="388">
        <f>P20</f>
        <v>18862</v>
      </c>
      <c r="Q46" s="389">
        <f>Q20</f>
        <v>17710</v>
      </c>
      <c r="R46" s="390">
        <f>(P46-Q46)/Q46</f>
        <v>6.5047995482778093E-2</v>
      </c>
      <c r="S46" s="388">
        <f>S20</f>
        <v>26966</v>
      </c>
      <c r="T46" s="389">
        <f>T20</f>
        <v>25352</v>
      </c>
      <c r="U46" s="390">
        <f>(S46-T46)/T46</f>
        <v>6.3663616282739033E-2</v>
      </c>
      <c r="V46" s="388">
        <f>V20</f>
        <v>43297</v>
      </c>
      <c r="W46" s="389">
        <f>W20</f>
        <v>40626</v>
      </c>
      <c r="X46" s="390">
        <f>(V46-W46)/W46</f>
        <v>6.5746073942795261E-2</v>
      </c>
      <c r="Y46" s="394">
        <f t="shared" si="3"/>
        <v>2.1570844958150657</v>
      </c>
      <c r="Z46" s="395">
        <f t="shared" si="3"/>
        <v>2.1722810394610201</v>
      </c>
    </row>
    <row r="47" spans="1:26" s="387" customFormat="1" ht="14.4" thickBot="1">
      <c r="A47" s="804" t="s">
        <v>59</v>
      </c>
      <c r="B47" s="805"/>
      <c r="C47" s="396">
        <f>C23</f>
        <v>15681</v>
      </c>
      <c r="D47" s="397">
        <f>D23</f>
        <v>14678</v>
      </c>
      <c r="E47" s="398">
        <f>(C47-D47)/D47</f>
        <v>6.8333560430576368E-2</v>
      </c>
      <c r="F47" s="396">
        <f>F23</f>
        <v>6299</v>
      </c>
      <c r="G47" s="397">
        <f>G23</f>
        <v>6142</v>
      </c>
      <c r="H47" s="398">
        <f>(F47-G47)/G47</f>
        <v>2.5561706284597852E-2</v>
      </c>
      <c r="I47" s="396">
        <f>I23</f>
        <v>9382</v>
      </c>
      <c r="J47" s="397">
        <f>J23</f>
        <v>8536</v>
      </c>
      <c r="K47" s="398">
        <f>(I47-J47)/J47</f>
        <v>9.910965323336457E-2</v>
      </c>
      <c r="L47" s="367"/>
      <c r="M47" s="399">
        <f t="shared" si="2"/>
        <v>0.8168223459673073</v>
      </c>
      <c r="N47" s="400">
        <f t="shared" si="2"/>
        <v>0.81866678825460515</v>
      </c>
      <c r="O47" s="401">
        <f>ROUND(+M47-N47,3)*100</f>
        <v>-0.2</v>
      </c>
      <c r="P47" s="396">
        <f>P23</f>
        <v>18189</v>
      </c>
      <c r="Q47" s="397">
        <f>Q23</f>
        <v>17955</v>
      </c>
      <c r="R47" s="398">
        <f>(P47-Q47)/Q47</f>
        <v>1.3032581453634085E-2</v>
      </c>
      <c r="S47" s="396">
        <f>S23</f>
        <v>22268</v>
      </c>
      <c r="T47" s="397">
        <f>T23</f>
        <v>21932</v>
      </c>
      <c r="U47" s="398">
        <f>(S47-T47)/T47</f>
        <v>1.5320080248039394E-2</v>
      </c>
      <c r="V47" s="396">
        <f>V23</f>
        <v>47043</v>
      </c>
      <c r="W47" s="397">
        <f>W23</f>
        <v>46500</v>
      </c>
      <c r="X47" s="398">
        <f>(V47-W47)/W47</f>
        <v>1.167741935483871E-2</v>
      </c>
      <c r="Y47" s="402">
        <f t="shared" si="3"/>
        <v>3</v>
      </c>
      <c r="Z47" s="403">
        <f t="shared" si="3"/>
        <v>3.1680065404005995</v>
      </c>
    </row>
    <row r="48" spans="1:26" ht="4.5" customHeight="1" thickBot="1">
      <c r="A48" s="325"/>
      <c r="B48" s="326"/>
      <c r="C48" s="327"/>
      <c r="D48" s="327"/>
      <c r="E48" s="373"/>
      <c r="F48" s="327"/>
      <c r="G48" s="327"/>
      <c r="H48" s="373"/>
      <c r="I48" s="327"/>
      <c r="J48" s="327"/>
      <c r="K48" s="374"/>
      <c r="L48" s="328"/>
      <c r="M48" s="330"/>
      <c r="N48" s="330"/>
      <c r="O48" s="375"/>
      <c r="P48" s="327"/>
      <c r="Q48" s="327"/>
      <c r="R48" s="373"/>
      <c r="S48" s="327"/>
      <c r="T48" s="327"/>
      <c r="U48" s="373"/>
      <c r="V48" s="327"/>
      <c r="W48" s="327"/>
      <c r="X48" s="373"/>
      <c r="Y48" s="376"/>
      <c r="Z48" s="376"/>
    </row>
    <row r="49" spans="1:26" ht="16.2" thickBot="1">
      <c r="A49" s="796" t="s">
        <v>60</v>
      </c>
      <c r="B49" s="797"/>
      <c r="C49" s="334">
        <f>SUM(C43:C47)</f>
        <v>311755</v>
      </c>
      <c r="D49" s="334">
        <f>SUM(D43:D47)</f>
        <v>293239</v>
      </c>
      <c r="E49" s="335">
        <f>(C49-D49)/D49</f>
        <v>6.3143033498272744E-2</v>
      </c>
      <c r="F49" s="334">
        <f>SUM(F43:F47)</f>
        <v>168332</v>
      </c>
      <c r="G49" s="334">
        <f>SUM(G43:G47)</f>
        <v>161946</v>
      </c>
      <c r="H49" s="335">
        <f>(F49-G49)/G49</f>
        <v>3.9432897385548268E-2</v>
      </c>
      <c r="I49" s="334">
        <f>SUM(I43:I47)</f>
        <v>143423</v>
      </c>
      <c r="J49" s="334">
        <f>SUM(J43:J47)</f>
        <v>131293</v>
      </c>
      <c r="K49" s="335">
        <f>(I49-J49)/J49</f>
        <v>9.2388779295164244E-2</v>
      </c>
      <c r="L49" s="377"/>
      <c r="M49" s="337">
        <f>P49/S49</f>
        <v>0.80059761943537711</v>
      </c>
      <c r="N49" s="337">
        <f>Q49/T49</f>
        <v>0.82993844591355848</v>
      </c>
      <c r="O49" s="338">
        <f>ROUND(+M49-N49,3)*100</f>
        <v>-2.9000000000000004</v>
      </c>
      <c r="P49" s="334">
        <f>SUM(P43:P47)</f>
        <v>339198</v>
      </c>
      <c r="Q49" s="334">
        <f>SUM(Q43:Q47)</f>
        <v>349751</v>
      </c>
      <c r="R49" s="335">
        <f>(P49-Q49)/Q49</f>
        <v>-3.0172894430609203E-2</v>
      </c>
      <c r="S49" s="334">
        <f>SUM(S43:S47)</f>
        <v>423681</v>
      </c>
      <c r="T49" s="334">
        <f>SUM(T43:T47)</f>
        <v>421418</v>
      </c>
      <c r="U49" s="335">
        <f>(S49-T49)/T49</f>
        <v>5.3699652126866912E-3</v>
      </c>
      <c r="V49" s="334">
        <f>SUM(V43:V47)</f>
        <v>797868</v>
      </c>
      <c r="W49" s="334">
        <f>SUM(W43:W47)</f>
        <v>784163</v>
      </c>
      <c r="X49" s="335">
        <f>(V49-W49)/W49</f>
        <v>1.7477233687383874E-2</v>
      </c>
      <c r="Y49" s="378">
        <f>V49/C49</f>
        <v>2.5592789209475391</v>
      </c>
      <c r="Z49" s="379">
        <f>W49/D49</f>
        <v>2.6741429346028327</v>
      </c>
    </row>
    <row r="50" spans="1:26" ht="11.25" customHeight="1">
      <c r="A50" s="380"/>
      <c r="B50" s="380"/>
      <c r="C50" s="380"/>
      <c r="D50" s="380"/>
      <c r="E50" s="381"/>
      <c r="F50" s="380"/>
      <c r="G50" s="380"/>
      <c r="H50" s="381"/>
      <c r="I50" s="380"/>
      <c r="J50" s="380"/>
      <c r="K50" s="381"/>
      <c r="L50" s="380"/>
      <c r="M50" s="382"/>
      <c r="N50" s="382"/>
      <c r="O50" s="381"/>
      <c r="P50" s="380"/>
      <c r="Q50" s="380"/>
      <c r="R50" s="380"/>
      <c r="S50" s="380"/>
      <c r="T50" s="380"/>
      <c r="U50" s="380"/>
      <c r="V50" s="380"/>
      <c r="W50" s="380"/>
      <c r="X50" s="380"/>
      <c r="Y50" s="380"/>
      <c r="Z50" s="380"/>
    </row>
    <row r="51" spans="1:26">
      <c r="A51" s="404" t="s">
        <v>64</v>
      </c>
      <c r="C51" s="383"/>
      <c r="D51" s="383"/>
    </row>
    <row r="52" spans="1:26">
      <c r="A52" s="404" t="s">
        <v>65</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05" customWidth="1"/>
    <col min="2" max="2" width="30.5546875" style="405" bestFit="1" customWidth="1"/>
    <col min="3" max="4" width="12.6640625" style="405" customWidth="1"/>
    <col min="5" max="5" width="11.6640625" style="460" customWidth="1"/>
    <col min="6" max="7" width="12.6640625" style="405" customWidth="1"/>
    <col min="8" max="8" width="11.6640625" style="460" customWidth="1"/>
    <col min="9" max="10" width="12.6640625" style="405" customWidth="1"/>
    <col min="11" max="11" width="11.6640625" style="460" customWidth="1"/>
    <col min="12" max="12" width="1.109375" style="405" customWidth="1"/>
    <col min="13" max="14" width="11.6640625" style="405" customWidth="1"/>
    <col min="15" max="15" width="11.6640625" style="460" customWidth="1"/>
    <col min="16" max="17" width="12.6640625" style="405" customWidth="1"/>
    <col min="18" max="18" width="11.6640625" style="460" customWidth="1"/>
    <col min="19" max="20" width="12.6640625" style="405" customWidth="1"/>
    <col min="21" max="21" width="11.6640625" style="460" customWidth="1"/>
    <col min="22" max="23" width="12.6640625" style="405" customWidth="1"/>
    <col min="24" max="24" width="11.6640625" style="405" customWidth="1"/>
    <col min="25" max="26" width="12.6640625" style="460" customWidth="1"/>
    <col min="27" max="16384" width="9.109375" style="405"/>
  </cols>
  <sheetData>
    <row r="1" spans="1:26" ht="24.6">
      <c r="A1" s="854" t="s">
        <v>35</v>
      </c>
      <c r="B1" s="854"/>
      <c r="C1" s="854"/>
      <c r="D1" s="854"/>
      <c r="E1" s="854"/>
      <c r="F1" s="854"/>
      <c r="G1" s="854"/>
      <c r="H1" s="854"/>
      <c r="I1" s="854"/>
      <c r="J1" s="854"/>
      <c r="K1" s="854"/>
      <c r="L1" s="854"/>
      <c r="M1" s="854"/>
      <c r="N1" s="854"/>
      <c r="O1" s="854"/>
      <c r="P1" s="854"/>
      <c r="Q1" s="854"/>
      <c r="R1" s="854"/>
      <c r="S1" s="854"/>
      <c r="T1" s="854"/>
      <c r="U1" s="854"/>
      <c r="V1" s="854"/>
      <c r="W1" s="854"/>
      <c r="X1" s="854"/>
      <c r="Y1" s="854"/>
      <c r="Z1" s="854"/>
    </row>
    <row r="2" spans="1:26" s="406" customFormat="1" ht="24.6">
      <c r="A2" s="854" t="s">
        <v>26</v>
      </c>
      <c r="B2" s="854"/>
      <c r="C2" s="854"/>
      <c r="D2" s="854"/>
      <c r="E2" s="854"/>
      <c r="F2" s="854"/>
      <c r="G2" s="854"/>
      <c r="H2" s="854"/>
      <c r="I2" s="854"/>
      <c r="J2" s="854"/>
      <c r="K2" s="854"/>
      <c r="L2" s="854"/>
      <c r="M2" s="854"/>
      <c r="N2" s="854"/>
      <c r="O2" s="854"/>
      <c r="P2" s="854"/>
      <c r="Q2" s="854"/>
      <c r="R2" s="854"/>
      <c r="S2" s="854"/>
      <c r="T2" s="854"/>
      <c r="U2" s="854"/>
      <c r="V2" s="854"/>
      <c r="W2" s="854"/>
      <c r="X2" s="854"/>
      <c r="Y2" s="854"/>
      <c r="Z2" s="854"/>
    </row>
    <row r="3" spans="1:26" s="406" customFormat="1" ht="20.399999999999999">
      <c r="E3" s="407"/>
      <c r="H3" s="407"/>
      <c r="K3" s="407"/>
      <c r="O3" s="407"/>
      <c r="R3" s="407"/>
      <c r="U3" s="407"/>
      <c r="Y3" s="407"/>
      <c r="Z3" s="407"/>
    </row>
    <row r="4" spans="1:26" ht="23.4" thickBot="1">
      <c r="A4" s="837" t="s">
        <v>66</v>
      </c>
      <c r="B4" s="837"/>
      <c r="C4" s="837"/>
      <c r="D4" s="837"/>
      <c r="E4" s="837"/>
      <c r="F4" s="837"/>
      <c r="G4" s="837"/>
      <c r="H4" s="837"/>
      <c r="I4" s="837"/>
      <c r="J4" s="837"/>
      <c r="K4" s="837"/>
      <c r="L4" s="837"/>
      <c r="M4" s="837"/>
      <c r="N4" s="837"/>
      <c r="O4" s="837"/>
      <c r="P4" s="837"/>
      <c r="Q4" s="837"/>
      <c r="R4" s="837"/>
      <c r="S4" s="837"/>
      <c r="T4" s="837"/>
      <c r="U4" s="837"/>
      <c r="V4" s="837"/>
      <c r="W4" s="837"/>
      <c r="X4" s="837"/>
      <c r="Y4" s="837"/>
      <c r="Z4" s="837"/>
    </row>
    <row r="5" spans="1:26" ht="13.8">
      <c r="A5" s="408"/>
      <c r="B5" s="409"/>
      <c r="C5" s="838" t="s">
        <v>37</v>
      </c>
      <c r="D5" s="838"/>
      <c r="E5" s="410" t="s">
        <v>38</v>
      </c>
      <c r="F5" s="838" t="s">
        <v>39</v>
      </c>
      <c r="G5" s="838"/>
      <c r="H5" s="410" t="s">
        <v>38</v>
      </c>
      <c r="I5" s="838" t="s">
        <v>40</v>
      </c>
      <c r="J5" s="838"/>
      <c r="K5" s="411" t="s">
        <v>38</v>
      </c>
      <c r="L5" s="412"/>
      <c r="M5" s="839" t="s">
        <v>41</v>
      </c>
      <c r="N5" s="839"/>
      <c r="O5" s="410" t="s">
        <v>42</v>
      </c>
      <c r="P5" s="838" t="s">
        <v>43</v>
      </c>
      <c r="Q5" s="838"/>
      <c r="R5" s="410" t="s">
        <v>38</v>
      </c>
      <c r="S5" s="838" t="s">
        <v>44</v>
      </c>
      <c r="T5" s="838"/>
      <c r="U5" s="410" t="s">
        <v>38</v>
      </c>
      <c r="V5" s="838" t="s">
        <v>45</v>
      </c>
      <c r="W5" s="838"/>
      <c r="X5" s="410" t="s">
        <v>38</v>
      </c>
      <c r="Y5" s="838" t="s">
        <v>46</v>
      </c>
      <c r="Z5" s="840"/>
    </row>
    <row r="6" spans="1:26" ht="28.2" thickBot="1">
      <c r="A6" s="413" t="s">
        <v>47</v>
      </c>
      <c r="B6" s="414" t="s">
        <v>48</v>
      </c>
      <c r="C6" s="415">
        <v>2016</v>
      </c>
      <c r="D6" s="415">
        <v>2015</v>
      </c>
      <c r="E6" s="416" t="s">
        <v>49</v>
      </c>
      <c r="F6" s="415">
        <v>2016</v>
      </c>
      <c r="G6" s="415">
        <v>2015</v>
      </c>
      <c r="H6" s="416" t="s">
        <v>49</v>
      </c>
      <c r="I6" s="415">
        <v>2016</v>
      </c>
      <c r="J6" s="415">
        <v>2015</v>
      </c>
      <c r="K6" s="416" t="s">
        <v>49</v>
      </c>
      <c r="L6" s="417"/>
      <c r="M6" s="418">
        <v>2016</v>
      </c>
      <c r="N6" s="418">
        <v>2015</v>
      </c>
      <c r="O6" s="416" t="s">
        <v>49</v>
      </c>
      <c r="P6" s="415">
        <v>2016</v>
      </c>
      <c r="Q6" s="415">
        <v>2015</v>
      </c>
      <c r="R6" s="416" t="s">
        <v>49</v>
      </c>
      <c r="S6" s="415">
        <v>2016</v>
      </c>
      <c r="T6" s="415">
        <v>2015</v>
      </c>
      <c r="U6" s="416" t="s">
        <v>49</v>
      </c>
      <c r="V6" s="415">
        <v>2016</v>
      </c>
      <c r="W6" s="415">
        <v>2015</v>
      </c>
      <c r="X6" s="416" t="s">
        <v>49</v>
      </c>
      <c r="Y6" s="415">
        <v>2016</v>
      </c>
      <c r="Z6" s="419">
        <v>2015</v>
      </c>
    </row>
    <row r="7" spans="1:26" ht="13.8">
      <c r="A7" s="851" t="s">
        <v>50</v>
      </c>
      <c r="B7" s="420" t="s">
        <v>51</v>
      </c>
      <c r="C7" s="421">
        <v>96712</v>
      </c>
      <c r="D7" s="421">
        <v>96811</v>
      </c>
      <c r="E7" s="422">
        <v>-1.0226110669242132E-3</v>
      </c>
      <c r="F7" s="421">
        <v>75355</v>
      </c>
      <c r="G7" s="421">
        <v>76215</v>
      </c>
      <c r="H7" s="422">
        <v>-1.1283868004985894E-2</v>
      </c>
      <c r="I7" s="421">
        <v>21357</v>
      </c>
      <c r="J7" s="421">
        <v>20596</v>
      </c>
      <c r="K7" s="422">
        <v>3.6948922120800157E-2</v>
      </c>
      <c r="L7" s="423"/>
      <c r="M7" s="424">
        <v>0.62580033198956608</v>
      </c>
      <c r="N7" s="424">
        <v>0.66595105195362814</v>
      </c>
      <c r="O7" s="425">
        <v>-4</v>
      </c>
      <c r="P7" s="421">
        <v>105560</v>
      </c>
      <c r="Q7" s="421">
        <v>111672</v>
      </c>
      <c r="R7" s="422">
        <v>-5.4731714306182393E-2</v>
      </c>
      <c r="S7" s="421">
        <v>168680</v>
      </c>
      <c r="T7" s="421">
        <v>167688</v>
      </c>
      <c r="U7" s="422">
        <v>5.9157482944516004E-3</v>
      </c>
      <c r="V7" s="421">
        <v>204207</v>
      </c>
      <c r="W7" s="421">
        <v>213081</v>
      </c>
      <c r="X7" s="422">
        <v>-4.1646134568544359E-2</v>
      </c>
      <c r="Y7" s="426">
        <v>2.1114959880883446</v>
      </c>
      <c r="Z7" s="427">
        <v>2.2009998863765481</v>
      </c>
    </row>
    <row r="8" spans="1:26" ht="13.8">
      <c r="A8" s="852"/>
      <c r="B8" s="420" t="s">
        <v>52</v>
      </c>
      <c r="C8" s="421">
        <v>182783</v>
      </c>
      <c r="D8" s="421">
        <v>153251</v>
      </c>
      <c r="E8" s="422">
        <v>0.19270347338679683</v>
      </c>
      <c r="F8" s="421">
        <v>140112</v>
      </c>
      <c r="G8" s="421">
        <v>123929</v>
      </c>
      <c r="H8" s="422">
        <v>0.13058283371930701</v>
      </c>
      <c r="I8" s="421">
        <v>42671</v>
      </c>
      <c r="J8" s="421">
        <v>29322</v>
      </c>
      <c r="K8" s="422">
        <v>0.45525543960166426</v>
      </c>
      <c r="L8" s="423"/>
      <c r="M8" s="424">
        <v>0.85186928187989053</v>
      </c>
      <c r="N8" s="424">
        <v>0.84528765565683051</v>
      </c>
      <c r="O8" s="425">
        <v>0.70000000000000007</v>
      </c>
      <c r="P8" s="421">
        <v>213596</v>
      </c>
      <c r="Q8" s="421">
        <v>184364</v>
      </c>
      <c r="R8" s="422">
        <v>0.15855590028422034</v>
      </c>
      <c r="S8" s="421">
        <v>250738</v>
      </c>
      <c r="T8" s="421">
        <v>218108</v>
      </c>
      <c r="U8" s="422">
        <v>0.14960478295156529</v>
      </c>
      <c r="V8" s="421">
        <v>401490</v>
      </c>
      <c r="W8" s="421">
        <v>332546</v>
      </c>
      <c r="X8" s="422">
        <v>0.20732169384085208</v>
      </c>
      <c r="Y8" s="426">
        <v>2.1965390654491936</v>
      </c>
      <c r="Z8" s="427">
        <v>2.1699434261440382</v>
      </c>
    </row>
    <row r="9" spans="1:26" ht="14.4" thickBot="1">
      <c r="A9" s="853"/>
      <c r="B9" s="420" t="s">
        <v>53</v>
      </c>
      <c r="C9" s="421">
        <v>686119</v>
      </c>
      <c r="D9" s="421">
        <v>696856</v>
      </c>
      <c r="E9" s="422">
        <v>-1.5407774346493394E-2</v>
      </c>
      <c r="F9" s="421">
        <v>580042</v>
      </c>
      <c r="G9" s="421">
        <v>589951</v>
      </c>
      <c r="H9" s="422">
        <v>-1.6796310202033728E-2</v>
      </c>
      <c r="I9" s="421">
        <v>106077</v>
      </c>
      <c r="J9" s="421">
        <v>106905</v>
      </c>
      <c r="K9" s="422">
        <v>-7.7451943314157433E-3</v>
      </c>
      <c r="L9" s="423"/>
      <c r="M9" s="424">
        <v>0.82056859587614661</v>
      </c>
      <c r="N9" s="424">
        <v>0.85666810409101712</v>
      </c>
      <c r="O9" s="425">
        <v>-3.5999999999999996</v>
      </c>
      <c r="P9" s="421">
        <v>1000795</v>
      </c>
      <c r="Q9" s="421">
        <v>1062821</v>
      </c>
      <c r="R9" s="422">
        <v>-5.8359780245215327E-2</v>
      </c>
      <c r="S9" s="421">
        <v>1219636</v>
      </c>
      <c r="T9" s="421">
        <v>1240645</v>
      </c>
      <c r="U9" s="422">
        <v>-1.6933933558753712E-2</v>
      </c>
      <c r="V9" s="421">
        <v>1842687</v>
      </c>
      <c r="W9" s="421">
        <v>1952694</v>
      </c>
      <c r="X9" s="422">
        <v>-5.6336015781274486E-2</v>
      </c>
      <c r="Y9" s="426">
        <v>2.6856667720905558</v>
      </c>
      <c r="Z9" s="427">
        <v>2.8021485070086216</v>
      </c>
    </row>
    <row r="10" spans="1:26" ht="14.4" thickBot="1">
      <c r="A10" s="428" t="s">
        <v>54</v>
      </c>
      <c r="B10" s="429"/>
      <c r="C10" s="430">
        <v>965614</v>
      </c>
      <c r="D10" s="430">
        <v>946918</v>
      </c>
      <c r="E10" s="431">
        <v>1.9744053867388728E-2</v>
      </c>
      <c r="F10" s="430">
        <v>795509</v>
      </c>
      <c r="G10" s="430">
        <v>790095</v>
      </c>
      <c r="H10" s="431">
        <v>6.8523405413273087E-3</v>
      </c>
      <c r="I10" s="430">
        <v>170105</v>
      </c>
      <c r="J10" s="430">
        <v>156823</v>
      </c>
      <c r="K10" s="431">
        <v>8.4694209395305531E-2</v>
      </c>
      <c r="L10" s="423"/>
      <c r="M10" s="432">
        <v>0.80531269866642585</v>
      </c>
      <c r="N10" s="432">
        <v>0.83547881540123492</v>
      </c>
      <c r="O10" s="433">
        <v>-3</v>
      </c>
      <c r="P10" s="430">
        <v>1319951</v>
      </c>
      <c r="Q10" s="430">
        <v>1358857</v>
      </c>
      <c r="R10" s="431">
        <v>-2.8631415962091671E-2</v>
      </c>
      <c r="S10" s="430">
        <v>1639054</v>
      </c>
      <c r="T10" s="430">
        <v>1626441</v>
      </c>
      <c r="U10" s="431">
        <v>7.754969285698036E-3</v>
      </c>
      <c r="V10" s="430">
        <v>2448384</v>
      </c>
      <c r="W10" s="430">
        <v>2498321</v>
      </c>
      <c r="X10" s="431">
        <v>-1.9988224091299717E-2</v>
      </c>
      <c r="Y10" s="434">
        <v>2.5355721851588728</v>
      </c>
      <c r="Z10" s="435">
        <v>2.6383710099501752</v>
      </c>
    </row>
    <row r="11" spans="1:26" ht="13.8">
      <c r="A11" s="852" t="s">
        <v>55</v>
      </c>
      <c r="B11" s="420" t="s">
        <v>51</v>
      </c>
      <c r="C11" s="421">
        <v>108285</v>
      </c>
      <c r="D11" s="421">
        <v>103368</v>
      </c>
      <c r="E11" s="422">
        <v>4.7567912700255399E-2</v>
      </c>
      <c r="F11" s="421">
        <v>21148</v>
      </c>
      <c r="G11" s="421">
        <v>22369</v>
      </c>
      <c r="H11" s="422">
        <v>-5.4584469578434443E-2</v>
      </c>
      <c r="I11" s="421">
        <v>87137</v>
      </c>
      <c r="J11" s="421">
        <v>80999</v>
      </c>
      <c r="K11" s="422">
        <v>7.5778713317448357E-2</v>
      </c>
      <c r="L11" s="423"/>
      <c r="M11" s="424">
        <v>0.46666126467400665</v>
      </c>
      <c r="N11" s="424">
        <v>0.46625607746607806</v>
      </c>
      <c r="O11" s="425">
        <v>0</v>
      </c>
      <c r="P11" s="421">
        <v>92146</v>
      </c>
      <c r="Q11" s="421">
        <v>91679</v>
      </c>
      <c r="R11" s="422">
        <v>5.0938600988230673E-3</v>
      </c>
      <c r="S11" s="421">
        <v>197458</v>
      </c>
      <c r="T11" s="421">
        <v>196628</v>
      </c>
      <c r="U11" s="422">
        <v>4.2211689077852593E-3</v>
      </c>
      <c r="V11" s="421">
        <v>220872</v>
      </c>
      <c r="W11" s="421">
        <v>214004</v>
      </c>
      <c r="X11" s="422">
        <v>3.2092858077419115E-2</v>
      </c>
      <c r="Y11" s="426">
        <v>2.0397284942512814</v>
      </c>
      <c r="Z11" s="427">
        <v>2.070311895364136</v>
      </c>
    </row>
    <row r="12" spans="1:26" ht="14.4" thickBot="1">
      <c r="A12" s="852"/>
      <c r="B12" s="420" t="s">
        <v>52</v>
      </c>
      <c r="C12" s="421">
        <v>113289</v>
      </c>
      <c r="D12" s="421">
        <v>112029</v>
      </c>
      <c r="E12" s="422">
        <v>1.124708780762124E-2</v>
      </c>
      <c r="F12" s="421">
        <v>32718</v>
      </c>
      <c r="G12" s="421">
        <v>32859</v>
      </c>
      <c r="H12" s="422">
        <v>-4.2910618095498947E-3</v>
      </c>
      <c r="I12" s="421">
        <v>80571</v>
      </c>
      <c r="J12" s="421">
        <v>79170</v>
      </c>
      <c r="K12" s="422">
        <v>1.7696097006441834E-2</v>
      </c>
      <c r="L12" s="423"/>
      <c r="M12" s="424">
        <v>0.65581746222640103</v>
      </c>
      <c r="N12" s="424">
        <v>0.67892587761583389</v>
      </c>
      <c r="O12" s="425">
        <v>-2.2999999999999998</v>
      </c>
      <c r="P12" s="421">
        <v>119970</v>
      </c>
      <c r="Q12" s="421">
        <v>119715</v>
      </c>
      <c r="R12" s="422">
        <v>2.1300588898634258E-3</v>
      </c>
      <c r="S12" s="421">
        <v>182932</v>
      </c>
      <c r="T12" s="421">
        <v>176330</v>
      </c>
      <c r="U12" s="422">
        <v>3.7441161458628705E-2</v>
      </c>
      <c r="V12" s="421">
        <v>274206</v>
      </c>
      <c r="W12" s="421">
        <v>270711</v>
      </c>
      <c r="X12" s="422">
        <v>1.2910446934184425E-2</v>
      </c>
      <c r="Y12" s="426">
        <v>2.4204115139157376</v>
      </c>
      <c r="Z12" s="427">
        <v>2.4164368154674234</v>
      </c>
    </row>
    <row r="13" spans="1:26" ht="14.4" thickBot="1">
      <c r="A13" s="428" t="s">
        <v>54</v>
      </c>
      <c r="B13" s="429"/>
      <c r="C13" s="430">
        <v>221574</v>
      </c>
      <c r="D13" s="430">
        <v>215397</v>
      </c>
      <c r="E13" s="431">
        <v>2.867727962784997E-2</v>
      </c>
      <c r="F13" s="430">
        <v>53866</v>
      </c>
      <c r="G13" s="430">
        <v>55228</v>
      </c>
      <c r="H13" s="431">
        <v>-2.4661403635836895E-2</v>
      </c>
      <c r="I13" s="430">
        <v>167708</v>
      </c>
      <c r="J13" s="430">
        <v>160169</v>
      </c>
      <c r="K13" s="431">
        <v>4.7069033333541448E-2</v>
      </c>
      <c r="L13" s="423"/>
      <c r="M13" s="432">
        <v>0.55762769788900868</v>
      </c>
      <c r="N13" s="432">
        <v>0.56680376878897887</v>
      </c>
      <c r="O13" s="433">
        <v>-0.89999999999999991</v>
      </c>
      <c r="P13" s="430">
        <v>212116</v>
      </c>
      <c r="Q13" s="430">
        <v>211394</v>
      </c>
      <c r="R13" s="431">
        <v>3.4154233327341361E-3</v>
      </c>
      <c r="S13" s="430">
        <v>380390</v>
      </c>
      <c r="T13" s="430">
        <v>372958</v>
      </c>
      <c r="U13" s="431">
        <v>1.9927176786662306E-2</v>
      </c>
      <c r="V13" s="430">
        <v>495078</v>
      </c>
      <c r="W13" s="430">
        <v>484715</v>
      </c>
      <c r="X13" s="431">
        <v>2.1379573563846798E-2</v>
      </c>
      <c r="Y13" s="434">
        <v>2.2343686533618565</v>
      </c>
      <c r="Z13" s="435">
        <v>2.2503331058464138</v>
      </c>
    </row>
    <row r="14" spans="1:26" ht="13.8">
      <c r="A14" s="852" t="s">
        <v>56</v>
      </c>
      <c r="B14" s="420" t="s">
        <v>51</v>
      </c>
      <c r="C14" s="421">
        <v>15312</v>
      </c>
      <c r="D14" s="421">
        <v>17558</v>
      </c>
      <c r="E14" s="422">
        <v>-0.12791889736872081</v>
      </c>
      <c r="F14" s="421">
        <v>3765</v>
      </c>
      <c r="G14" s="421">
        <v>3781</v>
      </c>
      <c r="H14" s="422">
        <v>-4.2316847394869087E-3</v>
      </c>
      <c r="I14" s="421">
        <v>11547</v>
      </c>
      <c r="J14" s="421">
        <v>13777</v>
      </c>
      <c r="K14" s="422">
        <v>-0.16186397619220441</v>
      </c>
      <c r="L14" s="423"/>
      <c r="M14" s="424">
        <v>0.38943757762138503</v>
      </c>
      <c r="N14" s="424">
        <v>0.39655507709404086</v>
      </c>
      <c r="O14" s="425">
        <v>-0.70000000000000007</v>
      </c>
      <c r="P14" s="421">
        <v>13170</v>
      </c>
      <c r="Q14" s="421">
        <v>14274</v>
      </c>
      <c r="R14" s="422">
        <v>-7.7343421605716695E-2</v>
      </c>
      <c r="S14" s="421">
        <v>33818</v>
      </c>
      <c r="T14" s="421">
        <v>35995</v>
      </c>
      <c r="U14" s="422">
        <v>-6.0480622308653982E-2</v>
      </c>
      <c r="V14" s="421">
        <v>30967</v>
      </c>
      <c r="W14" s="421">
        <v>35336</v>
      </c>
      <c r="X14" s="422">
        <v>-0.1236416119538148</v>
      </c>
      <c r="Y14" s="426">
        <v>2.0224007314524557</v>
      </c>
      <c r="Z14" s="427">
        <v>2.0125299008998745</v>
      </c>
    </row>
    <row r="15" spans="1:26" ht="13.8">
      <c r="A15" s="852"/>
      <c r="B15" s="420" t="s">
        <v>52</v>
      </c>
      <c r="C15" s="421">
        <v>69136</v>
      </c>
      <c r="D15" s="421">
        <v>70119</v>
      </c>
      <c r="E15" s="422">
        <v>-1.4019024800695959E-2</v>
      </c>
      <c r="F15" s="421">
        <v>41987</v>
      </c>
      <c r="G15" s="421">
        <v>43271</v>
      </c>
      <c r="H15" s="422">
        <v>-2.9673453352129602E-2</v>
      </c>
      <c r="I15" s="421">
        <v>27149</v>
      </c>
      <c r="J15" s="421">
        <v>26848</v>
      </c>
      <c r="K15" s="422">
        <v>1.1211263408820024E-2</v>
      </c>
      <c r="L15" s="423"/>
      <c r="M15" s="424">
        <v>0.66860119727642464</v>
      </c>
      <c r="N15" s="424">
        <v>0.73105560179917373</v>
      </c>
      <c r="O15" s="425">
        <v>-6.2</v>
      </c>
      <c r="P15" s="421">
        <v>87786</v>
      </c>
      <c r="Q15" s="421">
        <v>95731</v>
      </c>
      <c r="R15" s="422">
        <v>-8.2992969884363471E-2</v>
      </c>
      <c r="S15" s="421">
        <v>131298</v>
      </c>
      <c r="T15" s="421">
        <v>130949</v>
      </c>
      <c r="U15" s="422">
        <v>2.6651597186691002E-3</v>
      </c>
      <c r="V15" s="421">
        <v>180163</v>
      </c>
      <c r="W15" s="421">
        <v>186995</v>
      </c>
      <c r="X15" s="422">
        <v>-3.6535736249632342E-2</v>
      </c>
      <c r="Y15" s="426">
        <v>2.6059216616523955</v>
      </c>
      <c r="Z15" s="427">
        <v>2.6668235428343245</v>
      </c>
    </row>
    <row r="16" spans="1:26" ht="14.4" thickBot="1">
      <c r="A16" s="852"/>
      <c r="B16" s="420" t="s">
        <v>53</v>
      </c>
      <c r="C16" s="421">
        <v>218520</v>
      </c>
      <c r="D16" s="421">
        <v>222849</v>
      </c>
      <c r="E16" s="422">
        <v>-1.9425709785549857E-2</v>
      </c>
      <c r="F16" s="421">
        <v>148646</v>
      </c>
      <c r="G16" s="421">
        <v>151545</v>
      </c>
      <c r="H16" s="422">
        <v>-1.9129631462601868E-2</v>
      </c>
      <c r="I16" s="421">
        <v>69874</v>
      </c>
      <c r="J16" s="421">
        <v>71304</v>
      </c>
      <c r="K16" s="422">
        <v>-2.0054975877931112E-2</v>
      </c>
      <c r="L16" s="423"/>
      <c r="M16" s="424">
        <v>0.72521692769076973</v>
      </c>
      <c r="N16" s="424">
        <v>0.78699976039579456</v>
      </c>
      <c r="O16" s="425">
        <v>-6.2</v>
      </c>
      <c r="P16" s="421">
        <v>272047</v>
      </c>
      <c r="Q16" s="421">
        <v>298897</v>
      </c>
      <c r="R16" s="422">
        <v>-8.9830275981358121E-2</v>
      </c>
      <c r="S16" s="421">
        <v>375125</v>
      </c>
      <c r="T16" s="421">
        <v>379793</v>
      </c>
      <c r="U16" s="422">
        <v>-1.2290905835547259E-2</v>
      </c>
      <c r="V16" s="421">
        <v>661677</v>
      </c>
      <c r="W16" s="421">
        <v>708517</v>
      </c>
      <c r="X16" s="422">
        <v>-6.610991691095626E-2</v>
      </c>
      <c r="Y16" s="426">
        <v>3.0279928610653486</v>
      </c>
      <c r="Z16" s="427">
        <v>3.1793591176087843</v>
      </c>
    </row>
    <row r="17" spans="1:26" ht="14.4" thickBot="1">
      <c r="A17" s="428" t="s">
        <v>54</v>
      </c>
      <c r="B17" s="429"/>
      <c r="C17" s="430">
        <v>302968</v>
      </c>
      <c r="D17" s="430">
        <v>310526</v>
      </c>
      <c r="E17" s="431">
        <v>-2.4339346785776393E-2</v>
      </c>
      <c r="F17" s="430">
        <v>194398</v>
      </c>
      <c r="G17" s="430">
        <v>198597</v>
      </c>
      <c r="H17" s="431">
        <v>-2.1143320392553764E-2</v>
      </c>
      <c r="I17" s="430">
        <v>108570</v>
      </c>
      <c r="J17" s="430">
        <v>111929</v>
      </c>
      <c r="K17" s="431">
        <v>-3.0010095685657871E-2</v>
      </c>
      <c r="L17" s="423"/>
      <c r="M17" s="432">
        <v>0.69043815630431604</v>
      </c>
      <c r="N17" s="432">
        <v>0.74789524030749699</v>
      </c>
      <c r="O17" s="433">
        <v>-5.7</v>
      </c>
      <c r="P17" s="430">
        <v>373003</v>
      </c>
      <c r="Q17" s="430">
        <v>408902</v>
      </c>
      <c r="R17" s="431">
        <v>-8.7793652268758779E-2</v>
      </c>
      <c r="S17" s="430">
        <v>540241</v>
      </c>
      <c r="T17" s="430">
        <v>546737</v>
      </c>
      <c r="U17" s="431">
        <v>-1.1881398185965099E-2</v>
      </c>
      <c r="V17" s="430">
        <v>872807</v>
      </c>
      <c r="W17" s="430">
        <v>930848</v>
      </c>
      <c r="X17" s="431">
        <v>-6.2352822372718213E-2</v>
      </c>
      <c r="Y17" s="434">
        <v>2.8808554038710357</v>
      </c>
      <c r="Z17" s="435">
        <v>2.9976491501516782</v>
      </c>
    </row>
    <row r="18" spans="1:26" ht="13.8">
      <c r="A18" s="852" t="s">
        <v>57</v>
      </c>
      <c r="B18" s="420" t="s">
        <v>51</v>
      </c>
      <c r="C18" s="421">
        <v>29414</v>
      </c>
      <c r="D18" s="421">
        <v>28560</v>
      </c>
      <c r="E18" s="422">
        <v>2.9901960784313727E-2</v>
      </c>
      <c r="F18" s="421">
        <v>8228</v>
      </c>
      <c r="G18" s="421">
        <v>8640</v>
      </c>
      <c r="H18" s="422">
        <v>-4.7685185185185185E-2</v>
      </c>
      <c r="I18" s="421">
        <v>21186</v>
      </c>
      <c r="J18" s="421">
        <v>19920</v>
      </c>
      <c r="K18" s="422">
        <v>6.3554216867469884E-2</v>
      </c>
      <c r="L18" s="423"/>
      <c r="M18" s="424">
        <v>0.45408471320098803</v>
      </c>
      <c r="N18" s="424">
        <v>0.4558783052278107</v>
      </c>
      <c r="O18" s="425">
        <v>-0.2</v>
      </c>
      <c r="P18" s="421">
        <v>24818</v>
      </c>
      <c r="Q18" s="421">
        <v>24844</v>
      </c>
      <c r="R18" s="422">
        <v>-1.046530349380132E-3</v>
      </c>
      <c r="S18" s="421">
        <v>54655</v>
      </c>
      <c r="T18" s="421">
        <v>54497</v>
      </c>
      <c r="U18" s="422">
        <v>2.8992421601189058E-3</v>
      </c>
      <c r="V18" s="421">
        <v>51537</v>
      </c>
      <c r="W18" s="421">
        <v>51315</v>
      </c>
      <c r="X18" s="422">
        <v>4.3262204033908212E-3</v>
      </c>
      <c r="Y18" s="426">
        <v>1.752124838512273</v>
      </c>
      <c r="Z18" s="427">
        <v>1.7967436974789917</v>
      </c>
    </row>
    <row r="19" spans="1:26" ht="14.4" thickBot="1">
      <c r="A19" s="852"/>
      <c r="B19" s="420" t="s">
        <v>58</v>
      </c>
      <c r="C19" s="421">
        <v>67857</v>
      </c>
      <c r="D19" s="421">
        <v>64696</v>
      </c>
      <c r="E19" s="422">
        <v>4.8859280326449858E-2</v>
      </c>
      <c r="F19" s="421">
        <v>32391</v>
      </c>
      <c r="G19" s="421">
        <v>31219</v>
      </c>
      <c r="H19" s="422">
        <v>3.7541240910983695E-2</v>
      </c>
      <c r="I19" s="421">
        <v>35466</v>
      </c>
      <c r="J19" s="421">
        <v>33477</v>
      </c>
      <c r="K19" s="422">
        <v>5.9413925979030377E-2</v>
      </c>
      <c r="L19" s="423"/>
      <c r="M19" s="424">
        <v>0.65193128008453016</v>
      </c>
      <c r="N19" s="424">
        <v>0.64087228560912768</v>
      </c>
      <c r="O19" s="425">
        <v>1.0999999999999999</v>
      </c>
      <c r="P19" s="421">
        <v>83294</v>
      </c>
      <c r="Q19" s="421">
        <v>83580</v>
      </c>
      <c r="R19" s="422">
        <v>-3.4218712610672411E-3</v>
      </c>
      <c r="S19" s="421">
        <v>127765</v>
      </c>
      <c r="T19" s="421">
        <v>130416</v>
      </c>
      <c r="U19" s="422">
        <v>-2.0327260458839407E-2</v>
      </c>
      <c r="V19" s="421">
        <v>159788</v>
      </c>
      <c r="W19" s="421">
        <v>156425</v>
      </c>
      <c r="X19" s="422">
        <v>2.1499120984497362E-2</v>
      </c>
      <c r="Y19" s="426">
        <v>2.3547754837378605</v>
      </c>
      <c r="Z19" s="427">
        <v>2.4178465438357857</v>
      </c>
    </row>
    <row r="20" spans="1:26" ht="14.4" thickBot="1">
      <c r="A20" s="428" t="s">
        <v>54</v>
      </c>
      <c r="B20" s="429"/>
      <c r="C20" s="430">
        <v>97271</v>
      </c>
      <c r="D20" s="430">
        <v>93256</v>
      </c>
      <c r="E20" s="431">
        <v>4.3053530067770442E-2</v>
      </c>
      <c r="F20" s="430">
        <v>40619</v>
      </c>
      <c r="G20" s="430">
        <v>39859</v>
      </c>
      <c r="H20" s="431">
        <v>1.9067211922025137E-2</v>
      </c>
      <c r="I20" s="430">
        <v>56652</v>
      </c>
      <c r="J20" s="430">
        <v>53397</v>
      </c>
      <c r="K20" s="431">
        <v>6.0958480813528851E-2</v>
      </c>
      <c r="L20" s="423"/>
      <c r="M20" s="432">
        <v>0.59265431421993198</v>
      </c>
      <c r="N20" s="432">
        <v>0.58635141931611079</v>
      </c>
      <c r="O20" s="433">
        <v>0.6</v>
      </c>
      <c r="P20" s="430">
        <v>108112</v>
      </c>
      <c r="Q20" s="430">
        <v>108424</v>
      </c>
      <c r="R20" s="431">
        <v>-2.8775916771194569E-3</v>
      </c>
      <c r="S20" s="430">
        <v>182420</v>
      </c>
      <c r="T20" s="430">
        <v>184913</v>
      </c>
      <c r="U20" s="431">
        <v>-1.3482015866921201E-2</v>
      </c>
      <c r="V20" s="430">
        <v>211325</v>
      </c>
      <c r="W20" s="430">
        <v>207740</v>
      </c>
      <c r="X20" s="431">
        <v>1.7257148358525081E-2</v>
      </c>
      <c r="Y20" s="434">
        <v>2.1725385777878299</v>
      </c>
      <c r="Z20" s="435">
        <v>2.2276314660718883</v>
      </c>
    </row>
    <row r="21" spans="1:26" ht="13.8">
      <c r="A21" s="851" t="s">
        <v>59</v>
      </c>
      <c r="B21" s="420" t="s">
        <v>51</v>
      </c>
      <c r="C21" s="421">
        <v>17070</v>
      </c>
      <c r="D21" s="421">
        <v>17155</v>
      </c>
      <c r="E21" s="422">
        <v>-4.9548236665695137E-3</v>
      </c>
      <c r="F21" s="421">
        <v>7699</v>
      </c>
      <c r="G21" s="421">
        <v>8227</v>
      </c>
      <c r="H21" s="422">
        <v>-6.4178923058222925E-2</v>
      </c>
      <c r="I21" s="421">
        <v>9371</v>
      </c>
      <c r="J21" s="421">
        <v>8928</v>
      </c>
      <c r="K21" s="422">
        <v>4.9619175627240143E-2</v>
      </c>
      <c r="L21" s="423"/>
      <c r="M21" s="424">
        <v>0.61288080620873397</v>
      </c>
      <c r="N21" s="424">
        <v>0.60030148423005569</v>
      </c>
      <c r="O21" s="425">
        <v>1.3</v>
      </c>
      <c r="P21" s="421">
        <v>21164</v>
      </c>
      <c r="Q21" s="421">
        <v>20708</v>
      </c>
      <c r="R21" s="422">
        <v>2.2020475178674909E-2</v>
      </c>
      <c r="S21" s="421">
        <v>34532</v>
      </c>
      <c r="T21" s="421">
        <v>34496</v>
      </c>
      <c r="U21" s="422">
        <v>1.0435992578849721E-3</v>
      </c>
      <c r="V21" s="421">
        <v>39471</v>
      </c>
      <c r="W21" s="421">
        <v>37802</v>
      </c>
      <c r="X21" s="422">
        <v>4.4151103116237239E-2</v>
      </c>
      <c r="Y21" s="426">
        <v>2.3123022847100176</v>
      </c>
      <c r="Z21" s="427">
        <v>2.203555814631303</v>
      </c>
    </row>
    <row r="22" spans="1:26" ht="14.4" thickBot="1">
      <c r="A22" s="853"/>
      <c r="B22" s="420" t="s">
        <v>52</v>
      </c>
      <c r="C22" s="421">
        <v>64666</v>
      </c>
      <c r="D22" s="421">
        <v>62328</v>
      </c>
      <c r="E22" s="422">
        <v>3.7511230907457324E-2</v>
      </c>
      <c r="F22" s="421">
        <v>39704</v>
      </c>
      <c r="G22" s="421">
        <v>34120</v>
      </c>
      <c r="H22" s="422">
        <v>0.16365767878077375</v>
      </c>
      <c r="I22" s="421">
        <v>24962</v>
      </c>
      <c r="J22" s="421">
        <v>28208</v>
      </c>
      <c r="K22" s="422">
        <v>-0.1150737379466818</v>
      </c>
      <c r="L22" s="423"/>
      <c r="M22" s="424">
        <v>0.77347958665085548</v>
      </c>
      <c r="N22" s="424">
        <v>0.76621760921337934</v>
      </c>
      <c r="O22" s="425">
        <v>0.70000000000000007</v>
      </c>
      <c r="P22" s="421">
        <v>91317</v>
      </c>
      <c r="Q22" s="421">
        <v>86224</v>
      </c>
      <c r="R22" s="422">
        <v>5.9067081091111522E-2</v>
      </c>
      <c r="S22" s="421">
        <v>118060</v>
      </c>
      <c r="T22" s="421">
        <v>112532</v>
      </c>
      <c r="U22" s="422">
        <v>4.9123804784416879E-2</v>
      </c>
      <c r="V22" s="421">
        <v>207156</v>
      </c>
      <c r="W22" s="421">
        <v>200141</v>
      </c>
      <c r="X22" s="422">
        <v>3.505028954587016E-2</v>
      </c>
      <c r="Y22" s="426">
        <v>3.2034763244981908</v>
      </c>
      <c r="Z22" s="427">
        <v>3.2110929277371327</v>
      </c>
    </row>
    <row r="23" spans="1:26" ht="14.4" thickBot="1">
      <c r="A23" s="428" t="s">
        <v>54</v>
      </c>
      <c r="B23" s="429"/>
      <c r="C23" s="430">
        <v>81736</v>
      </c>
      <c r="D23" s="430">
        <v>79483</v>
      </c>
      <c r="E23" s="431">
        <v>2.8345683982738446E-2</v>
      </c>
      <c r="F23" s="430">
        <v>47403</v>
      </c>
      <c r="G23" s="430">
        <v>42347</v>
      </c>
      <c r="H23" s="431">
        <v>0.11939452617658866</v>
      </c>
      <c r="I23" s="430">
        <v>34333</v>
      </c>
      <c r="J23" s="430">
        <v>37136</v>
      </c>
      <c r="K23" s="431">
        <v>-7.5479319258940109E-2</v>
      </c>
      <c r="L23" s="436"/>
      <c r="M23" s="432">
        <v>0.73713562965293067</v>
      </c>
      <c r="N23" s="432">
        <v>0.7272900399923824</v>
      </c>
      <c r="O23" s="433">
        <v>1</v>
      </c>
      <c r="P23" s="430">
        <v>112481</v>
      </c>
      <c r="Q23" s="430">
        <v>106932</v>
      </c>
      <c r="R23" s="431">
        <v>5.1892791680694272E-2</v>
      </c>
      <c r="S23" s="430">
        <v>152592</v>
      </c>
      <c r="T23" s="430">
        <v>147028</v>
      </c>
      <c r="U23" s="431">
        <v>3.7843131920450523E-2</v>
      </c>
      <c r="V23" s="430">
        <v>246627</v>
      </c>
      <c r="W23" s="430">
        <v>237943</v>
      </c>
      <c r="X23" s="431">
        <v>3.6496135629121261E-2</v>
      </c>
      <c r="Y23" s="434">
        <v>3.0173607712635802</v>
      </c>
      <c r="Z23" s="435">
        <v>2.9936338588125762</v>
      </c>
    </row>
    <row r="24" spans="1:26" s="441" customFormat="1" ht="4.5" customHeight="1" thickBot="1">
      <c r="A24" s="437"/>
      <c r="B24" s="437"/>
      <c r="C24" s="438"/>
      <c r="D24" s="438"/>
      <c r="E24" s="424" t="e">
        <v>#DIV/0!</v>
      </c>
      <c r="F24" s="438"/>
      <c r="G24" s="438"/>
      <c r="H24" s="424" t="e">
        <v>#DIV/0!</v>
      </c>
      <c r="I24" s="438"/>
      <c r="J24" s="438"/>
      <c r="K24" s="424" t="e">
        <v>#DIV/0!</v>
      </c>
      <c r="L24" s="439"/>
      <c r="M24" s="440"/>
      <c r="N24" s="440"/>
      <c r="O24" s="426">
        <v>0</v>
      </c>
      <c r="P24" s="438"/>
      <c r="Q24" s="438"/>
      <c r="R24" s="424" t="e">
        <v>#DIV/0!</v>
      </c>
      <c r="S24" s="438"/>
      <c r="T24" s="438"/>
      <c r="U24" s="424" t="e">
        <v>#DIV/0!</v>
      </c>
      <c r="V24" s="438"/>
      <c r="W24" s="438"/>
      <c r="X24" s="424" t="e">
        <v>#DIV/0!</v>
      </c>
      <c r="Y24" s="426" t="e">
        <v>#DIV/0!</v>
      </c>
      <c r="Z24" s="426" t="e">
        <v>#DIV/0!</v>
      </c>
    </row>
    <row r="25" spans="1:26" ht="16.2" thickBot="1">
      <c r="A25" s="827" t="s">
        <v>60</v>
      </c>
      <c r="B25" s="828"/>
      <c r="C25" s="442">
        <v>1669163</v>
      </c>
      <c r="D25" s="442">
        <v>1645580</v>
      </c>
      <c r="E25" s="443">
        <v>1.4331117296029363E-2</v>
      </c>
      <c r="F25" s="442">
        <v>1131795</v>
      </c>
      <c r="G25" s="442">
        <v>1126126</v>
      </c>
      <c r="H25" s="443">
        <v>5.0340725638161271E-3</v>
      </c>
      <c r="I25" s="442">
        <v>537368</v>
      </c>
      <c r="J25" s="442">
        <v>519454</v>
      </c>
      <c r="K25" s="443">
        <v>3.4486210521047098E-2</v>
      </c>
      <c r="L25" s="444"/>
      <c r="M25" s="445">
        <v>0.73433005250635908</v>
      </c>
      <c r="N25" s="445">
        <v>0.76249141353758088</v>
      </c>
      <c r="O25" s="446">
        <v>-2.8000000000000003</v>
      </c>
      <c r="P25" s="442">
        <v>2125663</v>
      </c>
      <c r="Q25" s="442">
        <v>2194509</v>
      </c>
      <c r="R25" s="443">
        <v>-3.137193786856194E-2</v>
      </c>
      <c r="S25" s="442">
        <v>2894697</v>
      </c>
      <c r="T25" s="442">
        <v>2878077</v>
      </c>
      <c r="U25" s="443">
        <v>5.7746891413954522E-3</v>
      </c>
      <c r="V25" s="442">
        <v>4274221</v>
      </c>
      <c r="W25" s="442">
        <v>4359567</v>
      </c>
      <c r="X25" s="443">
        <v>-1.9576714843469546E-2</v>
      </c>
      <c r="Y25" s="447">
        <v>2.5606971877521847</v>
      </c>
      <c r="Z25" s="448">
        <v>2.649258620061012</v>
      </c>
    </row>
    <row r="26" spans="1:26" ht="11.25" customHeight="1" thickBot="1">
      <c r="A26" s="449"/>
      <c r="B26" s="449"/>
      <c r="C26" s="450"/>
      <c r="D26" s="450"/>
      <c r="E26" s="451"/>
      <c r="F26" s="450"/>
      <c r="G26" s="450"/>
      <c r="H26" s="451"/>
      <c r="I26" s="450"/>
      <c r="J26" s="450"/>
      <c r="K26" s="451"/>
      <c r="L26" s="452"/>
      <c r="M26" s="451"/>
      <c r="N26" s="451"/>
      <c r="O26" s="453"/>
      <c r="P26" s="450"/>
      <c r="Q26" s="450"/>
      <c r="R26" s="451"/>
      <c r="S26" s="450"/>
      <c r="T26" s="450"/>
      <c r="U26" s="451"/>
      <c r="V26" s="450"/>
      <c r="W26" s="450"/>
      <c r="X26" s="451"/>
      <c r="Y26" s="453"/>
      <c r="Z26" s="453"/>
    </row>
    <row r="27" spans="1:26" ht="16.2" thickBot="1">
      <c r="A27" s="849" t="s">
        <v>61</v>
      </c>
      <c r="B27" s="850"/>
      <c r="C27" s="454">
        <v>79668</v>
      </c>
      <c r="D27" s="454">
        <v>76513</v>
      </c>
      <c r="E27" s="455">
        <v>4.123482284056304E-2</v>
      </c>
      <c r="F27" s="454">
        <v>16599</v>
      </c>
      <c r="G27" s="454">
        <v>17169</v>
      </c>
      <c r="H27" s="455">
        <v>-3.3199370959287086E-2</v>
      </c>
      <c r="I27" s="454">
        <v>63069</v>
      </c>
      <c r="J27" s="454">
        <v>59344</v>
      </c>
      <c r="K27" s="455">
        <v>6.2769614451334596E-2</v>
      </c>
      <c r="L27" s="444"/>
      <c r="M27" s="456">
        <v>0.48636464415046932</v>
      </c>
      <c r="N27" s="456">
        <v>0.48237269591380855</v>
      </c>
      <c r="O27" s="457">
        <v>0.4</v>
      </c>
      <c r="P27" s="454">
        <v>65810</v>
      </c>
      <c r="Q27" s="454">
        <v>63487</v>
      </c>
      <c r="R27" s="455">
        <v>3.6590168065903254E-2</v>
      </c>
      <c r="S27" s="454">
        <v>135310</v>
      </c>
      <c r="T27" s="454">
        <v>131614</v>
      </c>
      <c r="U27" s="455">
        <v>2.8082118923518775E-2</v>
      </c>
      <c r="V27" s="454">
        <v>165872</v>
      </c>
      <c r="W27" s="454">
        <v>158710</v>
      </c>
      <c r="X27" s="455">
        <v>4.5126331044042595E-2</v>
      </c>
      <c r="Y27" s="458">
        <v>2.0820404679419591</v>
      </c>
      <c r="Z27" s="459">
        <v>2.0742880294851855</v>
      </c>
    </row>
    <row r="28" spans="1:26">
      <c r="O28" s="461"/>
    </row>
    <row r="30" spans="1:26" ht="23.4" thickBot="1">
      <c r="A30" s="837" t="s">
        <v>62</v>
      </c>
      <c r="B30" s="837"/>
      <c r="C30" s="837"/>
      <c r="D30" s="837"/>
      <c r="E30" s="837"/>
      <c r="F30" s="837"/>
      <c r="G30" s="837"/>
      <c r="H30" s="837"/>
      <c r="I30" s="837"/>
      <c r="J30" s="837"/>
      <c r="K30" s="837"/>
      <c r="L30" s="837"/>
      <c r="M30" s="837"/>
      <c r="N30" s="837"/>
      <c r="O30" s="837"/>
      <c r="P30" s="837"/>
      <c r="Q30" s="837"/>
      <c r="R30" s="837"/>
      <c r="S30" s="837"/>
      <c r="T30" s="837"/>
      <c r="U30" s="837"/>
      <c r="V30" s="837"/>
      <c r="W30" s="837"/>
      <c r="X30" s="837"/>
      <c r="Y30" s="837"/>
      <c r="Z30" s="837"/>
    </row>
    <row r="31" spans="1:26" ht="13.8">
      <c r="A31" s="408"/>
      <c r="B31" s="409"/>
      <c r="C31" s="838" t="s">
        <v>37</v>
      </c>
      <c r="D31" s="838"/>
      <c r="E31" s="410" t="s">
        <v>38</v>
      </c>
      <c r="F31" s="838" t="s">
        <v>39</v>
      </c>
      <c r="G31" s="838"/>
      <c r="H31" s="410" t="s">
        <v>38</v>
      </c>
      <c r="I31" s="838" t="s">
        <v>40</v>
      </c>
      <c r="J31" s="838"/>
      <c r="K31" s="462" t="s">
        <v>38</v>
      </c>
      <c r="L31" s="412"/>
      <c r="M31" s="839" t="s">
        <v>41</v>
      </c>
      <c r="N31" s="839"/>
      <c r="O31" s="410" t="s">
        <v>42</v>
      </c>
      <c r="P31" s="838" t="s">
        <v>43</v>
      </c>
      <c r="Q31" s="838"/>
      <c r="R31" s="410" t="s">
        <v>38</v>
      </c>
      <c r="S31" s="838" t="s">
        <v>44</v>
      </c>
      <c r="T31" s="838"/>
      <c r="U31" s="410" t="s">
        <v>38</v>
      </c>
      <c r="V31" s="838" t="s">
        <v>45</v>
      </c>
      <c r="W31" s="838"/>
      <c r="X31" s="410" t="s">
        <v>38</v>
      </c>
      <c r="Y31" s="838" t="s">
        <v>46</v>
      </c>
      <c r="Z31" s="840"/>
    </row>
    <row r="32" spans="1:26" ht="28.5" customHeight="1" thickBot="1">
      <c r="A32" s="841" t="s">
        <v>48</v>
      </c>
      <c r="B32" s="842"/>
      <c r="C32" s="415">
        <v>2016</v>
      </c>
      <c r="D32" s="415">
        <v>2015</v>
      </c>
      <c r="E32" s="416" t="s">
        <v>49</v>
      </c>
      <c r="F32" s="415">
        <v>2016</v>
      </c>
      <c r="G32" s="415">
        <v>2015</v>
      </c>
      <c r="H32" s="416" t="s">
        <v>49</v>
      </c>
      <c r="I32" s="415">
        <v>2016</v>
      </c>
      <c r="J32" s="415">
        <v>2015</v>
      </c>
      <c r="K32" s="416" t="s">
        <v>49</v>
      </c>
      <c r="L32" s="417"/>
      <c r="M32" s="463">
        <v>2016</v>
      </c>
      <c r="N32" s="418">
        <v>2015</v>
      </c>
      <c r="O32" s="416" t="s">
        <v>49</v>
      </c>
      <c r="P32" s="415">
        <v>2016</v>
      </c>
      <c r="Q32" s="415">
        <v>2015</v>
      </c>
      <c r="R32" s="416" t="s">
        <v>49</v>
      </c>
      <c r="S32" s="415">
        <v>2016</v>
      </c>
      <c r="T32" s="415">
        <v>2015</v>
      </c>
      <c r="U32" s="416" t="s">
        <v>49</v>
      </c>
      <c r="V32" s="415">
        <v>2016</v>
      </c>
      <c r="W32" s="415">
        <v>2015</v>
      </c>
      <c r="X32" s="416" t="s">
        <v>49</v>
      </c>
      <c r="Y32" s="415">
        <v>2016</v>
      </c>
      <c r="Z32" s="419">
        <v>2015</v>
      </c>
    </row>
    <row r="33" spans="1:26" ht="13.8">
      <c r="A33" s="843" t="s">
        <v>51</v>
      </c>
      <c r="B33" s="844"/>
      <c r="C33" s="421">
        <f>C7+C11+C14+C18+C21</f>
        <v>266793</v>
      </c>
      <c r="D33" s="421">
        <f>D7+D11+D14+D18+D21</f>
        <v>263452</v>
      </c>
      <c r="E33" s="422">
        <f>(C33-D33)/D33</f>
        <v>1.2681627013649546E-2</v>
      </c>
      <c r="F33" s="421">
        <f>F7+F11+F14+F18+F21</f>
        <v>116195</v>
      </c>
      <c r="G33" s="421">
        <f>G7+G11+G14+G18+G21</f>
        <v>119232</v>
      </c>
      <c r="H33" s="422">
        <f>(F33-G33)/G33</f>
        <v>-2.5471349973161566E-2</v>
      </c>
      <c r="I33" s="421">
        <f>I7+I11+I14+I18+I21</f>
        <v>150598</v>
      </c>
      <c r="J33" s="421">
        <f>J7+J11+J14+J18+J21</f>
        <v>144220</v>
      </c>
      <c r="K33" s="422">
        <f>(I33-J33)/J33</f>
        <v>4.4224102066287616E-2</v>
      </c>
      <c r="L33" s="464"/>
      <c r="M33" s="424">
        <f t="shared" ref="M33:N35" si="0">P33/S33</f>
        <v>0.52511842140233023</v>
      </c>
      <c r="N33" s="424">
        <f t="shared" si="0"/>
        <v>0.53785989895852071</v>
      </c>
      <c r="O33" s="425">
        <f>ROUND(+M33-N33,3)*100</f>
        <v>-1.3</v>
      </c>
      <c r="P33" s="421">
        <f>P7+P11+P14+P18+P21</f>
        <v>256858</v>
      </c>
      <c r="Q33" s="421">
        <f>Q7+Q11+Q14+Q18+Q21</f>
        <v>263177</v>
      </c>
      <c r="R33" s="422">
        <f>(P33-Q33)/Q33</f>
        <v>-2.4010456840833354E-2</v>
      </c>
      <c r="S33" s="421">
        <f>S7+S11+S14+S18+S21</f>
        <v>489143</v>
      </c>
      <c r="T33" s="421">
        <f>T7+T11+T14+T18+T21</f>
        <v>489304</v>
      </c>
      <c r="U33" s="422">
        <f>(S33-T33)/T33</f>
        <v>-3.2903879796609059E-4</v>
      </c>
      <c r="V33" s="421">
        <f>V7+V11+V14+V18+V21</f>
        <v>547054</v>
      </c>
      <c r="W33" s="421">
        <f>W7+W11+W14+W18+W21</f>
        <v>551538</v>
      </c>
      <c r="X33" s="422">
        <f>(V33-W33)/W33</f>
        <v>-8.1299928563399078E-3</v>
      </c>
      <c r="Y33" s="465">
        <f t="shared" ref="Y33:Z35" si="1">V33/C33</f>
        <v>2.0504810845861772</v>
      </c>
      <c r="Z33" s="466">
        <f t="shared" si="1"/>
        <v>2.093504699148232</v>
      </c>
    </row>
    <row r="34" spans="1:26" ht="13.8">
      <c r="A34" s="845" t="s">
        <v>52</v>
      </c>
      <c r="B34" s="846"/>
      <c r="C34" s="467">
        <f>C8+C12+C19+C15+C22</f>
        <v>497731</v>
      </c>
      <c r="D34" s="467">
        <f>D8+D12+D19+D15+D22</f>
        <v>462423</v>
      </c>
      <c r="E34" s="468">
        <f>(C34-D34)/D34</f>
        <v>7.6354333586348425E-2</v>
      </c>
      <c r="F34" s="467">
        <f>F8+F12+F19+F15+F22</f>
        <v>286912</v>
      </c>
      <c r="G34" s="467">
        <f>G8+G12+G19+G15+G22</f>
        <v>265398</v>
      </c>
      <c r="H34" s="468">
        <f>(F34-G34)/G34</f>
        <v>8.1063157974061592E-2</v>
      </c>
      <c r="I34" s="467">
        <f>I8+I12+I19+I15+I22</f>
        <v>210819</v>
      </c>
      <c r="J34" s="467">
        <f>J8+J12+J19+J15+J22</f>
        <v>197025</v>
      </c>
      <c r="K34" s="468">
        <f>(I34-J34)/J34</f>
        <v>7.0011419870574798E-2</v>
      </c>
      <c r="L34" s="464"/>
      <c r="M34" s="469">
        <f t="shared" si="0"/>
        <v>0.73503717965004634</v>
      </c>
      <c r="N34" s="470">
        <f t="shared" si="0"/>
        <v>0.74136151548478202</v>
      </c>
      <c r="O34" s="471">
        <f>ROUND(+M34-N34,3)*100</f>
        <v>-0.6</v>
      </c>
      <c r="P34" s="467">
        <f>P8+P12+P19+P15+P22</f>
        <v>595963</v>
      </c>
      <c r="Q34" s="467">
        <f>Q8+Q12+Q19+Q15+Q22</f>
        <v>569614</v>
      </c>
      <c r="R34" s="468">
        <f>(P34-Q34)/Q34</f>
        <v>4.6257641139438289E-2</v>
      </c>
      <c r="S34" s="467">
        <f>S8+S12+S19+S15+S22</f>
        <v>810793</v>
      </c>
      <c r="T34" s="467">
        <f>T8+T12+T19+T15+T22</f>
        <v>768335</v>
      </c>
      <c r="U34" s="468">
        <f>(S34-T34)/T34</f>
        <v>5.5259749978850373E-2</v>
      </c>
      <c r="V34" s="467">
        <f>V8+V12+V19+V15+V22</f>
        <v>1222803</v>
      </c>
      <c r="W34" s="467">
        <f>W8+W12+W19+W15+W22</f>
        <v>1146818</v>
      </c>
      <c r="X34" s="468">
        <f>(V34-W34)/W34</f>
        <v>6.6257243956756876E-2</v>
      </c>
      <c r="Y34" s="472">
        <f t="shared" si="1"/>
        <v>2.4567547530694291</v>
      </c>
      <c r="Z34" s="473">
        <f t="shared" si="1"/>
        <v>2.480019376198848</v>
      </c>
    </row>
    <row r="35" spans="1:26" ht="14.4" thickBot="1">
      <c r="A35" s="847" t="s">
        <v>53</v>
      </c>
      <c r="B35" s="848"/>
      <c r="C35" s="474">
        <f>C9+C16</f>
        <v>904639</v>
      </c>
      <c r="D35" s="475">
        <f>D9+D16</f>
        <v>919705</v>
      </c>
      <c r="E35" s="476">
        <f>(C35-D35)/D35</f>
        <v>-1.6381339668698116E-2</v>
      </c>
      <c r="F35" s="477">
        <f>F9+F16</f>
        <v>728688</v>
      </c>
      <c r="G35" s="475">
        <f>G9+G16</f>
        <v>741496</v>
      </c>
      <c r="H35" s="476">
        <f>(F35-G35)/G35</f>
        <v>-1.7273188257252905E-2</v>
      </c>
      <c r="I35" s="477">
        <f>I9+I16</f>
        <v>175951</v>
      </c>
      <c r="J35" s="475">
        <f>J9+J16</f>
        <v>178209</v>
      </c>
      <c r="K35" s="478">
        <f>(I35-J35)/J35</f>
        <v>-1.2670516079434821E-2</v>
      </c>
      <c r="L35" s="479"/>
      <c r="M35" s="480">
        <f t="shared" si="0"/>
        <v>0.79813965854444646</v>
      </c>
      <c r="N35" s="481">
        <f t="shared" si="0"/>
        <v>0.84033946377460911</v>
      </c>
      <c r="O35" s="482">
        <f>ROUND(+M35-N35,3)*100</f>
        <v>-4.2</v>
      </c>
      <c r="P35" s="477">
        <f>P9+P16</f>
        <v>1272842</v>
      </c>
      <c r="Q35" s="475">
        <f>Q9+Q16</f>
        <v>1361718</v>
      </c>
      <c r="R35" s="476">
        <f>(P35-Q35)/Q35</f>
        <v>-6.5267551725100209E-2</v>
      </c>
      <c r="S35" s="477">
        <f>S9+S16</f>
        <v>1594761</v>
      </c>
      <c r="T35" s="475">
        <f>T9+T16</f>
        <v>1620438</v>
      </c>
      <c r="U35" s="476">
        <f>(S35-T35)/T35</f>
        <v>-1.5845715787953626E-2</v>
      </c>
      <c r="V35" s="477">
        <f>V9+V16</f>
        <v>2504364</v>
      </c>
      <c r="W35" s="475">
        <f>W9+W16</f>
        <v>2661211</v>
      </c>
      <c r="X35" s="478">
        <f>(V35-W35)/W35</f>
        <v>-5.8938205200564704E-2</v>
      </c>
      <c r="Y35" s="483">
        <f t="shared" si="1"/>
        <v>2.7683573226447233</v>
      </c>
      <c r="Z35" s="484">
        <f t="shared" si="1"/>
        <v>2.893548474782675</v>
      </c>
    </row>
    <row r="36" spans="1:26" s="441" customFormat="1" ht="4.5" customHeight="1" thickBot="1">
      <c r="A36" s="485"/>
      <c r="B36" s="485"/>
      <c r="C36" s="486"/>
      <c r="D36" s="486"/>
      <c r="E36" s="487"/>
      <c r="F36" s="486"/>
      <c r="G36" s="486"/>
      <c r="H36" s="487"/>
      <c r="I36" s="486"/>
      <c r="J36" s="486"/>
      <c r="K36" s="487"/>
      <c r="L36" s="488"/>
      <c r="M36" s="489"/>
      <c r="N36" s="489"/>
      <c r="O36" s="490"/>
      <c r="P36" s="486"/>
      <c r="Q36" s="486"/>
      <c r="R36" s="487"/>
      <c r="S36" s="486"/>
      <c r="T36" s="486"/>
      <c r="U36" s="487"/>
      <c r="V36" s="486"/>
      <c r="W36" s="486"/>
      <c r="X36" s="487"/>
      <c r="Y36" s="491"/>
      <c r="Z36" s="491"/>
    </row>
    <row r="37" spans="1:26" ht="16.2" thickBot="1">
      <c r="A37" s="827" t="s">
        <v>60</v>
      </c>
      <c r="B37" s="828"/>
      <c r="C37" s="442">
        <f>SUM(C33:C35)</f>
        <v>1669163</v>
      </c>
      <c r="D37" s="442">
        <f>SUM(D33:D35)</f>
        <v>1645580</v>
      </c>
      <c r="E37" s="443">
        <f>(C37-D37)/D37</f>
        <v>1.4331117296029363E-2</v>
      </c>
      <c r="F37" s="442">
        <f>SUM(F33:F35)</f>
        <v>1131795</v>
      </c>
      <c r="G37" s="442">
        <f>SUM(G33:G35)</f>
        <v>1126126</v>
      </c>
      <c r="H37" s="443">
        <f>(F37-G37)/G37</f>
        <v>5.0340725638161271E-3</v>
      </c>
      <c r="I37" s="442">
        <f>SUM(I33:I35)</f>
        <v>537368</v>
      </c>
      <c r="J37" s="442">
        <f>SUM(J33:J35)</f>
        <v>519454</v>
      </c>
      <c r="K37" s="443">
        <f>(I37-J37)/J37</f>
        <v>3.4486210521047098E-2</v>
      </c>
      <c r="L37" s="492"/>
      <c r="M37" s="445">
        <f>P37/S37</f>
        <v>0.73433005250635908</v>
      </c>
      <c r="N37" s="445">
        <f>Q37/T37</f>
        <v>0.76249141353758088</v>
      </c>
      <c r="O37" s="446">
        <f>ROUND(+M37-N37,3)*100</f>
        <v>-2.8000000000000003</v>
      </c>
      <c r="P37" s="442">
        <f>SUM(P33:P35)</f>
        <v>2125663</v>
      </c>
      <c r="Q37" s="442">
        <f>SUM(Q33:Q35)</f>
        <v>2194509</v>
      </c>
      <c r="R37" s="443">
        <f>(P37-Q37)/Q37</f>
        <v>-3.137193786856194E-2</v>
      </c>
      <c r="S37" s="442">
        <f>SUM(S33:S35)</f>
        <v>2894697</v>
      </c>
      <c r="T37" s="442">
        <f>SUM(T33:T35)</f>
        <v>2878077</v>
      </c>
      <c r="U37" s="443">
        <f>(S37-T37)/T37</f>
        <v>5.7746891413954522E-3</v>
      </c>
      <c r="V37" s="442">
        <f>SUM(V33:V35)</f>
        <v>4274221</v>
      </c>
      <c r="W37" s="442">
        <f>SUM(W33:W35)</f>
        <v>4359567</v>
      </c>
      <c r="X37" s="443">
        <f>(V37-W37)/W37</f>
        <v>-1.9576714843469546E-2</v>
      </c>
      <c r="Y37" s="493">
        <f>V37/C37</f>
        <v>2.5606971877521847</v>
      </c>
      <c r="Z37" s="494">
        <f>W37/D37</f>
        <v>2.649258620061012</v>
      </c>
    </row>
    <row r="38" spans="1:26" ht="11.25" customHeight="1">
      <c r="A38" s="449"/>
      <c r="B38" s="449"/>
      <c r="C38" s="449"/>
      <c r="D38" s="449"/>
      <c r="E38" s="452"/>
      <c r="F38" s="449"/>
      <c r="G38" s="449"/>
      <c r="H38" s="452"/>
      <c r="I38" s="449"/>
      <c r="J38" s="449"/>
      <c r="K38" s="452"/>
      <c r="L38" s="449"/>
      <c r="M38" s="495"/>
      <c r="N38" s="495"/>
      <c r="O38" s="452"/>
      <c r="P38" s="449"/>
      <c r="Q38" s="449"/>
      <c r="R38" s="452"/>
      <c r="S38" s="449"/>
      <c r="T38" s="449"/>
      <c r="U38" s="452"/>
    </row>
    <row r="39" spans="1:26">
      <c r="C39" s="496"/>
      <c r="D39" s="496"/>
      <c r="E39" s="497"/>
      <c r="F39" s="496"/>
      <c r="G39" s="496"/>
      <c r="H39" s="497"/>
      <c r="I39" s="496"/>
    </row>
    <row r="40" spans="1:26" ht="23.4" thickBot="1">
      <c r="A40" s="837" t="s">
        <v>63</v>
      </c>
      <c r="B40" s="837"/>
      <c r="C40" s="837"/>
      <c r="D40" s="837"/>
      <c r="E40" s="837"/>
      <c r="F40" s="837"/>
      <c r="G40" s="837"/>
      <c r="H40" s="837"/>
      <c r="I40" s="837"/>
      <c r="J40" s="837"/>
      <c r="K40" s="837"/>
      <c r="L40" s="837"/>
      <c r="M40" s="837"/>
      <c r="N40" s="837"/>
      <c r="O40" s="837"/>
      <c r="P40" s="837"/>
      <c r="Q40" s="837"/>
      <c r="R40" s="837"/>
      <c r="S40" s="837"/>
      <c r="T40" s="837"/>
      <c r="U40" s="837"/>
      <c r="V40" s="837"/>
      <c r="W40" s="837"/>
      <c r="X40" s="837"/>
      <c r="Y40" s="837"/>
      <c r="Z40" s="837"/>
    </row>
    <row r="41" spans="1:26" ht="13.8">
      <c r="A41" s="408"/>
      <c r="B41" s="409"/>
      <c r="C41" s="838" t="s">
        <v>37</v>
      </c>
      <c r="D41" s="838"/>
      <c r="E41" s="410" t="s">
        <v>38</v>
      </c>
      <c r="F41" s="838" t="s">
        <v>39</v>
      </c>
      <c r="G41" s="838"/>
      <c r="H41" s="410" t="s">
        <v>38</v>
      </c>
      <c r="I41" s="838" t="s">
        <v>40</v>
      </c>
      <c r="J41" s="838"/>
      <c r="K41" s="462" t="s">
        <v>38</v>
      </c>
      <c r="L41" s="412"/>
      <c r="M41" s="839" t="s">
        <v>41</v>
      </c>
      <c r="N41" s="839"/>
      <c r="O41" s="410" t="s">
        <v>42</v>
      </c>
      <c r="P41" s="838" t="s">
        <v>43</v>
      </c>
      <c r="Q41" s="838"/>
      <c r="R41" s="410" t="s">
        <v>38</v>
      </c>
      <c r="S41" s="838" t="s">
        <v>44</v>
      </c>
      <c r="T41" s="838"/>
      <c r="U41" s="410" t="s">
        <v>38</v>
      </c>
      <c r="V41" s="838" t="s">
        <v>45</v>
      </c>
      <c r="W41" s="838"/>
      <c r="X41" s="410" t="s">
        <v>38</v>
      </c>
      <c r="Y41" s="838" t="s">
        <v>46</v>
      </c>
      <c r="Z41" s="840"/>
    </row>
    <row r="42" spans="1:26" ht="14.4" thickBot="1">
      <c r="A42" s="829" t="s">
        <v>47</v>
      </c>
      <c r="B42" s="830"/>
      <c r="C42" s="415">
        <v>2016</v>
      </c>
      <c r="D42" s="415">
        <v>2015</v>
      </c>
      <c r="E42" s="416" t="s">
        <v>49</v>
      </c>
      <c r="F42" s="415">
        <v>2016</v>
      </c>
      <c r="G42" s="415">
        <v>2015</v>
      </c>
      <c r="H42" s="416" t="s">
        <v>49</v>
      </c>
      <c r="I42" s="415">
        <v>2016</v>
      </c>
      <c r="J42" s="415">
        <v>2015</v>
      </c>
      <c r="K42" s="416" t="s">
        <v>49</v>
      </c>
      <c r="L42" s="417"/>
      <c r="M42" s="463">
        <v>2016</v>
      </c>
      <c r="N42" s="418">
        <v>2015</v>
      </c>
      <c r="O42" s="416" t="s">
        <v>49</v>
      </c>
      <c r="P42" s="415">
        <v>2016</v>
      </c>
      <c r="Q42" s="415">
        <v>2015</v>
      </c>
      <c r="R42" s="416" t="s">
        <v>49</v>
      </c>
      <c r="S42" s="415">
        <v>2016</v>
      </c>
      <c r="T42" s="415">
        <v>2015</v>
      </c>
      <c r="U42" s="416" t="s">
        <v>49</v>
      </c>
      <c r="V42" s="415">
        <v>2016</v>
      </c>
      <c r="W42" s="415">
        <v>2015</v>
      </c>
      <c r="X42" s="416" t="s">
        <v>49</v>
      </c>
      <c r="Y42" s="415">
        <v>2016</v>
      </c>
      <c r="Z42" s="419">
        <v>2015</v>
      </c>
    </row>
    <row r="43" spans="1:26" s="504" customFormat="1" ht="13.8">
      <c r="A43" s="831" t="s">
        <v>50</v>
      </c>
      <c r="B43" s="832"/>
      <c r="C43" s="498">
        <f>C10</f>
        <v>965614</v>
      </c>
      <c r="D43" s="499">
        <f>D10</f>
        <v>946918</v>
      </c>
      <c r="E43" s="500">
        <f>(C43-D43)/D43</f>
        <v>1.9744053867388728E-2</v>
      </c>
      <c r="F43" s="498">
        <f>F10</f>
        <v>795509</v>
      </c>
      <c r="G43" s="499">
        <f>G10</f>
        <v>790095</v>
      </c>
      <c r="H43" s="500">
        <f>(F43-G43)/G43</f>
        <v>6.8523405413273087E-3</v>
      </c>
      <c r="I43" s="498">
        <f>I10</f>
        <v>170105</v>
      </c>
      <c r="J43" s="499">
        <f>J10</f>
        <v>156823</v>
      </c>
      <c r="K43" s="500">
        <f>(I43-J43)/J43</f>
        <v>8.4694209395305531E-2</v>
      </c>
      <c r="L43" s="464"/>
      <c r="M43" s="487">
        <f t="shared" ref="M43:N47" si="2">P43/S43</f>
        <v>0.80531269866642585</v>
      </c>
      <c r="N43" s="501">
        <f t="shared" si="2"/>
        <v>0.83547881540123492</v>
      </c>
      <c r="O43" s="502">
        <f>ROUND(+M43-N43,3)*100</f>
        <v>-3</v>
      </c>
      <c r="P43" s="498">
        <f>P10</f>
        <v>1319951</v>
      </c>
      <c r="Q43" s="499">
        <f>Q10</f>
        <v>1358857</v>
      </c>
      <c r="R43" s="500">
        <f>(P43-Q43)/Q43</f>
        <v>-2.8631415962091671E-2</v>
      </c>
      <c r="S43" s="498">
        <f>S10</f>
        <v>1639054</v>
      </c>
      <c r="T43" s="499">
        <f>T10</f>
        <v>1626441</v>
      </c>
      <c r="U43" s="500">
        <f>(S43-T43)/T43</f>
        <v>7.754969285698036E-3</v>
      </c>
      <c r="V43" s="498">
        <f>V10</f>
        <v>2448384</v>
      </c>
      <c r="W43" s="499">
        <f>W10</f>
        <v>2498321</v>
      </c>
      <c r="X43" s="500">
        <f>(V43-W43)/W43</f>
        <v>-1.9988224091299717E-2</v>
      </c>
      <c r="Y43" s="491">
        <f t="shared" ref="Y43:Z47" si="3">V43/C43</f>
        <v>2.5355721851588728</v>
      </c>
      <c r="Z43" s="503">
        <f t="shared" si="3"/>
        <v>2.6383710099501752</v>
      </c>
    </row>
    <row r="44" spans="1:26" s="504" customFormat="1" ht="13.8">
      <c r="A44" s="833" t="s">
        <v>55</v>
      </c>
      <c r="B44" s="834"/>
      <c r="C44" s="505">
        <f>C13</f>
        <v>221574</v>
      </c>
      <c r="D44" s="506">
        <f>D13</f>
        <v>215397</v>
      </c>
      <c r="E44" s="507">
        <f>(C44-D44)/D44</f>
        <v>2.867727962784997E-2</v>
      </c>
      <c r="F44" s="505">
        <f>F13</f>
        <v>53866</v>
      </c>
      <c r="G44" s="506">
        <f>G13</f>
        <v>55228</v>
      </c>
      <c r="H44" s="507">
        <f>(F44-G44)/G44</f>
        <v>-2.4661403635836895E-2</v>
      </c>
      <c r="I44" s="505">
        <f>I13</f>
        <v>167708</v>
      </c>
      <c r="J44" s="506">
        <f>J13</f>
        <v>160169</v>
      </c>
      <c r="K44" s="507">
        <f>(I44-J44)/J44</f>
        <v>4.7069033333541448E-2</v>
      </c>
      <c r="L44" s="464"/>
      <c r="M44" s="508">
        <f t="shared" si="2"/>
        <v>0.55762769788900868</v>
      </c>
      <c r="N44" s="509">
        <f t="shared" si="2"/>
        <v>0.56680376878897887</v>
      </c>
      <c r="O44" s="510">
        <f>ROUND(+M44-N44,3)*100</f>
        <v>-0.89999999999999991</v>
      </c>
      <c r="P44" s="505">
        <f>P13</f>
        <v>212116</v>
      </c>
      <c r="Q44" s="506">
        <f>Q13</f>
        <v>211394</v>
      </c>
      <c r="R44" s="507">
        <f>(P44-Q44)/Q44</f>
        <v>3.4154233327341361E-3</v>
      </c>
      <c r="S44" s="505">
        <f>S13</f>
        <v>380390</v>
      </c>
      <c r="T44" s="506">
        <f>T13</f>
        <v>372958</v>
      </c>
      <c r="U44" s="507">
        <f>(S44-T44)/T44</f>
        <v>1.9927176786662306E-2</v>
      </c>
      <c r="V44" s="505">
        <f>V13</f>
        <v>495078</v>
      </c>
      <c r="W44" s="506">
        <f>W13</f>
        <v>484715</v>
      </c>
      <c r="X44" s="507">
        <f>(V44-W44)/W44</f>
        <v>2.1379573563846798E-2</v>
      </c>
      <c r="Y44" s="511">
        <f t="shared" si="3"/>
        <v>2.2343686533618565</v>
      </c>
      <c r="Z44" s="512">
        <f t="shared" si="3"/>
        <v>2.2503331058464138</v>
      </c>
    </row>
    <row r="45" spans="1:26" s="504" customFormat="1" ht="13.8">
      <c r="A45" s="833" t="s">
        <v>56</v>
      </c>
      <c r="B45" s="834"/>
      <c r="C45" s="505">
        <f>C17</f>
        <v>302968</v>
      </c>
      <c r="D45" s="506">
        <f>D17</f>
        <v>310526</v>
      </c>
      <c r="E45" s="507">
        <f>(C45-D45)/D45</f>
        <v>-2.4339346785776393E-2</v>
      </c>
      <c r="F45" s="505">
        <f>F17</f>
        <v>194398</v>
      </c>
      <c r="G45" s="506">
        <f>G17</f>
        <v>198597</v>
      </c>
      <c r="H45" s="507">
        <f>(F45-G45)/G45</f>
        <v>-2.1143320392553764E-2</v>
      </c>
      <c r="I45" s="505">
        <f>I17</f>
        <v>108570</v>
      </c>
      <c r="J45" s="506">
        <f>J17</f>
        <v>111929</v>
      </c>
      <c r="K45" s="507">
        <f>(I45-J45)/J45</f>
        <v>-3.0010095685657871E-2</v>
      </c>
      <c r="L45" s="464"/>
      <c r="M45" s="508">
        <f t="shared" si="2"/>
        <v>0.69043815630431604</v>
      </c>
      <c r="N45" s="509">
        <f t="shared" si="2"/>
        <v>0.74789524030749699</v>
      </c>
      <c r="O45" s="510">
        <f>ROUND(+M45-N45,3)*100</f>
        <v>-5.7</v>
      </c>
      <c r="P45" s="505">
        <f>P17</f>
        <v>373003</v>
      </c>
      <c r="Q45" s="506">
        <f>Q17</f>
        <v>408902</v>
      </c>
      <c r="R45" s="507">
        <f>(P45-Q45)/Q45</f>
        <v>-8.7793652268758779E-2</v>
      </c>
      <c r="S45" s="505">
        <f>S17</f>
        <v>540241</v>
      </c>
      <c r="T45" s="506">
        <f>T17</f>
        <v>546737</v>
      </c>
      <c r="U45" s="507">
        <f>(S45-T45)/T45</f>
        <v>-1.1881398185965099E-2</v>
      </c>
      <c r="V45" s="505">
        <f>V17</f>
        <v>872807</v>
      </c>
      <c r="W45" s="506">
        <f>W17</f>
        <v>930848</v>
      </c>
      <c r="X45" s="507">
        <f>(V45-W45)/W45</f>
        <v>-6.2352822372718213E-2</v>
      </c>
      <c r="Y45" s="511">
        <f t="shared" si="3"/>
        <v>2.8808554038710357</v>
      </c>
      <c r="Z45" s="512">
        <f t="shared" si="3"/>
        <v>2.9976491501516782</v>
      </c>
    </row>
    <row r="46" spans="1:26" s="504" customFormat="1" ht="13.8">
      <c r="A46" s="833" t="s">
        <v>57</v>
      </c>
      <c r="B46" s="834"/>
      <c r="C46" s="505">
        <f>C20</f>
        <v>97271</v>
      </c>
      <c r="D46" s="506">
        <f>D20</f>
        <v>93256</v>
      </c>
      <c r="E46" s="507">
        <f>(C46-D46)/D46</f>
        <v>4.3053530067770442E-2</v>
      </c>
      <c r="F46" s="505">
        <f>F20</f>
        <v>40619</v>
      </c>
      <c r="G46" s="506">
        <f>G20</f>
        <v>39859</v>
      </c>
      <c r="H46" s="507">
        <f>(F46-G46)/G46</f>
        <v>1.9067211922025137E-2</v>
      </c>
      <c r="I46" s="505">
        <f>I20</f>
        <v>56652</v>
      </c>
      <c r="J46" s="506">
        <f>J20</f>
        <v>53397</v>
      </c>
      <c r="K46" s="507">
        <f>(I46-J46)/J46</f>
        <v>6.0958480813528851E-2</v>
      </c>
      <c r="L46" s="464"/>
      <c r="M46" s="508">
        <f t="shared" si="2"/>
        <v>0.59265431421993198</v>
      </c>
      <c r="N46" s="509">
        <f t="shared" si="2"/>
        <v>0.58635141931611079</v>
      </c>
      <c r="O46" s="510">
        <f>ROUND(+M46-N46,3)*100</f>
        <v>0.6</v>
      </c>
      <c r="P46" s="505">
        <f>P20</f>
        <v>108112</v>
      </c>
      <c r="Q46" s="506">
        <f>Q20</f>
        <v>108424</v>
      </c>
      <c r="R46" s="507">
        <f>(P46-Q46)/Q46</f>
        <v>-2.8775916771194569E-3</v>
      </c>
      <c r="S46" s="505">
        <f>S20</f>
        <v>182420</v>
      </c>
      <c r="T46" s="506">
        <f>T20</f>
        <v>184913</v>
      </c>
      <c r="U46" s="507">
        <f>(S46-T46)/T46</f>
        <v>-1.3482015866921201E-2</v>
      </c>
      <c r="V46" s="505">
        <f>V20</f>
        <v>211325</v>
      </c>
      <c r="W46" s="506">
        <f>W20</f>
        <v>207740</v>
      </c>
      <c r="X46" s="507">
        <f>(V46-W46)/W46</f>
        <v>1.7257148358525081E-2</v>
      </c>
      <c r="Y46" s="511">
        <f t="shared" si="3"/>
        <v>2.1725385777878299</v>
      </c>
      <c r="Z46" s="512">
        <f t="shared" si="3"/>
        <v>2.2276314660718883</v>
      </c>
    </row>
    <row r="47" spans="1:26" s="504" customFormat="1" ht="14.4" thickBot="1">
      <c r="A47" s="835" t="s">
        <v>59</v>
      </c>
      <c r="B47" s="836"/>
      <c r="C47" s="513">
        <f>C23</f>
        <v>81736</v>
      </c>
      <c r="D47" s="514">
        <f>D23</f>
        <v>79483</v>
      </c>
      <c r="E47" s="515">
        <f>(C47-D47)/D47</f>
        <v>2.8345683982738446E-2</v>
      </c>
      <c r="F47" s="513">
        <f>F23</f>
        <v>47403</v>
      </c>
      <c r="G47" s="514">
        <f>G23</f>
        <v>42347</v>
      </c>
      <c r="H47" s="515">
        <f>(F47-G47)/G47</f>
        <v>0.11939452617658866</v>
      </c>
      <c r="I47" s="513">
        <f>I23</f>
        <v>34333</v>
      </c>
      <c r="J47" s="514">
        <f>J23</f>
        <v>37136</v>
      </c>
      <c r="K47" s="515">
        <f>(I47-J47)/J47</f>
        <v>-7.5479319258940109E-2</v>
      </c>
      <c r="L47" s="479"/>
      <c r="M47" s="516">
        <f t="shared" si="2"/>
        <v>0.73713562965293067</v>
      </c>
      <c r="N47" s="517">
        <f t="shared" si="2"/>
        <v>0.7272900399923824</v>
      </c>
      <c r="O47" s="518">
        <f>ROUND(+M47-N47,3)*100</f>
        <v>1</v>
      </c>
      <c r="P47" s="513">
        <f>P23</f>
        <v>112481</v>
      </c>
      <c r="Q47" s="514">
        <f>Q23</f>
        <v>106932</v>
      </c>
      <c r="R47" s="515">
        <f>(P47-Q47)/Q47</f>
        <v>5.1892791680694272E-2</v>
      </c>
      <c r="S47" s="513">
        <f>S23</f>
        <v>152592</v>
      </c>
      <c r="T47" s="514">
        <f>T23</f>
        <v>147028</v>
      </c>
      <c r="U47" s="515">
        <f>(S47-T47)/T47</f>
        <v>3.7843131920450523E-2</v>
      </c>
      <c r="V47" s="513">
        <f>V23</f>
        <v>246627</v>
      </c>
      <c r="W47" s="514">
        <f>W23</f>
        <v>237943</v>
      </c>
      <c r="X47" s="515">
        <f>(V47-W47)/W47</f>
        <v>3.6496135629121261E-2</v>
      </c>
      <c r="Y47" s="519">
        <f t="shared" si="3"/>
        <v>3.0173607712635802</v>
      </c>
      <c r="Z47" s="520">
        <f t="shared" si="3"/>
        <v>2.9936338588125762</v>
      </c>
    </row>
    <row r="48" spans="1:26" s="441" customFormat="1" ht="4.5" customHeight="1" thickBot="1">
      <c r="A48" s="485"/>
      <c r="B48" s="485"/>
      <c r="C48" s="486"/>
      <c r="D48" s="486"/>
      <c r="E48" s="487"/>
      <c r="F48" s="486"/>
      <c r="G48" s="486"/>
      <c r="H48" s="487"/>
      <c r="I48" s="486"/>
      <c r="J48" s="486"/>
      <c r="K48" s="487"/>
      <c r="L48" s="521"/>
      <c r="M48" s="489"/>
      <c r="N48" s="489"/>
      <c r="O48" s="490"/>
      <c r="P48" s="486"/>
      <c r="Q48" s="486"/>
      <c r="R48" s="487"/>
      <c r="S48" s="486"/>
      <c r="T48" s="486"/>
      <c r="U48" s="487"/>
      <c r="V48" s="486"/>
      <c r="W48" s="486"/>
      <c r="X48" s="487"/>
      <c r="Y48" s="491"/>
      <c r="Z48" s="491"/>
    </row>
    <row r="49" spans="1:26" ht="16.2" thickBot="1">
      <c r="A49" s="827" t="s">
        <v>60</v>
      </c>
      <c r="B49" s="828"/>
      <c r="C49" s="442">
        <f>SUM(C43:C47)</f>
        <v>1669163</v>
      </c>
      <c r="D49" s="442">
        <f>SUM(D43:D47)</f>
        <v>1645580</v>
      </c>
      <c r="E49" s="443">
        <f>(C49-D49)/D49</f>
        <v>1.4331117296029363E-2</v>
      </c>
      <c r="F49" s="442">
        <f>SUM(F43:F47)</f>
        <v>1131795</v>
      </c>
      <c r="G49" s="442">
        <f>SUM(G43:G47)</f>
        <v>1126126</v>
      </c>
      <c r="H49" s="443">
        <f>(F49-G49)/G49</f>
        <v>5.0340725638161271E-3</v>
      </c>
      <c r="I49" s="442">
        <f>SUM(I43:I47)</f>
        <v>537368</v>
      </c>
      <c r="J49" s="442">
        <f>SUM(J43:J47)</f>
        <v>519454</v>
      </c>
      <c r="K49" s="443">
        <f>(I49-J49)/J49</f>
        <v>3.4486210521047098E-2</v>
      </c>
      <c r="L49" s="444"/>
      <c r="M49" s="445">
        <f>P49/S49</f>
        <v>0.73433005250635908</v>
      </c>
      <c r="N49" s="445">
        <f>Q49/T49</f>
        <v>0.76249141353758088</v>
      </c>
      <c r="O49" s="446">
        <f>ROUND(+M49-N49,3)*100</f>
        <v>-2.8000000000000003</v>
      </c>
      <c r="P49" s="442">
        <f>SUM(P43:P47)</f>
        <v>2125663</v>
      </c>
      <c r="Q49" s="442">
        <f>SUM(Q43:Q47)</f>
        <v>2194509</v>
      </c>
      <c r="R49" s="443">
        <f>(P49-Q49)/Q49</f>
        <v>-3.137193786856194E-2</v>
      </c>
      <c r="S49" s="442">
        <f>SUM(S43:S47)</f>
        <v>2894697</v>
      </c>
      <c r="T49" s="442">
        <f>SUM(T43:T47)</f>
        <v>2878077</v>
      </c>
      <c r="U49" s="443">
        <f>(S49-T49)/T49</f>
        <v>5.7746891413954522E-3</v>
      </c>
      <c r="V49" s="442">
        <f>SUM(V43:V47)</f>
        <v>4274221</v>
      </c>
      <c r="W49" s="442">
        <f>SUM(W43:W47)</f>
        <v>4359567</v>
      </c>
      <c r="X49" s="443">
        <f>(V49-W49)/W49</f>
        <v>-1.9576714843469546E-2</v>
      </c>
      <c r="Y49" s="493">
        <f>V49/C49</f>
        <v>2.5606971877521847</v>
      </c>
      <c r="Z49" s="494">
        <f>W49/D49</f>
        <v>2.649258620061012</v>
      </c>
    </row>
    <row r="50" spans="1:26" ht="11.25" customHeight="1">
      <c r="A50" s="449"/>
      <c r="B50" s="449"/>
      <c r="C50" s="449"/>
      <c r="D50" s="449"/>
      <c r="E50" s="452"/>
      <c r="F50" s="449"/>
      <c r="G50" s="449"/>
      <c r="H50" s="452"/>
      <c r="I50" s="449"/>
      <c r="J50" s="449"/>
      <c r="K50" s="452"/>
      <c r="L50" s="449"/>
      <c r="M50" s="495"/>
      <c r="N50" s="495"/>
      <c r="O50" s="452"/>
      <c r="P50" s="449"/>
      <c r="Q50" s="449"/>
      <c r="R50" s="452"/>
      <c r="S50" s="449"/>
      <c r="T50" s="449"/>
      <c r="U50" s="452"/>
    </row>
    <row r="51" spans="1:26">
      <c r="A51" s="522" t="s">
        <v>64</v>
      </c>
      <c r="C51" s="496"/>
      <c r="D51" s="496"/>
    </row>
    <row r="52" spans="1:26">
      <c r="A52" s="522" t="s">
        <v>65</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04" customWidth="1"/>
    <col min="2" max="2" width="30.33203125" style="404" bestFit="1" customWidth="1"/>
    <col min="3" max="3" width="22.5546875" style="404" customWidth="1"/>
    <col min="4" max="4" width="22.5546875" style="404" bestFit="1" customWidth="1"/>
    <col min="5" max="5" width="15.5546875" style="686" bestFit="1" customWidth="1"/>
    <col min="6" max="16384" width="9.109375" style="404"/>
  </cols>
  <sheetData>
    <row r="1" spans="1:5" ht="20.399999999999999" thickBot="1">
      <c r="A1" s="877" t="s">
        <v>121</v>
      </c>
      <c r="B1" s="877"/>
      <c r="C1" s="877"/>
      <c r="D1" s="877"/>
      <c r="E1" s="877"/>
    </row>
    <row r="2" spans="1:5" s="111" customFormat="1" ht="16.2" customHeight="1">
      <c r="A2" s="878" t="s">
        <v>47</v>
      </c>
      <c r="B2" s="641" t="s">
        <v>122</v>
      </c>
      <c r="C2" s="874" t="s">
        <v>123</v>
      </c>
      <c r="D2" s="874"/>
      <c r="E2" s="880" t="s">
        <v>124</v>
      </c>
    </row>
    <row r="3" spans="1:5" s="645" customFormat="1" ht="16.8" thickBot="1">
      <c r="A3" s="879"/>
      <c r="B3" s="642" t="s">
        <v>125</v>
      </c>
      <c r="C3" s="643" t="s">
        <v>126</v>
      </c>
      <c r="D3" s="644" t="s">
        <v>127</v>
      </c>
      <c r="E3" s="881"/>
    </row>
    <row r="4" spans="1:5" ht="13.2" customHeight="1">
      <c r="A4" s="866" t="s">
        <v>128</v>
      </c>
      <c r="B4" s="646" t="s">
        <v>51</v>
      </c>
      <c r="C4" s="647">
        <v>104.10136363636364</v>
      </c>
      <c r="D4" s="648">
        <v>106.69090909090906</v>
      </c>
      <c r="E4" s="649">
        <v>-2.4271472392637682E-2</v>
      </c>
    </row>
    <row r="5" spans="1:5" ht="13.2" customHeight="1">
      <c r="A5" s="856"/>
      <c r="B5" s="650" t="s">
        <v>52</v>
      </c>
      <c r="C5" s="651">
        <v>126.57000000000001</v>
      </c>
      <c r="D5" s="652">
        <v>133.85285714285715</v>
      </c>
      <c r="E5" s="653">
        <v>-5.4409426128904849E-2</v>
      </c>
    </row>
    <row r="6" spans="1:5" ht="13.2" customHeight="1">
      <c r="A6" s="856"/>
      <c r="B6" s="650" t="s">
        <v>53</v>
      </c>
      <c r="C6" s="651">
        <v>169.60066666666665</v>
      </c>
      <c r="D6" s="652">
        <v>189.36733333333328</v>
      </c>
      <c r="E6" s="653">
        <v>-0.10438266367659309</v>
      </c>
    </row>
    <row r="7" spans="1:5" s="380" customFormat="1" ht="14.4" thickBot="1">
      <c r="A7" s="867"/>
      <c r="B7" s="654" t="s">
        <v>54</v>
      </c>
      <c r="C7" s="655">
        <v>129.8558695652174</v>
      </c>
      <c r="D7" s="656">
        <v>139.19727272727266</v>
      </c>
      <c r="E7" s="657">
        <v>-6.7109096169992805E-2</v>
      </c>
    </row>
    <row r="8" spans="1:5" ht="13.2" customHeight="1">
      <c r="A8" s="855" t="s">
        <v>55</v>
      </c>
      <c r="B8" s="658" t="s">
        <v>51</v>
      </c>
      <c r="C8" s="659">
        <v>136.82727272727274</v>
      </c>
      <c r="D8" s="648">
        <v>128.29090909090914</v>
      </c>
      <c r="E8" s="660">
        <v>6.6539115646258223E-2</v>
      </c>
    </row>
    <row r="9" spans="1:5" ht="13.2" customHeight="1">
      <c r="A9" s="856"/>
      <c r="B9" s="650" t="s">
        <v>58</v>
      </c>
      <c r="C9" s="651">
        <v>151.47999999999999</v>
      </c>
      <c r="D9" s="652">
        <v>151.13857142857142</v>
      </c>
      <c r="E9" s="653">
        <v>2.2590432620962389E-3</v>
      </c>
    </row>
    <row r="10" spans="1:5" s="380" customFormat="1" ht="14.4" thickBot="1">
      <c r="A10" s="857"/>
      <c r="B10" s="661" t="s">
        <v>54</v>
      </c>
      <c r="C10" s="662">
        <v>140.36448275862068</v>
      </c>
      <c r="D10" s="663">
        <v>133.80586206896552</v>
      </c>
      <c r="E10" s="664">
        <v>4.9015944355821621E-2</v>
      </c>
    </row>
    <row r="11" spans="1:5" ht="13.2" customHeight="1">
      <c r="A11" s="855" t="s">
        <v>56</v>
      </c>
      <c r="B11" s="658" t="s">
        <v>51</v>
      </c>
      <c r="C11" s="659">
        <v>99.383999999999986</v>
      </c>
      <c r="D11" s="648">
        <v>90.82</v>
      </c>
      <c r="E11" s="660">
        <v>9.4296410482272552E-2</v>
      </c>
    </row>
    <row r="12" spans="1:5" ht="13.2" customHeight="1">
      <c r="A12" s="856"/>
      <c r="B12" s="650" t="s">
        <v>52</v>
      </c>
      <c r="C12" s="651">
        <v>227.34200000000001</v>
      </c>
      <c r="D12" s="652">
        <v>230.78000000000003</v>
      </c>
      <c r="E12" s="653">
        <v>-1.4897304792443089E-2</v>
      </c>
    </row>
    <row r="13" spans="1:5" ht="13.2" customHeight="1">
      <c r="A13" s="856"/>
      <c r="B13" s="650" t="s">
        <v>53</v>
      </c>
      <c r="C13" s="651">
        <v>172.25333333333333</v>
      </c>
      <c r="D13" s="652">
        <v>176.04</v>
      </c>
      <c r="E13" s="653">
        <v>-2.1510262819056249E-2</v>
      </c>
    </row>
    <row r="14" spans="1:5" s="380" customFormat="1" ht="14.4" thickBot="1">
      <c r="A14" s="857"/>
      <c r="B14" s="661" t="s">
        <v>54</v>
      </c>
      <c r="C14" s="662">
        <v>165.41461538461539</v>
      </c>
      <c r="D14" s="663">
        <v>159.06714285714284</v>
      </c>
      <c r="E14" s="664">
        <v>3.9904359966867392E-2</v>
      </c>
    </row>
    <row r="15" spans="1:5" ht="13.2" customHeight="1">
      <c r="A15" s="866" t="s">
        <v>57</v>
      </c>
      <c r="B15" s="646" t="s">
        <v>51</v>
      </c>
      <c r="C15" s="647">
        <v>100.33571428571429</v>
      </c>
      <c r="D15" s="665">
        <v>99.59571428571428</v>
      </c>
      <c r="E15" s="649">
        <v>7.4300385845633976E-3</v>
      </c>
    </row>
    <row r="16" spans="1:5" ht="13.2" customHeight="1">
      <c r="A16" s="856"/>
      <c r="B16" s="650" t="s">
        <v>58</v>
      </c>
      <c r="C16" s="651">
        <v>126.185</v>
      </c>
      <c r="D16" s="652">
        <v>115.27999999999999</v>
      </c>
      <c r="E16" s="653">
        <v>9.4595766828591402E-2</v>
      </c>
    </row>
    <row r="17" spans="1:5" s="380" customFormat="1" ht="14.4" thickBot="1">
      <c r="A17" s="867"/>
      <c r="B17" s="654" t="s">
        <v>54</v>
      </c>
      <c r="C17" s="655">
        <v>109.73545454545456</v>
      </c>
      <c r="D17" s="656">
        <v>105.29909090909091</v>
      </c>
      <c r="E17" s="657">
        <v>4.2131072529332181E-2</v>
      </c>
    </row>
    <row r="18" spans="1:5" ht="13.2" customHeight="1">
      <c r="A18" s="855" t="s">
        <v>59</v>
      </c>
      <c r="B18" s="658" t="s">
        <v>51</v>
      </c>
      <c r="C18" s="659">
        <v>174.22800000000001</v>
      </c>
      <c r="D18" s="648">
        <v>204.13400000000001</v>
      </c>
      <c r="E18" s="660">
        <v>-0.14650180763616058</v>
      </c>
    </row>
    <row r="19" spans="1:5" ht="13.2" customHeight="1">
      <c r="A19" s="868"/>
      <c r="B19" s="650" t="s">
        <v>52</v>
      </c>
      <c r="C19" s="666">
        <v>309.51249999999999</v>
      </c>
      <c r="D19" s="667">
        <v>364.60249999999996</v>
      </c>
      <c r="E19" s="668">
        <v>-0.15109605666444959</v>
      </c>
    </row>
    <row r="20" spans="1:5" s="380" customFormat="1" ht="14.4" thickBot="1">
      <c r="A20" s="857"/>
      <c r="B20" s="661" t="s">
        <v>54</v>
      </c>
      <c r="C20" s="662">
        <v>234.35444444444445</v>
      </c>
      <c r="D20" s="663">
        <v>275.45333333333332</v>
      </c>
      <c r="E20" s="664">
        <v>-0.14920454362102062</v>
      </c>
    </row>
    <row r="21" spans="1:5" s="111" customFormat="1" ht="16.8" thickBot="1">
      <c r="A21" s="869" t="s">
        <v>129</v>
      </c>
      <c r="B21" s="870"/>
      <c r="C21" s="669">
        <v>143.61675925925923</v>
      </c>
      <c r="D21" s="670">
        <v>148.31177570093456</v>
      </c>
      <c r="E21" s="671">
        <v>-3.1656396934675431E-2</v>
      </c>
    </row>
    <row r="23" spans="1:5" ht="20.399999999999999" thickBot="1">
      <c r="A23" s="871" t="s">
        <v>130</v>
      </c>
      <c r="B23" s="871"/>
      <c r="C23" s="871"/>
      <c r="D23" s="871"/>
      <c r="E23" s="871"/>
    </row>
    <row r="24" spans="1:5" s="111" customFormat="1" ht="15.75" customHeight="1">
      <c r="A24" s="872" t="s">
        <v>131</v>
      </c>
      <c r="B24" s="672" t="s">
        <v>122</v>
      </c>
      <c r="C24" s="874" t="s">
        <v>123</v>
      </c>
      <c r="D24" s="874"/>
      <c r="E24" s="875" t="s">
        <v>124</v>
      </c>
    </row>
    <row r="25" spans="1:5" s="111" customFormat="1" ht="16.8" thickBot="1">
      <c r="A25" s="873"/>
      <c r="B25" s="673" t="s">
        <v>125</v>
      </c>
      <c r="C25" s="643" t="s">
        <v>126</v>
      </c>
      <c r="D25" s="644" t="s">
        <v>127</v>
      </c>
      <c r="E25" s="876"/>
    </row>
    <row r="26" spans="1:5" ht="13.2" customHeight="1">
      <c r="A26" s="855" t="s">
        <v>132</v>
      </c>
      <c r="B26" s="658" t="s">
        <v>51</v>
      </c>
      <c r="C26" s="659">
        <v>104.10136363636364</v>
      </c>
      <c r="D26" s="648">
        <v>106.69090909090909</v>
      </c>
      <c r="E26" s="674">
        <v>-2.4271472392637942E-2</v>
      </c>
    </row>
    <row r="27" spans="1:5" ht="13.2" customHeight="1">
      <c r="A27" s="856"/>
      <c r="B27" s="650" t="s">
        <v>52</v>
      </c>
      <c r="C27" s="651">
        <v>126.40900000000002</v>
      </c>
      <c r="D27" s="652">
        <v>132.85624999999999</v>
      </c>
      <c r="E27" s="675">
        <v>-4.8528014301171145E-2</v>
      </c>
    </row>
    <row r="28" spans="1:5" ht="13.2" customHeight="1">
      <c r="A28" s="856"/>
      <c r="B28" s="650" t="s">
        <v>53</v>
      </c>
      <c r="C28" s="651">
        <v>169.60066666666663</v>
      </c>
      <c r="D28" s="652">
        <v>189.36733333333328</v>
      </c>
      <c r="E28" s="675">
        <v>-0.10438266367659324</v>
      </c>
    </row>
    <row r="29" spans="1:5" s="380" customFormat="1" ht="14.4" thickBot="1">
      <c r="A29" s="857"/>
      <c r="B29" s="661" t="s">
        <v>54</v>
      </c>
      <c r="C29" s="662">
        <v>129.7517021276596</v>
      </c>
      <c r="D29" s="663">
        <v>138.9013333333333</v>
      </c>
      <c r="E29" s="676">
        <v>-6.5871442599593724E-2</v>
      </c>
    </row>
    <row r="30" spans="1:5" ht="13.2" customHeight="1">
      <c r="A30" s="855" t="s">
        <v>133</v>
      </c>
      <c r="B30" s="658" t="s">
        <v>51</v>
      </c>
      <c r="C30" s="659">
        <v>130.27205128205131</v>
      </c>
      <c r="D30" s="648">
        <v>127.12899999999999</v>
      </c>
      <c r="E30" s="674">
        <v>2.4723322625453809E-2</v>
      </c>
    </row>
    <row r="31" spans="1:5" ht="13.2" customHeight="1">
      <c r="A31" s="856"/>
      <c r="B31" s="650" t="s">
        <v>52</v>
      </c>
      <c r="C31" s="651">
        <v>205.99058823529413</v>
      </c>
      <c r="D31" s="652">
        <v>213.10888888888888</v>
      </c>
      <c r="E31" s="675">
        <v>-3.3402176186588403E-2</v>
      </c>
    </row>
    <row r="32" spans="1:5" ht="13.2" customHeight="1">
      <c r="A32" s="856"/>
      <c r="B32" s="650" t="s">
        <v>53</v>
      </c>
      <c r="C32" s="651">
        <v>165.96600000000004</v>
      </c>
      <c r="D32" s="652">
        <v>174.42000000000002</v>
      </c>
      <c r="E32" s="675">
        <v>-4.8469212246301907E-2</v>
      </c>
    </row>
    <row r="33" spans="1:5" s="380" customFormat="1" ht="14.4" thickBot="1">
      <c r="A33" s="857"/>
      <c r="B33" s="661" t="s">
        <v>54</v>
      </c>
      <c r="C33" s="662">
        <v>154.2996721311475</v>
      </c>
      <c r="D33" s="663">
        <v>155.14193548387092</v>
      </c>
      <c r="E33" s="676">
        <v>-5.428985722631942E-3</v>
      </c>
    </row>
    <row r="34" spans="1:5" s="111" customFormat="1" ht="16.8" thickBot="1">
      <c r="A34" s="858" t="s">
        <v>129</v>
      </c>
      <c r="B34" s="859"/>
      <c r="C34" s="677">
        <v>143.61675925925925</v>
      </c>
      <c r="D34" s="670">
        <v>148.3117757009345</v>
      </c>
      <c r="E34" s="678">
        <v>-3.1656396934674869E-2</v>
      </c>
    </row>
    <row r="36" spans="1:5" ht="20.399999999999999" thickBot="1">
      <c r="A36" s="860" t="s">
        <v>134</v>
      </c>
      <c r="B36" s="860"/>
      <c r="C36" s="860"/>
      <c r="D36" s="860"/>
      <c r="E36" s="860"/>
    </row>
    <row r="37" spans="1:5" ht="16.2">
      <c r="A37" s="861"/>
      <c r="B37" s="679"/>
      <c r="C37" s="863" t="s">
        <v>123</v>
      </c>
      <c r="D37" s="863"/>
      <c r="E37" s="864" t="s">
        <v>124</v>
      </c>
    </row>
    <row r="38" spans="1:5" ht="16.8" thickBot="1">
      <c r="A38" s="862"/>
      <c r="B38" s="680"/>
      <c r="C38" s="643" t="s">
        <v>126</v>
      </c>
      <c r="D38" s="644" t="s">
        <v>127</v>
      </c>
      <c r="E38" s="865"/>
    </row>
    <row r="39" spans="1:5" ht="14.4" thickBot="1">
      <c r="A39" s="681" t="s">
        <v>133</v>
      </c>
      <c r="B39" s="682" t="s">
        <v>54</v>
      </c>
      <c r="C39" s="683">
        <v>118.87666666666668</v>
      </c>
      <c r="D39" s="684">
        <v>109.27133333333332</v>
      </c>
      <c r="E39" s="685">
        <v>8.7903506256597014E-2</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687" bestFit="1" customWidth="1"/>
    <col min="2" max="2" width="30.33203125" style="687" bestFit="1" customWidth="1"/>
    <col min="3" max="4" width="13" style="687" bestFit="1" customWidth="1"/>
    <col min="5" max="6" width="12.88671875" style="687" bestFit="1" customWidth="1"/>
    <col min="7" max="10" width="13" style="687" bestFit="1" customWidth="1"/>
    <col min="11" max="14" width="12.88671875" style="687" bestFit="1" customWidth="1"/>
    <col min="15" max="15" width="16.5546875" style="710" customWidth="1"/>
    <col min="16" max="256" width="13" style="687"/>
    <col min="257" max="257" width="21.109375" style="687" bestFit="1" customWidth="1"/>
    <col min="258" max="258" width="30.33203125" style="687" bestFit="1" customWidth="1"/>
    <col min="259" max="260" width="13" style="687" bestFit="1" customWidth="1"/>
    <col min="261" max="262" width="12.88671875" style="687" bestFit="1" customWidth="1"/>
    <col min="263" max="266" width="13" style="687" bestFit="1" customWidth="1"/>
    <col min="267" max="270" width="12.88671875" style="687" bestFit="1" customWidth="1"/>
    <col min="271" max="271" width="16.5546875" style="687" customWidth="1"/>
    <col min="272" max="512" width="13" style="687"/>
    <col min="513" max="513" width="21.109375" style="687" bestFit="1" customWidth="1"/>
    <col min="514" max="514" width="30.33203125" style="687" bestFit="1" customWidth="1"/>
    <col min="515" max="516" width="13" style="687" bestFit="1" customWidth="1"/>
    <col min="517" max="518" width="12.88671875" style="687" bestFit="1" customWidth="1"/>
    <col min="519" max="522" width="13" style="687" bestFit="1" customWidth="1"/>
    <col min="523" max="526" width="12.88671875" style="687" bestFit="1" customWidth="1"/>
    <col min="527" max="527" width="16.5546875" style="687" customWidth="1"/>
    <col min="528" max="768" width="13" style="687"/>
    <col min="769" max="769" width="21.109375" style="687" bestFit="1" customWidth="1"/>
    <col min="770" max="770" width="30.33203125" style="687" bestFit="1" customWidth="1"/>
    <col min="771" max="772" width="13" style="687" bestFit="1" customWidth="1"/>
    <col min="773" max="774" width="12.88671875" style="687" bestFit="1" customWidth="1"/>
    <col min="775" max="778" width="13" style="687" bestFit="1" customWidth="1"/>
    <col min="779" max="782" width="12.88671875" style="687" bestFit="1" customWidth="1"/>
    <col min="783" max="783" width="16.5546875" style="687" customWidth="1"/>
    <col min="784" max="1024" width="13" style="687"/>
    <col min="1025" max="1025" width="21.109375" style="687" bestFit="1" customWidth="1"/>
    <col min="1026" max="1026" width="30.33203125" style="687" bestFit="1" customWidth="1"/>
    <col min="1027" max="1028" width="13" style="687" bestFit="1" customWidth="1"/>
    <col min="1029" max="1030" width="12.88671875" style="687" bestFit="1" customWidth="1"/>
    <col min="1031" max="1034" width="13" style="687" bestFit="1" customWidth="1"/>
    <col min="1035" max="1038" width="12.88671875" style="687" bestFit="1" customWidth="1"/>
    <col min="1039" max="1039" width="16.5546875" style="687" customWidth="1"/>
    <col min="1040" max="1280" width="13" style="687"/>
    <col min="1281" max="1281" width="21.109375" style="687" bestFit="1" customWidth="1"/>
    <col min="1282" max="1282" width="30.33203125" style="687" bestFit="1" customWidth="1"/>
    <col min="1283" max="1284" width="13" style="687" bestFit="1" customWidth="1"/>
    <col min="1285" max="1286" width="12.88671875" style="687" bestFit="1" customWidth="1"/>
    <col min="1287" max="1290" width="13" style="687" bestFit="1" customWidth="1"/>
    <col min="1291" max="1294" width="12.88671875" style="687" bestFit="1" customWidth="1"/>
    <col min="1295" max="1295" width="16.5546875" style="687" customWidth="1"/>
    <col min="1296" max="1536" width="13" style="687"/>
    <col min="1537" max="1537" width="21.109375" style="687" bestFit="1" customWidth="1"/>
    <col min="1538" max="1538" width="30.33203125" style="687" bestFit="1" customWidth="1"/>
    <col min="1539" max="1540" width="13" style="687" bestFit="1" customWidth="1"/>
    <col min="1541" max="1542" width="12.88671875" style="687" bestFit="1" customWidth="1"/>
    <col min="1543" max="1546" width="13" style="687" bestFit="1" customWidth="1"/>
    <col min="1547" max="1550" width="12.88671875" style="687" bestFit="1" customWidth="1"/>
    <col min="1551" max="1551" width="16.5546875" style="687" customWidth="1"/>
    <col min="1552" max="1792" width="13" style="687"/>
    <col min="1793" max="1793" width="21.109375" style="687" bestFit="1" customWidth="1"/>
    <col min="1794" max="1794" width="30.33203125" style="687" bestFit="1" customWidth="1"/>
    <col min="1795" max="1796" width="13" style="687" bestFit="1" customWidth="1"/>
    <col min="1797" max="1798" width="12.88671875" style="687" bestFit="1" customWidth="1"/>
    <col min="1799" max="1802" width="13" style="687" bestFit="1" customWidth="1"/>
    <col min="1803" max="1806" width="12.88671875" style="687" bestFit="1" customWidth="1"/>
    <col min="1807" max="1807" width="16.5546875" style="687" customWidth="1"/>
    <col min="1808" max="2048" width="13" style="687"/>
    <col min="2049" max="2049" width="21.109375" style="687" bestFit="1" customWidth="1"/>
    <col min="2050" max="2050" width="30.33203125" style="687" bestFit="1" customWidth="1"/>
    <col min="2051" max="2052" width="13" style="687" bestFit="1" customWidth="1"/>
    <col min="2053" max="2054" width="12.88671875" style="687" bestFit="1" customWidth="1"/>
    <col min="2055" max="2058" width="13" style="687" bestFit="1" customWidth="1"/>
    <col min="2059" max="2062" width="12.88671875" style="687" bestFit="1" customWidth="1"/>
    <col min="2063" max="2063" width="16.5546875" style="687" customWidth="1"/>
    <col min="2064" max="2304" width="13" style="687"/>
    <col min="2305" max="2305" width="21.109375" style="687" bestFit="1" customWidth="1"/>
    <col min="2306" max="2306" width="30.33203125" style="687" bestFit="1" customWidth="1"/>
    <col min="2307" max="2308" width="13" style="687" bestFit="1" customWidth="1"/>
    <col min="2309" max="2310" width="12.88671875" style="687" bestFit="1" customWidth="1"/>
    <col min="2311" max="2314" width="13" style="687" bestFit="1" customWidth="1"/>
    <col min="2315" max="2318" width="12.88671875" style="687" bestFit="1" customWidth="1"/>
    <col min="2319" max="2319" width="16.5546875" style="687" customWidth="1"/>
    <col min="2320" max="2560" width="13" style="687"/>
    <col min="2561" max="2561" width="21.109375" style="687" bestFit="1" customWidth="1"/>
    <col min="2562" max="2562" width="30.33203125" style="687" bestFit="1" customWidth="1"/>
    <col min="2563" max="2564" width="13" style="687" bestFit="1" customWidth="1"/>
    <col min="2565" max="2566" width="12.88671875" style="687" bestFit="1" customWidth="1"/>
    <col min="2567" max="2570" width="13" style="687" bestFit="1" customWidth="1"/>
    <col min="2571" max="2574" width="12.88671875" style="687" bestFit="1" customWidth="1"/>
    <col min="2575" max="2575" width="16.5546875" style="687" customWidth="1"/>
    <col min="2576" max="2816" width="13" style="687"/>
    <col min="2817" max="2817" width="21.109375" style="687" bestFit="1" customWidth="1"/>
    <col min="2818" max="2818" width="30.33203125" style="687" bestFit="1" customWidth="1"/>
    <col min="2819" max="2820" width="13" style="687" bestFit="1" customWidth="1"/>
    <col min="2821" max="2822" width="12.88671875" style="687" bestFit="1" customWidth="1"/>
    <col min="2823" max="2826" width="13" style="687" bestFit="1" customWidth="1"/>
    <col min="2827" max="2830" width="12.88671875" style="687" bestFit="1" customWidth="1"/>
    <col min="2831" max="2831" width="16.5546875" style="687" customWidth="1"/>
    <col min="2832" max="3072" width="13" style="687"/>
    <col min="3073" max="3073" width="21.109375" style="687" bestFit="1" customWidth="1"/>
    <col min="3074" max="3074" width="30.33203125" style="687" bestFit="1" customWidth="1"/>
    <col min="3075" max="3076" width="13" style="687" bestFit="1" customWidth="1"/>
    <col min="3077" max="3078" width="12.88671875" style="687" bestFit="1" customWidth="1"/>
    <col min="3079" max="3082" width="13" style="687" bestFit="1" customWidth="1"/>
    <col min="3083" max="3086" width="12.88671875" style="687" bestFit="1" customWidth="1"/>
    <col min="3087" max="3087" width="16.5546875" style="687" customWidth="1"/>
    <col min="3088" max="3328" width="13" style="687"/>
    <col min="3329" max="3329" width="21.109375" style="687" bestFit="1" customWidth="1"/>
    <col min="3330" max="3330" width="30.33203125" style="687" bestFit="1" customWidth="1"/>
    <col min="3331" max="3332" width="13" style="687" bestFit="1" customWidth="1"/>
    <col min="3333" max="3334" width="12.88671875" style="687" bestFit="1" customWidth="1"/>
    <col min="3335" max="3338" width="13" style="687" bestFit="1" customWidth="1"/>
    <col min="3339" max="3342" width="12.88671875" style="687" bestFit="1" customWidth="1"/>
    <col min="3343" max="3343" width="16.5546875" style="687" customWidth="1"/>
    <col min="3344" max="3584" width="13" style="687"/>
    <col min="3585" max="3585" width="21.109375" style="687" bestFit="1" customWidth="1"/>
    <col min="3586" max="3586" width="30.33203125" style="687" bestFit="1" customWidth="1"/>
    <col min="3587" max="3588" width="13" style="687" bestFit="1" customWidth="1"/>
    <col min="3589" max="3590" width="12.88671875" style="687" bestFit="1" customWidth="1"/>
    <col min="3591" max="3594" width="13" style="687" bestFit="1" customWidth="1"/>
    <col min="3595" max="3598" width="12.88671875" style="687" bestFit="1" customWidth="1"/>
    <col min="3599" max="3599" width="16.5546875" style="687" customWidth="1"/>
    <col min="3600" max="3840" width="13" style="687"/>
    <col min="3841" max="3841" width="21.109375" style="687" bestFit="1" customWidth="1"/>
    <col min="3842" max="3842" width="30.33203125" style="687" bestFit="1" customWidth="1"/>
    <col min="3843" max="3844" width="13" style="687" bestFit="1" customWidth="1"/>
    <col min="3845" max="3846" width="12.88671875" style="687" bestFit="1" customWidth="1"/>
    <col min="3847" max="3850" width="13" style="687" bestFit="1" customWidth="1"/>
    <col min="3851" max="3854" width="12.88671875" style="687" bestFit="1" customWidth="1"/>
    <col min="3855" max="3855" width="16.5546875" style="687" customWidth="1"/>
    <col min="3856" max="4096" width="13" style="687"/>
    <col min="4097" max="4097" width="21.109375" style="687" bestFit="1" customWidth="1"/>
    <col min="4098" max="4098" width="30.33203125" style="687" bestFit="1" customWidth="1"/>
    <col min="4099" max="4100" width="13" style="687" bestFit="1" customWidth="1"/>
    <col min="4101" max="4102" width="12.88671875" style="687" bestFit="1" customWidth="1"/>
    <col min="4103" max="4106" width="13" style="687" bestFit="1" customWidth="1"/>
    <col min="4107" max="4110" width="12.88671875" style="687" bestFit="1" customWidth="1"/>
    <col min="4111" max="4111" width="16.5546875" style="687" customWidth="1"/>
    <col min="4112" max="4352" width="13" style="687"/>
    <col min="4353" max="4353" width="21.109375" style="687" bestFit="1" customWidth="1"/>
    <col min="4354" max="4354" width="30.33203125" style="687" bestFit="1" customWidth="1"/>
    <col min="4355" max="4356" width="13" style="687" bestFit="1" customWidth="1"/>
    <col min="4357" max="4358" width="12.88671875" style="687" bestFit="1" customWidth="1"/>
    <col min="4359" max="4362" width="13" style="687" bestFit="1" customWidth="1"/>
    <col min="4363" max="4366" width="12.88671875" style="687" bestFit="1" customWidth="1"/>
    <col min="4367" max="4367" width="16.5546875" style="687" customWidth="1"/>
    <col min="4368" max="4608" width="13" style="687"/>
    <col min="4609" max="4609" width="21.109375" style="687" bestFit="1" customWidth="1"/>
    <col min="4610" max="4610" width="30.33203125" style="687" bestFit="1" customWidth="1"/>
    <col min="4611" max="4612" width="13" style="687" bestFit="1" customWidth="1"/>
    <col min="4613" max="4614" width="12.88671875" style="687" bestFit="1" customWidth="1"/>
    <col min="4615" max="4618" width="13" style="687" bestFit="1" customWidth="1"/>
    <col min="4619" max="4622" width="12.88671875" style="687" bestFit="1" customWidth="1"/>
    <col min="4623" max="4623" width="16.5546875" style="687" customWidth="1"/>
    <col min="4624" max="4864" width="13" style="687"/>
    <col min="4865" max="4865" width="21.109375" style="687" bestFit="1" customWidth="1"/>
    <col min="4866" max="4866" width="30.33203125" style="687" bestFit="1" customWidth="1"/>
    <col min="4867" max="4868" width="13" style="687" bestFit="1" customWidth="1"/>
    <col min="4869" max="4870" width="12.88671875" style="687" bestFit="1" customWidth="1"/>
    <col min="4871" max="4874" width="13" style="687" bestFit="1" customWidth="1"/>
    <col min="4875" max="4878" width="12.88671875" style="687" bestFit="1" customWidth="1"/>
    <col min="4879" max="4879" width="16.5546875" style="687" customWidth="1"/>
    <col min="4880" max="5120" width="13" style="687"/>
    <col min="5121" max="5121" width="21.109375" style="687" bestFit="1" customWidth="1"/>
    <col min="5122" max="5122" width="30.33203125" style="687" bestFit="1" customWidth="1"/>
    <col min="5123" max="5124" width="13" style="687" bestFit="1" customWidth="1"/>
    <col min="5125" max="5126" width="12.88671875" style="687" bestFit="1" customWidth="1"/>
    <col min="5127" max="5130" width="13" style="687" bestFit="1" customWidth="1"/>
    <col min="5131" max="5134" width="12.88671875" style="687" bestFit="1" customWidth="1"/>
    <col min="5135" max="5135" width="16.5546875" style="687" customWidth="1"/>
    <col min="5136" max="5376" width="13" style="687"/>
    <col min="5377" max="5377" width="21.109375" style="687" bestFit="1" customWidth="1"/>
    <col min="5378" max="5378" width="30.33203125" style="687" bestFit="1" customWidth="1"/>
    <col min="5379" max="5380" width="13" style="687" bestFit="1" customWidth="1"/>
    <col min="5381" max="5382" width="12.88671875" style="687" bestFit="1" customWidth="1"/>
    <col min="5383" max="5386" width="13" style="687" bestFit="1" customWidth="1"/>
    <col min="5387" max="5390" width="12.88671875" style="687" bestFit="1" customWidth="1"/>
    <col min="5391" max="5391" width="16.5546875" style="687" customWidth="1"/>
    <col min="5392" max="5632" width="13" style="687"/>
    <col min="5633" max="5633" width="21.109375" style="687" bestFit="1" customWidth="1"/>
    <col min="5634" max="5634" width="30.33203125" style="687" bestFit="1" customWidth="1"/>
    <col min="5635" max="5636" width="13" style="687" bestFit="1" customWidth="1"/>
    <col min="5637" max="5638" width="12.88671875" style="687" bestFit="1" customWidth="1"/>
    <col min="5639" max="5642" width="13" style="687" bestFit="1" customWidth="1"/>
    <col min="5643" max="5646" width="12.88671875" style="687" bestFit="1" customWidth="1"/>
    <col min="5647" max="5647" width="16.5546875" style="687" customWidth="1"/>
    <col min="5648" max="5888" width="13" style="687"/>
    <col min="5889" max="5889" width="21.109375" style="687" bestFit="1" customWidth="1"/>
    <col min="5890" max="5890" width="30.33203125" style="687" bestFit="1" customWidth="1"/>
    <col min="5891" max="5892" width="13" style="687" bestFit="1" customWidth="1"/>
    <col min="5893" max="5894" width="12.88671875" style="687" bestFit="1" customWidth="1"/>
    <col min="5895" max="5898" width="13" style="687" bestFit="1" customWidth="1"/>
    <col min="5899" max="5902" width="12.88671875" style="687" bestFit="1" customWidth="1"/>
    <col min="5903" max="5903" width="16.5546875" style="687" customWidth="1"/>
    <col min="5904" max="6144" width="13" style="687"/>
    <col min="6145" max="6145" width="21.109375" style="687" bestFit="1" customWidth="1"/>
    <col min="6146" max="6146" width="30.33203125" style="687" bestFit="1" customWidth="1"/>
    <col min="6147" max="6148" width="13" style="687" bestFit="1" customWidth="1"/>
    <col min="6149" max="6150" width="12.88671875" style="687" bestFit="1" customWidth="1"/>
    <col min="6151" max="6154" width="13" style="687" bestFit="1" customWidth="1"/>
    <col min="6155" max="6158" width="12.88671875" style="687" bestFit="1" customWidth="1"/>
    <col min="6159" max="6159" width="16.5546875" style="687" customWidth="1"/>
    <col min="6160" max="6400" width="13" style="687"/>
    <col min="6401" max="6401" width="21.109375" style="687" bestFit="1" customWidth="1"/>
    <col min="6402" max="6402" width="30.33203125" style="687" bestFit="1" customWidth="1"/>
    <col min="6403" max="6404" width="13" style="687" bestFit="1" customWidth="1"/>
    <col min="6405" max="6406" width="12.88671875" style="687" bestFit="1" customWidth="1"/>
    <col min="6407" max="6410" width="13" style="687" bestFit="1" customWidth="1"/>
    <col min="6411" max="6414" width="12.88671875" style="687" bestFit="1" customWidth="1"/>
    <col min="6415" max="6415" width="16.5546875" style="687" customWidth="1"/>
    <col min="6416" max="6656" width="13" style="687"/>
    <col min="6657" max="6657" width="21.109375" style="687" bestFit="1" customWidth="1"/>
    <col min="6658" max="6658" width="30.33203125" style="687" bestFit="1" customWidth="1"/>
    <col min="6659" max="6660" width="13" style="687" bestFit="1" customWidth="1"/>
    <col min="6661" max="6662" width="12.88671875" style="687" bestFit="1" customWidth="1"/>
    <col min="6663" max="6666" width="13" style="687" bestFit="1" customWidth="1"/>
    <col min="6667" max="6670" width="12.88671875" style="687" bestFit="1" customWidth="1"/>
    <col min="6671" max="6671" width="16.5546875" style="687" customWidth="1"/>
    <col min="6672" max="6912" width="13" style="687"/>
    <col min="6913" max="6913" width="21.109375" style="687" bestFit="1" customWidth="1"/>
    <col min="6914" max="6914" width="30.33203125" style="687" bestFit="1" customWidth="1"/>
    <col min="6915" max="6916" width="13" style="687" bestFit="1" customWidth="1"/>
    <col min="6917" max="6918" width="12.88671875" style="687" bestFit="1" customWidth="1"/>
    <col min="6919" max="6922" width="13" style="687" bestFit="1" customWidth="1"/>
    <col min="6923" max="6926" width="12.88671875" style="687" bestFit="1" customWidth="1"/>
    <col min="6927" max="6927" width="16.5546875" style="687" customWidth="1"/>
    <col min="6928" max="7168" width="13" style="687"/>
    <col min="7169" max="7169" width="21.109375" style="687" bestFit="1" customWidth="1"/>
    <col min="7170" max="7170" width="30.33203125" style="687" bestFit="1" customWidth="1"/>
    <col min="7171" max="7172" width="13" style="687" bestFit="1" customWidth="1"/>
    <col min="7173" max="7174" width="12.88671875" style="687" bestFit="1" customWidth="1"/>
    <col min="7175" max="7178" width="13" style="687" bestFit="1" customWidth="1"/>
    <col min="7179" max="7182" width="12.88671875" style="687" bestFit="1" customWidth="1"/>
    <col min="7183" max="7183" width="16.5546875" style="687" customWidth="1"/>
    <col min="7184" max="7424" width="13" style="687"/>
    <col min="7425" max="7425" width="21.109375" style="687" bestFit="1" customWidth="1"/>
    <col min="7426" max="7426" width="30.33203125" style="687" bestFit="1" customWidth="1"/>
    <col min="7427" max="7428" width="13" style="687" bestFit="1" customWidth="1"/>
    <col min="7429" max="7430" width="12.88671875" style="687" bestFit="1" customWidth="1"/>
    <col min="7431" max="7434" width="13" style="687" bestFit="1" customWidth="1"/>
    <col min="7435" max="7438" width="12.88671875" style="687" bestFit="1" customWidth="1"/>
    <col min="7439" max="7439" width="16.5546875" style="687" customWidth="1"/>
    <col min="7440" max="7680" width="13" style="687"/>
    <col min="7681" max="7681" width="21.109375" style="687" bestFit="1" customWidth="1"/>
    <col min="7682" max="7682" width="30.33203125" style="687" bestFit="1" customWidth="1"/>
    <col min="7683" max="7684" width="13" style="687" bestFit="1" customWidth="1"/>
    <col min="7685" max="7686" width="12.88671875" style="687" bestFit="1" customWidth="1"/>
    <col min="7687" max="7690" width="13" style="687" bestFit="1" customWidth="1"/>
    <col min="7691" max="7694" width="12.88671875" style="687" bestFit="1" customWidth="1"/>
    <col min="7695" max="7695" width="16.5546875" style="687" customWidth="1"/>
    <col min="7696" max="7936" width="13" style="687"/>
    <col min="7937" max="7937" width="21.109375" style="687" bestFit="1" customWidth="1"/>
    <col min="7938" max="7938" width="30.33203125" style="687" bestFit="1" customWidth="1"/>
    <col min="7939" max="7940" width="13" style="687" bestFit="1" customWidth="1"/>
    <col min="7941" max="7942" width="12.88671875" style="687" bestFit="1" customWidth="1"/>
    <col min="7943" max="7946" width="13" style="687" bestFit="1" customWidth="1"/>
    <col min="7947" max="7950" width="12.88671875" style="687" bestFit="1" customWidth="1"/>
    <col min="7951" max="7951" width="16.5546875" style="687" customWidth="1"/>
    <col min="7952" max="8192" width="13" style="687"/>
    <col min="8193" max="8193" width="21.109375" style="687" bestFit="1" customWidth="1"/>
    <col min="8194" max="8194" width="30.33203125" style="687" bestFit="1" customWidth="1"/>
    <col min="8195" max="8196" width="13" style="687" bestFit="1" customWidth="1"/>
    <col min="8197" max="8198" width="12.88671875" style="687" bestFit="1" customWidth="1"/>
    <col min="8199" max="8202" width="13" style="687" bestFit="1" customWidth="1"/>
    <col min="8203" max="8206" width="12.88671875" style="687" bestFit="1" customWidth="1"/>
    <col min="8207" max="8207" width="16.5546875" style="687" customWidth="1"/>
    <col min="8208" max="8448" width="13" style="687"/>
    <col min="8449" max="8449" width="21.109375" style="687" bestFit="1" customWidth="1"/>
    <col min="8450" max="8450" width="30.33203125" style="687" bestFit="1" customWidth="1"/>
    <col min="8451" max="8452" width="13" style="687" bestFit="1" customWidth="1"/>
    <col min="8453" max="8454" width="12.88671875" style="687" bestFit="1" customWidth="1"/>
    <col min="8455" max="8458" width="13" style="687" bestFit="1" customWidth="1"/>
    <col min="8459" max="8462" width="12.88671875" style="687" bestFit="1" customWidth="1"/>
    <col min="8463" max="8463" width="16.5546875" style="687" customWidth="1"/>
    <col min="8464" max="8704" width="13" style="687"/>
    <col min="8705" max="8705" width="21.109375" style="687" bestFit="1" customWidth="1"/>
    <col min="8706" max="8706" width="30.33203125" style="687" bestFit="1" customWidth="1"/>
    <col min="8707" max="8708" width="13" style="687" bestFit="1" customWidth="1"/>
    <col min="8709" max="8710" width="12.88671875" style="687" bestFit="1" customWidth="1"/>
    <col min="8711" max="8714" width="13" style="687" bestFit="1" customWidth="1"/>
    <col min="8715" max="8718" width="12.88671875" style="687" bestFit="1" customWidth="1"/>
    <col min="8719" max="8719" width="16.5546875" style="687" customWidth="1"/>
    <col min="8720" max="8960" width="13" style="687"/>
    <col min="8961" max="8961" width="21.109375" style="687" bestFit="1" customWidth="1"/>
    <col min="8962" max="8962" width="30.33203125" style="687" bestFit="1" customWidth="1"/>
    <col min="8963" max="8964" width="13" style="687" bestFit="1" customWidth="1"/>
    <col min="8965" max="8966" width="12.88671875" style="687" bestFit="1" customWidth="1"/>
    <col min="8967" max="8970" width="13" style="687" bestFit="1" customWidth="1"/>
    <col min="8971" max="8974" width="12.88671875" style="687" bestFit="1" customWidth="1"/>
    <col min="8975" max="8975" width="16.5546875" style="687" customWidth="1"/>
    <col min="8976" max="9216" width="13" style="687"/>
    <col min="9217" max="9217" width="21.109375" style="687" bestFit="1" customWidth="1"/>
    <col min="9218" max="9218" width="30.33203125" style="687" bestFit="1" customWidth="1"/>
    <col min="9219" max="9220" width="13" style="687" bestFit="1" customWidth="1"/>
    <col min="9221" max="9222" width="12.88671875" style="687" bestFit="1" customWidth="1"/>
    <col min="9223" max="9226" width="13" style="687" bestFit="1" customWidth="1"/>
    <col min="9227" max="9230" width="12.88671875" style="687" bestFit="1" customWidth="1"/>
    <col min="9231" max="9231" width="16.5546875" style="687" customWidth="1"/>
    <col min="9232" max="9472" width="13" style="687"/>
    <col min="9473" max="9473" width="21.109375" style="687" bestFit="1" customWidth="1"/>
    <col min="9474" max="9474" width="30.33203125" style="687" bestFit="1" customWidth="1"/>
    <col min="9475" max="9476" width="13" style="687" bestFit="1" customWidth="1"/>
    <col min="9477" max="9478" width="12.88671875" style="687" bestFit="1" customWidth="1"/>
    <col min="9479" max="9482" width="13" style="687" bestFit="1" customWidth="1"/>
    <col min="9483" max="9486" width="12.88671875" style="687" bestFit="1" customWidth="1"/>
    <col min="9487" max="9487" width="16.5546875" style="687" customWidth="1"/>
    <col min="9488" max="9728" width="13" style="687"/>
    <col min="9729" max="9729" width="21.109375" style="687" bestFit="1" customWidth="1"/>
    <col min="9730" max="9730" width="30.33203125" style="687" bestFit="1" customWidth="1"/>
    <col min="9731" max="9732" width="13" style="687" bestFit="1" customWidth="1"/>
    <col min="9733" max="9734" width="12.88671875" style="687" bestFit="1" customWidth="1"/>
    <col min="9735" max="9738" width="13" style="687" bestFit="1" customWidth="1"/>
    <col min="9739" max="9742" width="12.88671875" style="687" bestFit="1" customWidth="1"/>
    <col min="9743" max="9743" width="16.5546875" style="687" customWidth="1"/>
    <col min="9744" max="9984" width="13" style="687"/>
    <col min="9985" max="9985" width="21.109375" style="687" bestFit="1" customWidth="1"/>
    <col min="9986" max="9986" width="30.33203125" style="687" bestFit="1" customWidth="1"/>
    <col min="9987" max="9988" width="13" style="687" bestFit="1" customWidth="1"/>
    <col min="9989" max="9990" width="12.88671875" style="687" bestFit="1" customWidth="1"/>
    <col min="9991" max="9994" width="13" style="687" bestFit="1" customWidth="1"/>
    <col min="9995" max="9998" width="12.88671875" style="687" bestFit="1" customWidth="1"/>
    <col min="9999" max="9999" width="16.5546875" style="687" customWidth="1"/>
    <col min="10000" max="10240" width="13" style="687"/>
    <col min="10241" max="10241" width="21.109375" style="687" bestFit="1" customWidth="1"/>
    <col min="10242" max="10242" width="30.33203125" style="687" bestFit="1" customWidth="1"/>
    <col min="10243" max="10244" width="13" style="687" bestFit="1" customWidth="1"/>
    <col min="10245" max="10246" width="12.88671875" style="687" bestFit="1" customWidth="1"/>
    <col min="10247" max="10250" width="13" style="687" bestFit="1" customWidth="1"/>
    <col min="10251" max="10254" width="12.88671875" style="687" bestFit="1" customWidth="1"/>
    <col min="10255" max="10255" width="16.5546875" style="687" customWidth="1"/>
    <col min="10256" max="10496" width="13" style="687"/>
    <col min="10497" max="10497" width="21.109375" style="687" bestFit="1" customWidth="1"/>
    <col min="10498" max="10498" width="30.33203125" style="687" bestFit="1" customWidth="1"/>
    <col min="10499" max="10500" width="13" style="687" bestFit="1" customWidth="1"/>
    <col min="10501" max="10502" width="12.88671875" style="687" bestFit="1" customWidth="1"/>
    <col min="10503" max="10506" width="13" style="687" bestFit="1" customWidth="1"/>
    <col min="10507" max="10510" width="12.88671875" style="687" bestFit="1" customWidth="1"/>
    <col min="10511" max="10511" width="16.5546875" style="687" customWidth="1"/>
    <col min="10512" max="10752" width="13" style="687"/>
    <col min="10753" max="10753" width="21.109375" style="687" bestFit="1" customWidth="1"/>
    <col min="10754" max="10754" width="30.33203125" style="687" bestFit="1" customWidth="1"/>
    <col min="10755" max="10756" width="13" style="687" bestFit="1" customWidth="1"/>
    <col min="10757" max="10758" width="12.88671875" style="687" bestFit="1" customWidth="1"/>
    <col min="10759" max="10762" width="13" style="687" bestFit="1" customWidth="1"/>
    <col min="10763" max="10766" width="12.88671875" style="687" bestFit="1" customWidth="1"/>
    <col min="10767" max="10767" width="16.5546875" style="687" customWidth="1"/>
    <col min="10768" max="11008" width="13" style="687"/>
    <col min="11009" max="11009" width="21.109375" style="687" bestFit="1" customWidth="1"/>
    <col min="11010" max="11010" width="30.33203125" style="687" bestFit="1" customWidth="1"/>
    <col min="11011" max="11012" width="13" style="687" bestFit="1" customWidth="1"/>
    <col min="11013" max="11014" width="12.88671875" style="687" bestFit="1" customWidth="1"/>
    <col min="11015" max="11018" width="13" style="687" bestFit="1" customWidth="1"/>
    <col min="11019" max="11022" width="12.88671875" style="687" bestFit="1" customWidth="1"/>
    <col min="11023" max="11023" width="16.5546875" style="687" customWidth="1"/>
    <col min="11024" max="11264" width="13" style="687"/>
    <col min="11265" max="11265" width="21.109375" style="687" bestFit="1" customWidth="1"/>
    <col min="11266" max="11266" width="30.33203125" style="687" bestFit="1" customWidth="1"/>
    <col min="11267" max="11268" width="13" style="687" bestFit="1" customWidth="1"/>
    <col min="11269" max="11270" width="12.88671875" style="687" bestFit="1" customWidth="1"/>
    <col min="11271" max="11274" width="13" style="687" bestFit="1" customWidth="1"/>
    <col min="11275" max="11278" width="12.88671875" style="687" bestFit="1" customWidth="1"/>
    <col min="11279" max="11279" width="16.5546875" style="687" customWidth="1"/>
    <col min="11280" max="11520" width="13" style="687"/>
    <col min="11521" max="11521" width="21.109375" style="687" bestFit="1" customWidth="1"/>
    <col min="11522" max="11522" width="30.33203125" style="687" bestFit="1" customWidth="1"/>
    <col min="11523" max="11524" width="13" style="687" bestFit="1" customWidth="1"/>
    <col min="11525" max="11526" width="12.88671875" style="687" bestFit="1" customWidth="1"/>
    <col min="11527" max="11530" width="13" style="687" bestFit="1" customWidth="1"/>
    <col min="11531" max="11534" width="12.88671875" style="687" bestFit="1" customWidth="1"/>
    <col min="11535" max="11535" width="16.5546875" style="687" customWidth="1"/>
    <col min="11536" max="11776" width="13" style="687"/>
    <col min="11777" max="11777" width="21.109375" style="687" bestFit="1" customWidth="1"/>
    <col min="11778" max="11778" width="30.33203125" style="687" bestFit="1" customWidth="1"/>
    <col min="11779" max="11780" width="13" style="687" bestFit="1" customWidth="1"/>
    <col min="11781" max="11782" width="12.88671875" style="687" bestFit="1" customWidth="1"/>
    <col min="11783" max="11786" width="13" style="687" bestFit="1" customWidth="1"/>
    <col min="11787" max="11790" width="12.88671875" style="687" bestFit="1" customWidth="1"/>
    <col min="11791" max="11791" width="16.5546875" style="687" customWidth="1"/>
    <col min="11792" max="12032" width="13" style="687"/>
    <col min="12033" max="12033" width="21.109375" style="687" bestFit="1" customWidth="1"/>
    <col min="12034" max="12034" width="30.33203125" style="687" bestFit="1" customWidth="1"/>
    <col min="12035" max="12036" width="13" style="687" bestFit="1" customWidth="1"/>
    <col min="12037" max="12038" width="12.88671875" style="687" bestFit="1" customWidth="1"/>
    <col min="12039" max="12042" width="13" style="687" bestFit="1" customWidth="1"/>
    <col min="12043" max="12046" width="12.88671875" style="687" bestFit="1" customWidth="1"/>
    <col min="12047" max="12047" width="16.5546875" style="687" customWidth="1"/>
    <col min="12048" max="12288" width="13" style="687"/>
    <col min="12289" max="12289" width="21.109375" style="687" bestFit="1" customWidth="1"/>
    <col min="12290" max="12290" width="30.33203125" style="687" bestFit="1" customWidth="1"/>
    <col min="12291" max="12292" width="13" style="687" bestFit="1" customWidth="1"/>
    <col min="12293" max="12294" width="12.88671875" style="687" bestFit="1" customWidth="1"/>
    <col min="12295" max="12298" width="13" style="687" bestFit="1" customWidth="1"/>
    <col min="12299" max="12302" width="12.88671875" style="687" bestFit="1" customWidth="1"/>
    <col min="12303" max="12303" width="16.5546875" style="687" customWidth="1"/>
    <col min="12304" max="12544" width="13" style="687"/>
    <col min="12545" max="12545" width="21.109375" style="687" bestFit="1" customWidth="1"/>
    <col min="12546" max="12546" width="30.33203125" style="687" bestFit="1" customWidth="1"/>
    <col min="12547" max="12548" width="13" style="687" bestFit="1" customWidth="1"/>
    <col min="12549" max="12550" width="12.88671875" style="687" bestFit="1" customWidth="1"/>
    <col min="12551" max="12554" width="13" style="687" bestFit="1" customWidth="1"/>
    <col min="12555" max="12558" width="12.88671875" style="687" bestFit="1" customWidth="1"/>
    <col min="12559" max="12559" width="16.5546875" style="687" customWidth="1"/>
    <col min="12560" max="12800" width="13" style="687"/>
    <col min="12801" max="12801" width="21.109375" style="687" bestFit="1" customWidth="1"/>
    <col min="12802" max="12802" width="30.33203125" style="687" bestFit="1" customWidth="1"/>
    <col min="12803" max="12804" width="13" style="687" bestFit="1" customWidth="1"/>
    <col min="12805" max="12806" width="12.88671875" style="687" bestFit="1" customWidth="1"/>
    <col min="12807" max="12810" width="13" style="687" bestFit="1" customWidth="1"/>
    <col min="12811" max="12814" width="12.88671875" style="687" bestFit="1" customWidth="1"/>
    <col min="12815" max="12815" width="16.5546875" style="687" customWidth="1"/>
    <col min="12816" max="13056" width="13" style="687"/>
    <col min="13057" max="13057" width="21.109375" style="687" bestFit="1" customWidth="1"/>
    <col min="13058" max="13058" width="30.33203125" style="687" bestFit="1" customWidth="1"/>
    <col min="13059" max="13060" width="13" style="687" bestFit="1" customWidth="1"/>
    <col min="13061" max="13062" width="12.88671875" style="687" bestFit="1" customWidth="1"/>
    <col min="13063" max="13066" width="13" style="687" bestFit="1" customWidth="1"/>
    <col min="13067" max="13070" width="12.88671875" style="687" bestFit="1" customWidth="1"/>
    <col min="13071" max="13071" width="16.5546875" style="687" customWidth="1"/>
    <col min="13072" max="13312" width="13" style="687"/>
    <col min="13313" max="13313" width="21.109375" style="687" bestFit="1" customWidth="1"/>
    <col min="13314" max="13314" width="30.33203125" style="687" bestFit="1" customWidth="1"/>
    <col min="13315" max="13316" width="13" style="687" bestFit="1" customWidth="1"/>
    <col min="13317" max="13318" width="12.88671875" style="687" bestFit="1" customWidth="1"/>
    <col min="13319" max="13322" width="13" style="687" bestFit="1" customWidth="1"/>
    <col min="13323" max="13326" width="12.88671875" style="687" bestFit="1" customWidth="1"/>
    <col min="13327" max="13327" width="16.5546875" style="687" customWidth="1"/>
    <col min="13328" max="13568" width="13" style="687"/>
    <col min="13569" max="13569" width="21.109375" style="687" bestFit="1" customWidth="1"/>
    <col min="13570" max="13570" width="30.33203125" style="687" bestFit="1" customWidth="1"/>
    <col min="13571" max="13572" width="13" style="687" bestFit="1" customWidth="1"/>
    <col min="13573" max="13574" width="12.88671875" style="687" bestFit="1" customWidth="1"/>
    <col min="13575" max="13578" width="13" style="687" bestFit="1" customWidth="1"/>
    <col min="13579" max="13582" width="12.88671875" style="687" bestFit="1" customWidth="1"/>
    <col min="13583" max="13583" width="16.5546875" style="687" customWidth="1"/>
    <col min="13584" max="13824" width="13" style="687"/>
    <col min="13825" max="13825" width="21.109375" style="687" bestFit="1" customWidth="1"/>
    <col min="13826" max="13826" width="30.33203125" style="687" bestFit="1" customWidth="1"/>
    <col min="13827" max="13828" width="13" style="687" bestFit="1" customWidth="1"/>
    <col min="13829" max="13830" width="12.88671875" style="687" bestFit="1" customWidth="1"/>
    <col min="13831" max="13834" width="13" style="687" bestFit="1" customWidth="1"/>
    <col min="13835" max="13838" width="12.88671875" style="687" bestFit="1" customWidth="1"/>
    <col min="13839" max="13839" width="16.5546875" style="687" customWidth="1"/>
    <col min="13840" max="14080" width="13" style="687"/>
    <col min="14081" max="14081" width="21.109375" style="687" bestFit="1" customWidth="1"/>
    <col min="14082" max="14082" width="30.33203125" style="687" bestFit="1" customWidth="1"/>
    <col min="14083" max="14084" width="13" style="687" bestFit="1" customWidth="1"/>
    <col min="14085" max="14086" width="12.88671875" style="687" bestFit="1" customWidth="1"/>
    <col min="14087" max="14090" width="13" style="687" bestFit="1" customWidth="1"/>
    <col min="14091" max="14094" width="12.88671875" style="687" bestFit="1" customWidth="1"/>
    <col min="14095" max="14095" width="16.5546875" style="687" customWidth="1"/>
    <col min="14096" max="14336" width="13" style="687"/>
    <col min="14337" max="14337" width="21.109375" style="687" bestFit="1" customWidth="1"/>
    <col min="14338" max="14338" width="30.33203125" style="687" bestFit="1" customWidth="1"/>
    <col min="14339" max="14340" width="13" style="687" bestFit="1" customWidth="1"/>
    <col min="14341" max="14342" width="12.88671875" style="687" bestFit="1" customWidth="1"/>
    <col min="14343" max="14346" width="13" style="687" bestFit="1" customWidth="1"/>
    <col min="14347" max="14350" width="12.88671875" style="687" bestFit="1" customWidth="1"/>
    <col min="14351" max="14351" width="16.5546875" style="687" customWidth="1"/>
    <col min="14352" max="14592" width="13" style="687"/>
    <col min="14593" max="14593" width="21.109375" style="687" bestFit="1" customWidth="1"/>
    <col min="14594" max="14594" width="30.33203125" style="687" bestFit="1" customWidth="1"/>
    <col min="14595" max="14596" width="13" style="687" bestFit="1" customWidth="1"/>
    <col min="14597" max="14598" width="12.88671875" style="687" bestFit="1" customWidth="1"/>
    <col min="14599" max="14602" width="13" style="687" bestFit="1" customWidth="1"/>
    <col min="14603" max="14606" width="12.88671875" style="687" bestFit="1" customWidth="1"/>
    <col min="14607" max="14607" width="16.5546875" style="687" customWidth="1"/>
    <col min="14608" max="14848" width="13" style="687"/>
    <col min="14849" max="14849" width="21.109375" style="687" bestFit="1" customWidth="1"/>
    <col min="14850" max="14850" width="30.33203125" style="687" bestFit="1" customWidth="1"/>
    <col min="14851" max="14852" width="13" style="687" bestFit="1" customWidth="1"/>
    <col min="14853" max="14854" width="12.88671875" style="687" bestFit="1" customWidth="1"/>
    <col min="14855" max="14858" width="13" style="687" bestFit="1" customWidth="1"/>
    <col min="14859" max="14862" width="12.88671875" style="687" bestFit="1" customWidth="1"/>
    <col min="14863" max="14863" width="16.5546875" style="687" customWidth="1"/>
    <col min="14864" max="15104" width="13" style="687"/>
    <col min="15105" max="15105" width="21.109375" style="687" bestFit="1" customWidth="1"/>
    <col min="15106" max="15106" width="30.33203125" style="687" bestFit="1" customWidth="1"/>
    <col min="15107" max="15108" width="13" style="687" bestFit="1" customWidth="1"/>
    <col min="15109" max="15110" width="12.88671875" style="687" bestFit="1" customWidth="1"/>
    <col min="15111" max="15114" width="13" style="687" bestFit="1" customWidth="1"/>
    <col min="15115" max="15118" width="12.88671875" style="687" bestFit="1" customWidth="1"/>
    <col min="15119" max="15119" width="16.5546875" style="687" customWidth="1"/>
    <col min="15120" max="15360" width="13" style="687"/>
    <col min="15361" max="15361" width="21.109375" style="687" bestFit="1" customWidth="1"/>
    <col min="15362" max="15362" width="30.33203125" style="687" bestFit="1" customWidth="1"/>
    <col min="15363" max="15364" width="13" style="687" bestFit="1" customWidth="1"/>
    <col min="15365" max="15366" width="12.88671875" style="687" bestFit="1" customWidth="1"/>
    <col min="15367" max="15370" width="13" style="687" bestFit="1" customWidth="1"/>
    <col min="15371" max="15374" width="12.88671875" style="687" bestFit="1" customWidth="1"/>
    <col min="15375" max="15375" width="16.5546875" style="687" customWidth="1"/>
    <col min="15376" max="15616" width="13" style="687"/>
    <col min="15617" max="15617" width="21.109375" style="687" bestFit="1" customWidth="1"/>
    <col min="15618" max="15618" width="30.33203125" style="687" bestFit="1" customWidth="1"/>
    <col min="15619" max="15620" width="13" style="687" bestFit="1" customWidth="1"/>
    <col min="15621" max="15622" width="12.88671875" style="687" bestFit="1" customWidth="1"/>
    <col min="15623" max="15626" width="13" style="687" bestFit="1" customWidth="1"/>
    <col min="15627" max="15630" width="12.88671875" style="687" bestFit="1" customWidth="1"/>
    <col min="15631" max="15631" width="16.5546875" style="687" customWidth="1"/>
    <col min="15632" max="15872" width="13" style="687"/>
    <col min="15873" max="15873" width="21.109375" style="687" bestFit="1" customWidth="1"/>
    <col min="15874" max="15874" width="30.33203125" style="687" bestFit="1" customWidth="1"/>
    <col min="15875" max="15876" width="13" style="687" bestFit="1" customWidth="1"/>
    <col min="15877" max="15878" width="12.88671875" style="687" bestFit="1" customWidth="1"/>
    <col min="15879" max="15882" width="13" style="687" bestFit="1" customWidth="1"/>
    <col min="15883" max="15886" width="12.88671875" style="687" bestFit="1" customWidth="1"/>
    <col min="15887" max="15887" width="16.5546875" style="687" customWidth="1"/>
    <col min="15888" max="16128" width="13" style="687"/>
    <col min="16129" max="16129" width="21.109375" style="687" bestFit="1" customWidth="1"/>
    <col min="16130" max="16130" width="30.33203125" style="687" bestFit="1" customWidth="1"/>
    <col min="16131" max="16132" width="13" style="687" bestFit="1" customWidth="1"/>
    <col min="16133" max="16134" width="12.88671875" style="687" bestFit="1" customWidth="1"/>
    <col min="16135" max="16138" width="13" style="687" bestFit="1" customWidth="1"/>
    <col min="16139" max="16142" width="12.88671875" style="687" bestFit="1" customWidth="1"/>
    <col min="16143" max="16143" width="16.5546875" style="687" customWidth="1"/>
    <col min="16144" max="16384" width="13" style="687"/>
  </cols>
  <sheetData>
    <row r="1" spans="1:16" ht="24.9" customHeight="1" thickBot="1">
      <c r="A1" s="889" t="s">
        <v>135</v>
      </c>
      <c r="B1" s="890"/>
      <c r="C1" s="890"/>
      <c r="D1" s="890"/>
      <c r="E1" s="890"/>
      <c r="F1" s="890"/>
      <c r="G1" s="890"/>
      <c r="H1" s="890"/>
      <c r="I1" s="890"/>
      <c r="J1" s="890"/>
      <c r="K1" s="890"/>
      <c r="L1" s="890"/>
      <c r="M1" s="890"/>
      <c r="N1" s="890"/>
      <c r="O1" s="891"/>
    </row>
    <row r="2" spans="1:16">
      <c r="A2" s="892" t="s">
        <v>47</v>
      </c>
      <c r="B2" s="886" t="s">
        <v>136</v>
      </c>
      <c r="C2" s="688" t="s">
        <v>137</v>
      </c>
      <c r="D2" s="688" t="s">
        <v>138</v>
      </c>
      <c r="E2" s="688" t="s">
        <v>139</v>
      </c>
      <c r="F2" s="688" t="s">
        <v>140</v>
      </c>
      <c r="G2" s="688" t="s">
        <v>141</v>
      </c>
      <c r="H2" s="688" t="s">
        <v>142</v>
      </c>
      <c r="I2" s="688" t="s">
        <v>143</v>
      </c>
      <c r="J2" s="688" t="s">
        <v>144</v>
      </c>
      <c r="K2" s="688" t="s">
        <v>145</v>
      </c>
      <c r="L2" s="688" t="s">
        <v>146</v>
      </c>
      <c r="M2" s="688" t="s">
        <v>147</v>
      </c>
      <c r="N2" s="688" t="s">
        <v>148</v>
      </c>
      <c r="O2" s="689" t="s">
        <v>16</v>
      </c>
    </row>
    <row r="3" spans="1:16" ht="13.8" thickBot="1">
      <c r="A3" s="893"/>
      <c r="B3" s="887"/>
      <c r="C3" s="690" t="s">
        <v>149</v>
      </c>
      <c r="D3" s="690" t="s">
        <v>149</v>
      </c>
      <c r="E3" s="690" t="s">
        <v>149</v>
      </c>
      <c r="F3" s="690" t="s">
        <v>149</v>
      </c>
      <c r="G3" s="690" t="s">
        <v>149</v>
      </c>
      <c r="H3" s="690" t="s">
        <v>149</v>
      </c>
      <c r="I3" s="690" t="s">
        <v>149</v>
      </c>
      <c r="J3" s="690" t="s">
        <v>149</v>
      </c>
      <c r="K3" s="690" t="s">
        <v>149</v>
      </c>
      <c r="L3" s="690" t="s">
        <v>149</v>
      </c>
      <c r="M3" s="690" t="s">
        <v>149</v>
      </c>
      <c r="N3" s="690" t="s">
        <v>149</v>
      </c>
      <c r="O3" s="691" t="s">
        <v>149</v>
      </c>
    </row>
    <row r="4" spans="1:16" ht="13.8" thickBot="1">
      <c r="A4" s="888" t="s">
        <v>128</v>
      </c>
      <c r="B4" s="692" t="s">
        <v>51</v>
      </c>
      <c r="C4" s="693">
        <v>145.40904761904758</v>
      </c>
      <c r="D4" s="693">
        <v>140.46380952380954</v>
      </c>
      <c r="E4" s="693">
        <v>135.79619047619045</v>
      </c>
      <c r="F4" s="693">
        <v>118.41952380952378</v>
      </c>
      <c r="G4" s="694">
        <v>107.70090909090909</v>
      </c>
      <c r="H4" s="694">
        <v>106.54136363636366</v>
      </c>
      <c r="I4" s="694">
        <v>104.10136363636364</v>
      </c>
      <c r="J4" s="694"/>
      <c r="K4" s="694"/>
      <c r="L4" s="694"/>
      <c r="M4" s="694"/>
      <c r="N4" s="694"/>
      <c r="O4" s="695">
        <v>122.78</v>
      </c>
      <c r="P4" s="696"/>
    </row>
    <row r="5" spans="1:16" ht="13.8" thickBot="1">
      <c r="A5" s="882"/>
      <c r="B5" s="697" t="s">
        <v>52</v>
      </c>
      <c r="C5" s="698">
        <v>166.86250000000001</v>
      </c>
      <c r="D5" s="698">
        <v>167.785</v>
      </c>
      <c r="E5" s="698">
        <v>158.76999999999998</v>
      </c>
      <c r="F5" s="698">
        <v>141.57</v>
      </c>
      <c r="G5" s="699">
        <v>127.53444444444443</v>
      </c>
      <c r="H5" s="699">
        <v>128.62777777777779</v>
      </c>
      <c r="I5" s="699">
        <v>126.57000000000001</v>
      </c>
      <c r="J5" s="699"/>
      <c r="K5" s="699"/>
      <c r="L5" s="699"/>
      <c r="M5" s="699"/>
      <c r="N5" s="699"/>
      <c r="O5" s="700">
        <v>144.46</v>
      </c>
      <c r="P5" s="696"/>
    </row>
    <row r="6" spans="1:16" ht="13.8" thickBot="1">
      <c r="A6" s="882"/>
      <c r="B6" s="697" t="s">
        <v>53</v>
      </c>
      <c r="C6" s="698">
        <v>254.51066666666659</v>
      </c>
      <c r="D6" s="698">
        <v>273.04266666666666</v>
      </c>
      <c r="E6" s="698">
        <v>250.96466666666672</v>
      </c>
      <c r="F6" s="698">
        <v>212.95133333333337</v>
      </c>
      <c r="G6" s="699">
        <v>183.84133333333332</v>
      </c>
      <c r="H6" s="699">
        <v>176.25133333333329</v>
      </c>
      <c r="I6" s="699">
        <v>169.60066666666665</v>
      </c>
      <c r="J6" s="699"/>
      <c r="K6" s="699"/>
      <c r="L6" s="699"/>
      <c r="M6" s="699"/>
      <c r="N6" s="699"/>
      <c r="O6" s="700">
        <v>217.31</v>
      </c>
      <c r="P6" s="696"/>
    </row>
    <row r="7" spans="1:16" s="705" customFormat="1" ht="14.4" thickBot="1">
      <c r="A7" s="882"/>
      <c r="B7" s="701" t="s">
        <v>54</v>
      </c>
      <c r="C7" s="702">
        <v>186.50340909090912</v>
      </c>
      <c r="D7" s="702">
        <v>190.62863636363633</v>
      </c>
      <c r="E7" s="702">
        <v>179.23522727272729</v>
      </c>
      <c r="F7" s="702">
        <v>154.56022222222222</v>
      </c>
      <c r="G7" s="703">
        <v>136.40978260869565</v>
      </c>
      <c r="H7" s="703">
        <v>133.59413043478256</v>
      </c>
      <c r="I7" s="703">
        <v>129.8558695652174</v>
      </c>
      <c r="J7" s="703"/>
      <c r="K7" s="703"/>
      <c r="L7" s="703"/>
      <c r="M7" s="703"/>
      <c r="N7" s="703"/>
      <c r="O7" s="704">
        <v>157.84</v>
      </c>
      <c r="P7" s="696"/>
    </row>
    <row r="8" spans="1:16" ht="13.8" thickBot="1">
      <c r="A8" s="882" t="s">
        <v>55</v>
      </c>
      <c r="B8" s="697" t="s">
        <v>51</v>
      </c>
      <c r="C8" s="698">
        <v>124.45727272727272</v>
      </c>
      <c r="D8" s="698">
        <v>126.98681818181821</v>
      </c>
      <c r="E8" s="698">
        <v>128.60545454545453</v>
      </c>
      <c r="F8" s="698">
        <v>118.72363636363637</v>
      </c>
      <c r="G8" s="699">
        <v>118.30681818181816</v>
      </c>
      <c r="H8" s="699">
        <v>125.58636363636364</v>
      </c>
      <c r="I8" s="699">
        <v>136.82727272727274</v>
      </c>
      <c r="J8" s="699"/>
      <c r="K8" s="699"/>
      <c r="L8" s="699"/>
      <c r="M8" s="699"/>
      <c r="N8" s="699"/>
      <c r="O8" s="700">
        <v>125.64</v>
      </c>
      <c r="P8" s="696"/>
    </row>
    <row r="9" spans="1:16" ht="13.8" thickBot="1">
      <c r="A9" s="882"/>
      <c r="B9" s="697" t="s">
        <v>58</v>
      </c>
      <c r="C9" s="698">
        <v>137.88857142857142</v>
      </c>
      <c r="D9" s="698">
        <v>143.10285714285715</v>
      </c>
      <c r="E9" s="698">
        <v>144.11000000000004</v>
      </c>
      <c r="F9" s="698">
        <v>146.92857142857142</v>
      </c>
      <c r="G9" s="699">
        <v>134.45714285714286</v>
      </c>
      <c r="H9" s="699">
        <v>139.52142857142854</v>
      </c>
      <c r="I9" s="699">
        <v>151.48142857142855</v>
      </c>
      <c r="J9" s="699"/>
      <c r="K9" s="699"/>
      <c r="L9" s="699"/>
      <c r="M9" s="699"/>
      <c r="N9" s="699"/>
      <c r="O9" s="700">
        <v>142.5</v>
      </c>
      <c r="P9" s="696"/>
    </row>
    <row r="10" spans="1:16" s="705" customFormat="1" ht="14.4" thickBot="1">
      <c r="A10" s="882"/>
      <c r="B10" s="701" t="s">
        <v>54</v>
      </c>
      <c r="C10" s="702">
        <v>127.69931034482757</v>
      </c>
      <c r="D10" s="702">
        <v>130.87689655172414</v>
      </c>
      <c r="E10" s="702">
        <v>132.34793103448274</v>
      </c>
      <c r="F10" s="702">
        <v>125.53172413793099</v>
      </c>
      <c r="G10" s="703">
        <v>122.20517241379309</v>
      </c>
      <c r="H10" s="703">
        <v>128.94999999999999</v>
      </c>
      <c r="I10" s="703">
        <v>140.36448275862068</v>
      </c>
      <c r="J10" s="703"/>
      <c r="K10" s="703"/>
      <c r="L10" s="703"/>
      <c r="M10" s="703"/>
      <c r="N10" s="703"/>
      <c r="O10" s="704">
        <v>129.71</v>
      </c>
      <c r="P10" s="696"/>
    </row>
    <row r="11" spans="1:16" ht="13.8" thickBot="1">
      <c r="A11" s="882" t="s">
        <v>56</v>
      </c>
      <c r="B11" s="697" t="s">
        <v>51</v>
      </c>
      <c r="C11" s="698">
        <v>98.773333333333326</v>
      </c>
      <c r="D11" s="698">
        <v>92.248333333333335</v>
      </c>
      <c r="E11" s="698">
        <v>94.258333333333326</v>
      </c>
      <c r="F11" s="698">
        <v>89.748000000000005</v>
      </c>
      <c r="G11" s="699">
        <v>106.16200000000001</v>
      </c>
      <c r="H11" s="699">
        <v>99.445999999999998</v>
      </c>
      <c r="I11" s="699">
        <v>99.383999999999986</v>
      </c>
      <c r="J11" s="699"/>
      <c r="K11" s="699"/>
      <c r="L11" s="699"/>
      <c r="M11" s="699"/>
      <c r="N11" s="699"/>
      <c r="O11" s="700">
        <v>95.24</v>
      </c>
      <c r="P11" s="696"/>
    </row>
    <row r="12" spans="1:16" ht="13.8" thickBot="1">
      <c r="A12" s="882"/>
      <c r="B12" s="697" t="s">
        <v>52</v>
      </c>
      <c r="C12" s="698">
        <v>310.76599999999996</v>
      </c>
      <c r="D12" s="698">
        <v>302.98199999999997</v>
      </c>
      <c r="E12" s="698">
        <v>350.04200000000003</v>
      </c>
      <c r="F12" s="698">
        <v>283.03599999999994</v>
      </c>
      <c r="G12" s="699">
        <v>262.05</v>
      </c>
      <c r="H12" s="699">
        <v>274.62</v>
      </c>
      <c r="I12" s="699">
        <v>227.34200000000001</v>
      </c>
      <c r="J12" s="699"/>
      <c r="K12" s="699"/>
      <c r="L12" s="699"/>
      <c r="M12" s="699"/>
      <c r="N12" s="699"/>
      <c r="O12" s="700">
        <v>287.26</v>
      </c>
      <c r="P12" s="696"/>
    </row>
    <row r="13" spans="1:16" ht="13.8" thickBot="1">
      <c r="A13" s="882"/>
      <c r="B13" s="697" t="s">
        <v>53</v>
      </c>
      <c r="C13" s="698">
        <v>230.92999999999998</v>
      </c>
      <c r="D13" s="698">
        <v>254.36333333333334</v>
      </c>
      <c r="E13" s="698">
        <v>249.63000000000002</v>
      </c>
      <c r="F13" s="698">
        <v>207.5566666666667</v>
      </c>
      <c r="G13" s="699">
        <v>169.40666666666667</v>
      </c>
      <c r="H13" s="699">
        <v>175.37</v>
      </c>
      <c r="I13" s="699">
        <v>172.25333333333333</v>
      </c>
      <c r="J13" s="699"/>
      <c r="K13" s="699"/>
      <c r="L13" s="699"/>
      <c r="M13" s="699"/>
      <c r="N13" s="699"/>
      <c r="O13" s="700">
        <v>208.5</v>
      </c>
      <c r="P13" s="696"/>
    </row>
    <row r="14" spans="1:16" s="705" customFormat="1" ht="14.4" thickBot="1">
      <c r="A14" s="882"/>
      <c r="B14" s="701" t="s">
        <v>54</v>
      </c>
      <c r="C14" s="702">
        <v>202.80428571428575</v>
      </c>
      <c r="D14" s="702">
        <v>202.24928571428566</v>
      </c>
      <c r="E14" s="702">
        <v>218.90357142857147</v>
      </c>
      <c r="F14" s="702">
        <v>191.2761538461539</v>
      </c>
      <c r="G14" s="703">
        <v>180.71384615384613</v>
      </c>
      <c r="H14" s="703">
        <v>184.34153846153842</v>
      </c>
      <c r="I14" s="703">
        <v>165.41461538461539</v>
      </c>
      <c r="J14" s="703"/>
      <c r="K14" s="703"/>
      <c r="L14" s="703"/>
      <c r="M14" s="703"/>
      <c r="N14" s="703"/>
      <c r="O14" s="704">
        <v>188.09</v>
      </c>
      <c r="P14" s="696"/>
    </row>
    <row r="15" spans="1:16" ht="13.8" thickBot="1">
      <c r="A15" s="882" t="s">
        <v>57</v>
      </c>
      <c r="B15" s="697" t="s">
        <v>51</v>
      </c>
      <c r="C15" s="698">
        <v>95.655714285714268</v>
      </c>
      <c r="D15" s="698">
        <v>95.195714285714303</v>
      </c>
      <c r="E15" s="698">
        <v>94.448571428571427</v>
      </c>
      <c r="F15" s="698">
        <v>90.46</v>
      </c>
      <c r="G15" s="699">
        <v>99.371428571428581</v>
      </c>
      <c r="H15" s="699">
        <v>101.96142857142857</v>
      </c>
      <c r="I15" s="699">
        <v>100.33571428571429</v>
      </c>
      <c r="J15" s="699"/>
      <c r="K15" s="699"/>
      <c r="L15" s="699"/>
      <c r="M15" s="699"/>
      <c r="N15" s="699"/>
      <c r="O15" s="700">
        <v>96.78</v>
      </c>
      <c r="P15" s="696"/>
    </row>
    <row r="16" spans="1:16" ht="13.8" thickBot="1">
      <c r="A16" s="882"/>
      <c r="B16" s="697" t="s">
        <v>58</v>
      </c>
      <c r="C16" s="698">
        <v>126.54499999999999</v>
      </c>
      <c r="D16" s="698">
        <v>124.39750000000001</v>
      </c>
      <c r="E16" s="698">
        <v>123.34</v>
      </c>
      <c r="F16" s="698">
        <v>121.57</v>
      </c>
      <c r="G16" s="699">
        <v>121.1075</v>
      </c>
      <c r="H16" s="699">
        <v>119.84</v>
      </c>
      <c r="I16" s="699">
        <v>126.185</v>
      </c>
      <c r="J16" s="699"/>
      <c r="K16" s="699"/>
      <c r="L16" s="699"/>
      <c r="M16" s="699"/>
      <c r="N16" s="699"/>
      <c r="O16" s="700">
        <v>123.28</v>
      </c>
      <c r="P16" s="696"/>
    </row>
    <row r="17" spans="1:16" s="705" customFormat="1" ht="14.4" thickBot="1">
      <c r="A17" s="882"/>
      <c r="B17" s="701" t="s">
        <v>54</v>
      </c>
      <c r="C17" s="702">
        <v>106.88818181818182</v>
      </c>
      <c r="D17" s="702">
        <v>105.81454545454545</v>
      </c>
      <c r="E17" s="702">
        <v>104.95454545454548</v>
      </c>
      <c r="F17" s="702">
        <v>101.77272727272727</v>
      </c>
      <c r="G17" s="703">
        <v>107.27545454545456</v>
      </c>
      <c r="H17" s="703">
        <v>108.46272727272726</v>
      </c>
      <c r="I17" s="703">
        <v>109.73545454545456</v>
      </c>
      <c r="J17" s="703"/>
      <c r="K17" s="703"/>
      <c r="L17" s="703"/>
      <c r="M17" s="703"/>
      <c r="N17" s="703"/>
      <c r="O17" s="704">
        <v>106.41</v>
      </c>
      <c r="P17" s="696"/>
    </row>
    <row r="18" spans="1:16" ht="13.8" thickBot="1">
      <c r="A18" s="882" t="s">
        <v>59</v>
      </c>
      <c r="B18" s="697" t="s">
        <v>51</v>
      </c>
      <c r="C18" s="698">
        <v>240.13199999999998</v>
      </c>
      <c r="D18" s="698">
        <v>230.488</v>
      </c>
      <c r="E18" s="698">
        <v>279.66800000000001</v>
      </c>
      <c r="F18" s="698">
        <v>230.61399999999998</v>
      </c>
      <c r="G18" s="699">
        <v>192.00400000000002</v>
      </c>
      <c r="H18" s="699">
        <v>160.60600000000002</v>
      </c>
      <c r="I18" s="699">
        <v>174.22800000000001</v>
      </c>
      <c r="J18" s="699"/>
      <c r="K18" s="699"/>
      <c r="L18" s="699"/>
      <c r="M18" s="699"/>
      <c r="N18" s="699"/>
      <c r="O18" s="700">
        <v>215.39</v>
      </c>
      <c r="P18" s="696"/>
    </row>
    <row r="19" spans="1:16" ht="13.8" thickBot="1">
      <c r="A19" s="882"/>
      <c r="B19" s="697" t="s">
        <v>52</v>
      </c>
      <c r="C19" s="698">
        <v>540.08249999999998</v>
      </c>
      <c r="D19" s="698">
        <v>548.07249999999999</v>
      </c>
      <c r="E19" s="698">
        <v>550.39499999999998</v>
      </c>
      <c r="F19" s="698">
        <v>385.59750000000003</v>
      </c>
      <c r="G19" s="699">
        <v>298.15000000000003</v>
      </c>
      <c r="H19" s="699">
        <v>291.71000000000004</v>
      </c>
      <c r="I19" s="699">
        <v>309.51249999999999</v>
      </c>
      <c r="J19" s="699"/>
      <c r="K19" s="699"/>
      <c r="L19" s="699"/>
      <c r="M19" s="699"/>
      <c r="N19" s="699"/>
      <c r="O19" s="700">
        <v>417.65</v>
      </c>
      <c r="P19" s="696"/>
    </row>
    <row r="20" spans="1:16" s="705" customFormat="1" ht="14.4" thickBot="1">
      <c r="A20" s="882"/>
      <c r="B20" s="701" t="s">
        <v>54</v>
      </c>
      <c r="C20" s="702">
        <v>373.44333333333338</v>
      </c>
      <c r="D20" s="702">
        <v>371.63666666666666</v>
      </c>
      <c r="E20" s="702">
        <v>399.99111111111114</v>
      </c>
      <c r="F20" s="702">
        <v>299.49555555555554</v>
      </c>
      <c r="G20" s="703">
        <v>239.17999999999998</v>
      </c>
      <c r="H20" s="703">
        <v>218.87444444444444</v>
      </c>
      <c r="I20" s="703">
        <v>234.35444444444445</v>
      </c>
      <c r="J20" s="703"/>
      <c r="K20" s="703"/>
      <c r="L20" s="703"/>
      <c r="M20" s="703"/>
      <c r="N20" s="703"/>
      <c r="O20" s="704">
        <v>305.27999999999997</v>
      </c>
      <c r="P20" s="696"/>
    </row>
    <row r="21" spans="1:16" s="709" customFormat="1" ht="16.8" thickBot="1">
      <c r="A21" s="894" t="s">
        <v>129</v>
      </c>
      <c r="B21" s="895"/>
      <c r="C21" s="706">
        <v>180.23785046728975</v>
      </c>
      <c r="D21" s="706">
        <v>182.46046728971959</v>
      </c>
      <c r="E21" s="706">
        <v>182.64962616822433</v>
      </c>
      <c r="F21" s="706">
        <v>157.91757009345795</v>
      </c>
      <c r="G21" s="707">
        <v>143.52527777777775</v>
      </c>
      <c r="H21" s="707">
        <v>143.00259259259258</v>
      </c>
      <c r="I21" s="707">
        <v>143.61675925925923</v>
      </c>
      <c r="J21" s="707"/>
      <c r="K21" s="707"/>
      <c r="L21" s="707"/>
      <c r="M21" s="707"/>
      <c r="N21" s="707"/>
      <c r="O21" s="708">
        <v>161.22999999999999</v>
      </c>
      <c r="P21" s="696"/>
    </row>
    <row r="22" spans="1:16" ht="15" customHeight="1" thickBot="1"/>
    <row r="23" spans="1:16" ht="16.8" thickBot="1">
      <c r="A23" s="711" t="s">
        <v>61</v>
      </c>
      <c r="B23" s="712" t="s">
        <v>54</v>
      </c>
      <c r="C23" s="713">
        <v>103.11</v>
      </c>
      <c r="D23" s="713">
        <v>100.12</v>
      </c>
      <c r="E23" s="713">
        <v>101.3</v>
      </c>
      <c r="F23" s="713">
        <v>96.59</v>
      </c>
      <c r="G23" s="713">
        <v>104.51</v>
      </c>
      <c r="H23" s="713">
        <v>105.81</v>
      </c>
      <c r="I23" s="713">
        <v>118.88</v>
      </c>
      <c r="J23" s="713"/>
      <c r="K23" s="713"/>
      <c r="L23" s="713"/>
      <c r="M23" s="713"/>
      <c r="N23" s="713"/>
      <c r="O23" s="714">
        <v>104.33</v>
      </c>
    </row>
    <row r="24" spans="1:16" ht="22.5" customHeight="1" thickBot="1"/>
    <row r="25" spans="1:16" ht="24.9" customHeight="1" thickBot="1">
      <c r="A25" s="889" t="s">
        <v>150</v>
      </c>
      <c r="B25" s="890"/>
      <c r="C25" s="890"/>
      <c r="D25" s="890"/>
      <c r="E25" s="890"/>
      <c r="F25" s="890"/>
      <c r="G25" s="890"/>
      <c r="H25" s="890"/>
      <c r="I25" s="890"/>
      <c r="J25" s="890"/>
      <c r="K25" s="890"/>
      <c r="L25" s="890"/>
      <c r="M25" s="890"/>
      <c r="N25" s="890"/>
      <c r="O25" s="891"/>
    </row>
    <row r="26" spans="1:16" ht="12.75" customHeight="1">
      <c r="A26" s="892" t="s">
        <v>47</v>
      </c>
      <c r="B26" s="886" t="s">
        <v>136</v>
      </c>
      <c r="C26" s="715" t="s">
        <v>151</v>
      </c>
      <c r="D26" s="715" t="s">
        <v>152</v>
      </c>
      <c r="E26" s="715" t="s">
        <v>153</v>
      </c>
      <c r="F26" s="715" t="s">
        <v>154</v>
      </c>
      <c r="G26" s="715" t="s">
        <v>155</v>
      </c>
      <c r="H26" s="715" t="s">
        <v>156</v>
      </c>
      <c r="I26" s="715" t="s">
        <v>157</v>
      </c>
      <c r="J26" s="715" t="s">
        <v>158</v>
      </c>
      <c r="K26" s="715" t="s">
        <v>159</v>
      </c>
      <c r="L26" s="715" t="s">
        <v>160</v>
      </c>
      <c r="M26" s="715" t="s">
        <v>161</v>
      </c>
      <c r="N26" s="715" t="s">
        <v>162</v>
      </c>
      <c r="O26" s="716" t="s">
        <v>16</v>
      </c>
    </row>
    <row r="27" spans="1:16" ht="13.8" thickBot="1">
      <c r="A27" s="893"/>
      <c r="B27" s="887"/>
      <c r="C27" s="690" t="s">
        <v>149</v>
      </c>
      <c r="D27" s="690" t="s">
        <v>149</v>
      </c>
      <c r="E27" s="690" t="s">
        <v>149</v>
      </c>
      <c r="F27" s="690" t="s">
        <v>149</v>
      </c>
      <c r="G27" s="690" t="s">
        <v>149</v>
      </c>
      <c r="H27" s="690" t="s">
        <v>149</v>
      </c>
      <c r="I27" s="690" t="s">
        <v>149</v>
      </c>
      <c r="J27" s="690" t="s">
        <v>149</v>
      </c>
      <c r="K27" s="690" t="s">
        <v>149</v>
      </c>
      <c r="L27" s="690" t="s">
        <v>149</v>
      </c>
      <c r="M27" s="690" t="s">
        <v>149</v>
      </c>
      <c r="N27" s="690" t="s">
        <v>149</v>
      </c>
      <c r="O27" s="691" t="s">
        <v>149</v>
      </c>
    </row>
    <row r="28" spans="1:16" ht="12.75" customHeight="1" thickBot="1">
      <c r="A28" s="888" t="s">
        <v>128</v>
      </c>
      <c r="B28" s="692" t="s">
        <v>51</v>
      </c>
      <c r="C28" s="693">
        <v>137.94599999999997</v>
      </c>
      <c r="D28" s="693">
        <v>138.02900000000002</v>
      </c>
      <c r="E28" s="693">
        <v>133.88149999999999</v>
      </c>
      <c r="F28" s="693">
        <v>123.75849999999998</v>
      </c>
      <c r="G28" s="693">
        <v>110.31863636363637</v>
      </c>
      <c r="H28" s="693">
        <v>104.5931818181818</v>
      </c>
      <c r="I28" s="693">
        <v>106.69090909090906</v>
      </c>
      <c r="J28" s="693"/>
      <c r="K28" s="693"/>
      <c r="L28" s="693"/>
      <c r="M28" s="693"/>
      <c r="N28" s="693"/>
      <c r="O28" s="695">
        <v>120.97</v>
      </c>
    </row>
    <row r="29" spans="1:16" ht="13.8" thickBot="1">
      <c r="A29" s="882"/>
      <c r="B29" s="697" t="s">
        <v>52</v>
      </c>
      <c r="C29" s="698">
        <v>149.76428571428571</v>
      </c>
      <c r="D29" s="698">
        <v>157.90142857142857</v>
      </c>
      <c r="E29" s="698">
        <v>156.27500000000001</v>
      </c>
      <c r="F29" s="698">
        <v>137.30250000000001</v>
      </c>
      <c r="G29" s="698">
        <v>128.69749999999999</v>
      </c>
      <c r="H29" s="698">
        <v>127.37875000000001</v>
      </c>
      <c r="I29" s="698">
        <v>133.85285714285715</v>
      </c>
      <c r="J29" s="698"/>
      <c r="K29" s="698"/>
      <c r="L29" s="698"/>
      <c r="M29" s="698"/>
      <c r="N29" s="698"/>
      <c r="O29" s="700">
        <v>141.44999999999999</v>
      </c>
    </row>
    <row r="30" spans="1:16" ht="13.8" thickBot="1">
      <c r="A30" s="882"/>
      <c r="B30" s="697" t="s">
        <v>53</v>
      </c>
      <c r="C30" s="698">
        <v>232.82333333333332</v>
      </c>
      <c r="D30" s="698">
        <v>251.46266666666668</v>
      </c>
      <c r="E30" s="698">
        <v>245.75133333333329</v>
      </c>
      <c r="F30" s="698">
        <v>209.95800000000003</v>
      </c>
      <c r="G30" s="698">
        <v>196.01733333333331</v>
      </c>
      <c r="H30" s="698">
        <v>185.82600000000002</v>
      </c>
      <c r="I30" s="698">
        <v>189.36733333333328</v>
      </c>
      <c r="J30" s="698"/>
      <c r="K30" s="698"/>
      <c r="L30" s="698"/>
      <c r="M30" s="698"/>
      <c r="N30" s="698"/>
      <c r="O30" s="700">
        <v>215.82</v>
      </c>
    </row>
    <row r="31" spans="1:16" ht="14.4" thickBot="1">
      <c r="A31" s="882"/>
      <c r="B31" s="701" t="s">
        <v>54</v>
      </c>
      <c r="C31" s="702">
        <v>173.80047619047613</v>
      </c>
      <c r="D31" s="702">
        <v>181.85309523809514</v>
      </c>
      <c r="E31" s="702">
        <v>177.07209302325583</v>
      </c>
      <c r="F31" s="702">
        <v>156.34790697674416</v>
      </c>
      <c r="G31" s="702">
        <v>142.15222222222224</v>
      </c>
      <c r="H31" s="702">
        <v>135.72155555555554</v>
      </c>
      <c r="I31" s="702">
        <v>139.19727272727266</v>
      </c>
      <c r="J31" s="702"/>
      <c r="K31" s="702"/>
      <c r="L31" s="702"/>
      <c r="M31" s="702"/>
      <c r="N31" s="702"/>
      <c r="O31" s="704">
        <v>157.52000000000001</v>
      </c>
    </row>
    <row r="32" spans="1:16" ht="13.8" thickBot="1">
      <c r="A32" s="882" t="s">
        <v>55</v>
      </c>
      <c r="B32" s="697" t="s">
        <v>51</v>
      </c>
      <c r="C32" s="698">
        <v>121.49136363636363</v>
      </c>
      <c r="D32" s="698">
        <v>118.86181818181818</v>
      </c>
      <c r="E32" s="698">
        <v>122.85636363636367</v>
      </c>
      <c r="F32" s="698">
        <v>119.31772727272727</v>
      </c>
      <c r="G32" s="698">
        <v>115.63454545454543</v>
      </c>
      <c r="H32" s="698">
        <v>117.85636363636364</v>
      </c>
      <c r="I32" s="698">
        <v>128.29090909090914</v>
      </c>
      <c r="J32" s="698"/>
      <c r="K32" s="698"/>
      <c r="L32" s="698"/>
      <c r="M32" s="698"/>
      <c r="N32" s="698"/>
      <c r="O32" s="700">
        <v>120.62</v>
      </c>
    </row>
    <row r="33" spans="1:15" ht="13.8" thickBot="1">
      <c r="A33" s="882"/>
      <c r="B33" s="697" t="s">
        <v>58</v>
      </c>
      <c r="C33" s="698">
        <v>142.53285714285715</v>
      </c>
      <c r="D33" s="698">
        <v>142.49714285714285</v>
      </c>
      <c r="E33" s="698">
        <v>140.80714285714285</v>
      </c>
      <c r="F33" s="698">
        <v>141.49</v>
      </c>
      <c r="G33" s="698">
        <v>133.5757142857143</v>
      </c>
      <c r="H33" s="698">
        <v>139.79428571428573</v>
      </c>
      <c r="I33" s="698">
        <v>151.13857142857142</v>
      </c>
      <c r="J33" s="698"/>
      <c r="K33" s="698"/>
      <c r="L33" s="698"/>
      <c r="M33" s="698"/>
      <c r="N33" s="698"/>
      <c r="O33" s="700">
        <v>141.69</v>
      </c>
    </row>
    <row r="34" spans="1:15" ht="14.4" thickBot="1">
      <c r="A34" s="882"/>
      <c r="B34" s="701" t="s">
        <v>54</v>
      </c>
      <c r="C34" s="702">
        <v>126.57034482758621</v>
      </c>
      <c r="D34" s="702">
        <v>124.56689655172416</v>
      </c>
      <c r="E34" s="702">
        <v>127.18931034482758</v>
      </c>
      <c r="F34" s="702">
        <v>124.66965517241383</v>
      </c>
      <c r="G34" s="702">
        <v>119.96517241379311</v>
      </c>
      <c r="H34" s="702">
        <v>123.15172413793105</v>
      </c>
      <c r="I34" s="702">
        <v>133.80586206896552</v>
      </c>
      <c r="J34" s="702"/>
      <c r="K34" s="702"/>
      <c r="L34" s="702"/>
      <c r="M34" s="702"/>
      <c r="N34" s="702"/>
      <c r="O34" s="704">
        <v>125.7</v>
      </c>
    </row>
    <row r="35" spans="1:15" ht="13.8" thickBot="1">
      <c r="A35" s="882" t="s">
        <v>56</v>
      </c>
      <c r="B35" s="697" t="s">
        <v>51</v>
      </c>
      <c r="C35" s="698">
        <v>82.323999999999998</v>
      </c>
      <c r="D35" s="698">
        <v>82.765999999999991</v>
      </c>
      <c r="E35" s="698">
        <v>88.326666666666654</v>
      </c>
      <c r="F35" s="698">
        <v>89.445000000000007</v>
      </c>
      <c r="G35" s="698">
        <v>100.16833333333334</v>
      </c>
      <c r="H35" s="698">
        <v>98.513333333333321</v>
      </c>
      <c r="I35" s="698">
        <v>90.82</v>
      </c>
      <c r="J35" s="698"/>
      <c r="K35" s="698"/>
      <c r="L35" s="698"/>
      <c r="M35" s="698"/>
      <c r="N35" s="698"/>
      <c r="O35" s="700">
        <v>91.68</v>
      </c>
    </row>
    <row r="36" spans="1:15" ht="13.8" thickBot="1">
      <c r="A36" s="882"/>
      <c r="B36" s="697" t="s">
        <v>52</v>
      </c>
      <c r="C36" s="698">
        <v>296.8</v>
      </c>
      <c r="D36" s="698">
        <v>322.90600000000006</v>
      </c>
      <c r="E36" s="698">
        <v>341.85800000000006</v>
      </c>
      <c r="F36" s="698">
        <v>286.35400000000004</v>
      </c>
      <c r="G36" s="698">
        <v>232.02600000000001</v>
      </c>
      <c r="H36" s="698">
        <v>233.67399999999998</v>
      </c>
      <c r="I36" s="698">
        <v>230.78000000000003</v>
      </c>
      <c r="J36" s="698"/>
      <c r="K36" s="698"/>
      <c r="L36" s="698"/>
      <c r="M36" s="698"/>
      <c r="N36" s="698"/>
      <c r="O36" s="700">
        <v>277.77</v>
      </c>
    </row>
    <row r="37" spans="1:15" ht="13.8" thickBot="1">
      <c r="A37" s="882"/>
      <c r="B37" s="697" t="s">
        <v>53</v>
      </c>
      <c r="C37" s="698">
        <v>228.94999999999996</v>
      </c>
      <c r="D37" s="698">
        <v>255.38333333333333</v>
      </c>
      <c r="E37" s="698">
        <v>239.74</v>
      </c>
      <c r="F37" s="698">
        <v>230.82000000000002</v>
      </c>
      <c r="G37" s="698">
        <v>177.85666666666665</v>
      </c>
      <c r="H37" s="698">
        <v>167.30333333333337</v>
      </c>
      <c r="I37" s="698">
        <v>176.04</v>
      </c>
      <c r="J37" s="698"/>
      <c r="K37" s="698"/>
      <c r="L37" s="698"/>
      <c r="M37" s="698"/>
      <c r="N37" s="698"/>
      <c r="O37" s="700">
        <v>210.87</v>
      </c>
    </row>
    <row r="38" spans="1:15" ht="14.4" thickBot="1">
      <c r="A38" s="882"/>
      <c r="B38" s="701" t="s">
        <v>54</v>
      </c>
      <c r="C38" s="702">
        <v>198.65153846153845</v>
      </c>
      <c r="D38" s="702">
        <v>214.96230769230775</v>
      </c>
      <c r="E38" s="702">
        <v>211.31928571428574</v>
      </c>
      <c r="F38" s="702">
        <v>190.06428571428572</v>
      </c>
      <c r="G38" s="702">
        <v>163.90785714285715</v>
      </c>
      <c r="H38" s="702">
        <v>161.52571428571426</v>
      </c>
      <c r="I38" s="702">
        <v>159.06714285714284</v>
      </c>
      <c r="J38" s="702"/>
      <c r="K38" s="702"/>
      <c r="L38" s="702"/>
      <c r="M38" s="702"/>
      <c r="N38" s="702"/>
      <c r="O38" s="704">
        <v>183.68</v>
      </c>
    </row>
    <row r="39" spans="1:15" ht="13.8" thickBot="1">
      <c r="A39" s="882" t="s">
        <v>57</v>
      </c>
      <c r="B39" s="697" t="s">
        <v>51</v>
      </c>
      <c r="C39" s="698">
        <v>99.71</v>
      </c>
      <c r="D39" s="698">
        <v>102.49142857142856</v>
      </c>
      <c r="E39" s="698">
        <v>104.04857142857142</v>
      </c>
      <c r="F39" s="698">
        <v>103.72428571428573</v>
      </c>
      <c r="G39" s="698">
        <v>93.795714285714297</v>
      </c>
      <c r="H39" s="698">
        <v>101.89142857142858</v>
      </c>
      <c r="I39" s="698">
        <v>99.59571428571428</v>
      </c>
      <c r="J39" s="698"/>
      <c r="K39" s="698"/>
      <c r="L39" s="698"/>
      <c r="M39" s="698"/>
      <c r="N39" s="698"/>
      <c r="O39" s="700">
        <v>99.44</v>
      </c>
    </row>
    <row r="40" spans="1:15" ht="13.8" thickBot="1">
      <c r="A40" s="882"/>
      <c r="B40" s="697" t="s">
        <v>58</v>
      </c>
      <c r="C40" s="698">
        <v>121.29249999999999</v>
      </c>
      <c r="D40" s="698">
        <v>125.125</v>
      </c>
      <c r="E40" s="698">
        <v>121.7825</v>
      </c>
      <c r="F40" s="698">
        <v>134.08500000000001</v>
      </c>
      <c r="G40" s="698">
        <v>120.9975</v>
      </c>
      <c r="H40" s="698">
        <v>123.0925</v>
      </c>
      <c r="I40" s="698">
        <v>115.27999999999999</v>
      </c>
      <c r="J40" s="698"/>
      <c r="K40" s="698"/>
      <c r="L40" s="698"/>
      <c r="M40" s="698"/>
      <c r="N40" s="698"/>
      <c r="O40" s="700">
        <v>123.09</v>
      </c>
    </row>
    <row r="41" spans="1:15" ht="14.4" thickBot="1">
      <c r="A41" s="882"/>
      <c r="B41" s="701" t="s">
        <v>54</v>
      </c>
      <c r="C41" s="702">
        <v>106.90416666666665</v>
      </c>
      <c r="D41" s="702">
        <v>110.72181818181819</v>
      </c>
      <c r="E41" s="702">
        <v>110.49727272727273</v>
      </c>
      <c r="F41" s="702">
        <v>114.76454545454546</v>
      </c>
      <c r="G41" s="702">
        <v>103.68727272727273</v>
      </c>
      <c r="H41" s="702">
        <v>109.60090909090908</v>
      </c>
      <c r="I41" s="702">
        <v>105.29909090909091</v>
      </c>
      <c r="J41" s="702"/>
      <c r="K41" s="702"/>
      <c r="L41" s="702"/>
      <c r="M41" s="702"/>
      <c r="N41" s="702"/>
      <c r="O41" s="704">
        <v>107.32</v>
      </c>
    </row>
    <row r="42" spans="1:15" ht="13.8" thickBot="1">
      <c r="A42" s="882" t="s">
        <v>59</v>
      </c>
      <c r="B42" s="697" t="s">
        <v>51</v>
      </c>
      <c r="C42" s="698">
        <v>259.02199999999999</v>
      </c>
      <c r="D42" s="698">
        <v>274.59399999999994</v>
      </c>
      <c r="E42" s="698">
        <v>234.05</v>
      </c>
      <c r="F42" s="698">
        <v>231.82</v>
      </c>
      <c r="G42" s="698">
        <v>121.974</v>
      </c>
      <c r="H42" s="698">
        <v>189.666</v>
      </c>
      <c r="I42" s="698">
        <v>204.13400000000001</v>
      </c>
      <c r="J42" s="698"/>
      <c r="K42" s="698"/>
      <c r="L42" s="698"/>
      <c r="M42" s="698"/>
      <c r="N42" s="698"/>
      <c r="O42" s="700">
        <v>216.47</v>
      </c>
    </row>
    <row r="43" spans="1:15" ht="13.8" thickBot="1">
      <c r="A43" s="882"/>
      <c r="B43" s="697" t="s">
        <v>52</v>
      </c>
      <c r="C43" s="698">
        <v>527.79250000000002</v>
      </c>
      <c r="D43" s="698">
        <v>634.85750000000007</v>
      </c>
      <c r="E43" s="698">
        <v>692.73</v>
      </c>
      <c r="F43" s="698">
        <v>452.97749999999996</v>
      </c>
      <c r="G43" s="698">
        <v>335.55500000000001</v>
      </c>
      <c r="H43" s="698">
        <v>339.59500000000003</v>
      </c>
      <c r="I43" s="698">
        <v>364.60249999999996</v>
      </c>
      <c r="J43" s="698"/>
      <c r="K43" s="698"/>
      <c r="L43" s="698"/>
      <c r="M43" s="698"/>
      <c r="N43" s="698"/>
      <c r="O43" s="700">
        <v>478.3</v>
      </c>
    </row>
    <row r="44" spans="1:15" ht="14.4" thickBot="1">
      <c r="A44" s="882"/>
      <c r="B44" s="701" t="s">
        <v>54</v>
      </c>
      <c r="C44" s="702">
        <v>378.4755555555555</v>
      </c>
      <c r="D44" s="702">
        <v>434.71111111111111</v>
      </c>
      <c r="E44" s="702">
        <v>437.90777777777777</v>
      </c>
      <c r="F44" s="702">
        <v>330.11222222222227</v>
      </c>
      <c r="G44" s="702">
        <v>216.89888888888891</v>
      </c>
      <c r="H44" s="702">
        <v>256.30111111111108</v>
      </c>
      <c r="I44" s="702">
        <v>275.45333333333332</v>
      </c>
      <c r="J44" s="702"/>
      <c r="K44" s="702"/>
      <c r="L44" s="702"/>
      <c r="M44" s="702"/>
      <c r="N44" s="702"/>
      <c r="O44" s="704">
        <v>332.84</v>
      </c>
    </row>
    <row r="45" spans="1:15" ht="16.8" thickBot="1">
      <c r="A45" s="894" t="s">
        <v>129</v>
      </c>
      <c r="B45" s="895"/>
      <c r="C45" s="706">
        <v>173.7310476190477</v>
      </c>
      <c r="D45" s="706">
        <v>184.37615384615384</v>
      </c>
      <c r="E45" s="706">
        <v>183.18584905660381</v>
      </c>
      <c r="F45" s="706">
        <v>162.57264150943391</v>
      </c>
      <c r="G45" s="706">
        <v>141.32592592592593</v>
      </c>
      <c r="H45" s="706">
        <v>143.07916666666668</v>
      </c>
      <c r="I45" s="706">
        <v>148.31177570093456</v>
      </c>
      <c r="J45" s="706"/>
      <c r="K45" s="706"/>
      <c r="L45" s="706"/>
      <c r="M45" s="706"/>
      <c r="N45" s="706"/>
      <c r="O45" s="708">
        <v>161.33000000000001</v>
      </c>
    </row>
    <row r="46" spans="1:15" ht="15" customHeight="1" thickBot="1"/>
    <row r="47" spans="1:15" ht="16.8" thickBot="1">
      <c r="A47" s="711" t="s">
        <v>61</v>
      </c>
      <c r="B47" s="712" t="s">
        <v>54</v>
      </c>
      <c r="C47" s="713">
        <v>97</v>
      </c>
      <c r="D47" s="713">
        <v>94.78</v>
      </c>
      <c r="E47" s="713">
        <v>94.46</v>
      </c>
      <c r="F47" s="713">
        <v>97.93</v>
      </c>
      <c r="G47" s="713">
        <v>96.97</v>
      </c>
      <c r="H47" s="713">
        <v>102.61</v>
      </c>
      <c r="I47" s="713">
        <v>109.27</v>
      </c>
      <c r="J47" s="713"/>
      <c r="K47" s="713"/>
      <c r="L47" s="713"/>
      <c r="M47" s="713"/>
      <c r="N47" s="713"/>
      <c r="O47" s="714">
        <v>99</v>
      </c>
    </row>
    <row r="48" spans="1:15" ht="22.5" customHeight="1" thickBot="1"/>
    <row r="49" spans="1:15" ht="24.9" customHeight="1" thickBot="1">
      <c r="A49" s="889" t="s">
        <v>163</v>
      </c>
      <c r="B49" s="890"/>
      <c r="C49" s="890"/>
      <c r="D49" s="890"/>
      <c r="E49" s="890"/>
      <c r="F49" s="890"/>
      <c r="G49" s="890"/>
      <c r="H49" s="890"/>
      <c r="I49" s="890"/>
      <c r="J49" s="890"/>
      <c r="K49" s="890"/>
      <c r="L49" s="890"/>
      <c r="M49" s="890"/>
      <c r="N49" s="890"/>
      <c r="O49" s="891"/>
    </row>
    <row r="50" spans="1:15" ht="12.75" customHeight="1">
      <c r="A50" s="892" t="s">
        <v>47</v>
      </c>
      <c r="B50" s="886" t="s">
        <v>136</v>
      </c>
      <c r="C50" s="886" t="s">
        <v>164</v>
      </c>
      <c r="D50" s="886" t="s">
        <v>165</v>
      </c>
      <c r="E50" s="886" t="s">
        <v>166</v>
      </c>
      <c r="F50" s="886" t="s">
        <v>167</v>
      </c>
      <c r="G50" s="886" t="s">
        <v>168</v>
      </c>
      <c r="H50" s="886" t="s">
        <v>169</v>
      </c>
      <c r="I50" s="886" t="s">
        <v>170</v>
      </c>
      <c r="J50" s="886" t="s">
        <v>171</v>
      </c>
      <c r="K50" s="886" t="s">
        <v>172</v>
      </c>
      <c r="L50" s="886" t="s">
        <v>173</v>
      </c>
      <c r="M50" s="886" t="s">
        <v>174</v>
      </c>
      <c r="N50" s="886" t="s">
        <v>175</v>
      </c>
      <c r="O50" s="689" t="s">
        <v>16</v>
      </c>
    </row>
    <row r="51" spans="1:15" ht="13.8" thickBot="1">
      <c r="A51" s="893"/>
      <c r="B51" s="887"/>
      <c r="C51" s="887"/>
      <c r="D51" s="887"/>
      <c r="E51" s="887"/>
      <c r="F51" s="887"/>
      <c r="G51" s="887"/>
      <c r="H51" s="887"/>
      <c r="I51" s="887"/>
      <c r="J51" s="887"/>
      <c r="K51" s="887"/>
      <c r="L51" s="887"/>
      <c r="M51" s="887"/>
      <c r="N51" s="887"/>
      <c r="O51" s="691" t="s">
        <v>176</v>
      </c>
    </row>
    <row r="52" spans="1:15" ht="13.8" thickBot="1">
      <c r="A52" s="888" t="s">
        <v>128</v>
      </c>
      <c r="B52" s="692" t="s">
        <v>51</v>
      </c>
      <c r="C52" s="717">
        <v>5.4101225255155032E-2</v>
      </c>
      <c r="D52" s="717">
        <v>1.7639840351009711E-2</v>
      </c>
      <c r="E52" s="717">
        <v>1.4301382014620827E-2</v>
      </c>
      <c r="F52" s="717">
        <v>-4.314027877257888E-2</v>
      </c>
      <c r="G52" s="717">
        <v>-2.3728785625110792E-2</v>
      </c>
      <c r="H52" s="717">
        <v>1.8626279307273085E-2</v>
      </c>
      <c r="I52" s="717">
        <v>-2.4271472392637682E-2</v>
      </c>
      <c r="J52" s="717"/>
      <c r="K52" s="717"/>
      <c r="L52" s="717"/>
      <c r="M52" s="717"/>
      <c r="N52" s="717"/>
      <c r="O52" s="718">
        <v>1.4962387368769136E-2</v>
      </c>
    </row>
    <row r="53" spans="1:15" ht="13.8" thickBot="1">
      <c r="A53" s="882"/>
      <c r="B53" s="697" t="s">
        <v>52</v>
      </c>
      <c r="C53" s="719">
        <v>0.11416750131158501</v>
      </c>
      <c r="D53" s="719">
        <v>6.2593299617301937E-2</v>
      </c>
      <c r="E53" s="719">
        <v>1.5965445528715254E-2</v>
      </c>
      <c r="F53" s="719">
        <v>3.108100726498049E-2</v>
      </c>
      <c r="G53" s="719">
        <v>-9.0371262499703477E-3</v>
      </c>
      <c r="H53" s="719">
        <v>9.8056212498378523E-3</v>
      </c>
      <c r="I53" s="719">
        <v>-5.4409426128904849E-2</v>
      </c>
      <c r="J53" s="719"/>
      <c r="K53" s="719"/>
      <c r="L53" s="719"/>
      <c r="M53" s="719"/>
      <c r="N53" s="719"/>
      <c r="O53" s="720">
        <v>2.1279604100388969E-2</v>
      </c>
    </row>
    <row r="54" spans="1:15" ht="13.8" thickBot="1">
      <c r="A54" s="882"/>
      <c r="B54" s="697" t="s">
        <v>53</v>
      </c>
      <c r="C54" s="721">
        <v>9.3149312067805079E-2</v>
      </c>
      <c r="D54" s="719">
        <v>8.5817908026108516E-2</v>
      </c>
      <c r="E54" s="719">
        <v>2.1213855740355798E-2</v>
      </c>
      <c r="F54" s="719">
        <v>1.425681961789186E-2</v>
      </c>
      <c r="G54" s="719">
        <v>-6.2116955643378421E-2</v>
      </c>
      <c r="H54" s="719">
        <v>-5.1524903224880958E-2</v>
      </c>
      <c r="I54" s="719">
        <v>-0.10438266367659309</v>
      </c>
      <c r="J54" s="719"/>
      <c r="K54" s="719"/>
      <c r="L54" s="719"/>
      <c r="M54" s="719"/>
      <c r="N54" s="719"/>
      <c r="O54" s="720">
        <v>6.9039013993142861E-3</v>
      </c>
    </row>
    <row r="55" spans="1:15" ht="14.4" thickBot="1">
      <c r="A55" s="882"/>
      <c r="B55" s="701" t="s">
        <v>54</v>
      </c>
      <c r="C55" s="722">
        <v>7.308917201418505E-2</v>
      </c>
      <c r="D55" s="722">
        <v>4.8256209849228175E-2</v>
      </c>
      <c r="E55" s="722">
        <v>1.2216121764525358E-2</v>
      </c>
      <c r="F55" s="722">
        <v>-1.1434017820192766E-2</v>
      </c>
      <c r="G55" s="722">
        <v>-4.0396411141217364E-2</v>
      </c>
      <c r="H55" s="722">
        <v>-1.5674924385184742E-2</v>
      </c>
      <c r="I55" s="722">
        <v>-6.7109096169992805E-2</v>
      </c>
      <c r="J55" s="722"/>
      <c r="K55" s="722"/>
      <c r="L55" s="722"/>
      <c r="M55" s="722"/>
      <c r="N55" s="722"/>
      <c r="O55" s="723">
        <v>2.0314880650075745E-3</v>
      </c>
    </row>
    <row r="56" spans="1:15" ht="13.8" thickBot="1">
      <c r="A56" s="882" t="s">
        <v>55</v>
      </c>
      <c r="B56" s="697" t="s">
        <v>51</v>
      </c>
      <c r="C56" s="719">
        <v>2.4412509680822828E-2</v>
      </c>
      <c r="D56" s="719">
        <v>6.8356686144338971E-2</v>
      </c>
      <c r="E56" s="719">
        <v>4.6795222802681273E-2</v>
      </c>
      <c r="F56" s="719">
        <v>-4.9790665869202094E-3</v>
      </c>
      <c r="G56" s="719">
        <v>2.310964008868064E-2</v>
      </c>
      <c r="H56" s="719">
        <v>6.5588312429613896E-2</v>
      </c>
      <c r="I56" s="719">
        <v>6.6539115646258223E-2</v>
      </c>
      <c r="J56" s="719"/>
      <c r="K56" s="719"/>
      <c r="L56" s="719"/>
      <c r="M56" s="719"/>
      <c r="N56" s="719"/>
      <c r="O56" s="720">
        <v>4.1618305421986371E-2</v>
      </c>
    </row>
    <row r="57" spans="1:15" ht="13.8" thickBot="1">
      <c r="A57" s="882"/>
      <c r="B57" s="697" t="s">
        <v>58</v>
      </c>
      <c r="C57" s="719">
        <v>-3.2583965601916454E-2</v>
      </c>
      <c r="D57" s="719">
        <v>4.25071179372027E-3</v>
      </c>
      <c r="E57" s="719">
        <v>2.3456602242175568E-2</v>
      </c>
      <c r="F57" s="719">
        <v>3.8437850226669075E-2</v>
      </c>
      <c r="G57" s="719">
        <v>6.5987187576868143E-3</v>
      </c>
      <c r="H57" s="719">
        <v>-1.9518476128191806E-3</v>
      </c>
      <c r="I57" s="719">
        <v>2.2684953259543201E-3</v>
      </c>
      <c r="J57" s="719"/>
      <c r="K57" s="719"/>
      <c r="L57" s="719"/>
      <c r="M57" s="719"/>
      <c r="N57" s="719"/>
      <c r="O57" s="720">
        <v>5.7167054838026836E-3</v>
      </c>
    </row>
    <row r="58" spans="1:15" ht="14.4" thickBot="1">
      <c r="A58" s="882"/>
      <c r="B58" s="701" t="s">
        <v>54</v>
      </c>
      <c r="C58" s="722">
        <v>8.9196684956434971E-3</v>
      </c>
      <c r="D58" s="722">
        <v>5.0655512617510501E-2</v>
      </c>
      <c r="E58" s="722">
        <v>4.0558602571784071E-2</v>
      </c>
      <c r="F58" s="722">
        <v>6.9148259400008431E-3</v>
      </c>
      <c r="G58" s="722">
        <v>1.8672085864000595E-2</v>
      </c>
      <c r="H58" s="722">
        <v>4.7082376659013006E-2</v>
      </c>
      <c r="I58" s="722">
        <v>4.9015944355821621E-2</v>
      </c>
      <c r="J58" s="722"/>
      <c r="K58" s="722"/>
      <c r="L58" s="722"/>
      <c r="M58" s="722"/>
      <c r="N58" s="722"/>
      <c r="O58" s="723">
        <v>3.1901352426412136E-2</v>
      </c>
    </row>
    <row r="59" spans="1:15" ht="13.8" thickBot="1">
      <c r="A59" s="882" t="s">
        <v>56</v>
      </c>
      <c r="B59" s="697" t="s">
        <v>51</v>
      </c>
      <c r="C59" s="719">
        <v>0.19981212445135474</v>
      </c>
      <c r="D59" s="719">
        <v>0.11456797879966828</v>
      </c>
      <c r="E59" s="719">
        <v>6.7156011774473612E-2</v>
      </c>
      <c r="F59" s="719">
        <v>3.3875565990273047E-3</v>
      </c>
      <c r="G59" s="719">
        <v>5.9835942829570249E-2</v>
      </c>
      <c r="H59" s="719">
        <v>9.4674155782636209E-3</v>
      </c>
      <c r="I59" s="719">
        <v>9.4296410482272552E-2</v>
      </c>
      <c r="J59" s="719"/>
      <c r="K59" s="719"/>
      <c r="L59" s="719"/>
      <c r="M59" s="719"/>
      <c r="N59" s="719"/>
      <c r="O59" s="720">
        <v>3.8830715532286078E-2</v>
      </c>
    </row>
    <row r="60" spans="1:15" ht="13.8" thickBot="1">
      <c r="A60" s="882"/>
      <c r="B60" s="697" t="s">
        <v>52</v>
      </c>
      <c r="C60" s="719">
        <v>4.7055256064689861E-2</v>
      </c>
      <c r="D60" s="719">
        <v>-6.1702167194168232E-2</v>
      </c>
      <c r="E60" s="719">
        <v>2.3939764463607602E-2</v>
      </c>
      <c r="F60" s="719">
        <v>-1.158705658031701E-2</v>
      </c>
      <c r="G60" s="719">
        <v>0.12939929145871584</v>
      </c>
      <c r="H60" s="719">
        <v>0.17522702568535664</v>
      </c>
      <c r="I60" s="719">
        <v>-1.4897304792443089E-2</v>
      </c>
      <c r="J60" s="719"/>
      <c r="K60" s="719"/>
      <c r="L60" s="719"/>
      <c r="M60" s="719"/>
      <c r="N60" s="719"/>
      <c r="O60" s="720">
        <v>3.416495661878536E-2</v>
      </c>
    </row>
    <row r="61" spans="1:15" ht="13.8" thickBot="1">
      <c r="A61" s="882"/>
      <c r="B61" s="697" t="s">
        <v>53</v>
      </c>
      <c r="C61" s="719">
        <v>8.6481764577419455E-3</v>
      </c>
      <c r="D61" s="719">
        <v>-3.9939959537948775E-3</v>
      </c>
      <c r="E61" s="719">
        <v>4.1253024109451968E-2</v>
      </c>
      <c r="F61" s="719">
        <v>-0.10078560494468988</v>
      </c>
      <c r="G61" s="719">
        <v>-4.7510167363232506E-2</v>
      </c>
      <c r="H61" s="719">
        <v>4.821581558446713E-2</v>
      </c>
      <c r="I61" s="719">
        <v>-2.1510262819056249E-2</v>
      </c>
      <c r="J61" s="719"/>
      <c r="K61" s="719"/>
      <c r="L61" s="719"/>
      <c r="M61" s="719"/>
      <c r="N61" s="719"/>
      <c r="O61" s="720">
        <v>-1.1239152084222529E-2</v>
      </c>
    </row>
    <row r="62" spans="1:15" ht="14.4" thickBot="1">
      <c r="A62" s="882"/>
      <c r="B62" s="701" t="s">
        <v>54</v>
      </c>
      <c r="C62" s="722">
        <v>2.090468206241116E-2</v>
      </c>
      <c r="D62" s="722">
        <v>-5.9140702919040208E-2</v>
      </c>
      <c r="E62" s="722">
        <v>3.5890172961023828E-2</v>
      </c>
      <c r="F62" s="722">
        <v>6.3760959999077799E-3</v>
      </c>
      <c r="G62" s="722">
        <v>0.10253315066123637</v>
      </c>
      <c r="H62" s="722">
        <v>0.14125196273991683</v>
      </c>
      <c r="I62" s="722">
        <v>3.9904359966867392E-2</v>
      </c>
      <c r="J62" s="722"/>
      <c r="K62" s="722"/>
      <c r="L62" s="722"/>
      <c r="M62" s="722"/>
      <c r="N62" s="722"/>
      <c r="O62" s="723">
        <v>2.4009146341463394E-2</v>
      </c>
    </row>
    <row r="63" spans="1:15" ht="13.8" thickBot="1">
      <c r="A63" s="882" t="s">
        <v>57</v>
      </c>
      <c r="B63" s="697" t="s">
        <v>51</v>
      </c>
      <c r="C63" s="719">
        <v>-4.0660773385675718E-2</v>
      </c>
      <c r="D63" s="719">
        <v>-7.1183652988402915E-2</v>
      </c>
      <c r="E63" s="719">
        <v>-9.2264601697009591E-2</v>
      </c>
      <c r="F63" s="719">
        <v>-0.1278802319335603</v>
      </c>
      <c r="G63" s="719">
        <v>5.9445299054175463E-2</v>
      </c>
      <c r="H63" s="719">
        <v>6.8700577645666565E-4</v>
      </c>
      <c r="I63" s="719">
        <v>7.4300385845633976E-3</v>
      </c>
      <c r="J63" s="719"/>
      <c r="K63" s="719"/>
      <c r="L63" s="719"/>
      <c r="M63" s="719"/>
      <c r="N63" s="719"/>
      <c r="O63" s="720">
        <v>-2.6749798873692644E-2</v>
      </c>
    </row>
    <row r="64" spans="1:15" ht="13.8" thickBot="1">
      <c r="A64" s="882"/>
      <c r="B64" s="697" t="s">
        <v>58</v>
      </c>
      <c r="C64" s="719">
        <v>4.3304408763938401E-2</v>
      </c>
      <c r="D64" s="719">
        <v>-5.8141858141857504E-3</v>
      </c>
      <c r="E64" s="719">
        <v>1.2789193849691086E-2</v>
      </c>
      <c r="F64" s="719">
        <v>-9.333631651564317E-2</v>
      </c>
      <c r="G64" s="719">
        <v>9.0910969234901076E-4</v>
      </c>
      <c r="H64" s="719">
        <v>-2.6423218311432441E-2</v>
      </c>
      <c r="I64" s="719">
        <v>9.4595766828591402E-2</v>
      </c>
      <c r="J64" s="719"/>
      <c r="K64" s="719"/>
      <c r="L64" s="719"/>
      <c r="M64" s="719"/>
      <c r="N64" s="719"/>
      <c r="O64" s="720">
        <v>1.5435859939881202E-3</v>
      </c>
    </row>
    <row r="65" spans="1:15" ht="14.4" thickBot="1">
      <c r="A65" s="882"/>
      <c r="B65" s="701" t="s">
        <v>54</v>
      </c>
      <c r="C65" s="722">
        <v>-1.4952502772577259E-4</v>
      </c>
      <c r="D65" s="722">
        <v>-4.4320738295811075E-2</v>
      </c>
      <c r="E65" s="722">
        <v>-5.0161665857651548E-2</v>
      </c>
      <c r="F65" s="722">
        <v>-0.11320410959989233</v>
      </c>
      <c r="G65" s="722">
        <v>3.460580767342377E-2</v>
      </c>
      <c r="H65" s="722">
        <v>-1.0384784465955015E-2</v>
      </c>
      <c r="I65" s="722">
        <v>4.2131072529332181E-2</v>
      </c>
      <c r="J65" s="722"/>
      <c r="K65" s="722"/>
      <c r="L65" s="722"/>
      <c r="M65" s="722"/>
      <c r="N65" s="722"/>
      <c r="O65" s="723">
        <v>-8.4793142005217727E-3</v>
      </c>
    </row>
    <row r="66" spans="1:15" ht="13.8" thickBot="1">
      <c r="A66" s="882" t="s">
        <v>59</v>
      </c>
      <c r="B66" s="697" t="s">
        <v>51</v>
      </c>
      <c r="C66" s="724">
        <v>-7.2928168263699675E-2</v>
      </c>
      <c r="D66" s="724">
        <v>-0.16062259189931297</v>
      </c>
      <c r="E66" s="724">
        <v>0.19490707113864555</v>
      </c>
      <c r="F66" s="724">
        <v>-5.2023121387283983E-3</v>
      </c>
      <c r="G66" s="724">
        <v>0.57413875088133548</v>
      </c>
      <c r="H66" s="724">
        <v>-0.15321670726434877</v>
      </c>
      <c r="I66" s="724">
        <v>-0.14650180763616058</v>
      </c>
      <c r="J66" s="724"/>
      <c r="K66" s="724"/>
      <c r="L66" s="724"/>
      <c r="M66" s="724"/>
      <c r="N66" s="724"/>
      <c r="O66" s="725">
        <v>-4.9891439922391673E-3</v>
      </c>
    </row>
    <row r="67" spans="1:15" ht="13.8" thickBot="1">
      <c r="A67" s="883"/>
      <c r="B67" s="726" t="s">
        <v>52</v>
      </c>
      <c r="C67" s="724">
        <v>2.3285666241941602E-2</v>
      </c>
      <c r="D67" s="724">
        <v>-0.13669996810307836</v>
      </c>
      <c r="E67" s="724">
        <v>-0.20546966350526183</v>
      </c>
      <c r="F67" s="724">
        <v>-0.14874911005513505</v>
      </c>
      <c r="G67" s="724">
        <v>-0.11147203886099141</v>
      </c>
      <c r="H67" s="724">
        <v>-0.14100619856004942</v>
      </c>
      <c r="I67" s="724">
        <v>-0.15109605666444959</v>
      </c>
      <c r="J67" s="724"/>
      <c r="K67" s="724"/>
      <c r="L67" s="724"/>
      <c r="M67" s="724"/>
      <c r="N67" s="724"/>
      <c r="O67" s="725">
        <v>-0.12680326155132768</v>
      </c>
    </row>
    <row r="68" spans="1:15" ht="14.4" thickBot="1">
      <c r="A68" s="883"/>
      <c r="B68" s="727" t="s">
        <v>54</v>
      </c>
      <c r="C68" s="728">
        <v>-1.3296029686343771E-2</v>
      </c>
      <c r="D68" s="728">
        <v>-0.14509508230242307</v>
      </c>
      <c r="E68" s="728">
        <v>-8.6585963051581047E-2</v>
      </c>
      <c r="F68" s="728">
        <v>-9.2746237811384191E-2</v>
      </c>
      <c r="G68" s="728">
        <v>0.10272579645405676</v>
      </c>
      <c r="H68" s="728">
        <v>-0.1460261584681212</v>
      </c>
      <c r="I68" s="728">
        <v>-0.14920454362102062</v>
      </c>
      <c r="J68" s="728"/>
      <c r="K68" s="728"/>
      <c r="L68" s="728"/>
      <c r="M68" s="728"/>
      <c r="N68" s="728"/>
      <c r="O68" s="729">
        <v>-8.2802547770700646E-2</v>
      </c>
    </row>
    <row r="69" spans="1:15" ht="16.8" thickBot="1">
      <c r="A69" s="884" t="s">
        <v>129</v>
      </c>
      <c r="B69" s="885"/>
      <c r="C69" s="730">
        <v>3.7453310374953648E-2</v>
      </c>
      <c r="D69" s="730">
        <v>-1.0390099351094662E-2</v>
      </c>
      <c r="E69" s="730">
        <v>-2.9272069384234647E-3</v>
      </c>
      <c r="F69" s="730">
        <v>-2.863379331697594E-2</v>
      </c>
      <c r="G69" s="730">
        <v>1.5562267414434464E-2</v>
      </c>
      <c r="H69" s="730">
        <v>-5.3518674911280347E-4</v>
      </c>
      <c r="I69" s="730">
        <v>-3.1656396934675431E-2</v>
      </c>
      <c r="J69" s="730"/>
      <c r="K69" s="730"/>
      <c r="L69" s="730"/>
      <c r="M69" s="730"/>
      <c r="N69" s="730"/>
      <c r="O69" s="731">
        <v>-6.1984751751083321E-4</v>
      </c>
    </row>
    <row r="70" spans="1:15" ht="15" customHeight="1" thickBot="1"/>
    <row r="71" spans="1:15" ht="16.8" thickBot="1">
      <c r="A71" s="711" t="s">
        <v>61</v>
      </c>
      <c r="B71" s="712" t="s">
        <v>54</v>
      </c>
      <c r="C71" s="732">
        <v>6.2989690721649477E-2</v>
      </c>
      <c r="D71" s="732">
        <v>5.634100021101502E-2</v>
      </c>
      <c r="E71" s="732">
        <v>7.2411602794833829E-2</v>
      </c>
      <c r="F71" s="732">
        <v>-1.3683243132850029E-2</v>
      </c>
      <c r="G71" s="732">
        <v>7.7756007012478146E-2</v>
      </c>
      <c r="H71" s="732">
        <v>3.1186044245200301E-2</v>
      </c>
      <c r="I71" s="732">
        <v>8.7947286537933558E-2</v>
      </c>
      <c r="J71" s="732"/>
      <c r="K71" s="732"/>
      <c r="L71" s="732"/>
      <c r="M71" s="732"/>
      <c r="N71" s="732"/>
      <c r="O71" s="733">
        <v>5.3838383838383824E-2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05" customWidth="1"/>
    <col min="2" max="2" width="26.109375" style="405" bestFit="1" customWidth="1"/>
    <col min="3" max="14" width="12.5546875" style="748" bestFit="1" customWidth="1"/>
    <col min="15" max="15" width="15.5546875" style="405" bestFit="1" customWidth="1"/>
    <col min="16" max="256" width="9.109375" style="405"/>
    <col min="257" max="257" width="15.88671875" style="405" customWidth="1"/>
    <col min="258" max="258" width="26.109375" style="405" bestFit="1" customWidth="1"/>
    <col min="259" max="270" width="12.5546875" style="405" bestFit="1" customWidth="1"/>
    <col min="271" max="271" width="15.5546875" style="405" bestFit="1" customWidth="1"/>
    <col min="272" max="512" width="9.109375" style="405"/>
    <col min="513" max="513" width="15.88671875" style="405" customWidth="1"/>
    <col min="514" max="514" width="26.109375" style="405" bestFit="1" customWidth="1"/>
    <col min="515" max="526" width="12.5546875" style="405" bestFit="1" customWidth="1"/>
    <col min="527" max="527" width="15.5546875" style="405" bestFit="1" customWidth="1"/>
    <col min="528" max="768" width="9.109375" style="405"/>
    <col min="769" max="769" width="15.88671875" style="405" customWidth="1"/>
    <col min="770" max="770" width="26.109375" style="405" bestFit="1" customWidth="1"/>
    <col min="771" max="782" width="12.5546875" style="405" bestFit="1" customWidth="1"/>
    <col min="783" max="783" width="15.5546875" style="405" bestFit="1" customWidth="1"/>
    <col min="784" max="1024" width="9.109375" style="405"/>
    <col min="1025" max="1025" width="15.88671875" style="405" customWidth="1"/>
    <col min="1026" max="1026" width="26.109375" style="405" bestFit="1" customWidth="1"/>
    <col min="1027" max="1038" width="12.5546875" style="405" bestFit="1" customWidth="1"/>
    <col min="1039" max="1039" width="15.5546875" style="405" bestFit="1" customWidth="1"/>
    <col min="1040" max="1280" width="9.109375" style="405"/>
    <col min="1281" max="1281" width="15.88671875" style="405" customWidth="1"/>
    <col min="1282" max="1282" width="26.109375" style="405" bestFit="1" customWidth="1"/>
    <col min="1283" max="1294" width="12.5546875" style="405" bestFit="1" customWidth="1"/>
    <col min="1295" max="1295" width="15.5546875" style="405" bestFit="1" customWidth="1"/>
    <col min="1296" max="1536" width="9.109375" style="405"/>
    <col min="1537" max="1537" width="15.88671875" style="405" customWidth="1"/>
    <col min="1538" max="1538" width="26.109375" style="405" bestFit="1" customWidth="1"/>
    <col min="1539" max="1550" width="12.5546875" style="405" bestFit="1" customWidth="1"/>
    <col min="1551" max="1551" width="15.5546875" style="405" bestFit="1" customWidth="1"/>
    <col min="1552" max="1792" width="9.109375" style="405"/>
    <col min="1793" max="1793" width="15.88671875" style="405" customWidth="1"/>
    <col min="1794" max="1794" width="26.109375" style="405" bestFit="1" customWidth="1"/>
    <col min="1795" max="1806" width="12.5546875" style="405" bestFit="1" customWidth="1"/>
    <col min="1807" max="1807" width="15.5546875" style="405" bestFit="1" customWidth="1"/>
    <col min="1808" max="2048" width="9.109375" style="405"/>
    <col min="2049" max="2049" width="15.88671875" style="405" customWidth="1"/>
    <col min="2050" max="2050" width="26.109375" style="405" bestFit="1" customWidth="1"/>
    <col min="2051" max="2062" width="12.5546875" style="405" bestFit="1" customWidth="1"/>
    <col min="2063" max="2063" width="15.5546875" style="405" bestFit="1" customWidth="1"/>
    <col min="2064" max="2304" width="9.109375" style="405"/>
    <col min="2305" max="2305" width="15.88671875" style="405" customWidth="1"/>
    <col min="2306" max="2306" width="26.109375" style="405" bestFit="1" customWidth="1"/>
    <col min="2307" max="2318" width="12.5546875" style="405" bestFit="1" customWidth="1"/>
    <col min="2319" max="2319" width="15.5546875" style="405" bestFit="1" customWidth="1"/>
    <col min="2320" max="2560" width="9.109375" style="405"/>
    <col min="2561" max="2561" width="15.88671875" style="405" customWidth="1"/>
    <col min="2562" max="2562" width="26.109375" style="405" bestFit="1" customWidth="1"/>
    <col min="2563" max="2574" width="12.5546875" style="405" bestFit="1" customWidth="1"/>
    <col min="2575" max="2575" width="15.5546875" style="405" bestFit="1" customWidth="1"/>
    <col min="2576" max="2816" width="9.109375" style="405"/>
    <col min="2817" max="2817" width="15.88671875" style="405" customWidth="1"/>
    <col min="2818" max="2818" width="26.109375" style="405" bestFit="1" customWidth="1"/>
    <col min="2819" max="2830" width="12.5546875" style="405" bestFit="1" customWidth="1"/>
    <col min="2831" max="2831" width="15.5546875" style="405" bestFit="1" customWidth="1"/>
    <col min="2832" max="3072" width="9.109375" style="405"/>
    <col min="3073" max="3073" width="15.88671875" style="405" customWidth="1"/>
    <col min="3074" max="3074" width="26.109375" style="405" bestFit="1" customWidth="1"/>
    <col min="3075" max="3086" width="12.5546875" style="405" bestFit="1" customWidth="1"/>
    <col min="3087" max="3087" width="15.5546875" style="405" bestFit="1" customWidth="1"/>
    <col min="3088" max="3328" width="9.109375" style="405"/>
    <col min="3329" max="3329" width="15.88671875" style="405" customWidth="1"/>
    <col min="3330" max="3330" width="26.109375" style="405" bestFit="1" customWidth="1"/>
    <col min="3331" max="3342" width="12.5546875" style="405" bestFit="1" customWidth="1"/>
    <col min="3343" max="3343" width="15.5546875" style="405" bestFit="1" customWidth="1"/>
    <col min="3344" max="3584" width="9.109375" style="405"/>
    <col min="3585" max="3585" width="15.88671875" style="405" customWidth="1"/>
    <col min="3586" max="3586" width="26.109375" style="405" bestFit="1" customWidth="1"/>
    <col min="3587" max="3598" width="12.5546875" style="405" bestFit="1" customWidth="1"/>
    <col min="3599" max="3599" width="15.5546875" style="405" bestFit="1" customWidth="1"/>
    <col min="3600" max="3840" width="9.109375" style="405"/>
    <col min="3841" max="3841" width="15.88671875" style="405" customWidth="1"/>
    <col min="3842" max="3842" width="26.109375" style="405" bestFit="1" customWidth="1"/>
    <col min="3843" max="3854" width="12.5546875" style="405" bestFit="1" customWidth="1"/>
    <col min="3855" max="3855" width="15.5546875" style="405" bestFit="1" customWidth="1"/>
    <col min="3856" max="4096" width="9.109375" style="405"/>
    <col min="4097" max="4097" width="15.88671875" style="405" customWidth="1"/>
    <col min="4098" max="4098" width="26.109375" style="405" bestFit="1" customWidth="1"/>
    <col min="4099" max="4110" width="12.5546875" style="405" bestFit="1" customWidth="1"/>
    <col min="4111" max="4111" width="15.5546875" style="405" bestFit="1" customWidth="1"/>
    <col min="4112" max="4352" width="9.109375" style="405"/>
    <col min="4353" max="4353" width="15.88671875" style="405" customWidth="1"/>
    <col min="4354" max="4354" width="26.109375" style="405" bestFit="1" customWidth="1"/>
    <col min="4355" max="4366" width="12.5546875" style="405" bestFit="1" customWidth="1"/>
    <col min="4367" max="4367" width="15.5546875" style="405" bestFit="1" customWidth="1"/>
    <col min="4368" max="4608" width="9.109375" style="405"/>
    <col min="4609" max="4609" width="15.88671875" style="405" customWidth="1"/>
    <col min="4610" max="4610" width="26.109375" style="405" bestFit="1" customWidth="1"/>
    <col min="4611" max="4622" width="12.5546875" style="405" bestFit="1" customWidth="1"/>
    <col min="4623" max="4623" width="15.5546875" style="405" bestFit="1" customWidth="1"/>
    <col min="4624" max="4864" width="9.109375" style="405"/>
    <col min="4865" max="4865" width="15.88671875" style="405" customWidth="1"/>
    <col min="4866" max="4866" width="26.109375" style="405" bestFit="1" customWidth="1"/>
    <col min="4867" max="4878" width="12.5546875" style="405" bestFit="1" customWidth="1"/>
    <col min="4879" max="4879" width="15.5546875" style="405" bestFit="1" customWidth="1"/>
    <col min="4880" max="5120" width="9.109375" style="405"/>
    <col min="5121" max="5121" width="15.88671875" style="405" customWidth="1"/>
    <col min="5122" max="5122" width="26.109375" style="405" bestFit="1" customWidth="1"/>
    <col min="5123" max="5134" width="12.5546875" style="405" bestFit="1" customWidth="1"/>
    <col min="5135" max="5135" width="15.5546875" style="405" bestFit="1" customWidth="1"/>
    <col min="5136" max="5376" width="9.109375" style="405"/>
    <col min="5377" max="5377" width="15.88671875" style="405" customWidth="1"/>
    <col min="5378" max="5378" width="26.109375" style="405" bestFit="1" customWidth="1"/>
    <col min="5379" max="5390" width="12.5546875" style="405" bestFit="1" customWidth="1"/>
    <col min="5391" max="5391" width="15.5546875" style="405" bestFit="1" customWidth="1"/>
    <col min="5392" max="5632" width="9.109375" style="405"/>
    <col min="5633" max="5633" width="15.88671875" style="405" customWidth="1"/>
    <col min="5634" max="5634" width="26.109375" style="405" bestFit="1" customWidth="1"/>
    <col min="5635" max="5646" width="12.5546875" style="405" bestFit="1" customWidth="1"/>
    <col min="5647" max="5647" width="15.5546875" style="405" bestFit="1" customWidth="1"/>
    <col min="5648" max="5888" width="9.109375" style="405"/>
    <col min="5889" max="5889" width="15.88671875" style="405" customWidth="1"/>
    <col min="5890" max="5890" width="26.109375" style="405" bestFit="1" customWidth="1"/>
    <col min="5891" max="5902" width="12.5546875" style="405" bestFit="1" customWidth="1"/>
    <col min="5903" max="5903" width="15.5546875" style="405" bestFit="1" customWidth="1"/>
    <col min="5904" max="6144" width="9.109375" style="405"/>
    <col min="6145" max="6145" width="15.88671875" style="405" customWidth="1"/>
    <col min="6146" max="6146" width="26.109375" style="405" bestFit="1" customWidth="1"/>
    <col min="6147" max="6158" width="12.5546875" style="405" bestFit="1" customWidth="1"/>
    <col min="6159" max="6159" width="15.5546875" style="405" bestFit="1" customWidth="1"/>
    <col min="6160" max="6400" width="9.109375" style="405"/>
    <col min="6401" max="6401" width="15.88671875" style="405" customWidth="1"/>
    <col min="6402" max="6402" width="26.109375" style="405" bestFit="1" customWidth="1"/>
    <col min="6403" max="6414" width="12.5546875" style="405" bestFit="1" customWidth="1"/>
    <col min="6415" max="6415" width="15.5546875" style="405" bestFit="1" customWidth="1"/>
    <col min="6416" max="6656" width="9.109375" style="405"/>
    <col min="6657" max="6657" width="15.88671875" style="405" customWidth="1"/>
    <col min="6658" max="6658" width="26.109375" style="405" bestFit="1" customWidth="1"/>
    <col min="6659" max="6670" width="12.5546875" style="405" bestFit="1" customWidth="1"/>
    <col min="6671" max="6671" width="15.5546875" style="405" bestFit="1" customWidth="1"/>
    <col min="6672" max="6912" width="9.109375" style="405"/>
    <col min="6913" max="6913" width="15.88671875" style="405" customWidth="1"/>
    <col min="6914" max="6914" width="26.109375" style="405" bestFit="1" customWidth="1"/>
    <col min="6915" max="6926" width="12.5546875" style="405" bestFit="1" customWidth="1"/>
    <col min="6927" max="6927" width="15.5546875" style="405" bestFit="1" customWidth="1"/>
    <col min="6928" max="7168" width="9.109375" style="405"/>
    <col min="7169" max="7169" width="15.88671875" style="405" customWidth="1"/>
    <col min="7170" max="7170" width="26.109375" style="405" bestFit="1" customWidth="1"/>
    <col min="7171" max="7182" width="12.5546875" style="405" bestFit="1" customWidth="1"/>
    <col min="7183" max="7183" width="15.5546875" style="405" bestFit="1" customWidth="1"/>
    <col min="7184" max="7424" width="9.109375" style="405"/>
    <col min="7425" max="7425" width="15.88671875" style="405" customWidth="1"/>
    <col min="7426" max="7426" width="26.109375" style="405" bestFit="1" customWidth="1"/>
    <col min="7427" max="7438" width="12.5546875" style="405" bestFit="1" customWidth="1"/>
    <col min="7439" max="7439" width="15.5546875" style="405" bestFit="1" customWidth="1"/>
    <col min="7440" max="7680" width="9.109375" style="405"/>
    <col min="7681" max="7681" width="15.88671875" style="405" customWidth="1"/>
    <col min="7682" max="7682" width="26.109375" style="405" bestFit="1" customWidth="1"/>
    <col min="7683" max="7694" width="12.5546875" style="405" bestFit="1" customWidth="1"/>
    <col min="7695" max="7695" width="15.5546875" style="405" bestFit="1" customWidth="1"/>
    <col min="7696" max="7936" width="9.109375" style="405"/>
    <col min="7937" max="7937" width="15.88671875" style="405" customWidth="1"/>
    <col min="7938" max="7938" width="26.109375" style="405" bestFit="1" customWidth="1"/>
    <col min="7939" max="7950" width="12.5546875" style="405" bestFit="1" customWidth="1"/>
    <col min="7951" max="7951" width="15.5546875" style="405" bestFit="1" customWidth="1"/>
    <col min="7952" max="8192" width="9.109375" style="405"/>
    <col min="8193" max="8193" width="15.88671875" style="405" customWidth="1"/>
    <col min="8194" max="8194" width="26.109375" style="405" bestFit="1" customWidth="1"/>
    <col min="8195" max="8206" width="12.5546875" style="405" bestFit="1" customWidth="1"/>
    <col min="8207" max="8207" width="15.5546875" style="405" bestFit="1" customWidth="1"/>
    <col min="8208" max="8448" width="9.109375" style="405"/>
    <col min="8449" max="8449" width="15.88671875" style="405" customWidth="1"/>
    <col min="8450" max="8450" width="26.109375" style="405" bestFit="1" customWidth="1"/>
    <col min="8451" max="8462" width="12.5546875" style="405" bestFit="1" customWidth="1"/>
    <col min="8463" max="8463" width="15.5546875" style="405" bestFit="1" customWidth="1"/>
    <col min="8464" max="8704" width="9.109375" style="405"/>
    <col min="8705" max="8705" width="15.88671875" style="405" customWidth="1"/>
    <col min="8706" max="8706" width="26.109375" style="405" bestFit="1" customWidth="1"/>
    <col min="8707" max="8718" width="12.5546875" style="405" bestFit="1" customWidth="1"/>
    <col min="8719" max="8719" width="15.5546875" style="405" bestFit="1" customWidth="1"/>
    <col min="8720" max="8960" width="9.109375" style="405"/>
    <col min="8961" max="8961" width="15.88671875" style="405" customWidth="1"/>
    <col min="8962" max="8962" width="26.109375" style="405" bestFit="1" customWidth="1"/>
    <col min="8963" max="8974" width="12.5546875" style="405" bestFit="1" customWidth="1"/>
    <col min="8975" max="8975" width="15.5546875" style="405" bestFit="1" customWidth="1"/>
    <col min="8976" max="9216" width="9.109375" style="405"/>
    <col min="9217" max="9217" width="15.88671875" style="405" customWidth="1"/>
    <col min="9218" max="9218" width="26.109375" style="405" bestFit="1" customWidth="1"/>
    <col min="9219" max="9230" width="12.5546875" style="405" bestFit="1" customWidth="1"/>
    <col min="9231" max="9231" width="15.5546875" style="405" bestFit="1" customWidth="1"/>
    <col min="9232" max="9472" width="9.109375" style="405"/>
    <col min="9473" max="9473" width="15.88671875" style="405" customWidth="1"/>
    <col min="9474" max="9474" width="26.109375" style="405" bestFit="1" customWidth="1"/>
    <col min="9475" max="9486" width="12.5546875" style="405" bestFit="1" customWidth="1"/>
    <col min="9487" max="9487" width="15.5546875" style="405" bestFit="1" customWidth="1"/>
    <col min="9488" max="9728" width="9.109375" style="405"/>
    <col min="9729" max="9729" width="15.88671875" style="405" customWidth="1"/>
    <col min="9730" max="9730" width="26.109375" style="405" bestFit="1" customWidth="1"/>
    <col min="9731" max="9742" width="12.5546875" style="405" bestFit="1" customWidth="1"/>
    <col min="9743" max="9743" width="15.5546875" style="405" bestFit="1" customWidth="1"/>
    <col min="9744" max="9984" width="9.109375" style="405"/>
    <col min="9985" max="9985" width="15.88671875" style="405" customWidth="1"/>
    <col min="9986" max="9986" width="26.109375" style="405" bestFit="1" customWidth="1"/>
    <col min="9987" max="9998" width="12.5546875" style="405" bestFit="1" customWidth="1"/>
    <col min="9999" max="9999" width="15.5546875" style="405" bestFit="1" customWidth="1"/>
    <col min="10000" max="10240" width="9.109375" style="405"/>
    <col min="10241" max="10241" width="15.88671875" style="405" customWidth="1"/>
    <col min="10242" max="10242" width="26.109375" style="405" bestFit="1" customWidth="1"/>
    <col min="10243" max="10254" width="12.5546875" style="405" bestFit="1" customWidth="1"/>
    <col min="10255" max="10255" width="15.5546875" style="405" bestFit="1" customWidth="1"/>
    <col min="10256" max="10496" width="9.109375" style="405"/>
    <col min="10497" max="10497" width="15.88671875" style="405" customWidth="1"/>
    <col min="10498" max="10498" width="26.109375" style="405" bestFit="1" customWidth="1"/>
    <col min="10499" max="10510" width="12.5546875" style="405" bestFit="1" customWidth="1"/>
    <col min="10511" max="10511" width="15.5546875" style="405" bestFit="1" customWidth="1"/>
    <col min="10512" max="10752" width="9.109375" style="405"/>
    <col min="10753" max="10753" width="15.88671875" style="405" customWidth="1"/>
    <col min="10754" max="10754" width="26.109375" style="405" bestFit="1" customWidth="1"/>
    <col min="10755" max="10766" width="12.5546875" style="405" bestFit="1" customWidth="1"/>
    <col min="10767" max="10767" width="15.5546875" style="405" bestFit="1" customWidth="1"/>
    <col min="10768" max="11008" width="9.109375" style="405"/>
    <col min="11009" max="11009" width="15.88671875" style="405" customWidth="1"/>
    <col min="11010" max="11010" width="26.109375" style="405" bestFit="1" customWidth="1"/>
    <col min="11011" max="11022" width="12.5546875" style="405" bestFit="1" customWidth="1"/>
    <col min="11023" max="11023" width="15.5546875" style="405" bestFit="1" customWidth="1"/>
    <col min="11024" max="11264" width="9.109375" style="405"/>
    <col min="11265" max="11265" width="15.88671875" style="405" customWidth="1"/>
    <col min="11266" max="11266" width="26.109375" style="405" bestFit="1" customWidth="1"/>
    <col min="11267" max="11278" width="12.5546875" style="405" bestFit="1" customWidth="1"/>
    <col min="11279" max="11279" width="15.5546875" style="405" bestFit="1" customWidth="1"/>
    <col min="11280" max="11520" width="9.109375" style="405"/>
    <col min="11521" max="11521" width="15.88671875" style="405" customWidth="1"/>
    <col min="11522" max="11522" width="26.109375" style="405" bestFit="1" customWidth="1"/>
    <col min="11523" max="11534" width="12.5546875" style="405" bestFit="1" customWidth="1"/>
    <col min="11535" max="11535" width="15.5546875" style="405" bestFit="1" customWidth="1"/>
    <col min="11536" max="11776" width="9.109375" style="405"/>
    <col min="11777" max="11777" width="15.88671875" style="405" customWidth="1"/>
    <col min="11778" max="11778" width="26.109375" style="405" bestFit="1" customWidth="1"/>
    <col min="11779" max="11790" width="12.5546875" style="405" bestFit="1" customWidth="1"/>
    <col min="11791" max="11791" width="15.5546875" style="405" bestFit="1" customWidth="1"/>
    <col min="11792" max="12032" width="9.109375" style="405"/>
    <col min="12033" max="12033" width="15.88671875" style="405" customWidth="1"/>
    <col min="12034" max="12034" width="26.109375" style="405" bestFit="1" customWidth="1"/>
    <col min="12035" max="12046" width="12.5546875" style="405" bestFit="1" customWidth="1"/>
    <col min="12047" max="12047" width="15.5546875" style="405" bestFit="1" customWidth="1"/>
    <col min="12048" max="12288" width="9.109375" style="405"/>
    <col min="12289" max="12289" width="15.88671875" style="405" customWidth="1"/>
    <col min="12290" max="12290" width="26.109375" style="405" bestFit="1" customWidth="1"/>
    <col min="12291" max="12302" width="12.5546875" style="405" bestFit="1" customWidth="1"/>
    <col min="12303" max="12303" width="15.5546875" style="405" bestFit="1" customWidth="1"/>
    <col min="12304" max="12544" width="9.109375" style="405"/>
    <col min="12545" max="12545" width="15.88671875" style="405" customWidth="1"/>
    <col min="12546" max="12546" width="26.109375" style="405" bestFit="1" customWidth="1"/>
    <col min="12547" max="12558" width="12.5546875" style="405" bestFit="1" customWidth="1"/>
    <col min="12559" max="12559" width="15.5546875" style="405" bestFit="1" customWidth="1"/>
    <col min="12560" max="12800" width="9.109375" style="405"/>
    <col min="12801" max="12801" width="15.88671875" style="405" customWidth="1"/>
    <col min="12802" max="12802" width="26.109375" style="405" bestFit="1" customWidth="1"/>
    <col min="12803" max="12814" width="12.5546875" style="405" bestFit="1" customWidth="1"/>
    <col min="12815" max="12815" width="15.5546875" style="405" bestFit="1" customWidth="1"/>
    <col min="12816" max="13056" width="9.109375" style="405"/>
    <col min="13057" max="13057" width="15.88671875" style="405" customWidth="1"/>
    <col min="13058" max="13058" width="26.109375" style="405" bestFit="1" customWidth="1"/>
    <col min="13059" max="13070" width="12.5546875" style="405" bestFit="1" customWidth="1"/>
    <col min="13071" max="13071" width="15.5546875" style="405" bestFit="1" customWidth="1"/>
    <col min="13072" max="13312" width="9.109375" style="405"/>
    <col min="13313" max="13313" width="15.88671875" style="405" customWidth="1"/>
    <col min="13314" max="13314" width="26.109375" style="405" bestFit="1" customWidth="1"/>
    <col min="13315" max="13326" width="12.5546875" style="405" bestFit="1" customWidth="1"/>
    <col min="13327" max="13327" width="15.5546875" style="405" bestFit="1" customWidth="1"/>
    <col min="13328" max="13568" width="9.109375" style="405"/>
    <col min="13569" max="13569" width="15.88671875" style="405" customWidth="1"/>
    <col min="13570" max="13570" width="26.109375" style="405" bestFit="1" customWidth="1"/>
    <col min="13571" max="13582" width="12.5546875" style="405" bestFit="1" customWidth="1"/>
    <col min="13583" max="13583" width="15.5546875" style="405" bestFit="1" customWidth="1"/>
    <col min="13584" max="13824" width="9.109375" style="405"/>
    <col min="13825" max="13825" width="15.88671875" style="405" customWidth="1"/>
    <col min="13826" max="13826" width="26.109375" style="405" bestFit="1" customWidth="1"/>
    <col min="13827" max="13838" width="12.5546875" style="405" bestFit="1" customWidth="1"/>
    <col min="13839" max="13839" width="15.5546875" style="405" bestFit="1" customWidth="1"/>
    <col min="13840" max="14080" width="9.109375" style="405"/>
    <col min="14081" max="14081" width="15.88671875" style="405" customWidth="1"/>
    <col min="14082" max="14082" width="26.109375" style="405" bestFit="1" customWidth="1"/>
    <col min="14083" max="14094" width="12.5546875" style="405" bestFit="1" customWidth="1"/>
    <col min="14095" max="14095" width="15.5546875" style="405" bestFit="1" customWidth="1"/>
    <col min="14096" max="14336" width="9.109375" style="405"/>
    <col min="14337" max="14337" width="15.88671875" style="405" customWidth="1"/>
    <col min="14338" max="14338" width="26.109375" style="405" bestFit="1" customWidth="1"/>
    <col min="14339" max="14350" width="12.5546875" style="405" bestFit="1" customWidth="1"/>
    <col min="14351" max="14351" width="15.5546875" style="405" bestFit="1" customWidth="1"/>
    <col min="14352" max="14592" width="9.109375" style="405"/>
    <col min="14593" max="14593" width="15.88671875" style="405" customWidth="1"/>
    <col min="14594" max="14594" width="26.109375" style="405" bestFit="1" customWidth="1"/>
    <col min="14595" max="14606" width="12.5546875" style="405" bestFit="1" customWidth="1"/>
    <col min="14607" max="14607" width="15.5546875" style="405" bestFit="1" customWidth="1"/>
    <col min="14608" max="14848" width="9.109375" style="405"/>
    <col min="14849" max="14849" width="15.88671875" style="405" customWidth="1"/>
    <col min="14850" max="14850" width="26.109375" style="405" bestFit="1" customWidth="1"/>
    <col min="14851" max="14862" width="12.5546875" style="405" bestFit="1" customWidth="1"/>
    <col min="14863" max="14863" width="15.5546875" style="405" bestFit="1" customWidth="1"/>
    <col min="14864" max="15104" width="9.109375" style="405"/>
    <col min="15105" max="15105" width="15.88671875" style="405" customWidth="1"/>
    <col min="15106" max="15106" width="26.109375" style="405" bestFit="1" customWidth="1"/>
    <col min="15107" max="15118" width="12.5546875" style="405" bestFit="1" customWidth="1"/>
    <col min="15119" max="15119" width="15.5546875" style="405" bestFit="1" customWidth="1"/>
    <col min="15120" max="15360" width="9.109375" style="405"/>
    <col min="15361" max="15361" width="15.88671875" style="405" customWidth="1"/>
    <col min="15362" max="15362" width="26.109375" style="405" bestFit="1" customWidth="1"/>
    <col min="15363" max="15374" width="12.5546875" style="405" bestFit="1" customWidth="1"/>
    <col min="15375" max="15375" width="15.5546875" style="405" bestFit="1" customWidth="1"/>
    <col min="15376" max="15616" width="9.109375" style="405"/>
    <col min="15617" max="15617" width="15.88671875" style="405" customWidth="1"/>
    <col min="15618" max="15618" width="26.109375" style="405" bestFit="1" customWidth="1"/>
    <col min="15619" max="15630" width="12.5546875" style="405" bestFit="1" customWidth="1"/>
    <col min="15631" max="15631" width="15.5546875" style="405" bestFit="1" customWidth="1"/>
    <col min="15632" max="15872" width="9.109375" style="405"/>
    <col min="15873" max="15873" width="15.88671875" style="405" customWidth="1"/>
    <col min="15874" max="15874" width="26.109375" style="405" bestFit="1" customWidth="1"/>
    <col min="15875" max="15886" width="12.5546875" style="405" bestFit="1" customWidth="1"/>
    <col min="15887" max="15887" width="15.5546875" style="405" bestFit="1" customWidth="1"/>
    <col min="15888" max="16128" width="9.109375" style="405"/>
    <col min="16129" max="16129" width="15.88671875" style="405" customWidth="1"/>
    <col min="16130" max="16130" width="26.109375" style="405" bestFit="1" customWidth="1"/>
    <col min="16131" max="16142" width="12.5546875" style="405" bestFit="1" customWidth="1"/>
    <col min="16143" max="16143" width="15.5546875" style="405" bestFit="1" customWidth="1"/>
    <col min="16144" max="16384" width="9.109375" style="405"/>
  </cols>
  <sheetData>
    <row r="1" spans="1:15" ht="21" customHeight="1" thickBot="1">
      <c r="A1" s="907" t="s">
        <v>135</v>
      </c>
      <c r="B1" s="902"/>
      <c r="C1" s="902"/>
      <c r="D1" s="902"/>
      <c r="E1" s="902"/>
      <c r="F1" s="902"/>
      <c r="G1" s="902"/>
      <c r="H1" s="902"/>
      <c r="I1" s="902"/>
      <c r="J1" s="902"/>
      <c r="K1" s="902"/>
      <c r="L1" s="902"/>
      <c r="M1" s="902"/>
      <c r="N1" s="902"/>
      <c r="O1" s="903"/>
    </row>
    <row r="2" spans="1:15" s="738" customFormat="1" ht="27" customHeight="1" thickBot="1">
      <c r="A2" s="734" t="s">
        <v>131</v>
      </c>
      <c r="B2" s="735" t="s">
        <v>136</v>
      </c>
      <c r="C2" s="736" t="s">
        <v>137</v>
      </c>
      <c r="D2" s="736" t="s">
        <v>138</v>
      </c>
      <c r="E2" s="736" t="s">
        <v>139</v>
      </c>
      <c r="F2" s="736" t="s">
        <v>140</v>
      </c>
      <c r="G2" s="736" t="s">
        <v>141</v>
      </c>
      <c r="H2" s="736" t="s">
        <v>142</v>
      </c>
      <c r="I2" s="736" t="s">
        <v>143</v>
      </c>
      <c r="J2" s="736" t="s">
        <v>144</v>
      </c>
      <c r="K2" s="736" t="s">
        <v>145</v>
      </c>
      <c r="L2" s="736" t="s">
        <v>146</v>
      </c>
      <c r="M2" s="736" t="s">
        <v>147</v>
      </c>
      <c r="N2" s="736" t="s">
        <v>148</v>
      </c>
      <c r="O2" s="737" t="s">
        <v>16</v>
      </c>
    </row>
    <row r="3" spans="1:15" ht="15" customHeight="1" thickBot="1">
      <c r="A3" s="897" t="s">
        <v>132</v>
      </c>
      <c r="B3" s="739" t="s">
        <v>51</v>
      </c>
      <c r="C3" s="740">
        <v>145.40904761904758</v>
      </c>
      <c r="D3" s="740">
        <v>140.46380952380954</v>
      </c>
      <c r="E3" s="740">
        <v>135.79619047619045</v>
      </c>
      <c r="F3" s="740">
        <v>118.41952380952378</v>
      </c>
      <c r="G3" s="740">
        <v>107.70090909090909</v>
      </c>
      <c r="H3" s="740">
        <v>106.54136363636366</v>
      </c>
      <c r="I3" s="740">
        <v>104.10136363636364</v>
      </c>
      <c r="J3" s="740"/>
      <c r="K3" s="740"/>
      <c r="L3" s="740"/>
      <c r="M3" s="740"/>
      <c r="N3" s="740"/>
      <c r="O3" s="741">
        <v>122.78</v>
      </c>
    </row>
    <row r="4" spans="1:15" ht="15" customHeight="1" thickBot="1">
      <c r="A4" s="897"/>
      <c r="B4" s="742" t="s">
        <v>52</v>
      </c>
      <c r="C4" s="740">
        <v>163.09777777777779</v>
      </c>
      <c r="D4" s="740">
        <v>163.09555555555556</v>
      </c>
      <c r="E4" s="740">
        <v>155.13444444444443</v>
      </c>
      <c r="F4" s="740">
        <v>140.31099999999998</v>
      </c>
      <c r="G4" s="740">
        <v>128.11499999999998</v>
      </c>
      <c r="H4" s="740">
        <v>128.28700000000001</v>
      </c>
      <c r="I4" s="740">
        <v>126.40900000000002</v>
      </c>
      <c r="J4" s="740"/>
      <c r="K4" s="740"/>
      <c r="L4" s="740"/>
      <c r="M4" s="740"/>
      <c r="N4" s="740"/>
      <c r="O4" s="741">
        <v>142.83000000000001</v>
      </c>
    </row>
    <row r="5" spans="1:15" ht="15" customHeight="1" thickBot="1">
      <c r="A5" s="897"/>
      <c r="B5" s="742" t="s">
        <v>53</v>
      </c>
      <c r="C5" s="740">
        <v>254.51066666666659</v>
      </c>
      <c r="D5" s="740">
        <v>273.04266666666666</v>
      </c>
      <c r="E5" s="740">
        <v>250.96466666666672</v>
      </c>
      <c r="F5" s="740">
        <v>212.95133333333337</v>
      </c>
      <c r="G5" s="740">
        <v>183.84133333333332</v>
      </c>
      <c r="H5" s="740">
        <v>176.25133333333329</v>
      </c>
      <c r="I5" s="740">
        <v>169.60066666666663</v>
      </c>
      <c r="J5" s="740"/>
      <c r="K5" s="740"/>
      <c r="L5" s="740"/>
      <c r="M5" s="740"/>
      <c r="N5" s="740"/>
      <c r="O5" s="741">
        <v>217.31</v>
      </c>
    </row>
    <row r="6" spans="1:15" ht="15" customHeight="1" thickBot="1">
      <c r="A6" s="898"/>
      <c r="B6" s="743" t="s">
        <v>54</v>
      </c>
      <c r="C6" s="744">
        <v>185.31400000000002</v>
      </c>
      <c r="D6" s="744">
        <v>189.18311111111106</v>
      </c>
      <c r="E6" s="744">
        <v>178.05333333333334</v>
      </c>
      <c r="F6" s="744">
        <v>154.00413043478261</v>
      </c>
      <c r="G6" s="744">
        <v>136.3444680851064</v>
      </c>
      <c r="H6" s="744">
        <v>133.41595744680848</v>
      </c>
      <c r="I6" s="744">
        <v>129.7517021276596</v>
      </c>
      <c r="J6" s="744"/>
      <c r="K6" s="744"/>
      <c r="L6" s="744"/>
      <c r="M6" s="744"/>
      <c r="N6" s="744"/>
      <c r="O6" s="745">
        <v>157.21</v>
      </c>
    </row>
    <row r="7" spans="1:15" ht="15" customHeight="1" thickBot="1">
      <c r="A7" s="896" t="s">
        <v>133</v>
      </c>
      <c r="B7" s="742" t="s">
        <v>51</v>
      </c>
      <c r="C7" s="740">
        <v>130.02375000000004</v>
      </c>
      <c r="D7" s="740">
        <v>129.15025</v>
      </c>
      <c r="E7" s="740">
        <v>136.35874999999996</v>
      </c>
      <c r="F7" s="740">
        <v>124.28076923076922</v>
      </c>
      <c r="G7" s="740">
        <v>122.79948717948722</v>
      </c>
      <c r="H7" s="740">
        <v>122.48435897435898</v>
      </c>
      <c r="I7" s="740">
        <v>130.27205128205131</v>
      </c>
      <c r="J7" s="740"/>
      <c r="K7" s="740"/>
      <c r="L7" s="740"/>
      <c r="M7" s="740"/>
      <c r="N7" s="740"/>
      <c r="O7" s="741">
        <v>127.25</v>
      </c>
    </row>
    <row r="8" spans="1:15" ht="15" customHeight="1" thickBot="1">
      <c r="A8" s="897"/>
      <c r="B8" s="742" t="s">
        <v>52</v>
      </c>
      <c r="C8" s="740">
        <v>270.53666666666663</v>
      </c>
      <c r="D8" s="740">
        <v>272.35444444444448</v>
      </c>
      <c r="E8" s="740">
        <v>295.12294117647059</v>
      </c>
      <c r="F8" s="740">
        <v>231.95611111111111</v>
      </c>
      <c r="G8" s="740">
        <v>201.54666666666665</v>
      </c>
      <c r="H8" s="740">
        <v>209.31235294117644</v>
      </c>
      <c r="I8" s="740">
        <v>205.99058823529413</v>
      </c>
      <c r="J8" s="740"/>
      <c r="K8" s="740"/>
      <c r="L8" s="740"/>
      <c r="M8" s="740"/>
      <c r="N8" s="740"/>
      <c r="O8" s="741">
        <v>238.58</v>
      </c>
    </row>
    <row r="9" spans="1:15" ht="15" customHeight="1" thickBot="1">
      <c r="A9" s="897"/>
      <c r="B9" s="742" t="s">
        <v>53</v>
      </c>
      <c r="C9" s="740">
        <v>218.92750000000001</v>
      </c>
      <c r="D9" s="740">
        <v>235.41000000000003</v>
      </c>
      <c r="E9" s="740">
        <v>211.93400000000003</v>
      </c>
      <c r="F9" s="740">
        <v>197.70749999999998</v>
      </c>
      <c r="G9" s="740">
        <v>168.88</v>
      </c>
      <c r="H9" s="740">
        <v>167.70599999999999</v>
      </c>
      <c r="I9" s="740">
        <v>165.96600000000004</v>
      </c>
      <c r="J9" s="740"/>
      <c r="K9" s="740"/>
      <c r="L9" s="740"/>
      <c r="M9" s="740"/>
      <c r="N9" s="740"/>
      <c r="O9" s="741">
        <v>188.68</v>
      </c>
    </row>
    <row r="10" spans="1:15" ht="15" customHeight="1" thickBot="1">
      <c r="A10" s="898"/>
      <c r="B10" s="743" t="s">
        <v>54</v>
      </c>
      <c r="C10" s="744">
        <v>176.55354838709675</v>
      </c>
      <c r="D10" s="744">
        <v>177.58112903225808</v>
      </c>
      <c r="E10" s="744">
        <v>185.98564516129031</v>
      </c>
      <c r="F10" s="744">
        <v>160.86868852459017</v>
      </c>
      <c r="G10" s="744">
        <v>149.05803278688524</v>
      </c>
      <c r="H10" s="744">
        <v>150.3890163934426</v>
      </c>
      <c r="I10" s="744">
        <v>154.2996721311475</v>
      </c>
      <c r="J10" s="744"/>
      <c r="K10" s="744"/>
      <c r="L10" s="744"/>
      <c r="M10" s="744"/>
      <c r="N10" s="744"/>
      <c r="O10" s="745">
        <v>164.27</v>
      </c>
    </row>
    <row r="11" spans="1:15" ht="15" customHeight="1" thickBot="1">
      <c r="A11" s="899" t="s">
        <v>129</v>
      </c>
      <c r="B11" s="900"/>
      <c r="C11" s="746">
        <v>180.23785046728975</v>
      </c>
      <c r="D11" s="746">
        <v>182.46046728971959</v>
      </c>
      <c r="E11" s="746">
        <v>182.64962616822433</v>
      </c>
      <c r="F11" s="746">
        <v>157.91757009345795</v>
      </c>
      <c r="G11" s="746">
        <v>143.52527777777775</v>
      </c>
      <c r="H11" s="746">
        <v>143.00259259259258</v>
      </c>
      <c r="I11" s="746">
        <v>143.61675925925925</v>
      </c>
      <c r="J11" s="746"/>
      <c r="K11" s="746"/>
      <c r="L11" s="746"/>
      <c r="M11" s="746"/>
      <c r="N11" s="746"/>
      <c r="O11" s="747">
        <v>161.22999999999999</v>
      </c>
    </row>
    <row r="12" spans="1:15" ht="15" customHeight="1" thickBot="1">
      <c r="O12" s="460"/>
    </row>
    <row r="13" spans="1:15" ht="22.5" customHeight="1" thickBot="1">
      <c r="A13" s="711" t="s">
        <v>61</v>
      </c>
      <c r="B13" s="712" t="s">
        <v>54</v>
      </c>
      <c r="C13" s="713">
        <v>103.11</v>
      </c>
      <c r="D13" s="713">
        <v>100.12</v>
      </c>
      <c r="E13" s="713">
        <v>101.3</v>
      </c>
      <c r="F13" s="713">
        <v>96.59</v>
      </c>
      <c r="G13" s="713">
        <v>104.51</v>
      </c>
      <c r="H13" s="713">
        <v>105.81</v>
      </c>
      <c r="I13" s="713">
        <v>118.88</v>
      </c>
      <c r="J13" s="713"/>
      <c r="K13" s="713"/>
      <c r="L13" s="713"/>
      <c r="M13" s="713"/>
      <c r="N13" s="713"/>
      <c r="O13" s="714">
        <v>104.33</v>
      </c>
    </row>
    <row r="14" spans="1:15" ht="22.5" customHeight="1">
      <c r="O14" s="460"/>
    </row>
    <row r="15" spans="1:15" ht="20.399999999999999" thickBot="1">
      <c r="A15" s="908" t="s">
        <v>150</v>
      </c>
      <c r="B15" s="908"/>
      <c r="C15" s="908"/>
      <c r="D15" s="908"/>
      <c r="E15" s="908"/>
      <c r="F15" s="908"/>
      <c r="G15" s="908"/>
      <c r="H15" s="908"/>
      <c r="I15" s="908"/>
      <c r="J15" s="908"/>
      <c r="K15" s="908"/>
      <c r="L15" s="908"/>
      <c r="M15" s="908"/>
      <c r="N15" s="908"/>
      <c r="O15" s="908"/>
    </row>
    <row r="16" spans="1:15" ht="27" customHeight="1" thickBot="1">
      <c r="A16" s="749" t="s">
        <v>131</v>
      </c>
      <c r="B16" s="750" t="s">
        <v>136</v>
      </c>
      <c r="C16" s="751" t="s">
        <v>151</v>
      </c>
      <c r="D16" s="751" t="s">
        <v>152</v>
      </c>
      <c r="E16" s="751" t="s">
        <v>153</v>
      </c>
      <c r="F16" s="751" t="s">
        <v>154</v>
      </c>
      <c r="G16" s="751" t="s">
        <v>155</v>
      </c>
      <c r="H16" s="751" t="s">
        <v>156</v>
      </c>
      <c r="I16" s="751" t="s">
        <v>157</v>
      </c>
      <c r="J16" s="751" t="s">
        <v>158</v>
      </c>
      <c r="K16" s="751" t="s">
        <v>159</v>
      </c>
      <c r="L16" s="751" t="s">
        <v>160</v>
      </c>
      <c r="M16" s="751" t="s">
        <v>161</v>
      </c>
      <c r="N16" s="752" t="s">
        <v>162</v>
      </c>
      <c r="O16" s="753" t="s">
        <v>16</v>
      </c>
    </row>
    <row r="17" spans="1:15" ht="15" customHeight="1" thickBot="1">
      <c r="A17" s="897" t="s">
        <v>132</v>
      </c>
      <c r="B17" s="739" t="s">
        <v>51</v>
      </c>
      <c r="C17" s="740">
        <v>137.94599999999997</v>
      </c>
      <c r="D17" s="740">
        <v>138.02900000000002</v>
      </c>
      <c r="E17" s="740">
        <v>133.88149999999999</v>
      </c>
      <c r="F17" s="740">
        <v>123.75849999999998</v>
      </c>
      <c r="G17" s="740">
        <v>110.31863636363637</v>
      </c>
      <c r="H17" s="740">
        <v>104.5931818181818</v>
      </c>
      <c r="I17" s="740">
        <v>106.69090909090909</v>
      </c>
      <c r="J17" s="740"/>
      <c r="K17" s="740"/>
      <c r="L17" s="740"/>
      <c r="M17" s="740"/>
      <c r="N17" s="754"/>
      <c r="O17" s="741">
        <v>120.97</v>
      </c>
    </row>
    <row r="18" spans="1:15" ht="15" customHeight="1" thickBot="1">
      <c r="A18" s="897"/>
      <c r="B18" s="742" t="s">
        <v>52</v>
      </c>
      <c r="C18" s="740">
        <v>148.4025</v>
      </c>
      <c r="D18" s="740">
        <v>156.89875000000001</v>
      </c>
      <c r="E18" s="740">
        <v>155.64999999999998</v>
      </c>
      <c r="F18" s="740">
        <v>137.65333333333334</v>
      </c>
      <c r="G18" s="740">
        <v>129.25777777777779</v>
      </c>
      <c r="H18" s="740">
        <v>127.33777777777777</v>
      </c>
      <c r="I18" s="740">
        <v>132.85624999999999</v>
      </c>
      <c r="J18" s="740"/>
      <c r="K18" s="740"/>
      <c r="L18" s="740"/>
      <c r="M18" s="740"/>
      <c r="N18" s="754"/>
      <c r="O18" s="741">
        <v>141.07</v>
      </c>
    </row>
    <row r="19" spans="1:15" ht="15" customHeight="1" thickBot="1">
      <c r="A19" s="897"/>
      <c r="B19" s="742" t="s">
        <v>53</v>
      </c>
      <c r="C19" s="740">
        <v>232.82333333333332</v>
      </c>
      <c r="D19" s="740">
        <v>251.46266666666668</v>
      </c>
      <c r="E19" s="740">
        <v>245.75133333333329</v>
      </c>
      <c r="F19" s="740">
        <v>209.95800000000003</v>
      </c>
      <c r="G19" s="740">
        <v>196.01733333333331</v>
      </c>
      <c r="H19" s="740">
        <v>185.82600000000002</v>
      </c>
      <c r="I19" s="740">
        <v>189.36733333333328</v>
      </c>
      <c r="J19" s="740"/>
      <c r="K19" s="740"/>
      <c r="L19" s="740"/>
      <c r="M19" s="740"/>
      <c r="N19" s="754"/>
      <c r="O19" s="741">
        <v>215.82</v>
      </c>
    </row>
    <row r="20" spans="1:15" ht="15" customHeight="1" thickBot="1">
      <c r="A20" s="898"/>
      <c r="B20" s="743" t="s">
        <v>54</v>
      </c>
      <c r="C20" s="744">
        <v>172.98813953488369</v>
      </c>
      <c r="D20" s="744">
        <v>181.10953488372084</v>
      </c>
      <c r="E20" s="744">
        <v>176.47159090909093</v>
      </c>
      <c r="F20" s="744">
        <v>155.98681818181817</v>
      </c>
      <c r="G20" s="744">
        <v>141.96934782608696</v>
      </c>
      <c r="H20" s="744">
        <v>135.53217391304347</v>
      </c>
      <c r="I20" s="744">
        <v>138.9013333333333</v>
      </c>
      <c r="J20" s="744"/>
      <c r="K20" s="744"/>
      <c r="L20" s="744"/>
      <c r="M20" s="744"/>
      <c r="N20" s="755"/>
      <c r="O20" s="745">
        <v>157.11000000000001</v>
      </c>
    </row>
    <row r="21" spans="1:15" ht="15" customHeight="1" thickBot="1">
      <c r="A21" s="896" t="s">
        <v>133</v>
      </c>
      <c r="B21" s="742" t="s">
        <v>51</v>
      </c>
      <c r="C21" s="740">
        <v>129.43050000000002</v>
      </c>
      <c r="D21" s="740">
        <v>131.26153846153849</v>
      </c>
      <c r="E21" s="740">
        <v>128.28474999999995</v>
      </c>
      <c r="F21" s="740">
        <v>126.17075</v>
      </c>
      <c r="G21" s="740">
        <v>110.28525000000002</v>
      </c>
      <c r="H21" s="740">
        <v>121.13724999999999</v>
      </c>
      <c r="I21" s="740">
        <v>127.12899999999999</v>
      </c>
      <c r="J21" s="740"/>
      <c r="K21" s="740"/>
      <c r="L21" s="740"/>
      <c r="M21" s="740"/>
      <c r="N21" s="754"/>
      <c r="O21" s="741">
        <v>123.94</v>
      </c>
    </row>
    <row r="22" spans="1:15" ht="15" customHeight="1" thickBot="1">
      <c r="A22" s="897"/>
      <c r="B22" s="742" t="s">
        <v>52</v>
      </c>
      <c r="C22" s="740">
        <v>264.63777777777773</v>
      </c>
      <c r="D22" s="740">
        <v>295.97166666666669</v>
      </c>
      <c r="E22" s="740">
        <v>324.12823529411759</v>
      </c>
      <c r="F22" s="740">
        <v>246.81</v>
      </c>
      <c r="G22" s="740">
        <v>200.97333333333336</v>
      </c>
      <c r="H22" s="740">
        <v>205.48277777777781</v>
      </c>
      <c r="I22" s="740">
        <v>213.10888888888888</v>
      </c>
      <c r="J22" s="740"/>
      <c r="K22" s="740"/>
      <c r="L22" s="740"/>
      <c r="M22" s="740"/>
      <c r="N22" s="754"/>
      <c r="O22" s="741">
        <v>248.53</v>
      </c>
    </row>
    <row r="23" spans="1:15" ht="15" customHeight="1" thickBot="1">
      <c r="A23" s="897"/>
      <c r="B23" s="742" t="s">
        <v>53</v>
      </c>
      <c r="C23" s="740">
        <v>215.64249999999998</v>
      </c>
      <c r="D23" s="740">
        <v>235.18</v>
      </c>
      <c r="E23" s="740">
        <v>202.27599999999998</v>
      </c>
      <c r="F23" s="740">
        <v>219.9675</v>
      </c>
      <c r="G23" s="740">
        <v>175.92</v>
      </c>
      <c r="H23" s="740">
        <v>168.4725</v>
      </c>
      <c r="I23" s="740">
        <v>174.42000000000002</v>
      </c>
      <c r="J23" s="740"/>
      <c r="K23" s="740"/>
      <c r="L23" s="740"/>
      <c r="M23" s="740"/>
      <c r="N23" s="754"/>
      <c r="O23" s="741">
        <v>201.83</v>
      </c>
    </row>
    <row r="24" spans="1:15" ht="15" customHeight="1" thickBot="1">
      <c r="A24" s="898"/>
      <c r="B24" s="743" t="s">
        <v>54</v>
      </c>
      <c r="C24" s="744">
        <v>174.24629032258071</v>
      </c>
      <c r="D24" s="744">
        <v>186.67885245901641</v>
      </c>
      <c r="E24" s="744">
        <v>187.95080645161292</v>
      </c>
      <c r="F24" s="744">
        <v>167.24645161290323</v>
      </c>
      <c r="G24" s="744">
        <v>140.84854838709674</v>
      </c>
      <c r="H24" s="744">
        <v>148.67854838709681</v>
      </c>
      <c r="I24" s="744">
        <v>155.14193548387092</v>
      </c>
      <c r="J24" s="744"/>
      <c r="K24" s="744"/>
      <c r="L24" s="744"/>
      <c r="M24" s="744"/>
      <c r="N24" s="755"/>
      <c r="O24" s="745">
        <v>164.48</v>
      </c>
    </row>
    <row r="25" spans="1:15" ht="15" customHeight="1" thickBot="1">
      <c r="A25" s="899" t="s">
        <v>129</v>
      </c>
      <c r="B25" s="900"/>
      <c r="C25" s="746">
        <v>173.7310476190477</v>
      </c>
      <c r="D25" s="746">
        <v>184.37615384615384</v>
      </c>
      <c r="E25" s="746">
        <v>183.18584905660381</v>
      </c>
      <c r="F25" s="746">
        <v>162.57264150943391</v>
      </c>
      <c r="G25" s="746">
        <v>141.32592592592593</v>
      </c>
      <c r="H25" s="746">
        <v>143.07916666666668</v>
      </c>
      <c r="I25" s="746">
        <v>148.3117757009345</v>
      </c>
      <c r="J25" s="746"/>
      <c r="K25" s="746"/>
      <c r="L25" s="746"/>
      <c r="M25" s="746"/>
      <c r="N25" s="756"/>
      <c r="O25" s="747">
        <v>161.33000000000001</v>
      </c>
    </row>
    <row r="26" spans="1:15" ht="15" customHeight="1" thickBot="1">
      <c r="O26" s="460"/>
    </row>
    <row r="27" spans="1:15" ht="22.5" customHeight="1" thickBot="1">
      <c r="A27" s="757" t="s">
        <v>61</v>
      </c>
      <c r="B27" s="712" t="s">
        <v>54</v>
      </c>
      <c r="C27" s="713">
        <v>97</v>
      </c>
      <c r="D27" s="713">
        <v>94.78</v>
      </c>
      <c r="E27" s="713">
        <v>94.46</v>
      </c>
      <c r="F27" s="713">
        <v>97.93</v>
      </c>
      <c r="G27" s="713">
        <v>96.97</v>
      </c>
      <c r="H27" s="713">
        <v>102.61</v>
      </c>
      <c r="I27" s="713">
        <v>109.27</v>
      </c>
      <c r="J27" s="713"/>
      <c r="K27" s="713"/>
      <c r="L27" s="713"/>
      <c r="M27" s="713"/>
      <c r="N27" s="713"/>
      <c r="O27" s="758">
        <v>99</v>
      </c>
    </row>
    <row r="28" spans="1:15" ht="22.5" customHeight="1" thickBot="1">
      <c r="O28" s="460"/>
    </row>
    <row r="29" spans="1:15" ht="20.399999999999999" thickBot="1">
      <c r="A29" s="901" t="s">
        <v>163</v>
      </c>
      <c r="B29" s="902"/>
      <c r="C29" s="902"/>
      <c r="D29" s="902"/>
      <c r="E29" s="902"/>
      <c r="F29" s="902"/>
      <c r="G29" s="902"/>
      <c r="H29" s="902"/>
      <c r="I29" s="902"/>
      <c r="J29" s="902"/>
      <c r="K29" s="902"/>
      <c r="L29" s="902"/>
      <c r="M29" s="902"/>
      <c r="N29" s="902"/>
      <c r="O29" s="903"/>
    </row>
    <row r="30" spans="1:15" ht="27" customHeight="1" thickBot="1">
      <c r="A30" s="759" t="s">
        <v>131</v>
      </c>
      <c r="B30" s="750" t="s">
        <v>136</v>
      </c>
      <c r="C30" s="760" t="s">
        <v>177</v>
      </c>
      <c r="D30" s="760" t="s">
        <v>178</v>
      </c>
      <c r="E30" s="760" t="s">
        <v>179</v>
      </c>
      <c r="F30" s="760" t="s">
        <v>180</v>
      </c>
      <c r="G30" s="760" t="s">
        <v>181</v>
      </c>
      <c r="H30" s="760" t="s">
        <v>182</v>
      </c>
      <c r="I30" s="760" t="s">
        <v>183</v>
      </c>
      <c r="J30" s="760" t="s">
        <v>184</v>
      </c>
      <c r="K30" s="760" t="s">
        <v>185</v>
      </c>
      <c r="L30" s="760" t="s">
        <v>186</v>
      </c>
      <c r="M30" s="760" t="s">
        <v>187</v>
      </c>
      <c r="N30" s="760" t="s">
        <v>188</v>
      </c>
      <c r="O30" s="761" t="s">
        <v>16</v>
      </c>
    </row>
    <row r="31" spans="1:15" ht="15" customHeight="1" thickBot="1">
      <c r="A31" s="904" t="s">
        <v>132</v>
      </c>
      <c r="B31" s="762" t="s">
        <v>51</v>
      </c>
      <c r="C31" s="763">
        <v>5.4101225255155032E-2</v>
      </c>
      <c r="D31" s="763">
        <v>1.7639840351009711E-2</v>
      </c>
      <c r="E31" s="763">
        <v>1.4301382014620827E-2</v>
      </c>
      <c r="F31" s="763">
        <v>-4.314027877257888E-2</v>
      </c>
      <c r="G31" s="763">
        <v>-2.3728785625110792E-2</v>
      </c>
      <c r="H31" s="763">
        <v>1.8626279307273085E-2</v>
      </c>
      <c r="I31" s="763">
        <v>-2.4271472392637942E-2</v>
      </c>
      <c r="J31" s="763"/>
      <c r="K31" s="763"/>
      <c r="L31" s="763"/>
      <c r="M31" s="763"/>
      <c r="N31" s="764"/>
      <c r="O31" s="765">
        <v>1.4962387368769136E-2</v>
      </c>
    </row>
    <row r="32" spans="1:15" ht="15" customHeight="1" thickBot="1">
      <c r="A32" s="904"/>
      <c r="B32" s="766" t="s">
        <v>52</v>
      </c>
      <c r="C32" s="763">
        <v>9.9023114689966746E-2</v>
      </c>
      <c r="D32" s="763">
        <v>3.9495569949126785E-2</v>
      </c>
      <c r="E32" s="763">
        <v>-3.3122746903665335E-3</v>
      </c>
      <c r="F32" s="763">
        <v>1.9306954668732876E-2</v>
      </c>
      <c r="G32" s="763">
        <v>-8.8410755424133333E-3</v>
      </c>
      <c r="H32" s="763">
        <v>7.4543645946041079E-3</v>
      </c>
      <c r="I32" s="763">
        <v>-4.8528014301171145E-2</v>
      </c>
      <c r="J32" s="763"/>
      <c r="K32" s="763"/>
      <c r="L32" s="763"/>
      <c r="M32" s="763"/>
      <c r="N32" s="764"/>
      <c r="O32" s="765">
        <v>1.2476075707095906E-2</v>
      </c>
    </row>
    <row r="33" spans="1:15" ht="15" customHeight="1" thickBot="1">
      <c r="A33" s="904"/>
      <c r="B33" s="766" t="s">
        <v>53</v>
      </c>
      <c r="C33" s="763">
        <v>9.3149312067805079E-2</v>
      </c>
      <c r="D33" s="763">
        <v>8.5817908026108516E-2</v>
      </c>
      <c r="E33" s="763">
        <v>2.1213855740355798E-2</v>
      </c>
      <c r="F33" s="763">
        <v>1.425681961789186E-2</v>
      </c>
      <c r="G33" s="763">
        <v>-6.2116955643378421E-2</v>
      </c>
      <c r="H33" s="763">
        <v>-5.1524903224880958E-2</v>
      </c>
      <c r="I33" s="763">
        <v>-0.10438266367659324</v>
      </c>
      <c r="J33" s="763"/>
      <c r="K33" s="763"/>
      <c r="L33" s="763"/>
      <c r="M33" s="763"/>
      <c r="N33" s="764"/>
      <c r="O33" s="765">
        <v>6.9039013993142861E-3</v>
      </c>
    </row>
    <row r="34" spans="1:15" ht="15" customHeight="1" thickBot="1">
      <c r="A34" s="905"/>
      <c r="B34" s="767" t="s">
        <v>54</v>
      </c>
      <c r="C34" s="768">
        <v>7.1252633262934073E-2</v>
      </c>
      <c r="D34" s="768">
        <v>4.4578416219630622E-2</v>
      </c>
      <c r="E34" s="768">
        <v>8.9631561436834262E-3</v>
      </c>
      <c r="F34" s="768">
        <v>-1.2710610871775944E-2</v>
      </c>
      <c r="G34" s="768">
        <v>-3.9620381632456757E-2</v>
      </c>
      <c r="H34" s="768">
        <v>-1.5614126189643637E-2</v>
      </c>
      <c r="I34" s="768">
        <v>-6.5871442599593724E-2</v>
      </c>
      <c r="J34" s="768"/>
      <c r="K34" s="768"/>
      <c r="L34" s="768"/>
      <c r="M34" s="768"/>
      <c r="N34" s="769"/>
      <c r="O34" s="770">
        <v>6.3649672204184522E-4</v>
      </c>
    </row>
    <row r="35" spans="1:15" ht="15" customHeight="1" thickBot="1">
      <c r="A35" s="906" t="s">
        <v>133</v>
      </c>
      <c r="B35" s="766" t="s">
        <v>51</v>
      </c>
      <c r="C35" s="763">
        <v>4.5835409737273033E-3</v>
      </c>
      <c r="D35" s="763">
        <v>-1.6084593295827707E-2</v>
      </c>
      <c r="E35" s="763">
        <v>6.2938112285365291E-2</v>
      </c>
      <c r="F35" s="763">
        <v>-1.4979547709994389E-2</v>
      </c>
      <c r="G35" s="763">
        <v>0.11347154020584978</v>
      </c>
      <c r="H35" s="763">
        <v>1.1120518043450621E-2</v>
      </c>
      <c r="I35" s="763">
        <v>2.4723322625453809E-2</v>
      </c>
      <c r="J35" s="763"/>
      <c r="K35" s="763"/>
      <c r="L35" s="763"/>
      <c r="M35" s="763"/>
      <c r="N35" s="764"/>
      <c r="O35" s="765">
        <v>2.6706470873003086E-2</v>
      </c>
    </row>
    <row r="36" spans="1:15" ht="15" customHeight="1" thickBot="1">
      <c r="A36" s="904"/>
      <c r="B36" s="766" t="s">
        <v>52</v>
      </c>
      <c r="C36" s="763">
        <v>2.2290426326971102E-2</v>
      </c>
      <c r="D36" s="763">
        <v>-7.9795551000564943E-2</v>
      </c>
      <c r="E36" s="763">
        <v>-8.9487094795451153E-2</v>
      </c>
      <c r="F36" s="763">
        <v>-6.0183496976981846E-2</v>
      </c>
      <c r="G36" s="763">
        <v>2.8527831221387329E-3</v>
      </c>
      <c r="H36" s="763">
        <v>1.8636964152490564E-2</v>
      </c>
      <c r="I36" s="763">
        <v>-3.3402176186588403E-2</v>
      </c>
      <c r="J36" s="763"/>
      <c r="K36" s="763"/>
      <c r="L36" s="763"/>
      <c r="M36" s="763"/>
      <c r="N36" s="764"/>
      <c r="O36" s="765">
        <v>-4.0035408200217233E-2</v>
      </c>
    </row>
    <row r="37" spans="1:15" ht="15" customHeight="1" thickBot="1">
      <c r="A37" s="904"/>
      <c r="B37" s="766" t="s">
        <v>53</v>
      </c>
      <c r="C37" s="763">
        <v>1.5233546262912113E-2</v>
      </c>
      <c r="D37" s="763">
        <v>9.7797431754408624E-4</v>
      </c>
      <c r="E37" s="763">
        <v>4.7746643200379899E-2</v>
      </c>
      <c r="F37" s="763">
        <v>-0.10119676770432004</v>
      </c>
      <c r="G37" s="763">
        <v>-4.0018190086402866E-2</v>
      </c>
      <c r="H37" s="763">
        <v>-4.5497039576192421E-3</v>
      </c>
      <c r="I37" s="763">
        <v>-4.8469212246301907E-2</v>
      </c>
      <c r="J37" s="763"/>
      <c r="K37" s="763"/>
      <c r="L37" s="763"/>
      <c r="M37" s="763"/>
      <c r="N37" s="764"/>
      <c r="O37" s="765">
        <v>-6.5153842342565549E-2</v>
      </c>
    </row>
    <row r="38" spans="1:15" ht="15" customHeight="1" thickBot="1">
      <c r="A38" s="905"/>
      <c r="B38" s="767" t="s">
        <v>54</v>
      </c>
      <c r="C38" s="768">
        <v>1.3241361180456932E-2</v>
      </c>
      <c r="D38" s="768">
        <v>-4.8734622625536309E-2</v>
      </c>
      <c r="E38" s="768">
        <v>-1.0455721512578528E-2</v>
      </c>
      <c r="F38" s="768">
        <v>-3.8133921687466217E-2</v>
      </c>
      <c r="G38" s="768">
        <v>5.828589995280755E-2</v>
      </c>
      <c r="H38" s="768">
        <v>1.1504470718213148E-2</v>
      </c>
      <c r="I38" s="768">
        <v>-5.428985722631942E-3</v>
      </c>
      <c r="J38" s="768"/>
      <c r="K38" s="768"/>
      <c r="L38" s="768"/>
      <c r="M38" s="768"/>
      <c r="N38" s="769"/>
      <c r="O38" s="770">
        <v>-1.2767509727625217E-3</v>
      </c>
    </row>
    <row r="39" spans="1:15" ht="15" customHeight="1" thickBot="1">
      <c r="A39" s="899" t="s">
        <v>129</v>
      </c>
      <c r="B39" s="900"/>
      <c r="C39" s="771">
        <v>3.7453310374953648E-2</v>
      </c>
      <c r="D39" s="771">
        <v>-1.0390099351094662E-2</v>
      </c>
      <c r="E39" s="771">
        <v>-2.9272069384234647E-3</v>
      </c>
      <c r="F39" s="771">
        <v>-2.863379331697594E-2</v>
      </c>
      <c r="G39" s="771">
        <v>1.5562267414434464E-2</v>
      </c>
      <c r="H39" s="771">
        <v>-5.3518674911280347E-4</v>
      </c>
      <c r="I39" s="771">
        <v>-3.1656396934674869E-2</v>
      </c>
      <c r="J39" s="771"/>
      <c r="K39" s="771"/>
      <c r="L39" s="771"/>
      <c r="M39" s="771"/>
      <c r="N39" s="772"/>
      <c r="O39" s="773">
        <v>-6.1984751751083321E-4</v>
      </c>
    </row>
    <row r="40" spans="1:15" ht="15" customHeight="1" thickBot="1"/>
    <row r="41" spans="1:15" ht="16.8" thickBot="1">
      <c r="A41" s="757" t="s">
        <v>61</v>
      </c>
      <c r="B41" s="712" t="s">
        <v>54</v>
      </c>
      <c r="C41" s="774">
        <v>6.2989690721649477E-2</v>
      </c>
      <c r="D41" s="774">
        <v>5.634100021101502E-2</v>
      </c>
      <c r="E41" s="774">
        <v>7.2411602794833829E-2</v>
      </c>
      <c r="F41" s="774">
        <v>-1.3683243132850029E-2</v>
      </c>
      <c r="G41" s="774">
        <v>7.7756007012478146E-2</v>
      </c>
      <c r="H41" s="774">
        <v>3.1186044245200301E-2</v>
      </c>
      <c r="I41" s="774">
        <v>8.7947286537933558E-2</v>
      </c>
      <c r="J41" s="774"/>
      <c r="K41" s="774"/>
      <c r="L41" s="774"/>
      <c r="M41" s="774"/>
      <c r="N41" s="774"/>
      <c r="O41" s="775">
        <v>5.3838383838383824E-2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613" customWidth="1"/>
    <col min="2" max="2" width="14.33203125" style="613" customWidth="1"/>
    <col min="3" max="3" width="19.5546875" style="613" customWidth="1"/>
    <col min="4" max="4" width="12.88671875" style="613" customWidth="1"/>
    <col min="5" max="7" width="16.88671875" style="613" customWidth="1"/>
    <col min="8" max="8" width="51.33203125" style="613" customWidth="1"/>
    <col min="9" max="256" width="9.109375" style="613"/>
    <col min="257" max="257" width="16.88671875" style="613" customWidth="1"/>
    <col min="258" max="258" width="14.33203125" style="613" customWidth="1"/>
    <col min="259" max="259" width="19.5546875" style="613" customWidth="1"/>
    <col min="260" max="260" width="12.88671875" style="613" customWidth="1"/>
    <col min="261" max="263" width="16.88671875" style="613" customWidth="1"/>
    <col min="264" max="264" width="51.33203125" style="613" customWidth="1"/>
    <col min="265" max="512" width="9.109375" style="613"/>
    <col min="513" max="513" width="16.88671875" style="613" customWidth="1"/>
    <col min="514" max="514" width="14.33203125" style="613" customWidth="1"/>
    <col min="515" max="515" width="19.5546875" style="613" customWidth="1"/>
    <col min="516" max="516" width="12.88671875" style="613" customWidth="1"/>
    <col min="517" max="519" width="16.88671875" style="613" customWidth="1"/>
    <col min="520" max="520" width="51.33203125" style="613" customWidth="1"/>
    <col min="521" max="768" width="9.109375" style="613"/>
    <col min="769" max="769" width="16.88671875" style="613" customWidth="1"/>
    <col min="770" max="770" width="14.33203125" style="613" customWidth="1"/>
    <col min="771" max="771" width="19.5546875" style="613" customWidth="1"/>
    <col min="772" max="772" width="12.88671875" style="613" customWidth="1"/>
    <col min="773" max="775" width="16.88671875" style="613" customWidth="1"/>
    <col min="776" max="776" width="51.33203125" style="613" customWidth="1"/>
    <col min="777" max="1024" width="9.109375" style="613"/>
    <col min="1025" max="1025" width="16.88671875" style="613" customWidth="1"/>
    <col min="1026" max="1026" width="14.33203125" style="613" customWidth="1"/>
    <col min="1027" max="1027" width="19.5546875" style="613" customWidth="1"/>
    <col min="1028" max="1028" width="12.88671875" style="613" customWidth="1"/>
    <col min="1029" max="1031" width="16.88671875" style="613" customWidth="1"/>
    <col min="1032" max="1032" width="51.33203125" style="613" customWidth="1"/>
    <col min="1033" max="1280" width="9.109375" style="613"/>
    <col min="1281" max="1281" width="16.88671875" style="613" customWidth="1"/>
    <col min="1282" max="1282" width="14.33203125" style="613" customWidth="1"/>
    <col min="1283" max="1283" width="19.5546875" style="613" customWidth="1"/>
    <col min="1284" max="1284" width="12.88671875" style="613" customWidth="1"/>
    <col min="1285" max="1287" width="16.88671875" style="613" customWidth="1"/>
    <col min="1288" max="1288" width="51.33203125" style="613" customWidth="1"/>
    <col min="1289" max="1536" width="9.109375" style="613"/>
    <col min="1537" max="1537" width="16.88671875" style="613" customWidth="1"/>
    <col min="1538" max="1538" width="14.33203125" style="613" customWidth="1"/>
    <col min="1539" max="1539" width="19.5546875" style="613" customWidth="1"/>
    <col min="1540" max="1540" width="12.88671875" style="613" customWidth="1"/>
    <col min="1541" max="1543" width="16.88671875" style="613" customWidth="1"/>
    <col min="1544" max="1544" width="51.33203125" style="613" customWidth="1"/>
    <col min="1545" max="1792" width="9.109375" style="613"/>
    <col min="1793" max="1793" width="16.88671875" style="613" customWidth="1"/>
    <col min="1794" max="1794" width="14.33203125" style="613" customWidth="1"/>
    <col min="1795" max="1795" width="19.5546875" style="613" customWidth="1"/>
    <col min="1796" max="1796" width="12.88671875" style="613" customWidth="1"/>
    <col min="1797" max="1799" width="16.88671875" style="613" customWidth="1"/>
    <col min="1800" max="1800" width="51.33203125" style="613" customWidth="1"/>
    <col min="1801" max="2048" width="9.109375" style="613"/>
    <col min="2049" max="2049" width="16.88671875" style="613" customWidth="1"/>
    <col min="2050" max="2050" width="14.33203125" style="613" customWidth="1"/>
    <col min="2051" max="2051" width="19.5546875" style="613" customWidth="1"/>
    <col min="2052" max="2052" width="12.88671875" style="613" customWidth="1"/>
    <col min="2053" max="2055" width="16.88671875" style="613" customWidth="1"/>
    <col min="2056" max="2056" width="51.33203125" style="613" customWidth="1"/>
    <col min="2057" max="2304" width="9.109375" style="613"/>
    <col min="2305" max="2305" width="16.88671875" style="613" customWidth="1"/>
    <col min="2306" max="2306" width="14.33203125" style="613" customWidth="1"/>
    <col min="2307" max="2307" width="19.5546875" style="613" customWidth="1"/>
    <col min="2308" max="2308" width="12.88671875" style="613" customWidth="1"/>
    <col min="2309" max="2311" width="16.88671875" style="613" customWidth="1"/>
    <col min="2312" max="2312" width="51.33203125" style="613" customWidth="1"/>
    <col min="2313" max="2560" width="9.109375" style="613"/>
    <col min="2561" max="2561" width="16.88671875" style="613" customWidth="1"/>
    <col min="2562" max="2562" width="14.33203125" style="613" customWidth="1"/>
    <col min="2563" max="2563" width="19.5546875" style="613" customWidth="1"/>
    <col min="2564" max="2564" width="12.88671875" style="613" customWidth="1"/>
    <col min="2565" max="2567" width="16.88671875" style="613" customWidth="1"/>
    <col min="2568" max="2568" width="51.33203125" style="613" customWidth="1"/>
    <col min="2569" max="2816" width="9.109375" style="613"/>
    <col min="2817" max="2817" width="16.88671875" style="613" customWidth="1"/>
    <col min="2818" max="2818" width="14.33203125" style="613" customWidth="1"/>
    <col min="2819" max="2819" width="19.5546875" style="613" customWidth="1"/>
    <col min="2820" max="2820" width="12.88671875" style="613" customWidth="1"/>
    <col min="2821" max="2823" width="16.88671875" style="613" customWidth="1"/>
    <col min="2824" max="2824" width="51.33203125" style="613" customWidth="1"/>
    <col min="2825" max="3072" width="9.109375" style="613"/>
    <col min="3073" max="3073" width="16.88671875" style="613" customWidth="1"/>
    <col min="3074" max="3074" width="14.33203125" style="613" customWidth="1"/>
    <col min="3075" max="3075" width="19.5546875" style="613" customWidth="1"/>
    <col min="3076" max="3076" width="12.88671875" style="613" customWidth="1"/>
    <col min="3077" max="3079" width="16.88671875" style="613" customWidth="1"/>
    <col min="3080" max="3080" width="51.33203125" style="613" customWidth="1"/>
    <col min="3081" max="3328" width="9.109375" style="613"/>
    <col min="3329" max="3329" width="16.88671875" style="613" customWidth="1"/>
    <col min="3330" max="3330" width="14.33203125" style="613" customWidth="1"/>
    <col min="3331" max="3331" width="19.5546875" style="613" customWidth="1"/>
    <col min="3332" max="3332" width="12.88671875" style="613" customWidth="1"/>
    <col min="3333" max="3335" width="16.88671875" style="613" customWidth="1"/>
    <col min="3336" max="3336" width="51.33203125" style="613" customWidth="1"/>
    <col min="3337" max="3584" width="9.109375" style="613"/>
    <col min="3585" max="3585" width="16.88671875" style="613" customWidth="1"/>
    <col min="3586" max="3586" width="14.33203125" style="613" customWidth="1"/>
    <col min="3587" max="3587" width="19.5546875" style="613" customWidth="1"/>
    <col min="3588" max="3588" width="12.88671875" style="613" customWidth="1"/>
    <col min="3589" max="3591" width="16.88671875" style="613" customWidth="1"/>
    <col min="3592" max="3592" width="51.33203125" style="613" customWidth="1"/>
    <col min="3593" max="3840" width="9.109375" style="613"/>
    <col min="3841" max="3841" width="16.88671875" style="613" customWidth="1"/>
    <col min="3842" max="3842" width="14.33203125" style="613" customWidth="1"/>
    <col min="3843" max="3843" width="19.5546875" style="613" customWidth="1"/>
    <col min="3844" max="3844" width="12.88671875" style="613" customWidth="1"/>
    <col min="3845" max="3847" width="16.88671875" style="613" customWidth="1"/>
    <col min="3848" max="3848" width="51.33203125" style="613" customWidth="1"/>
    <col min="3849" max="4096" width="9.109375" style="613"/>
    <col min="4097" max="4097" width="16.88671875" style="613" customWidth="1"/>
    <col min="4098" max="4098" width="14.33203125" style="613" customWidth="1"/>
    <col min="4099" max="4099" width="19.5546875" style="613" customWidth="1"/>
    <col min="4100" max="4100" width="12.88671875" style="613" customWidth="1"/>
    <col min="4101" max="4103" width="16.88671875" style="613" customWidth="1"/>
    <col min="4104" max="4104" width="51.33203125" style="613" customWidth="1"/>
    <col min="4105" max="4352" width="9.109375" style="613"/>
    <col min="4353" max="4353" width="16.88671875" style="613" customWidth="1"/>
    <col min="4354" max="4354" width="14.33203125" style="613" customWidth="1"/>
    <col min="4355" max="4355" width="19.5546875" style="613" customWidth="1"/>
    <col min="4356" max="4356" width="12.88671875" style="613" customWidth="1"/>
    <col min="4357" max="4359" width="16.88671875" style="613" customWidth="1"/>
    <col min="4360" max="4360" width="51.33203125" style="613" customWidth="1"/>
    <col min="4361" max="4608" width="9.109375" style="613"/>
    <col min="4609" max="4609" width="16.88671875" style="613" customWidth="1"/>
    <col min="4610" max="4610" width="14.33203125" style="613" customWidth="1"/>
    <col min="4611" max="4611" width="19.5546875" style="613" customWidth="1"/>
    <col min="4612" max="4612" width="12.88671875" style="613" customWidth="1"/>
    <col min="4613" max="4615" width="16.88671875" style="613" customWidth="1"/>
    <col min="4616" max="4616" width="51.33203125" style="613" customWidth="1"/>
    <col min="4617" max="4864" width="9.109375" style="613"/>
    <col min="4865" max="4865" width="16.88671875" style="613" customWidth="1"/>
    <col min="4866" max="4866" width="14.33203125" style="613" customWidth="1"/>
    <col min="4867" max="4867" width="19.5546875" style="613" customWidth="1"/>
    <col min="4868" max="4868" width="12.88671875" style="613" customWidth="1"/>
    <col min="4869" max="4871" width="16.88671875" style="613" customWidth="1"/>
    <col min="4872" max="4872" width="51.33203125" style="613" customWidth="1"/>
    <col min="4873" max="5120" width="9.109375" style="613"/>
    <col min="5121" max="5121" width="16.88671875" style="613" customWidth="1"/>
    <col min="5122" max="5122" width="14.33203125" style="613" customWidth="1"/>
    <col min="5123" max="5123" width="19.5546875" style="613" customWidth="1"/>
    <col min="5124" max="5124" width="12.88671875" style="613" customWidth="1"/>
    <col min="5125" max="5127" width="16.88671875" style="613" customWidth="1"/>
    <col min="5128" max="5128" width="51.33203125" style="613" customWidth="1"/>
    <col min="5129" max="5376" width="9.109375" style="613"/>
    <col min="5377" max="5377" width="16.88671875" style="613" customWidth="1"/>
    <col min="5378" max="5378" width="14.33203125" style="613" customWidth="1"/>
    <col min="5379" max="5379" width="19.5546875" style="613" customWidth="1"/>
    <col min="5380" max="5380" width="12.88671875" style="613" customWidth="1"/>
    <col min="5381" max="5383" width="16.88671875" style="613" customWidth="1"/>
    <col min="5384" max="5384" width="51.33203125" style="613" customWidth="1"/>
    <col min="5385" max="5632" width="9.109375" style="613"/>
    <col min="5633" max="5633" width="16.88671875" style="613" customWidth="1"/>
    <col min="5634" max="5634" width="14.33203125" style="613" customWidth="1"/>
    <col min="5635" max="5635" width="19.5546875" style="613" customWidth="1"/>
    <col min="5636" max="5636" width="12.88671875" style="613" customWidth="1"/>
    <col min="5637" max="5639" width="16.88671875" style="613" customWidth="1"/>
    <col min="5640" max="5640" width="51.33203125" style="613" customWidth="1"/>
    <col min="5641" max="5888" width="9.109375" style="613"/>
    <col min="5889" max="5889" width="16.88671875" style="613" customWidth="1"/>
    <col min="5890" max="5890" width="14.33203125" style="613" customWidth="1"/>
    <col min="5891" max="5891" width="19.5546875" style="613" customWidth="1"/>
    <col min="5892" max="5892" width="12.88671875" style="613" customWidth="1"/>
    <col min="5893" max="5895" width="16.88671875" style="613" customWidth="1"/>
    <col min="5896" max="5896" width="51.33203125" style="613" customWidth="1"/>
    <col min="5897" max="6144" width="9.109375" style="613"/>
    <col min="6145" max="6145" width="16.88671875" style="613" customWidth="1"/>
    <col min="6146" max="6146" width="14.33203125" style="613" customWidth="1"/>
    <col min="6147" max="6147" width="19.5546875" style="613" customWidth="1"/>
    <col min="6148" max="6148" width="12.88671875" style="613" customWidth="1"/>
    <col min="6149" max="6151" width="16.88671875" style="613" customWidth="1"/>
    <col min="6152" max="6152" width="51.33203125" style="613" customWidth="1"/>
    <col min="6153" max="6400" width="9.109375" style="613"/>
    <col min="6401" max="6401" width="16.88671875" style="613" customWidth="1"/>
    <col min="6402" max="6402" width="14.33203125" style="613" customWidth="1"/>
    <col min="6403" max="6403" width="19.5546875" style="613" customWidth="1"/>
    <col min="6404" max="6404" width="12.88671875" style="613" customWidth="1"/>
    <col min="6405" max="6407" width="16.88671875" style="613" customWidth="1"/>
    <col min="6408" max="6408" width="51.33203125" style="613" customWidth="1"/>
    <col min="6409" max="6656" width="9.109375" style="613"/>
    <col min="6657" max="6657" width="16.88671875" style="613" customWidth="1"/>
    <col min="6658" max="6658" width="14.33203125" style="613" customWidth="1"/>
    <col min="6659" max="6659" width="19.5546875" style="613" customWidth="1"/>
    <col min="6660" max="6660" width="12.88671875" style="613" customWidth="1"/>
    <col min="6661" max="6663" width="16.88671875" style="613" customWidth="1"/>
    <col min="6664" max="6664" width="51.33203125" style="613" customWidth="1"/>
    <col min="6665" max="6912" width="9.109375" style="613"/>
    <col min="6913" max="6913" width="16.88671875" style="613" customWidth="1"/>
    <col min="6914" max="6914" width="14.33203125" style="613" customWidth="1"/>
    <col min="6915" max="6915" width="19.5546875" style="613" customWidth="1"/>
    <col min="6916" max="6916" width="12.88671875" style="613" customWidth="1"/>
    <col min="6917" max="6919" width="16.88671875" style="613" customWidth="1"/>
    <col min="6920" max="6920" width="51.33203125" style="613" customWidth="1"/>
    <col min="6921" max="7168" width="9.109375" style="613"/>
    <col min="7169" max="7169" width="16.88671875" style="613" customWidth="1"/>
    <col min="7170" max="7170" width="14.33203125" style="613" customWidth="1"/>
    <col min="7171" max="7171" width="19.5546875" style="613" customWidth="1"/>
    <col min="7172" max="7172" width="12.88671875" style="613" customWidth="1"/>
    <col min="7173" max="7175" width="16.88671875" style="613" customWidth="1"/>
    <col min="7176" max="7176" width="51.33203125" style="613" customWidth="1"/>
    <col min="7177" max="7424" width="9.109375" style="613"/>
    <col min="7425" max="7425" width="16.88671875" style="613" customWidth="1"/>
    <col min="7426" max="7426" width="14.33203125" style="613" customWidth="1"/>
    <col min="7427" max="7427" width="19.5546875" style="613" customWidth="1"/>
    <col min="7428" max="7428" width="12.88671875" style="613" customWidth="1"/>
    <col min="7429" max="7431" width="16.88671875" style="613" customWidth="1"/>
    <col min="7432" max="7432" width="51.33203125" style="613" customWidth="1"/>
    <col min="7433" max="7680" width="9.109375" style="613"/>
    <col min="7681" max="7681" width="16.88671875" style="613" customWidth="1"/>
    <col min="7682" max="7682" width="14.33203125" style="613" customWidth="1"/>
    <col min="7683" max="7683" width="19.5546875" style="613" customWidth="1"/>
    <col min="7684" max="7684" width="12.88671875" style="613" customWidth="1"/>
    <col min="7685" max="7687" width="16.88671875" style="613" customWidth="1"/>
    <col min="7688" max="7688" width="51.33203125" style="613" customWidth="1"/>
    <col min="7689" max="7936" width="9.109375" style="613"/>
    <col min="7937" max="7937" width="16.88671875" style="613" customWidth="1"/>
    <col min="7938" max="7938" width="14.33203125" style="613" customWidth="1"/>
    <col min="7939" max="7939" width="19.5546875" style="613" customWidth="1"/>
    <col min="7940" max="7940" width="12.88671875" style="613" customWidth="1"/>
    <col min="7941" max="7943" width="16.88671875" style="613" customWidth="1"/>
    <col min="7944" max="7944" width="51.33203125" style="613" customWidth="1"/>
    <col min="7945" max="8192" width="9.109375" style="613"/>
    <col min="8193" max="8193" width="16.88671875" style="613" customWidth="1"/>
    <col min="8194" max="8194" width="14.33203125" style="613" customWidth="1"/>
    <col min="8195" max="8195" width="19.5546875" style="613" customWidth="1"/>
    <col min="8196" max="8196" width="12.88671875" style="613" customWidth="1"/>
    <col min="8197" max="8199" width="16.88671875" style="613" customWidth="1"/>
    <col min="8200" max="8200" width="51.33203125" style="613" customWidth="1"/>
    <col min="8201" max="8448" width="9.109375" style="613"/>
    <col min="8449" max="8449" width="16.88671875" style="613" customWidth="1"/>
    <col min="8450" max="8450" width="14.33203125" style="613" customWidth="1"/>
    <col min="8451" max="8451" width="19.5546875" style="613" customWidth="1"/>
    <col min="8452" max="8452" width="12.88671875" style="613" customWidth="1"/>
    <col min="8453" max="8455" width="16.88671875" style="613" customWidth="1"/>
    <col min="8456" max="8456" width="51.33203125" style="613" customWidth="1"/>
    <col min="8457" max="8704" width="9.109375" style="613"/>
    <col min="8705" max="8705" width="16.88671875" style="613" customWidth="1"/>
    <col min="8706" max="8706" width="14.33203125" style="613" customWidth="1"/>
    <col min="8707" max="8707" width="19.5546875" style="613" customWidth="1"/>
    <col min="8708" max="8708" width="12.88671875" style="613" customWidth="1"/>
    <col min="8709" max="8711" width="16.88671875" style="613" customWidth="1"/>
    <col min="8712" max="8712" width="51.33203125" style="613" customWidth="1"/>
    <col min="8713" max="8960" width="9.109375" style="613"/>
    <col min="8961" max="8961" width="16.88671875" style="613" customWidth="1"/>
    <col min="8962" max="8962" width="14.33203125" style="613" customWidth="1"/>
    <col min="8963" max="8963" width="19.5546875" style="613" customWidth="1"/>
    <col min="8964" max="8964" width="12.88671875" style="613" customWidth="1"/>
    <col min="8965" max="8967" width="16.88671875" style="613" customWidth="1"/>
    <col min="8968" max="8968" width="51.33203125" style="613" customWidth="1"/>
    <col min="8969" max="9216" width="9.109375" style="613"/>
    <col min="9217" max="9217" width="16.88671875" style="613" customWidth="1"/>
    <col min="9218" max="9218" width="14.33203125" style="613" customWidth="1"/>
    <col min="9219" max="9219" width="19.5546875" style="613" customWidth="1"/>
    <col min="9220" max="9220" width="12.88671875" style="613" customWidth="1"/>
    <col min="9221" max="9223" width="16.88671875" style="613" customWidth="1"/>
    <col min="9224" max="9224" width="51.33203125" style="613" customWidth="1"/>
    <col min="9225" max="9472" width="9.109375" style="613"/>
    <col min="9473" max="9473" width="16.88671875" style="613" customWidth="1"/>
    <col min="9474" max="9474" width="14.33203125" style="613" customWidth="1"/>
    <col min="9475" max="9475" width="19.5546875" style="613" customWidth="1"/>
    <col min="9476" max="9476" width="12.88671875" style="613" customWidth="1"/>
    <col min="9477" max="9479" width="16.88671875" style="613" customWidth="1"/>
    <col min="9480" max="9480" width="51.33203125" style="613" customWidth="1"/>
    <col min="9481" max="9728" width="9.109375" style="613"/>
    <col min="9729" max="9729" width="16.88671875" style="613" customWidth="1"/>
    <col min="9730" max="9730" width="14.33203125" style="613" customWidth="1"/>
    <col min="9731" max="9731" width="19.5546875" style="613" customWidth="1"/>
    <col min="9732" max="9732" width="12.88671875" style="613" customWidth="1"/>
    <col min="9733" max="9735" width="16.88671875" style="613" customWidth="1"/>
    <col min="9736" max="9736" width="51.33203125" style="613" customWidth="1"/>
    <col min="9737" max="9984" width="9.109375" style="613"/>
    <col min="9985" max="9985" width="16.88671875" style="613" customWidth="1"/>
    <col min="9986" max="9986" width="14.33203125" style="613" customWidth="1"/>
    <col min="9987" max="9987" width="19.5546875" style="613" customWidth="1"/>
    <col min="9988" max="9988" width="12.88671875" style="613" customWidth="1"/>
    <col min="9989" max="9991" width="16.88671875" style="613" customWidth="1"/>
    <col min="9992" max="9992" width="51.33203125" style="613" customWidth="1"/>
    <col min="9993" max="10240" width="9.109375" style="613"/>
    <col min="10241" max="10241" width="16.88671875" style="613" customWidth="1"/>
    <col min="10242" max="10242" width="14.33203125" style="613" customWidth="1"/>
    <col min="10243" max="10243" width="19.5546875" style="613" customWidth="1"/>
    <col min="10244" max="10244" width="12.88671875" style="613" customWidth="1"/>
    <col min="10245" max="10247" width="16.88671875" style="613" customWidth="1"/>
    <col min="10248" max="10248" width="51.33203125" style="613" customWidth="1"/>
    <col min="10249" max="10496" width="9.109375" style="613"/>
    <col min="10497" max="10497" width="16.88671875" style="613" customWidth="1"/>
    <col min="10498" max="10498" width="14.33203125" style="613" customWidth="1"/>
    <col min="10499" max="10499" width="19.5546875" style="613" customWidth="1"/>
    <col min="10500" max="10500" width="12.88671875" style="613" customWidth="1"/>
    <col min="10501" max="10503" width="16.88671875" style="613" customWidth="1"/>
    <col min="10504" max="10504" width="51.33203125" style="613" customWidth="1"/>
    <col min="10505" max="10752" width="9.109375" style="613"/>
    <col min="10753" max="10753" width="16.88671875" style="613" customWidth="1"/>
    <col min="10754" max="10754" width="14.33203125" style="613" customWidth="1"/>
    <col min="10755" max="10755" width="19.5546875" style="613" customWidth="1"/>
    <col min="10756" max="10756" width="12.88671875" style="613" customWidth="1"/>
    <col min="10757" max="10759" width="16.88671875" style="613" customWidth="1"/>
    <col min="10760" max="10760" width="51.33203125" style="613" customWidth="1"/>
    <col min="10761" max="11008" width="9.109375" style="613"/>
    <col min="11009" max="11009" width="16.88671875" style="613" customWidth="1"/>
    <col min="11010" max="11010" width="14.33203125" style="613" customWidth="1"/>
    <col min="11011" max="11011" width="19.5546875" style="613" customWidth="1"/>
    <col min="11012" max="11012" width="12.88671875" style="613" customWidth="1"/>
    <col min="11013" max="11015" width="16.88671875" style="613" customWidth="1"/>
    <col min="11016" max="11016" width="51.33203125" style="613" customWidth="1"/>
    <col min="11017" max="11264" width="9.109375" style="613"/>
    <col min="11265" max="11265" width="16.88671875" style="613" customWidth="1"/>
    <col min="11266" max="11266" width="14.33203125" style="613" customWidth="1"/>
    <col min="11267" max="11267" width="19.5546875" style="613" customWidth="1"/>
    <col min="11268" max="11268" width="12.88671875" style="613" customWidth="1"/>
    <col min="11269" max="11271" width="16.88671875" style="613" customWidth="1"/>
    <col min="11272" max="11272" width="51.33203125" style="613" customWidth="1"/>
    <col min="11273" max="11520" width="9.109375" style="613"/>
    <col min="11521" max="11521" width="16.88671875" style="613" customWidth="1"/>
    <col min="11522" max="11522" width="14.33203125" style="613" customWidth="1"/>
    <col min="11523" max="11523" width="19.5546875" style="613" customWidth="1"/>
    <col min="11524" max="11524" width="12.88671875" style="613" customWidth="1"/>
    <col min="11525" max="11527" width="16.88671875" style="613" customWidth="1"/>
    <col min="11528" max="11528" width="51.33203125" style="613" customWidth="1"/>
    <col min="11529" max="11776" width="9.109375" style="613"/>
    <col min="11777" max="11777" width="16.88671875" style="613" customWidth="1"/>
    <col min="11778" max="11778" width="14.33203125" style="613" customWidth="1"/>
    <col min="11779" max="11779" width="19.5546875" style="613" customWidth="1"/>
    <col min="11780" max="11780" width="12.88671875" style="613" customWidth="1"/>
    <col min="11781" max="11783" width="16.88671875" style="613" customWidth="1"/>
    <col min="11784" max="11784" width="51.33203125" style="613" customWidth="1"/>
    <col min="11785" max="12032" width="9.109375" style="613"/>
    <col min="12033" max="12033" width="16.88671875" style="613" customWidth="1"/>
    <col min="12034" max="12034" width="14.33203125" style="613" customWidth="1"/>
    <col min="12035" max="12035" width="19.5546875" style="613" customWidth="1"/>
    <col min="12036" max="12036" width="12.88671875" style="613" customWidth="1"/>
    <col min="12037" max="12039" width="16.88671875" style="613" customWidth="1"/>
    <col min="12040" max="12040" width="51.33203125" style="613" customWidth="1"/>
    <col min="12041" max="12288" width="9.109375" style="613"/>
    <col min="12289" max="12289" width="16.88671875" style="613" customWidth="1"/>
    <col min="12290" max="12290" width="14.33203125" style="613" customWidth="1"/>
    <col min="12291" max="12291" width="19.5546875" style="613" customWidth="1"/>
    <col min="12292" max="12292" width="12.88671875" style="613" customWidth="1"/>
    <col min="12293" max="12295" width="16.88671875" style="613" customWidth="1"/>
    <col min="12296" max="12296" width="51.33203125" style="613" customWidth="1"/>
    <col min="12297" max="12544" width="9.109375" style="613"/>
    <col min="12545" max="12545" width="16.88671875" style="613" customWidth="1"/>
    <col min="12546" max="12546" width="14.33203125" style="613" customWidth="1"/>
    <col min="12547" max="12547" width="19.5546875" style="613" customWidth="1"/>
    <col min="12548" max="12548" width="12.88671875" style="613" customWidth="1"/>
    <col min="12549" max="12551" width="16.88671875" style="613" customWidth="1"/>
    <col min="12552" max="12552" width="51.33203125" style="613" customWidth="1"/>
    <col min="12553" max="12800" width="9.109375" style="613"/>
    <col min="12801" max="12801" width="16.88671875" style="613" customWidth="1"/>
    <col min="12802" max="12802" width="14.33203125" style="613" customWidth="1"/>
    <col min="12803" max="12803" width="19.5546875" style="613" customWidth="1"/>
    <col min="12804" max="12804" width="12.88671875" style="613" customWidth="1"/>
    <col min="12805" max="12807" width="16.88671875" style="613" customWidth="1"/>
    <col min="12808" max="12808" width="51.33203125" style="613" customWidth="1"/>
    <col min="12809" max="13056" width="9.109375" style="613"/>
    <col min="13057" max="13057" width="16.88671875" style="613" customWidth="1"/>
    <col min="13058" max="13058" width="14.33203125" style="613" customWidth="1"/>
    <col min="13059" max="13059" width="19.5546875" style="613" customWidth="1"/>
    <col min="13060" max="13060" width="12.88671875" style="613" customWidth="1"/>
    <col min="13061" max="13063" width="16.88671875" style="613" customWidth="1"/>
    <col min="13064" max="13064" width="51.33203125" style="613" customWidth="1"/>
    <col min="13065" max="13312" width="9.109375" style="613"/>
    <col min="13313" max="13313" width="16.88671875" style="613" customWidth="1"/>
    <col min="13314" max="13314" width="14.33203125" style="613" customWidth="1"/>
    <col min="13315" max="13315" width="19.5546875" style="613" customWidth="1"/>
    <col min="13316" max="13316" width="12.88671875" style="613" customWidth="1"/>
    <col min="13317" max="13319" width="16.88671875" style="613" customWidth="1"/>
    <col min="13320" max="13320" width="51.33203125" style="613" customWidth="1"/>
    <col min="13321" max="13568" width="9.109375" style="613"/>
    <col min="13569" max="13569" width="16.88671875" style="613" customWidth="1"/>
    <col min="13570" max="13570" width="14.33203125" style="613" customWidth="1"/>
    <col min="13571" max="13571" width="19.5546875" style="613" customWidth="1"/>
    <col min="13572" max="13572" width="12.88671875" style="613" customWidth="1"/>
    <col min="13573" max="13575" width="16.88671875" style="613" customWidth="1"/>
    <col min="13576" max="13576" width="51.33203125" style="613" customWidth="1"/>
    <col min="13577" max="13824" width="9.109375" style="613"/>
    <col min="13825" max="13825" width="16.88671875" style="613" customWidth="1"/>
    <col min="13826" max="13826" width="14.33203125" style="613" customWidth="1"/>
    <col min="13827" max="13827" width="19.5546875" style="613" customWidth="1"/>
    <col min="13828" max="13828" width="12.88671875" style="613" customWidth="1"/>
    <col min="13829" max="13831" width="16.88671875" style="613" customWidth="1"/>
    <col min="13832" max="13832" width="51.33203125" style="613" customWidth="1"/>
    <col min="13833" max="14080" width="9.109375" style="613"/>
    <col min="14081" max="14081" width="16.88671875" style="613" customWidth="1"/>
    <col min="14082" max="14082" width="14.33203125" style="613" customWidth="1"/>
    <col min="14083" max="14083" width="19.5546875" style="613" customWidth="1"/>
    <col min="14084" max="14084" width="12.88671875" style="613" customWidth="1"/>
    <col min="14085" max="14087" width="16.88671875" style="613" customWidth="1"/>
    <col min="14088" max="14088" width="51.33203125" style="613" customWidth="1"/>
    <col min="14089" max="14336" width="9.109375" style="613"/>
    <col min="14337" max="14337" width="16.88671875" style="613" customWidth="1"/>
    <col min="14338" max="14338" width="14.33203125" style="613" customWidth="1"/>
    <col min="14339" max="14339" width="19.5546875" style="613" customWidth="1"/>
    <col min="14340" max="14340" width="12.88671875" style="613" customWidth="1"/>
    <col min="14341" max="14343" width="16.88671875" style="613" customWidth="1"/>
    <col min="14344" max="14344" width="51.33203125" style="613" customWidth="1"/>
    <col min="14345" max="14592" width="9.109375" style="613"/>
    <col min="14593" max="14593" width="16.88671875" style="613" customWidth="1"/>
    <col min="14594" max="14594" width="14.33203125" style="613" customWidth="1"/>
    <col min="14595" max="14595" width="19.5546875" style="613" customWidth="1"/>
    <col min="14596" max="14596" width="12.88671875" style="613" customWidth="1"/>
    <col min="14597" max="14599" width="16.88671875" style="613" customWidth="1"/>
    <col min="14600" max="14600" width="51.33203125" style="613" customWidth="1"/>
    <col min="14601" max="14848" width="9.109375" style="613"/>
    <col min="14849" max="14849" width="16.88671875" style="613" customWidth="1"/>
    <col min="14850" max="14850" width="14.33203125" style="613" customWidth="1"/>
    <col min="14851" max="14851" width="19.5546875" style="613" customWidth="1"/>
    <col min="14852" max="14852" width="12.88671875" style="613" customWidth="1"/>
    <col min="14853" max="14855" width="16.88671875" style="613" customWidth="1"/>
    <col min="14856" max="14856" width="51.33203125" style="613" customWidth="1"/>
    <col min="14857" max="15104" width="9.109375" style="613"/>
    <col min="15105" max="15105" width="16.88671875" style="613" customWidth="1"/>
    <col min="15106" max="15106" width="14.33203125" style="613" customWidth="1"/>
    <col min="15107" max="15107" width="19.5546875" style="613" customWidth="1"/>
    <col min="15108" max="15108" width="12.88671875" style="613" customWidth="1"/>
    <col min="15109" max="15111" width="16.88671875" style="613" customWidth="1"/>
    <col min="15112" max="15112" width="51.33203125" style="613" customWidth="1"/>
    <col min="15113" max="15360" width="9.109375" style="613"/>
    <col min="15361" max="15361" width="16.88671875" style="613" customWidth="1"/>
    <col min="15362" max="15362" width="14.33203125" style="613" customWidth="1"/>
    <col min="15363" max="15363" width="19.5546875" style="613" customWidth="1"/>
    <col min="15364" max="15364" width="12.88671875" style="613" customWidth="1"/>
    <col min="15365" max="15367" width="16.88671875" style="613" customWidth="1"/>
    <col min="15368" max="15368" width="51.33203125" style="613" customWidth="1"/>
    <col min="15369" max="15616" width="9.109375" style="613"/>
    <col min="15617" max="15617" width="16.88671875" style="613" customWidth="1"/>
    <col min="15618" max="15618" width="14.33203125" style="613" customWidth="1"/>
    <col min="15619" max="15619" width="19.5546875" style="613" customWidth="1"/>
    <col min="15620" max="15620" width="12.88671875" style="613" customWidth="1"/>
    <col min="15621" max="15623" width="16.88671875" style="613" customWidth="1"/>
    <col min="15624" max="15624" width="51.33203125" style="613" customWidth="1"/>
    <col min="15625" max="15872" width="9.109375" style="613"/>
    <col min="15873" max="15873" width="16.88671875" style="613" customWidth="1"/>
    <col min="15874" max="15874" width="14.33203125" style="613" customWidth="1"/>
    <col min="15875" max="15875" width="19.5546875" style="613" customWidth="1"/>
    <col min="15876" max="15876" width="12.88671875" style="613" customWidth="1"/>
    <col min="15877" max="15879" width="16.88671875" style="613" customWidth="1"/>
    <col min="15880" max="15880" width="51.33203125" style="613" customWidth="1"/>
    <col min="15881" max="16128" width="9.109375" style="613"/>
    <col min="16129" max="16129" width="16.88671875" style="613" customWidth="1"/>
    <col min="16130" max="16130" width="14.33203125" style="613" customWidth="1"/>
    <col min="16131" max="16131" width="19.5546875" style="613" customWidth="1"/>
    <col min="16132" max="16132" width="12.88671875" style="613" customWidth="1"/>
    <col min="16133" max="16135" width="16.88671875" style="613" customWidth="1"/>
    <col min="16136" max="16136" width="51.33203125" style="613" customWidth="1"/>
    <col min="16137" max="16384" width="9.109375" style="613"/>
  </cols>
  <sheetData>
    <row r="1" spans="1:8" ht="15" thickBot="1">
      <c r="A1" s="612" t="s">
        <v>80</v>
      </c>
      <c r="G1" s="614"/>
    </row>
    <row r="2" spans="1:8" ht="17.100000000000001" customHeight="1" thickBot="1">
      <c r="A2" s="919" t="s">
        <v>81</v>
      </c>
      <c r="B2" s="920"/>
      <c r="C2" s="615" t="s">
        <v>82</v>
      </c>
      <c r="D2" s="616" t="s">
        <v>83</v>
      </c>
      <c r="E2" s="932" t="s">
        <v>84</v>
      </c>
      <c r="F2" s="933"/>
      <c r="G2" s="614"/>
    </row>
    <row r="3" spans="1:8" ht="17.100000000000001" customHeight="1" thickBot="1">
      <c r="A3" s="919" t="s">
        <v>85</v>
      </c>
      <c r="B3" s="920"/>
      <c r="C3" s="934" t="s">
        <v>86</v>
      </c>
      <c r="D3" s="935"/>
      <c r="E3" s="935"/>
      <c r="F3" s="936"/>
      <c r="G3" s="614"/>
    </row>
    <row r="4" spans="1:8" ht="17.100000000000001" customHeight="1" thickBot="1">
      <c r="A4" s="937" t="s">
        <v>87</v>
      </c>
      <c r="B4" s="938"/>
      <c r="C4" s="934" t="s">
        <v>88</v>
      </c>
      <c r="D4" s="939"/>
      <c r="E4" s="939"/>
      <c r="F4" s="940"/>
      <c r="G4" s="614"/>
    </row>
    <row r="5" spans="1:8" ht="17.100000000000001" customHeight="1" thickBot="1">
      <c r="A5" s="917" t="s">
        <v>89</v>
      </c>
      <c r="B5" s="918"/>
      <c r="C5" s="617" t="s">
        <v>90</v>
      </c>
      <c r="D5" s="618" t="s">
        <v>91</v>
      </c>
      <c r="E5" s="619" t="s">
        <v>92</v>
      </c>
      <c r="F5" s="620"/>
      <c r="G5" s="614"/>
    </row>
    <row r="6" spans="1:8" ht="17.100000000000001" customHeight="1" thickBot="1">
      <c r="A6" s="919" t="s">
        <v>93</v>
      </c>
      <c r="B6" s="920"/>
      <c r="C6" s="621" t="s">
        <v>94</v>
      </c>
      <c r="D6" s="622"/>
      <c r="E6" s="622"/>
      <c r="F6" s="623"/>
      <c r="G6" s="614"/>
    </row>
    <row r="7" spans="1:8" ht="14.4">
      <c r="A7" s="624"/>
      <c r="B7" s="625"/>
      <c r="C7" s="625"/>
      <c r="D7" s="625"/>
      <c r="G7" s="614"/>
    </row>
    <row r="8" spans="1:8" ht="15" thickBot="1">
      <c r="A8" s="626" t="s">
        <v>95</v>
      </c>
      <c r="B8" s="625"/>
      <c r="C8" s="625"/>
      <c r="D8" s="625"/>
      <c r="G8" s="614"/>
    </row>
    <row r="9" spans="1:8" ht="20.25" customHeight="1" thickBot="1">
      <c r="A9" s="921" t="s">
        <v>120</v>
      </c>
      <c r="B9" s="922"/>
      <c r="C9" s="922"/>
      <c r="D9" s="923"/>
      <c r="G9" s="614"/>
    </row>
    <row r="10" spans="1:8" ht="14.4">
      <c r="A10" s="626"/>
      <c r="B10" s="625"/>
      <c r="C10" s="625"/>
      <c r="D10" s="625"/>
      <c r="G10" s="614"/>
    </row>
    <row r="11" spans="1:8" ht="14.4" hidden="1">
      <c r="A11" s="626" t="s">
        <v>96</v>
      </c>
      <c r="B11" s="625"/>
      <c r="C11" s="625"/>
      <c r="D11" s="625"/>
      <c r="G11" s="614"/>
    </row>
    <row r="12" spans="1:8" ht="25.5" hidden="1" customHeight="1" thickBot="1">
      <c r="A12" s="627" t="s">
        <v>97</v>
      </c>
      <c r="B12" s="924" t="s">
        <v>98</v>
      </c>
      <c r="C12" s="925"/>
      <c r="D12" s="925"/>
      <c r="E12" s="925"/>
      <c r="F12" s="925"/>
      <c r="G12" s="925"/>
      <c r="H12" s="926"/>
    </row>
    <row r="13" spans="1:8" ht="14.4">
      <c r="A13" s="612"/>
      <c r="G13" s="614"/>
    </row>
    <row r="14" spans="1:8" ht="15" thickBot="1">
      <c r="A14" s="612" t="s">
        <v>99</v>
      </c>
      <c r="G14" s="614"/>
    </row>
    <row r="15" spans="1:8" ht="13.8">
      <c r="A15" s="628" t="s">
        <v>100</v>
      </c>
      <c r="B15" s="629"/>
      <c r="C15" s="630" t="s">
        <v>101</v>
      </c>
      <c r="D15" s="631"/>
      <c r="E15" s="631"/>
      <c r="F15" s="631"/>
      <c r="G15" s="631"/>
      <c r="H15" s="632"/>
    </row>
    <row r="16" spans="1:8">
      <c r="A16" s="927" t="s">
        <v>102</v>
      </c>
      <c r="B16" s="928"/>
      <c r="C16" s="928"/>
      <c r="D16" s="928"/>
      <c r="E16" s="928"/>
      <c r="F16" s="928"/>
      <c r="G16" s="928"/>
      <c r="H16" s="929"/>
    </row>
    <row r="17" spans="1:8">
      <c r="A17" s="927"/>
      <c r="B17" s="928"/>
      <c r="C17" s="928"/>
      <c r="D17" s="928"/>
      <c r="E17" s="928"/>
      <c r="F17" s="928"/>
      <c r="G17" s="928"/>
      <c r="H17" s="929"/>
    </row>
    <row r="18" spans="1:8">
      <c r="A18" s="927"/>
      <c r="B18" s="928"/>
      <c r="C18" s="928"/>
      <c r="D18" s="928"/>
      <c r="E18" s="928"/>
      <c r="F18" s="928"/>
      <c r="G18" s="928"/>
      <c r="H18" s="929"/>
    </row>
    <row r="19" spans="1:8" ht="13.8">
      <c r="A19" s="930" t="s">
        <v>103</v>
      </c>
      <c r="B19" s="931"/>
      <c r="C19" s="931"/>
      <c r="D19" s="931"/>
      <c r="E19" s="931"/>
      <c r="F19" s="931"/>
      <c r="G19" s="931"/>
      <c r="H19" s="633"/>
    </row>
    <row r="20" spans="1:8" ht="15.75" customHeight="1" thickBot="1">
      <c r="A20" s="909" t="s">
        <v>104</v>
      </c>
      <c r="B20" s="910"/>
      <c r="C20" s="910"/>
      <c r="D20" s="910"/>
      <c r="E20" s="910"/>
      <c r="F20" s="910"/>
      <c r="G20" s="910"/>
      <c r="H20" s="634"/>
    </row>
    <row r="21" spans="1:8" ht="14.4">
      <c r="A21" s="635"/>
      <c r="G21" s="614"/>
    </row>
    <row r="22" spans="1:8" ht="15" thickBot="1">
      <c r="A22" s="612" t="s">
        <v>105</v>
      </c>
      <c r="G22" s="614"/>
    </row>
    <row r="23" spans="1:8" ht="29.25" customHeight="1" thickBot="1">
      <c r="A23" s="911" t="s">
        <v>106</v>
      </c>
      <c r="B23" s="912"/>
      <c r="C23" s="912"/>
      <c r="D23" s="912"/>
      <c r="E23" s="912"/>
      <c r="F23" s="912"/>
      <c r="G23" s="912"/>
      <c r="H23" s="913"/>
    </row>
    <row r="24" spans="1:8" ht="14.4">
      <c r="A24" s="636"/>
      <c r="G24" s="614"/>
    </row>
    <row r="25" spans="1:8" ht="15" thickBot="1">
      <c r="A25" s="612" t="s">
        <v>107</v>
      </c>
      <c r="G25" s="614"/>
    </row>
    <row r="26" spans="1:8" ht="156" customHeight="1" thickBot="1">
      <c r="A26" s="914" t="s">
        <v>108</v>
      </c>
      <c r="B26" s="915"/>
      <c r="C26" s="915"/>
      <c r="D26" s="915"/>
      <c r="E26" s="915"/>
      <c r="F26" s="915"/>
      <c r="G26" s="915"/>
      <c r="H26" s="916"/>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JULY 2016</vt:lpstr>
      <vt:lpstr>REG+OCC BY CLASS CY 2016</vt:lpstr>
      <vt:lpstr>REG+OCC BY REGION JULY 2016</vt:lpstr>
      <vt:lpstr>REG+OCC BY REGION CY 2016</vt:lpstr>
      <vt:lpstr>ARR$ JULY 2016</vt:lpstr>
      <vt:lpstr>ARR$ BY REGION CY 2016</vt:lpstr>
      <vt:lpstr>ARR$ BY AREA CY 2016</vt:lpstr>
      <vt:lpstr>CONTACTO</vt:lpstr>
      <vt:lpstr>GLOSSARY</vt:lpstr>
      <vt:lpstr>'ARR$ BY AREA CY 2016'!Print_Area</vt:lpstr>
      <vt:lpstr>'ARR$ BY REGION CY 2016'!Print_Area</vt:lpstr>
      <vt:lpstr>'REG+OCC BY CLASS JULY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2016-09-30T15:19:51Z</dcterms:created>
  <dcterms:modified xsi:type="dcterms:W3CDTF">2016-10-05T11:46:22Z</dcterms:modified>
</cp:coreProperties>
</file>