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23040" windowHeight="9120"/>
  </bookViews>
  <sheets>
    <sheet name="SUMMARY DASHBOARD" sheetId="12" r:id="rId1"/>
    <sheet name="REG+OCC BY CLASS MAY 2016" sheetId="1" r:id="rId2"/>
    <sheet name="REG+OCC BY CLASS FY 2015-2016" sheetId="2" r:id="rId3"/>
    <sheet name="REG+OCC BY CLASS CY 2016" sheetId="3" r:id="rId4"/>
    <sheet name="REG+OCC BY REGION MAY 2016" sheetId="4" r:id="rId5"/>
    <sheet name="REG+OCC BY REGION FY 2015-2016" sheetId="5" r:id="rId6"/>
    <sheet name="REG+OCC BY REGION CY 2016" sheetId="6" r:id="rId7"/>
    <sheet name="ARR$ MAY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MAY 2016'!$A$1:$W$30</definedName>
    <definedName name="_xlnm.Print_Area" localSheetId="0">'SUMMARY DASHBOARD'!$A$1:$L$63</definedName>
  </definedNames>
  <calcPr calcId="152511"/>
</workbook>
</file>

<file path=xl/calcChain.xml><?xml version="1.0" encoding="utf-8"?>
<calcChain xmlns="http://schemas.openxmlformats.org/spreadsheetml/2006/main">
  <c r="G32" i="12" l="1"/>
  <c r="F32" i="12"/>
  <c r="E32" i="12"/>
  <c r="G31" i="12"/>
  <c r="F31" i="12"/>
  <c r="E31" i="12"/>
  <c r="G30" i="12"/>
  <c r="F30" i="12"/>
  <c r="E30" i="12"/>
  <c r="G26" i="12"/>
  <c r="F26" i="12"/>
  <c r="E26" i="12"/>
  <c r="G25" i="12"/>
  <c r="F25" i="12"/>
  <c r="E25" i="12"/>
  <c r="G21" i="12"/>
  <c r="F21" i="12"/>
  <c r="E21" i="12"/>
  <c r="G16" i="12"/>
  <c r="F16" i="12"/>
  <c r="E16" i="12"/>
  <c r="G13" i="12"/>
  <c r="F13" i="12"/>
  <c r="E13" i="12"/>
  <c r="G12" i="12"/>
  <c r="F12" i="12"/>
  <c r="E12" i="12"/>
  <c r="G11" i="12"/>
  <c r="F11" i="12"/>
  <c r="E11" i="12"/>
  <c r="G8" i="12"/>
  <c r="F8" i="12"/>
  <c r="E8" i="12"/>
  <c r="F17" i="12" l="1"/>
  <c r="E17" i="12"/>
  <c r="G17" i="12" l="1"/>
  <c r="Q47" i="6" l="1"/>
  <c r="T47" i="6"/>
  <c r="J47" i="6"/>
  <c r="D47" i="6"/>
  <c r="T46" i="6"/>
  <c r="Q46" i="6"/>
  <c r="G46" i="6"/>
  <c r="T45" i="6"/>
  <c r="J45" i="6"/>
  <c r="G45" i="6"/>
  <c r="J44" i="6"/>
  <c r="V44" i="6"/>
  <c r="I44" i="6"/>
  <c r="G44" i="6"/>
  <c r="S43" i="6"/>
  <c r="W35" i="6"/>
  <c r="V35" i="6"/>
  <c r="T35" i="6"/>
  <c r="S35" i="6"/>
  <c r="J35" i="6"/>
  <c r="I35" i="6"/>
  <c r="F35" i="6"/>
  <c r="V34" i="6"/>
  <c r="Q34" i="6"/>
  <c r="I34" i="6"/>
  <c r="T33" i="6"/>
  <c r="I33" i="6"/>
  <c r="F33" i="6"/>
  <c r="Q47" i="5"/>
  <c r="W47" i="5"/>
  <c r="T47" i="5"/>
  <c r="W46" i="5"/>
  <c r="G45" i="5"/>
  <c r="T33" i="5"/>
  <c r="T44" i="5"/>
  <c r="J44" i="5"/>
  <c r="G44" i="5"/>
  <c r="T35" i="5"/>
  <c r="Q35" i="5"/>
  <c r="J35" i="5"/>
  <c r="T34" i="5"/>
  <c r="Q33" i="5"/>
  <c r="I47" i="4"/>
  <c r="T47" i="4"/>
  <c r="J47" i="4"/>
  <c r="I46" i="4"/>
  <c r="J46" i="4"/>
  <c r="V45" i="4"/>
  <c r="T45" i="4"/>
  <c r="I45" i="4"/>
  <c r="V44" i="4"/>
  <c r="F44" i="4"/>
  <c r="W44" i="4"/>
  <c r="S44" i="4"/>
  <c r="J44" i="4"/>
  <c r="I44" i="4"/>
  <c r="W35" i="4"/>
  <c r="T35" i="4"/>
  <c r="S35" i="4"/>
  <c r="J35" i="4"/>
  <c r="G35" i="4"/>
  <c r="F35" i="4"/>
  <c r="W34" i="4"/>
  <c r="S34" i="4"/>
  <c r="P34" i="4"/>
  <c r="J34" i="4"/>
  <c r="F34" i="4"/>
  <c r="V33" i="4"/>
  <c r="S43" i="4"/>
  <c r="P33" i="4"/>
  <c r="K44" i="4" l="1"/>
  <c r="H35" i="4"/>
  <c r="U35" i="6"/>
  <c r="K35" i="6"/>
  <c r="U35" i="4"/>
  <c r="T37" i="5"/>
  <c r="F33" i="4"/>
  <c r="F37" i="4" s="1"/>
  <c r="I34" i="4"/>
  <c r="K34" i="4" s="1"/>
  <c r="V34" i="4"/>
  <c r="I35" i="4"/>
  <c r="K35" i="4" s="1"/>
  <c r="Q35" i="4"/>
  <c r="N35" i="4" s="1"/>
  <c r="V35" i="4"/>
  <c r="V37" i="4" s="1"/>
  <c r="G44" i="4"/>
  <c r="H44" i="4" s="1"/>
  <c r="G45" i="4"/>
  <c r="W34" i="5"/>
  <c r="W44" i="5"/>
  <c r="J46" i="5"/>
  <c r="J33" i="6"/>
  <c r="K33" i="6" s="1"/>
  <c r="S33" i="6"/>
  <c r="U33" i="6" s="1"/>
  <c r="G35" i="6"/>
  <c r="H35" i="6" s="1"/>
  <c r="P35" i="6"/>
  <c r="J43" i="6"/>
  <c r="P45" i="6"/>
  <c r="J33" i="4"/>
  <c r="S33" i="4"/>
  <c r="P35" i="4"/>
  <c r="M35" i="4" s="1"/>
  <c r="O35" i="4" s="1"/>
  <c r="J43" i="4"/>
  <c r="T44" i="4"/>
  <c r="U44" i="4" s="1"/>
  <c r="G35" i="5"/>
  <c r="N35" i="5"/>
  <c r="J45" i="5"/>
  <c r="Q33" i="6"/>
  <c r="N33" i="6" s="1"/>
  <c r="W33" i="6"/>
  <c r="F43" i="6"/>
  <c r="W43" i="4"/>
  <c r="I33" i="4"/>
  <c r="W33" i="4"/>
  <c r="W37" i="4" s="1"/>
  <c r="G34" i="4"/>
  <c r="H34" i="4" s="1"/>
  <c r="T34" i="4"/>
  <c r="U34" i="4" s="1"/>
  <c r="F43" i="4"/>
  <c r="J45" i="4"/>
  <c r="K45" i="4" s="1"/>
  <c r="P45" i="5"/>
  <c r="G46" i="5"/>
  <c r="J47" i="5"/>
  <c r="P33" i="6"/>
  <c r="R33" i="6" s="1"/>
  <c r="V33" i="6"/>
  <c r="V37" i="6" s="1"/>
  <c r="F34" i="6"/>
  <c r="F37" i="6" s="1"/>
  <c r="J34" i="6"/>
  <c r="K34" i="6" s="1"/>
  <c r="S34" i="6"/>
  <c r="W34" i="6"/>
  <c r="X34" i="6" s="1"/>
  <c r="W43" i="6"/>
  <c r="I46" i="6"/>
  <c r="G47" i="6"/>
  <c r="S37" i="6"/>
  <c r="P46" i="6"/>
  <c r="W47" i="6"/>
  <c r="Z47" i="6" s="1"/>
  <c r="P44" i="6"/>
  <c r="F44" i="6"/>
  <c r="H44" i="6" s="1"/>
  <c r="S44" i="6"/>
  <c r="W44" i="6"/>
  <c r="Q45" i="6"/>
  <c r="N45" i="6" s="1"/>
  <c r="W45" i="6"/>
  <c r="I45" i="6"/>
  <c r="K45" i="6" s="1"/>
  <c r="W46" i="6"/>
  <c r="F47" i="6"/>
  <c r="I47" i="6"/>
  <c r="K47" i="6" s="1"/>
  <c r="G43" i="6"/>
  <c r="S46" i="6"/>
  <c r="U46" i="6" s="1"/>
  <c r="T44" i="6"/>
  <c r="G34" i="6"/>
  <c r="P34" i="6"/>
  <c r="T34" i="6"/>
  <c r="N34" i="6" s="1"/>
  <c r="Q35" i="6"/>
  <c r="N35" i="6" s="1"/>
  <c r="X35" i="6"/>
  <c r="K44" i="6"/>
  <c r="X44" i="6"/>
  <c r="J46" i="6"/>
  <c r="G33" i="6"/>
  <c r="I37" i="6"/>
  <c r="D45" i="6"/>
  <c r="N46" i="6"/>
  <c r="N47" i="6"/>
  <c r="P43" i="5"/>
  <c r="J33" i="5"/>
  <c r="V34" i="5"/>
  <c r="Q44" i="5"/>
  <c r="N44" i="5" s="1"/>
  <c r="V35" i="5"/>
  <c r="V33" i="5"/>
  <c r="I34" i="5"/>
  <c r="F35" i="5"/>
  <c r="S35" i="5"/>
  <c r="U35" i="5" s="1"/>
  <c r="F44" i="5"/>
  <c r="H44" i="5" s="1"/>
  <c r="F46" i="5"/>
  <c r="F47" i="5"/>
  <c r="I33" i="5"/>
  <c r="S33" i="5"/>
  <c r="W33" i="5"/>
  <c r="J34" i="5"/>
  <c r="P34" i="5"/>
  <c r="D44" i="5"/>
  <c r="P44" i="5"/>
  <c r="G33" i="5"/>
  <c r="T46" i="5"/>
  <c r="Q34" i="5"/>
  <c r="N34" i="5" s="1"/>
  <c r="P35" i="5"/>
  <c r="I35" i="5"/>
  <c r="K35" i="5" s="1"/>
  <c r="T45" i="5"/>
  <c r="D46" i="5"/>
  <c r="Z46" i="5" s="1"/>
  <c r="I46" i="5"/>
  <c r="K46" i="5" s="1"/>
  <c r="V46" i="5"/>
  <c r="S47" i="5"/>
  <c r="U47" i="5" s="1"/>
  <c r="Q37" i="5"/>
  <c r="N37" i="5" s="1"/>
  <c r="N33" i="5"/>
  <c r="G34" i="5"/>
  <c r="W35" i="5"/>
  <c r="P33" i="5"/>
  <c r="F45" i="5"/>
  <c r="H45" i="5" s="1"/>
  <c r="W45" i="5"/>
  <c r="Q46" i="5"/>
  <c r="N46" i="5" s="1"/>
  <c r="N47" i="5"/>
  <c r="F33" i="5"/>
  <c r="F34" i="5"/>
  <c r="S34" i="5"/>
  <c r="U34" i="5" s="1"/>
  <c r="G47" i="5"/>
  <c r="V47" i="5"/>
  <c r="S46" i="5"/>
  <c r="H43" i="4"/>
  <c r="V46" i="4"/>
  <c r="J37" i="4"/>
  <c r="S37" i="4"/>
  <c r="M34" i="4"/>
  <c r="Q46" i="4"/>
  <c r="T43" i="4"/>
  <c r="X34" i="4"/>
  <c r="U43" i="4"/>
  <c r="P44" i="4"/>
  <c r="Q45" i="4"/>
  <c r="N45" i="4" s="1"/>
  <c r="W45" i="4"/>
  <c r="X45" i="4" s="1"/>
  <c r="P37" i="4"/>
  <c r="M33" i="4"/>
  <c r="Q44" i="4"/>
  <c r="G43" i="4"/>
  <c r="Q43" i="4"/>
  <c r="G46" i="4"/>
  <c r="G47" i="4"/>
  <c r="K33" i="4"/>
  <c r="Q33" i="4"/>
  <c r="R33" i="4" s="1"/>
  <c r="X44" i="4"/>
  <c r="G33" i="4"/>
  <c r="X33" i="4"/>
  <c r="Q34" i="4"/>
  <c r="T46" i="4"/>
  <c r="K46" i="4"/>
  <c r="K47" i="4"/>
  <c r="T33" i="4"/>
  <c r="T37" i="4" s="1"/>
  <c r="N44" i="4" l="1"/>
  <c r="U46" i="5"/>
  <c r="M33" i="6"/>
  <c r="N34" i="4"/>
  <c r="J49" i="4"/>
  <c r="Q37" i="6"/>
  <c r="J49" i="6"/>
  <c r="T37" i="6"/>
  <c r="U37" i="6" s="1"/>
  <c r="G49" i="6"/>
  <c r="W49" i="6"/>
  <c r="R35" i="4"/>
  <c r="G37" i="4"/>
  <c r="H37" i="4" s="1"/>
  <c r="W37" i="6"/>
  <c r="P37" i="6"/>
  <c r="R37" i="6" s="1"/>
  <c r="H34" i="6"/>
  <c r="O33" i="6"/>
  <c r="H47" i="6"/>
  <c r="X33" i="6"/>
  <c r="H46" i="5"/>
  <c r="X37" i="4"/>
  <c r="K34" i="5"/>
  <c r="J37" i="5"/>
  <c r="U34" i="6"/>
  <c r="G37" i="6"/>
  <c r="J37" i="6"/>
  <c r="K37" i="6" s="1"/>
  <c r="C33" i="4"/>
  <c r="Y33" i="4" s="1"/>
  <c r="X35" i="4"/>
  <c r="H47" i="5"/>
  <c r="R35" i="6"/>
  <c r="V47" i="6"/>
  <c r="X47" i="6" s="1"/>
  <c r="I37" i="4"/>
  <c r="K37" i="4" s="1"/>
  <c r="H35" i="5"/>
  <c r="M35" i="6"/>
  <c r="O35" i="6" s="1"/>
  <c r="H43" i="6"/>
  <c r="T43" i="6"/>
  <c r="Q44" i="6"/>
  <c r="N44" i="6" s="1"/>
  <c r="I43" i="6"/>
  <c r="Q43" i="6"/>
  <c r="P43" i="6"/>
  <c r="S47" i="6"/>
  <c r="U47" i="6" s="1"/>
  <c r="V45" i="6"/>
  <c r="R34" i="6"/>
  <c r="M34" i="6"/>
  <c r="O34" i="6" s="1"/>
  <c r="K46" i="6"/>
  <c r="U44" i="6"/>
  <c r="R46" i="6"/>
  <c r="M46" i="6"/>
  <c r="O46" i="6" s="1"/>
  <c r="R45" i="6"/>
  <c r="S45" i="6"/>
  <c r="M45" i="6" s="1"/>
  <c r="O45" i="6" s="1"/>
  <c r="C43" i="6"/>
  <c r="D33" i="6"/>
  <c r="C47" i="6"/>
  <c r="E47" i="6" s="1"/>
  <c r="D35" i="6"/>
  <c r="Z35" i="6" s="1"/>
  <c r="X37" i="6"/>
  <c r="R44" i="6"/>
  <c r="M44" i="6"/>
  <c r="F45" i="6"/>
  <c r="V46" i="6"/>
  <c r="D34" i="6"/>
  <c r="Z34" i="6" s="1"/>
  <c r="V43" i="6"/>
  <c r="C44" i="6"/>
  <c r="Z45" i="6"/>
  <c r="H37" i="6"/>
  <c r="P47" i="6"/>
  <c r="F46" i="6"/>
  <c r="H46" i="6" s="1"/>
  <c r="C34" i="6"/>
  <c r="C35" i="6"/>
  <c r="H33" i="6"/>
  <c r="C33" i="6"/>
  <c r="P47" i="5"/>
  <c r="X47" i="5"/>
  <c r="H34" i="5"/>
  <c r="P46" i="5"/>
  <c r="R35" i="5"/>
  <c r="M35" i="5"/>
  <c r="O35" i="5" s="1"/>
  <c r="I43" i="5"/>
  <c r="I47" i="5"/>
  <c r="K47" i="5" s="1"/>
  <c r="C33" i="5"/>
  <c r="Y33" i="5" s="1"/>
  <c r="R33" i="5"/>
  <c r="M33" i="5"/>
  <c r="O33" i="5" s="1"/>
  <c r="P37" i="5"/>
  <c r="I44" i="5"/>
  <c r="K44" i="5" s="1"/>
  <c r="C46" i="5"/>
  <c r="E46" i="5" s="1"/>
  <c r="R34" i="5"/>
  <c r="M34" i="5"/>
  <c r="O34" i="5" s="1"/>
  <c r="S43" i="5"/>
  <c r="M43" i="5" s="1"/>
  <c r="I45" i="5"/>
  <c r="K45" i="5" s="1"/>
  <c r="G43" i="5"/>
  <c r="G49" i="5" s="1"/>
  <c r="C35" i="5"/>
  <c r="Y35" i="5" s="1"/>
  <c r="F43" i="5"/>
  <c r="D34" i="5"/>
  <c r="Z34" i="5" s="1"/>
  <c r="G37" i="5"/>
  <c r="T43" i="5"/>
  <c r="T49" i="5" s="1"/>
  <c r="S37" i="5"/>
  <c r="U37" i="5" s="1"/>
  <c r="U33" i="5"/>
  <c r="V45" i="5"/>
  <c r="Z44" i="5"/>
  <c r="Q43" i="5"/>
  <c r="V43" i="5"/>
  <c r="D33" i="5"/>
  <c r="H33" i="5"/>
  <c r="F37" i="5"/>
  <c r="C45" i="5"/>
  <c r="S44" i="5"/>
  <c r="U44" i="5" s="1"/>
  <c r="S45" i="5"/>
  <c r="U45" i="5" s="1"/>
  <c r="W43" i="5"/>
  <c r="V37" i="5"/>
  <c r="X33" i="5"/>
  <c r="X34" i="5"/>
  <c r="C34" i="5"/>
  <c r="W37" i="5"/>
  <c r="Q45" i="5"/>
  <c r="N45" i="5" s="1"/>
  <c r="V44" i="5"/>
  <c r="X35" i="5"/>
  <c r="J43" i="5"/>
  <c r="J49" i="5" s="1"/>
  <c r="R43" i="5"/>
  <c r="X46" i="5"/>
  <c r="R44" i="5"/>
  <c r="I37" i="5"/>
  <c r="K33" i="5"/>
  <c r="D35" i="5"/>
  <c r="Z35" i="5" s="1"/>
  <c r="C43" i="4"/>
  <c r="F47" i="4"/>
  <c r="H47" i="4" s="1"/>
  <c r="V43" i="4"/>
  <c r="V47" i="4"/>
  <c r="W46" i="4"/>
  <c r="X46" i="4" s="1"/>
  <c r="I43" i="4"/>
  <c r="C35" i="4"/>
  <c r="Q47" i="4"/>
  <c r="N47" i="4" s="1"/>
  <c r="P46" i="4"/>
  <c r="D35" i="4"/>
  <c r="Z35" i="4" s="1"/>
  <c r="F46" i="4"/>
  <c r="H46" i="4" s="1"/>
  <c r="P45" i="4"/>
  <c r="H33" i="4"/>
  <c r="D46" i="4"/>
  <c r="C45" i="4"/>
  <c r="R34" i="4"/>
  <c r="D33" i="4"/>
  <c r="D34" i="4"/>
  <c r="Z34" i="4" s="1"/>
  <c r="G49" i="4"/>
  <c r="M37" i="4"/>
  <c r="R44" i="4"/>
  <c r="M44" i="4"/>
  <c r="O44" i="4" s="1"/>
  <c r="T49" i="4"/>
  <c r="U37" i="4"/>
  <c r="C46" i="4"/>
  <c r="S45" i="4"/>
  <c r="S47" i="4"/>
  <c r="U47" i="4" s="1"/>
  <c r="P43" i="4"/>
  <c r="U33" i="4"/>
  <c r="Q37" i="4"/>
  <c r="N37" i="4" s="1"/>
  <c r="N33" i="4"/>
  <c r="O33" i="4" s="1"/>
  <c r="W47" i="4"/>
  <c r="P47" i="4"/>
  <c r="D47" i="4"/>
  <c r="N46" i="4"/>
  <c r="O34" i="4"/>
  <c r="C47" i="4"/>
  <c r="S46" i="4"/>
  <c r="U46" i="4" s="1"/>
  <c r="F45" i="4"/>
  <c r="C34" i="4"/>
  <c r="C44" i="4"/>
  <c r="Q49" i="4"/>
  <c r="N43" i="4"/>
  <c r="M37" i="6" l="1"/>
  <c r="K37" i="5"/>
  <c r="N49" i="4"/>
  <c r="P49" i="5"/>
  <c r="M44" i="5"/>
  <c r="O44" i="5" s="1"/>
  <c r="E46" i="4"/>
  <c r="C37" i="4"/>
  <c r="E37" i="4" s="1"/>
  <c r="N37" i="6"/>
  <c r="O44" i="6"/>
  <c r="M45" i="5"/>
  <c r="O45" i="5" s="1"/>
  <c r="D37" i="5"/>
  <c r="E34" i="5"/>
  <c r="D45" i="5"/>
  <c r="Z45" i="5" s="1"/>
  <c r="E47" i="4"/>
  <c r="Z47" i="4"/>
  <c r="Y47" i="6"/>
  <c r="Y44" i="6"/>
  <c r="V49" i="6"/>
  <c r="Y43" i="6"/>
  <c r="X43" i="6"/>
  <c r="M43" i="6"/>
  <c r="P49" i="6"/>
  <c r="R43" i="6"/>
  <c r="I49" i="6"/>
  <c r="K49" i="6" s="1"/>
  <c r="K43" i="6"/>
  <c r="E35" i="6"/>
  <c r="Y35" i="6"/>
  <c r="E34" i="6"/>
  <c r="Y34" i="6"/>
  <c r="C45" i="6"/>
  <c r="E45" i="6" s="1"/>
  <c r="D46" i="6"/>
  <c r="Z46" i="6" s="1"/>
  <c r="X46" i="6"/>
  <c r="H45" i="6"/>
  <c r="F49" i="6"/>
  <c r="H49" i="6" s="1"/>
  <c r="D43" i="6"/>
  <c r="E43" i="6" s="1"/>
  <c r="X45" i="6"/>
  <c r="C46" i="6"/>
  <c r="C37" i="6"/>
  <c r="E33" i="6"/>
  <c r="Y33" i="6"/>
  <c r="M47" i="6"/>
  <c r="O47" i="6" s="1"/>
  <c r="R47" i="6"/>
  <c r="D37" i="6"/>
  <c r="Z37" i="6" s="1"/>
  <c r="Z33" i="6"/>
  <c r="U45" i="6"/>
  <c r="S49" i="6"/>
  <c r="Q49" i="6"/>
  <c r="N43" i="6"/>
  <c r="D44" i="6"/>
  <c r="Z44" i="6" s="1"/>
  <c r="T49" i="6"/>
  <c r="U43" i="6"/>
  <c r="Z37" i="5"/>
  <c r="W49" i="5"/>
  <c r="D43" i="5"/>
  <c r="X44" i="5"/>
  <c r="Z33" i="5"/>
  <c r="Y34" i="5"/>
  <c r="X37" i="5"/>
  <c r="Q49" i="5"/>
  <c r="N49" i="5" s="1"/>
  <c r="N43" i="5"/>
  <c r="O43" i="5" s="1"/>
  <c r="X45" i="5"/>
  <c r="Y45" i="5"/>
  <c r="D47" i="5"/>
  <c r="Z47" i="5" s="1"/>
  <c r="E35" i="5"/>
  <c r="M37" i="5"/>
  <c r="O37" i="5" s="1"/>
  <c r="R37" i="5"/>
  <c r="C43" i="5"/>
  <c r="Y43" i="5" s="1"/>
  <c r="C44" i="5"/>
  <c r="E44" i="5" s="1"/>
  <c r="C47" i="5"/>
  <c r="V49" i="5"/>
  <c r="X43" i="5"/>
  <c r="S49" i="5"/>
  <c r="U49" i="5" s="1"/>
  <c r="U43" i="5"/>
  <c r="M46" i="5"/>
  <c r="O46" i="5" s="1"/>
  <c r="R46" i="5"/>
  <c r="E33" i="5"/>
  <c r="C37" i="5"/>
  <c r="E37" i="5" s="1"/>
  <c r="I49" i="5"/>
  <c r="K49" i="5" s="1"/>
  <c r="K43" i="5"/>
  <c r="R45" i="5"/>
  <c r="Y46" i="5"/>
  <c r="H37" i="5"/>
  <c r="F49" i="5"/>
  <c r="H49" i="5" s="1"/>
  <c r="H43" i="5"/>
  <c r="R47" i="5"/>
  <c r="M47" i="5"/>
  <c r="O47" i="5" s="1"/>
  <c r="Y44" i="4"/>
  <c r="M47" i="4"/>
  <c r="O47" i="4" s="1"/>
  <c r="R47" i="4"/>
  <c r="O37" i="4"/>
  <c r="D37" i="4"/>
  <c r="Z37" i="4" s="1"/>
  <c r="Z33" i="4"/>
  <c r="E33" i="4"/>
  <c r="E35" i="4"/>
  <c r="Y35" i="4"/>
  <c r="Y46" i="4"/>
  <c r="U45" i="4"/>
  <c r="S49" i="4"/>
  <c r="U49" i="4" s="1"/>
  <c r="D45" i="4"/>
  <c r="Z45" i="4" s="1"/>
  <c r="Z46" i="4"/>
  <c r="W49" i="4"/>
  <c r="H45" i="4"/>
  <c r="F49" i="4"/>
  <c r="H49" i="4" s="1"/>
  <c r="P49" i="4"/>
  <c r="R43" i="4"/>
  <c r="M43" i="4"/>
  <c r="O43" i="4" s="1"/>
  <c r="R45" i="4"/>
  <c r="M45" i="4"/>
  <c r="O45" i="4" s="1"/>
  <c r="R46" i="4"/>
  <c r="M46" i="4"/>
  <c r="O46" i="4" s="1"/>
  <c r="Y47" i="4"/>
  <c r="X47" i="4"/>
  <c r="V49" i="4"/>
  <c r="Y43" i="4"/>
  <c r="X43" i="4"/>
  <c r="R37" i="4"/>
  <c r="D43" i="4"/>
  <c r="E43" i="4" s="1"/>
  <c r="I49" i="4"/>
  <c r="K49" i="4" s="1"/>
  <c r="K43" i="4"/>
  <c r="D44" i="4"/>
  <c r="Z44" i="4" s="1"/>
  <c r="C49" i="4"/>
  <c r="E34" i="4"/>
  <c r="Y34" i="4"/>
  <c r="Y45" i="4"/>
  <c r="Y37" i="4" l="1"/>
  <c r="O37" i="6"/>
  <c r="E46" i="6"/>
  <c r="O43" i="6"/>
  <c r="E45" i="5"/>
  <c r="Y44" i="5"/>
  <c r="D49" i="5"/>
  <c r="Z49" i="5" s="1"/>
  <c r="M49" i="5"/>
  <c r="O49" i="5" s="1"/>
  <c r="E44" i="6"/>
  <c r="D49" i="6"/>
  <c r="Z49" i="6" s="1"/>
  <c r="Z43" i="6"/>
  <c r="C49" i="6"/>
  <c r="U49" i="6"/>
  <c r="E37" i="6"/>
  <c r="Y37" i="6"/>
  <c r="Y45" i="6"/>
  <c r="Y46" i="6"/>
  <c r="R49" i="6"/>
  <c r="M49" i="6"/>
  <c r="Y49" i="6"/>
  <c r="X49" i="6"/>
  <c r="N49" i="6"/>
  <c r="X49" i="5"/>
  <c r="E43" i="5"/>
  <c r="C49" i="5"/>
  <c r="Z43" i="5"/>
  <c r="Y37" i="5"/>
  <c r="R49" i="5"/>
  <c r="E47" i="5"/>
  <c r="Y47" i="5"/>
  <c r="E45" i="4"/>
  <c r="Y49" i="4"/>
  <c r="X49" i="4"/>
  <c r="R49" i="4"/>
  <c r="M49" i="4"/>
  <c r="O49" i="4" s="1"/>
  <c r="E44" i="4"/>
  <c r="D49" i="4"/>
  <c r="Z49" i="4" s="1"/>
  <c r="Z43" i="4"/>
  <c r="E49" i="5" l="1"/>
  <c r="E49" i="4"/>
  <c r="Y49" i="5"/>
  <c r="E49" i="6"/>
  <c r="O49" i="6"/>
</calcChain>
</file>

<file path=xl/sharedStrings.xml><?xml version="1.0" encoding="utf-8"?>
<sst xmlns="http://schemas.openxmlformats.org/spreadsheetml/2006/main" count="1054" uniqueCount="203">
  <si>
    <t xml:space="preserve">TOTAL </t>
  </si>
  <si>
    <t>%</t>
  </si>
  <si>
    <t>NON</t>
  </si>
  <si>
    <t xml:space="preserve">CHANGE IN </t>
  </si>
  <si>
    <t>ROOM NIGHTS</t>
  </si>
  <si>
    <t>AVERAGE</t>
  </si>
  <si>
    <t>MAY</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</si>
  <si>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</si>
  <si>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</si>
  <si>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</si>
  <si>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</si>
  <si>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</si>
  <si>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</si>
  <si>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</si>
  <si>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</si>
  <si>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</si>
  <si>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</si>
  <si>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</si>
  <si>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</si>
  <si>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</si>
  <si>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</si>
  <si>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</si>
  <si>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</si>
  <si>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</si>
  <si>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</si>
  <si>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</si>
  <si>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</si>
  <si>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</si>
  <si>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</si>
  <si>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MAY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</si>
  <si>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</si>
  <si>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</si>
  <si>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</si>
  <si>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</si>
  <si>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</si>
  <si>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</si>
  <si>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</si>
  <si>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MAY)</t>
  </si>
  <si>
    <t>REGISTRATIONS AND OCCUPANCY RATE</t>
  </si>
  <si>
    <t>FOR THE MONTH OF MAY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</si>
  <si>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</si>
  <si>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</si>
  <si>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</si>
  <si>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</si>
  <si>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</si>
  <si>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</si>
  <si>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</si>
  <si>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</si>
  <si>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</si>
  <si>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</si>
  <si>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</si>
  <si>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</si>
  <si>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</si>
  <si>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</si>
  <si>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</si>
  <si>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</si>
  <si>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</si>
  <si>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</si>
  <si>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</si>
  <si>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</si>
  <si>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</si>
  <si>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</si>
  <si>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</si>
  <si>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</si>
  <si>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</si>
  <si>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MAY 2016</t>
  </si>
  <si>
    <t>BY REGION AS OF MAY 2016</t>
  </si>
  <si>
    <t>1/ Metropolitan Region includes the following municipalities: Bayamón, Cataño, Guaynabo, San Juan and Carolina.</t>
  </si>
  <si>
    <t>2/ Includes Paradores.</t>
  </si>
  <si>
    <t>FISCAL YEAR 2015-2016</t>
  </si>
  <si>
    <t xml:space="preserve"> AS OF MAY 2016</t>
  </si>
  <si>
    <t>BY REGION - MAY 2016</t>
  </si>
  <si>
    <t>Classification by</t>
  </si>
  <si>
    <t>Average Room Rate $</t>
  </si>
  <si>
    <t>CHANGE %</t>
  </si>
  <si>
    <t>Number of Rooms</t>
  </si>
  <si>
    <t>May 2016</t>
  </si>
  <si>
    <t>May 2015</t>
  </si>
  <si>
    <t>Metropolitan</t>
  </si>
  <si>
    <t>Grand Total</t>
  </si>
  <si>
    <t>BY AREA - MAY 2016</t>
  </si>
  <si>
    <t>Area</t>
  </si>
  <si>
    <t>Metro</t>
  </si>
  <si>
    <t>Non Metro</t>
  </si>
  <si>
    <t>PARADORES - MAY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</si>
  <si>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</si>
  <si>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</si>
  <si>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</si>
  <si>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</si>
  <si>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</si>
  <si>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</si>
  <si>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</si>
  <si>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</si>
  <si>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</si>
  <si>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</si>
  <si>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</si>
  <si>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</si>
  <si>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</si>
  <si>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</si>
  <si>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</si>
  <si>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</si>
  <si>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</si>
  <si>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</si>
  <si>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</si>
  <si>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</si>
  <si>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</si>
  <si>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</si>
  <si>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</si>
  <si>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</si>
  <si>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</si>
  <si>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</si>
  <si>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</si>
  <si>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</si>
  <si>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</si>
  <si>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</si>
  <si>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</si>
  <si>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</si>
  <si>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</si>
  <si>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</si>
  <si>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</si>
  <si>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</si>
  <si>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</si>
  <si>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</si>
  <si>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</si>
  <si>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JUN</t>
  </si>
  <si>
    <t>July</t>
  </si>
  <si>
    <t>Aug</t>
  </si>
  <si>
    <t>Sep</t>
  </si>
  <si>
    <t>Oct</t>
  </si>
  <si>
    <t>Nov</t>
  </si>
  <si>
    <t>Dec</t>
  </si>
  <si>
    <t>Jan</t>
  </si>
  <si>
    <t>Feb</t>
  </si>
  <si>
    <t>Mar</t>
  </si>
  <si>
    <t>Apr</t>
  </si>
  <si>
    <t>May</t>
  </si>
  <si>
    <t>Jun</t>
  </si>
  <si>
    <t>CALENDAR YEAR 2016 P</t>
  </si>
  <si>
    <t>2016 Jul</t>
  </si>
  <si>
    <t>2016 Aug</t>
  </si>
  <si>
    <t>2016 Sep</t>
  </si>
  <si>
    <t>2016 Oct</t>
  </si>
  <si>
    <t>2016 Nov</t>
  </si>
  <si>
    <t>2016 Dec</t>
  </si>
  <si>
    <t>CALENDAR YEAR 2015 R</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</si>
  <si>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</si>
  <si>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</si>
  <si>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</si>
  <si>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</si>
  <si>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</si>
  <si>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</si>
  <si>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</si>
  <si>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</si>
  <si>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</si>
  <si>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</si>
  <si>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</si>
  <si>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FISCAL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</si>
  <si>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</si>
  <si>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</si>
  <si>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</si>
  <si>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</si>
  <si>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</si>
  <si>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</si>
  <si>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</si>
  <si>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</si>
  <si>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</si>
  <si>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</si>
  <si>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</si>
  <si>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</si>
  <si>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</si>
  <si>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</si>
  <si>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</si>
  <si>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</si>
  <si>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</si>
  <si>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</si>
  <si>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</si>
  <si>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</si>
  <si>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</si>
  <si>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</si>
  <si>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</si>
  <si>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</si>
  <si>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</si>
  <si>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</si>
  <si>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</si>
  <si>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</si>
  <si>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</si>
  <si>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</si>
  <si>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</si>
  <si>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</si>
  <si>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</si>
  <si>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</si>
  <si>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</si>
  <si>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</si>
  <si>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</si>
  <si>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</si>
  <si>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</si>
  <si>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</si>
  <si>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</si>
  <si>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</si>
  <si>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</si>
  <si>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01 de agosto de 2016</t>
  </si>
  <si>
    <t>* Sample includes 108 endorsed hotels and paradors representing over 12,500 rooms and over 95% of endorsed universe.</t>
  </si>
  <si>
    <t>For the month of May 2016, the occupancy rate closed -6.9 points behind last year with 64.9%.  Total registrations for this period decreased -7.4% from 225,803 in 2015 to 208,997 in 2016.  Non-residents and Residents registrations present reductions of -7.2% and -8.0% respectively.  Total room demand expose a -10.0% drop or 30,367 less rooms sold.  The Average Room Rate (ARR$) for the month reveal a 1.6% strengthening with an average selling rate of $143.53 in 2016 vs. $141.33 in 2015.  As for Paradores, the occupancy rate for May 2016 reveal a -1.5 points drop when compared with last year 2015, ending at 39.9%.  Total registrations for Paradores indicate a -1.2% decline or 119 fewer guests.  Fiscal year to date 2016 finished off with -0.3 percentage points behind on its occupancy rate closing at 70.1%.  Total registrations ended with a 2.3% climb from 2,335,403 in 2015 to 2,389,503 in 2016.  Non-residents registrations exceeded by 3.4% while Residents remained almost even.  Room demand ended positive with a 0.1% rise, meanwhile, room supply continues over 2015 by 0.7%.  The (ARR$) for fiscal period 2016 turned out 3.2% beyond 2015, closing at $158.40 vs. $153.54 for a total gain of $4.86.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</si>
</sst>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11"/>
      <color theme="1"/>
      <name val="Calibri"/>
      <family val="2"/>
      <scheme val="minor"/>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73">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indexed="64"/>
      </top>
      <bottom style="medium">
        <color indexed="64"/>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22"/>
      </left>
      <right style="medium">
        <color indexed="8"/>
      </right>
      <top style="medium">
        <color indexed="64"/>
      </top>
      <bottom style="medium">
        <color indexed="64"/>
      </bottom>
      <diagonal/>
    </border>
    <border>
      <left/>
      <right/>
      <top style="medium">
        <color indexed="23"/>
      </top>
      <bottom style="medium">
        <color indexed="23"/>
      </bottom>
      <diagonal/>
    </border>
    <border>
      <left style="medium">
        <color indexed="8"/>
      </left>
      <right/>
      <top style="medium">
        <color indexed="23"/>
      </top>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2" fillId="0" borderId="0"/>
    <xf numFmtId="9" fontId="12" fillId="0" borderId="0" applyFont="0" applyFill="0" applyBorder="0" applyAlignment="0" applyProtection="0"/>
    <xf numFmtId="0" fontId="12" fillId="0" borderId="0"/>
    <xf numFmtId="0" fontId="12"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0" fontId="12"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74">
    <xf numFmtId="0" fontId="0" fillId="0" borderId="0" xfId="0"/>
    <xf numFmtId="164" fontId="3" fillId="2" borderId="1" xfId="1" applyFont="1" applyFill="1" applyBorder="1"/>
    <xf numFmtId="164" fontId="3" fillId="2" borderId="2" xfId="1" applyFont="1" applyFill="1" applyBorder="1" applyAlignment="1">
      <alignment horizontal="centerContinuous"/>
    </xf>
    <xf numFmtId="37" fontId="3" fillId="2" borderId="3" xfId="1" applyNumberFormat="1" applyFont="1" applyFill="1" applyBorder="1" applyAlignment="1" applyProtection="1">
      <alignment horizontal="center"/>
    </xf>
    <xf numFmtId="37" fontId="3" fillId="2" borderId="2" xfId="1" applyNumberFormat="1" applyFont="1" applyFill="1" applyBorder="1" applyAlignment="1" applyProtection="1">
      <alignment horizontal="centerContinuous"/>
    </xf>
    <xf numFmtId="164" fontId="3" fillId="2" borderId="2" xfId="1" applyFont="1" applyFill="1" applyBorder="1"/>
    <xf numFmtId="37" fontId="3" fillId="2" borderId="4" xfId="1" applyNumberFormat="1" applyFont="1" applyFill="1" applyBorder="1" applyAlignment="1" applyProtection="1">
      <alignment horizontal="center"/>
    </xf>
    <xf numFmtId="164" fontId="3" fillId="2" borderId="5" xfId="1" applyFont="1" applyFill="1" applyBorder="1"/>
    <xf numFmtId="165" fontId="3" fillId="2" borderId="3" xfId="1" applyNumberFormat="1" applyFont="1" applyFill="1" applyBorder="1" applyAlignment="1">
      <alignment horizontal="centerContinuous"/>
    </xf>
    <xf numFmtId="164" fontId="3" fillId="2" borderId="3" xfId="1" applyFont="1" applyFill="1" applyBorder="1"/>
    <xf numFmtId="164" fontId="3" fillId="2" borderId="4" xfId="1" applyFont="1" applyFill="1" applyBorder="1" applyAlignment="1">
      <alignment horizontal="centerContinuous"/>
    </xf>
    <xf numFmtId="0" fontId="4" fillId="0" borderId="0" xfId="0" applyFont="1" applyFill="1"/>
    <xf numFmtId="0" fontId="5" fillId="2" borderId="6" xfId="1" applyNumberFormat="1" applyFont="1" applyFill="1" applyBorder="1" applyAlignment="1">
      <alignment horizontal="center"/>
    </xf>
    <xf numFmtId="164" fontId="3" fillId="2" borderId="0" xfId="1" applyFont="1" applyFill="1" applyBorder="1" applyAlignment="1">
      <alignment horizontal="centerContinuous"/>
    </xf>
    <xf numFmtId="164" fontId="3" fillId="2" borderId="7" xfId="1" applyFont="1" applyFill="1" applyBorder="1" applyAlignment="1" applyProtection="1">
      <alignment horizontal="center"/>
    </xf>
    <xf numFmtId="37" fontId="3" fillId="2" borderId="0" xfId="1" applyNumberFormat="1" applyFont="1" applyFill="1" applyBorder="1" applyAlignment="1" applyProtection="1">
      <alignment horizontal="centerContinuous"/>
    </xf>
    <xf numFmtId="164" fontId="3" fillId="2" borderId="8" xfId="1" applyFont="1" applyFill="1" applyBorder="1" applyAlignment="1" applyProtection="1">
      <alignment horizontal="center"/>
    </xf>
    <xf numFmtId="164" fontId="3" fillId="2" borderId="9" xfId="1" applyFont="1" applyFill="1" applyBorder="1" applyAlignment="1">
      <alignment horizontal="centerContinuous"/>
    </xf>
    <xf numFmtId="165" fontId="3" fillId="2" borderId="7" xfId="1" applyNumberFormat="1" applyFont="1" applyFill="1" applyBorder="1" applyAlignment="1" applyProtection="1">
      <alignment horizontal="center"/>
    </xf>
    <xf numFmtId="166" fontId="3" fillId="2" borderId="0" xfId="1" applyNumberFormat="1" applyFont="1" applyFill="1" applyBorder="1" applyAlignment="1" applyProtection="1">
      <alignment horizontal="centerContinuous"/>
    </xf>
    <xf numFmtId="164" fontId="3" fillId="2" borderId="7" xfId="1" applyFont="1" applyFill="1" applyBorder="1" applyAlignment="1">
      <alignment horizontal="centerContinuous"/>
    </xf>
    <xf numFmtId="164" fontId="3" fillId="2" borderId="8" xfId="1" applyFont="1" applyFill="1" applyBorder="1" applyAlignment="1">
      <alignment horizontal="centerContinuous"/>
    </xf>
    <xf numFmtId="167" fontId="3" fillId="2" borderId="10" xfId="1" applyNumberFormat="1" applyFont="1" applyFill="1" applyBorder="1"/>
    <xf numFmtId="17" fontId="3" fillId="2" borderId="11" xfId="1" applyNumberFormat="1" applyFont="1" applyFill="1" applyBorder="1" applyAlignment="1" applyProtection="1">
      <alignment horizontal="center"/>
    </xf>
    <xf numFmtId="167" fontId="3" fillId="2" borderId="12" xfId="1" applyNumberFormat="1" applyFont="1" applyFill="1" applyBorder="1" applyAlignment="1">
      <alignment horizontal="center"/>
    </xf>
    <xf numFmtId="167" fontId="3" fillId="2" borderId="11" xfId="1" applyNumberFormat="1" applyFont="1" applyFill="1" applyBorder="1" applyAlignment="1">
      <alignment horizontal="center"/>
    </xf>
    <xf numFmtId="17" fontId="3" fillId="2" borderId="13" xfId="1" applyNumberFormat="1" applyFont="1" applyFill="1" applyBorder="1" applyAlignment="1" applyProtection="1">
      <alignment horizontal="center"/>
    </xf>
    <xf numFmtId="17" fontId="3" fillId="2" borderId="14" xfId="1" applyNumberFormat="1" applyFont="1" applyFill="1" applyBorder="1" applyAlignment="1" applyProtection="1">
      <alignment horizontal="center"/>
    </xf>
    <xf numFmtId="17" fontId="3" fillId="2" borderId="15" xfId="1" applyNumberFormat="1" applyFont="1" applyFill="1" applyBorder="1" applyAlignment="1" applyProtection="1">
      <alignment horizontal="center"/>
    </xf>
    <xf numFmtId="164" fontId="4" fillId="0" borderId="16" xfId="1" applyFont="1" applyFill="1" applyBorder="1"/>
    <xf numFmtId="164" fontId="4" fillId="0" borderId="17" xfId="1" applyFont="1" applyFill="1" applyBorder="1"/>
    <xf numFmtId="164" fontId="4" fillId="0" borderId="18" xfId="1" applyFont="1" applyFill="1" applyBorder="1"/>
    <xf numFmtId="37" fontId="4" fillId="0" borderId="17" xfId="1" applyNumberFormat="1" applyFont="1" applyFill="1" applyBorder="1" applyProtection="1"/>
    <xf numFmtId="164" fontId="4" fillId="0" borderId="19" xfId="1" applyFont="1" applyFill="1" applyBorder="1"/>
    <xf numFmtId="164" fontId="4" fillId="0" borderId="5" xfId="1" applyFont="1" applyFill="1" applyBorder="1"/>
    <xf numFmtId="165" fontId="4" fillId="0" borderId="18" xfId="1" applyNumberFormat="1" applyFont="1" applyFill="1" applyBorder="1"/>
    <xf numFmtId="0" fontId="4" fillId="0" borderId="0" xfId="0" applyFont="1"/>
    <xf numFmtId="164" fontId="4" fillId="0" borderId="20" xfId="1" applyFont="1" applyFill="1" applyBorder="1"/>
    <xf numFmtId="164" fontId="4" fillId="0" borderId="0" xfId="1" applyFont="1" applyFill="1" applyBorder="1"/>
    <xf numFmtId="164" fontId="4" fillId="0" borderId="7" xfId="1" applyFont="1" applyFill="1" applyBorder="1"/>
    <xf numFmtId="37" fontId="4" fillId="0" borderId="0" xfId="1" applyNumberFormat="1" applyFont="1" applyFill="1" applyBorder="1" applyProtection="1"/>
    <xf numFmtId="164" fontId="4" fillId="0" borderId="7" xfId="1" applyFont="1" applyFill="1" applyBorder="1" applyAlignment="1">
      <alignment horizontal="right"/>
    </xf>
    <xf numFmtId="164" fontId="4" fillId="0" borderId="8" xfId="1" applyFont="1" applyFill="1" applyBorder="1"/>
    <xf numFmtId="164" fontId="4" fillId="0" borderId="9" xfId="1" applyFont="1" applyFill="1" applyBorder="1"/>
    <xf numFmtId="165" fontId="4" fillId="0" borderId="7" xfId="1" applyNumberFormat="1" applyFont="1" applyFill="1" applyBorder="1"/>
    <xf numFmtId="164" fontId="6" fillId="0" borderId="20" xfId="1" applyFont="1" applyFill="1" applyBorder="1" applyAlignment="1">
      <alignment horizontal="lef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0" fontId="6" fillId="0" borderId="0" xfId="0" applyFont="1"/>
    <xf numFmtId="164" fontId="6" fillId="0" borderId="20" xfId="1" applyFont="1" applyFill="1" applyBorder="1" applyAlignment="1">
      <alignment horizontal="center"/>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4" fontId="7" fillId="0" borderId="7" xfId="1" applyFont="1" applyFill="1" applyBorder="1" applyAlignment="1">
      <alignment horizontal="center"/>
    </xf>
    <xf numFmtId="0" fontId="7" fillId="0" borderId="0" xfId="0" applyFont="1"/>
    <xf numFmtId="164" fontId="7" fillId="0" borderId="20" xfId="1" applyFont="1" applyFill="1" applyBorder="1" applyAlignment="1">
      <alignment horizontal="left"/>
    </xf>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7" xfId="1" applyFont="1" applyFill="1" applyBorder="1" applyAlignment="1">
      <alignment horizontal="center"/>
    </xf>
    <xf numFmtId="164" fontId="4" fillId="0" borderId="20" xfId="1" applyFont="1" applyFill="1" applyBorder="1" applyAlignment="1">
      <alignment horizontal="right"/>
    </xf>
    <xf numFmtId="37" fontId="4" fillId="0" borderId="0" xfId="1" applyNumberFormat="1" applyFont="1" applyFill="1" applyBorder="1" applyAlignment="1" applyProtection="1">
      <alignment horizontal="center"/>
    </xf>
    <xf numFmtId="166" fontId="4" fillId="0" borderId="7" xfId="1" applyNumberFormat="1" applyFont="1" applyFill="1" applyBorder="1" applyAlignment="1" applyProtection="1">
      <alignment horizontal="center"/>
    </xf>
    <xf numFmtId="166" fontId="4" fillId="0" borderId="8" xfId="1" applyNumberFormat="1" applyFont="1" applyFill="1" applyBorder="1" applyAlignment="1" applyProtection="1">
      <alignment horizontal="center"/>
    </xf>
    <xf numFmtId="166" fontId="4" fillId="0" borderId="9" xfId="1" applyNumberFormat="1" applyFont="1" applyFill="1" applyBorder="1" applyAlignment="1" applyProtection="1">
      <alignment horizontal="center"/>
    </xf>
    <xf numFmtId="166" fontId="4" fillId="0" borderId="0" xfId="1" applyNumberFormat="1" applyFont="1" applyFill="1" applyBorder="1" applyAlignment="1" applyProtection="1">
      <alignment horizontal="center"/>
    </xf>
    <xf numFmtId="165" fontId="4" fillId="0" borderId="7" xfId="1" applyNumberFormat="1" applyFont="1" applyFill="1" applyBorder="1" applyAlignment="1" applyProtection="1">
      <alignment horizontal="center"/>
    </xf>
    <xf numFmtId="37" fontId="4" fillId="0" borderId="7" xfId="1" applyNumberFormat="1" applyFont="1" applyFill="1" applyBorder="1" applyAlignment="1" applyProtection="1">
      <alignment horizontal="center"/>
    </xf>
    <xf numFmtId="168" fontId="4" fillId="0" borderId="0" xfId="1" applyNumberFormat="1" applyFont="1" applyFill="1" applyBorder="1" applyAlignment="1" applyProtection="1">
      <alignment horizontal="center"/>
    </xf>
    <xf numFmtId="168" fontId="4" fillId="0" borderId="7" xfId="1" applyNumberFormat="1" applyFont="1" applyFill="1" applyBorder="1" applyAlignment="1" applyProtection="1">
      <alignment horizontal="center"/>
    </xf>
    <xf numFmtId="164" fontId="4" fillId="3" borderId="20" xfId="1" applyFont="1" applyFill="1" applyBorder="1" applyAlignment="1">
      <alignment horizontal="right"/>
    </xf>
    <xf numFmtId="37" fontId="4" fillId="3" borderId="0" xfId="1" applyNumberFormat="1" applyFont="1" applyFill="1" applyBorder="1" applyAlignment="1" applyProtection="1">
      <alignment horizontal="center"/>
    </xf>
    <xf numFmtId="166" fontId="4" fillId="3" borderId="7" xfId="1" applyNumberFormat="1" applyFont="1" applyFill="1" applyBorder="1" applyAlignment="1" applyProtection="1">
      <alignment horizontal="center"/>
    </xf>
    <xf numFmtId="166" fontId="4" fillId="3" borderId="8" xfId="1" applyNumberFormat="1" applyFont="1" applyFill="1" applyBorder="1" applyAlignment="1" applyProtection="1">
      <alignment horizontal="center"/>
    </xf>
    <xf numFmtId="166" fontId="4" fillId="3" borderId="9" xfId="1" applyNumberFormat="1" applyFont="1" applyFill="1" applyBorder="1" applyAlignment="1" applyProtection="1">
      <alignment horizontal="center"/>
    </xf>
    <xf numFmtId="166" fontId="4" fillId="3" borderId="0" xfId="1" applyNumberFormat="1" applyFont="1" applyFill="1" applyBorder="1" applyAlignment="1" applyProtection="1">
      <alignment horizontal="center"/>
    </xf>
    <xf numFmtId="165" fontId="4" fillId="3" borderId="7" xfId="1" applyNumberFormat="1" applyFont="1" applyFill="1" applyBorder="1" applyAlignment="1" applyProtection="1">
      <alignment horizontal="center"/>
    </xf>
    <xf numFmtId="37" fontId="4" fillId="3" borderId="7" xfId="1" applyNumberFormat="1" applyFont="1" applyFill="1" applyBorder="1" applyAlignment="1" applyProtection="1">
      <alignment horizontal="center"/>
    </xf>
    <xf numFmtId="168" fontId="4" fillId="3" borderId="0" xfId="1" applyNumberFormat="1" applyFont="1" applyFill="1" applyBorder="1" applyAlignment="1" applyProtection="1">
      <alignment horizontal="center"/>
    </xf>
    <xf numFmtId="168" fontId="4" fillId="3" borderId="7" xfId="1" applyNumberFormat="1" applyFont="1" applyFill="1" applyBorder="1" applyAlignment="1" applyProtection="1">
      <alignment horizontal="center"/>
    </xf>
    <xf numFmtId="0" fontId="4" fillId="0" borderId="0" xfId="0" applyFont="1" applyBorder="1"/>
    <xf numFmtId="164" fontId="9" fillId="0" borderId="20" xfId="1" applyFont="1" applyFill="1" applyBorder="1" applyAlignment="1">
      <alignment horizontal="center" wrapText="1"/>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164" fontId="9" fillId="0" borderId="20" xfId="1" applyFont="1" applyFill="1" applyBorder="1" applyAlignment="1">
      <alignment horizontal="left"/>
    </xf>
    <xf numFmtId="0" fontId="9" fillId="0" borderId="0" xfId="0" applyFont="1"/>
    <xf numFmtId="164" fontId="4" fillId="0" borderId="0" xfId="1" applyFont="1" applyFill="1" applyBorder="1" applyAlignment="1">
      <alignment horizontal="center"/>
    </xf>
    <xf numFmtId="164" fontId="10" fillId="0" borderId="20" xfId="1" applyFont="1" applyFill="1" applyBorder="1"/>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4" fillId="0" borderId="21" xfId="1" applyFont="1" applyFill="1" applyBorder="1"/>
    <xf numFmtId="164" fontId="4" fillId="0" borderId="22" xfId="1" applyFont="1" applyFill="1" applyBorder="1"/>
    <xf numFmtId="37" fontId="4" fillId="0" borderId="22" xfId="1" applyNumberFormat="1" applyFont="1" applyFill="1" applyBorder="1" applyProtection="1"/>
    <xf numFmtId="166" fontId="4" fillId="0" borderId="23" xfId="1" applyNumberFormat="1" applyFont="1" applyFill="1" applyBorder="1" applyProtection="1"/>
    <xf numFmtId="166" fontId="4" fillId="0" borderId="23" xfId="1" applyNumberFormat="1" applyFont="1" applyFill="1" applyBorder="1" applyAlignment="1" applyProtection="1">
      <alignment horizontal="right"/>
    </xf>
    <xf numFmtId="166" fontId="4" fillId="0" borderId="22" xfId="1" applyNumberFormat="1" applyFont="1" applyFill="1" applyBorder="1" applyProtection="1"/>
    <xf numFmtId="166" fontId="4" fillId="0" borderId="24" xfId="1" applyNumberFormat="1" applyFont="1" applyFill="1" applyBorder="1" applyProtection="1"/>
    <xf numFmtId="164" fontId="4" fillId="0" borderId="25" xfId="1" applyFont="1" applyFill="1" applyBorder="1"/>
    <xf numFmtId="165" fontId="4" fillId="0" borderId="23" xfId="1" applyNumberFormat="1" applyFont="1" applyFill="1" applyBorder="1" applyAlignment="1" applyProtection="1">
      <alignment horizontal="center"/>
    </xf>
    <xf numFmtId="37" fontId="4" fillId="0" borderId="23" xfId="1" applyNumberFormat="1" applyFont="1" applyFill="1" applyBorder="1" applyProtection="1"/>
    <xf numFmtId="37" fontId="4" fillId="0" borderId="22" xfId="1" applyNumberFormat="1" applyFont="1" applyFill="1" applyBorder="1" applyAlignment="1" applyProtection="1">
      <alignment horizontal="center"/>
    </xf>
    <xf numFmtId="168" fontId="4" fillId="0" borderId="23" xfId="1" applyNumberFormat="1" applyFont="1" applyFill="1" applyBorder="1" applyAlignment="1" applyProtection="1">
      <alignment horizontal="center"/>
    </xf>
    <xf numFmtId="0" fontId="11" fillId="0" borderId="0" xfId="0" applyFont="1"/>
    <xf numFmtId="165" fontId="4" fillId="0" borderId="0" xfId="0" applyNumberFormat="1" applyFont="1"/>
    <xf numFmtId="0" fontId="9" fillId="0" borderId="0" xfId="0" applyFont="1" applyBorder="1"/>
    <xf numFmtId="37" fontId="4" fillId="0" borderId="0" xfId="0" applyNumberFormat="1" applyFont="1"/>
    <xf numFmtId="0" fontId="4" fillId="0" borderId="26" xfId="0" applyFont="1" applyBorder="1"/>
    <xf numFmtId="164" fontId="13" fillId="2" borderId="27" xfId="1" applyFont="1" applyFill="1" applyBorder="1" applyAlignment="1">
      <alignment horizontal="center"/>
    </xf>
    <xf numFmtId="164" fontId="14" fillId="2" borderId="28" xfId="1" applyFont="1" applyFill="1" applyBorder="1" applyAlignment="1">
      <alignment horizontal="centerContinuous"/>
    </xf>
    <xf numFmtId="37" fontId="14" fillId="2" borderId="28" xfId="1" applyNumberFormat="1" applyFont="1" applyFill="1" applyBorder="1" applyAlignment="1" applyProtection="1">
      <alignment horizontal="center"/>
    </xf>
    <xf numFmtId="37" fontId="14" fillId="2" borderId="29" xfId="1" applyNumberFormat="1" applyFont="1" applyFill="1" applyBorder="1" applyAlignment="1" applyProtection="1">
      <alignment horizontal="centerContinuous"/>
    </xf>
    <xf numFmtId="37" fontId="14" fillId="2" borderId="30" xfId="1" applyNumberFormat="1" applyFont="1" applyFill="1" applyBorder="1" applyAlignment="1" applyProtection="1">
      <alignment horizontal="center"/>
    </xf>
    <xf numFmtId="164" fontId="14" fillId="2" borderId="28" xfId="1" applyFont="1" applyFill="1" applyBorder="1"/>
    <xf numFmtId="37" fontId="14" fillId="2" borderId="31" xfId="1" applyNumberFormat="1" applyFont="1" applyFill="1" applyBorder="1" applyAlignment="1" applyProtection="1">
      <alignment horizontal="center"/>
    </xf>
    <xf numFmtId="164" fontId="14" fillId="2" borderId="32" xfId="1" applyFont="1" applyFill="1" applyBorder="1"/>
    <xf numFmtId="169" fontId="14" fillId="2" borderId="30" xfId="1" applyNumberFormat="1" applyFont="1" applyFill="1" applyBorder="1" applyAlignment="1">
      <alignment horizontal="centerContinuous"/>
    </xf>
    <xf numFmtId="164" fontId="14" fillId="2" borderId="29" xfId="1" applyFont="1" applyFill="1" applyBorder="1" applyAlignment="1">
      <alignment horizontal="centerContinuous"/>
    </xf>
    <xf numFmtId="164" fontId="14" fillId="2" borderId="30" xfId="1" applyFont="1" applyFill="1" applyBorder="1"/>
    <xf numFmtId="164" fontId="14" fillId="2" borderId="33" xfId="1" applyFont="1" applyFill="1" applyBorder="1" applyAlignment="1">
      <alignment horizontal="centerContinuous"/>
    </xf>
    <xf numFmtId="0" fontId="15" fillId="0" borderId="0" xfId="3" applyFont="1"/>
    <xf numFmtId="0" fontId="14" fillId="2" borderId="34"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0" xfId="1" applyFont="1" applyFill="1" applyBorder="1" applyAlignment="1" applyProtection="1">
      <alignment horizontal="center"/>
    </xf>
    <xf numFmtId="37" fontId="14" fillId="2" borderId="26" xfId="1" applyNumberFormat="1" applyFont="1" applyFill="1" applyBorder="1" applyAlignment="1" applyProtection="1">
      <alignment horizontal="centerContinuous"/>
    </xf>
    <xf numFmtId="164" fontId="14" fillId="2" borderId="7" xfId="1" applyFont="1" applyFill="1" applyBorder="1" applyAlignment="1" applyProtection="1">
      <alignment horizontal="center"/>
    </xf>
    <xf numFmtId="164" fontId="14" fillId="2" borderId="8" xfId="1" applyFont="1" applyFill="1" applyBorder="1" applyAlignment="1" applyProtection="1">
      <alignment horizontal="center"/>
    </xf>
    <xf numFmtId="164" fontId="14" fillId="2" borderId="35"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37" fontId="14" fillId="2" borderId="0" xfId="1" applyNumberFormat="1" applyFont="1" applyFill="1" applyBorder="1" applyAlignment="1" applyProtection="1">
      <alignment horizontal="centerContinuous"/>
    </xf>
    <xf numFmtId="164" fontId="14" fillId="2" borderId="7" xfId="1" applyFont="1" applyFill="1" applyBorder="1" applyAlignment="1">
      <alignment horizontal="centerContinuous"/>
    </xf>
    <xf numFmtId="164" fontId="14" fillId="2" borderId="36" xfId="1" applyFont="1" applyFill="1" applyBorder="1" applyAlignment="1">
      <alignment horizontal="centerContinuous"/>
    </xf>
    <xf numFmtId="49" fontId="13" fillId="2" borderId="37"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11" xfId="1" applyNumberFormat="1" applyFont="1" applyFill="1" applyBorder="1"/>
    <xf numFmtId="0" fontId="14" fillId="2" borderId="14" xfId="1" applyNumberFormat="1" applyFont="1" applyFill="1" applyBorder="1" applyAlignment="1" applyProtection="1">
      <alignment horizontal="center"/>
    </xf>
    <xf numFmtId="0" fontId="14" fillId="2" borderId="12" xfId="1" applyNumberFormat="1" applyFont="1" applyFill="1" applyBorder="1"/>
    <xf numFmtId="0" fontId="14" fillId="2" borderId="15" xfId="1" applyNumberFormat="1" applyFont="1" applyFill="1" applyBorder="1"/>
    <xf numFmtId="169" fontId="14" fillId="2" borderId="12" xfId="1" applyNumberFormat="1" applyFont="1" applyFill="1" applyBorder="1" applyAlignment="1">
      <alignment horizontal="center"/>
    </xf>
    <xf numFmtId="0" fontId="14" fillId="2" borderId="11" xfId="1" applyNumberFormat="1" applyFont="1" applyFill="1" applyBorder="1" applyAlignment="1">
      <alignment horizontal="center"/>
    </xf>
    <xf numFmtId="0" fontId="14" fillId="2" borderId="12" xfId="1" applyNumberFormat="1" applyFont="1" applyFill="1" applyBorder="1" applyAlignment="1" applyProtection="1">
      <alignment horizontal="center"/>
    </xf>
    <xf numFmtId="0" fontId="14" fillId="2" borderId="15" xfId="1" applyNumberFormat="1" applyFont="1" applyFill="1" applyBorder="1" applyAlignment="1" applyProtection="1">
      <alignment horizontal="center"/>
    </xf>
    <xf numFmtId="0" fontId="15" fillId="0" borderId="0" xfId="3" applyNumberFormat="1" applyFont="1"/>
    <xf numFmtId="164" fontId="16" fillId="0" borderId="38" xfId="1" applyFont="1" applyFill="1" applyBorder="1"/>
    <xf numFmtId="164" fontId="16" fillId="0" borderId="17" xfId="1" applyFont="1" applyFill="1" applyBorder="1"/>
    <xf numFmtId="37" fontId="16" fillId="0" borderId="39" xfId="1" applyNumberFormat="1" applyFont="1" applyFill="1" applyBorder="1" applyProtection="1"/>
    <xf numFmtId="164" fontId="16" fillId="0" borderId="18" xfId="1" applyFont="1" applyFill="1" applyBorder="1"/>
    <xf numFmtId="164" fontId="16" fillId="0" borderId="0" xfId="1" applyFont="1" applyFill="1" applyBorder="1"/>
    <xf numFmtId="164" fontId="16" fillId="0" borderId="5" xfId="1" applyFont="1" applyFill="1" applyBorder="1"/>
    <xf numFmtId="169" fontId="16" fillId="0" borderId="18" xfId="1" applyNumberFormat="1" applyFont="1" applyFill="1" applyBorder="1"/>
    <xf numFmtId="164" fontId="16" fillId="0" borderId="39" xfId="1" applyFont="1" applyFill="1" applyBorder="1"/>
    <xf numFmtId="164" fontId="16" fillId="0" borderId="7" xfId="1" applyFont="1" applyFill="1" applyBorder="1"/>
    <xf numFmtId="164" fontId="16" fillId="0" borderId="40" xfId="1" applyFont="1" applyFill="1" applyBorder="1"/>
    <xf numFmtId="0" fontId="17" fillId="0" borderId="0" xfId="3" applyFont="1"/>
    <xf numFmtId="164" fontId="16" fillId="0" borderId="41" xfId="1" applyFont="1" applyFill="1" applyBorder="1"/>
    <xf numFmtId="37" fontId="16" fillId="0" borderId="26" xfId="1" applyNumberFormat="1" applyFont="1" applyFill="1" applyBorder="1" applyProtection="1"/>
    <xf numFmtId="164" fontId="16" fillId="0" borderId="7" xfId="1" applyFont="1" applyFill="1" applyBorder="1" applyAlignment="1">
      <alignment horizontal="right"/>
    </xf>
    <xf numFmtId="164" fontId="16" fillId="0" borderId="9" xfId="1" applyFont="1" applyFill="1" applyBorder="1"/>
    <xf numFmtId="169" fontId="16" fillId="0" borderId="7" xfId="1" applyNumberFormat="1" applyFont="1" applyFill="1" applyBorder="1"/>
    <xf numFmtId="164" fontId="16" fillId="0" borderId="26" xfId="1" applyFont="1" applyFill="1" applyBorder="1"/>
    <xf numFmtId="164" fontId="16" fillId="0" borderId="36" xfId="1" applyFont="1" applyFill="1" applyBorder="1"/>
    <xf numFmtId="164" fontId="18" fillId="0" borderId="41" xfId="1" applyFont="1" applyFill="1" applyBorder="1" applyAlignment="1"/>
    <xf numFmtId="37" fontId="18" fillId="0" borderId="0"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37" fontId="18" fillId="0" borderId="26"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5"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8" xfId="1" applyNumberFormat="1" applyFont="1" applyFill="1" applyBorder="1" applyAlignment="1" applyProtection="1">
      <alignment horizontal="center"/>
    </xf>
    <xf numFmtId="0" fontId="19" fillId="0" borderId="0" xfId="3" applyFont="1"/>
    <xf numFmtId="164" fontId="18" fillId="0" borderId="41" xfId="1" applyFont="1" applyFill="1" applyBorder="1" applyAlignment="1">
      <alignment horizontal="center"/>
    </xf>
    <xf numFmtId="164" fontId="18" fillId="0" borderId="36" xfId="1" applyFont="1" applyFill="1" applyBorder="1" applyAlignment="1">
      <alignment horizontal="center"/>
    </xf>
    <xf numFmtId="164" fontId="18" fillId="0" borderId="41" xfId="1" applyFont="1" applyFill="1" applyBorder="1" applyAlignment="1">
      <alignment horizontal="left"/>
    </xf>
    <xf numFmtId="168" fontId="18" fillId="0" borderId="36" xfId="1" applyNumberFormat="1" applyFont="1" applyFill="1" applyBorder="1" applyAlignment="1" applyProtection="1">
      <alignment horizontal="center"/>
    </xf>
    <xf numFmtId="164" fontId="20" fillId="0" borderId="41" xfId="1" applyFont="1" applyFill="1" applyBorder="1"/>
    <xf numFmtId="37" fontId="20" fillId="0" borderId="0"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37" fontId="20" fillId="0" borderId="26"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166" fontId="20" fillId="0" borderId="9" xfId="1" applyNumberFormat="1" applyFont="1" applyFill="1" applyBorder="1" applyAlignment="1" applyProtection="1">
      <alignment horizontal="center"/>
    </xf>
    <xf numFmtId="165"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4" fontId="20" fillId="0" borderId="36" xfId="1" applyFont="1" applyFill="1" applyBorder="1" applyAlignment="1">
      <alignment horizontal="center"/>
    </xf>
    <xf numFmtId="0" fontId="21" fillId="0" borderId="0" xfId="3" applyFont="1"/>
    <xf numFmtId="164" fontId="22" fillId="0" borderId="41" xfId="1" applyFont="1" applyFill="1" applyBorder="1" applyAlignment="1">
      <alignment horizontal="left"/>
    </xf>
    <xf numFmtId="37" fontId="22" fillId="0" borderId="0"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37" fontId="22" fillId="0" borderId="26"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166" fontId="22" fillId="0" borderId="9" xfId="1" applyNumberFormat="1" applyFont="1" applyFill="1" applyBorder="1" applyAlignment="1" applyProtection="1">
      <alignment horizontal="center"/>
    </xf>
    <xf numFmtId="165"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8" fontId="22" fillId="0" borderId="0" xfId="1" applyNumberFormat="1" applyFont="1" applyFill="1" applyBorder="1" applyAlignment="1" applyProtection="1">
      <alignment horizontal="center"/>
    </xf>
    <xf numFmtId="168" fontId="22" fillId="0" borderId="36" xfId="1" applyNumberFormat="1" applyFont="1" applyFill="1" applyBorder="1" applyAlignment="1" applyProtection="1">
      <alignment horizontal="center"/>
    </xf>
    <xf numFmtId="164" fontId="22" fillId="0" borderId="41" xfId="1" applyFont="1" applyFill="1" applyBorder="1" applyAlignment="1">
      <alignment horizontal="right"/>
    </xf>
    <xf numFmtId="164" fontId="22" fillId="0" borderId="36" xfId="1" applyFont="1" applyFill="1" applyBorder="1" applyAlignment="1">
      <alignment horizontal="center"/>
    </xf>
    <xf numFmtId="164" fontId="20" fillId="0" borderId="41" xfId="1" applyFont="1" applyFill="1" applyBorder="1" applyAlignment="1">
      <alignment horizontal="right"/>
    </xf>
    <xf numFmtId="164" fontId="16" fillId="0" borderId="41" xfId="1" applyFont="1" applyFill="1" applyBorder="1" applyAlignment="1">
      <alignment horizontal="right"/>
    </xf>
    <xf numFmtId="37" fontId="16" fillId="0" borderId="0" xfId="1" applyNumberFormat="1" applyFont="1" applyFill="1" applyBorder="1" applyAlignment="1" applyProtection="1">
      <alignment horizontal="center"/>
    </xf>
    <xf numFmtId="166" fontId="16" fillId="0" borderId="0" xfId="1" applyNumberFormat="1" applyFont="1" applyFill="1" applyBorder="1" applyAlignment="1" applyProtection="1">
      <alignment horizontal="center"/>
    </xf>
    <xf numFmtId="0" fontId="16" fillId="0" borderId="26" xfId="3" applyFont="1" applyBorder="1" applyAlignment="1">
      <alignment horizontal="center"/>
    </xf>
    <xf numFmtId="166" fontId="16" fillId="0" borderId="7" xfId="1" applyNumberFormat="1" applyFont="1" applyFill="1" applyBorder="1" applyAlignment="1" applyProtection="1">
      <alignment horizontal="center"/>
    </xf>
    <xf numFmtId="166" fontId="16" fillId="0" borderId="9" xfId="1" applyNumberFormat="1" applyFont="1" applyFill="1" applyBorder="1" applyAlignment="1" applyProtection="1">
      <alignment horizontal="center"/>
    </xf>
    <xf numFmtId="165" fontId="16" fillId="0" borderId="7" xfId="1" applyNumberFormat="1" applyFont="1" applyFill="1" applyBorder="1" applyAlignment="1" applyProtection="1">
      <alignment horizontal="center"/>
    </xf>
    <xf numFmtId="37" fontId="16" fillId="0" borderId="26" xfId="1" applyNumberFormat="1" applyFont="1" applyFill="1" applyBorder="1" applyAlignment="1" applyProtection="1">
      <alignment horizontal="center"/>
    </xf>
    <xf numFmtId="37" fontId="16" fillId="0" borderId="7" xfId="1" applyNumberFormat="1" applyFont="1" applyFill="1" applyBorder="1" applyAlignment="1" applyProtection="1">
      <alignment horizontal="center"/>
    </xf>
    <xf numFmtId="168" fontId="16" fillId="0" borderId="0" xfId="1" applyNumberFormat="1" applyFont="1" applyFill="1" applyBorder="1" applyAlignment="1" applyProtection="1">
      <alignment horizontal="center"/>
    </xf>
    <xf numFmtId="168" fontId="16" fillId="0" borderId="36" xfId="1" applyNumberFormat="1" applyFont="1" applyFill="1" applyBorder="1" applyAlignment="1" applyProtection="1">
      <alignment horizontal="center"/>
    </xf>
    <xf numFmtId="164" fontId="16" fillId="4" borderId="41" xfId="1" applyFont="1" applyFill="1" applyBorder="1"/>
    <xf numFmtId="164" fontId="16" fillId="4" borderId="0" xfId="1" applyFont="1" applyFill="1" applyBorder="1" applyAlignment="1">
      <alignment horizontal="center"/>
    </xf>
    <xf numFmtId="37" fontId="16" fillId="4" borderId="26" xfId="1" applyNumberFormat="1" applyFont="1" applyFill="1" applyBorder="1" applyAlignment="1" applyProtection="1">
      <alignment horizontal="center"/>
    </xf>
    <xf numFmtId="164" fontId="16" fillId="4" borderId="7" xfId="1" applyFont="1" applyFill="1" applyBorder="1" applyAlignment="1">
      <alignment horizontal="center"/>
    </xf>
    <xf numFmtId="37" fontId="16" fillId="4" borderId="0" xfId="1" applyNumberFormat="1" applyFont="1" applyFill="1" applyBorder="1" applyAlignment="1" applyProtection="1">
      <alignment horizontal="center"/>
    </xf>
    <xf numFmtId="164" fontId="16" fillId="4" borderId="9" xfId="1" applyFont="1" applyFill="1" applyBorder="1" applyAlignment="1">
      <alignment horizontal="center"/>
    </xf>
    <xf numFmtId="165" fontId="16" fillId="4" borderId="7" xfId="1" applyNumberFormat="1" applyFont="1" applyFill="1" applyBorder="1" applyAlignment="1">
      <alignment horizontal="center"/>
    </xf>
    <xf numFmtId="164" fontId="16" fillId="4" borderId="36" xfId="1" applyFont="1" applyFill="1" applyBorder="1" applyAlignment="1">
      <alignment horizontal="center"/>
    </xf>
    <xf numFmtId="164" fontId="11" fillId="0" borderId="41"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26"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36" xfId="1" applyNumberFormat="1" applyFont="1" applyFill="1" applyBorder="1" applyAlignment="1" applyProtection="1">
      <alignment horizontal="center"/>
    </xf>
    <xf numFmtId="164" fontId="11" fillId="0" borderId="41" xfId="1" applyFont="1" applyFill="1" applyBorder="1" applyAlignment="1">
      <alignment horizontal="left"/>
    </xf>
    <xf numFmtId="164" fontId="16" fillId="0" borderId="0" xfId="1" applyFont="1" applyFill="1" applyBorder="1" applyAlignment="1">
      <alignment horizontal="center"/>
    </xf>
    <xf numFmtId="164" fontId="23" fillId="0" borderId="41" xfId="1" applyFont="1" applyFill="1" applyBorder="1"/>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17" fillId="0" borderId="41" xfId="1" applyFont="1" applyFill="1" applyBorder="1"/>
    <xf numFmtId="37" fontId="17" fillId="0" borderId="0" xfId="1" applyNumberFormat="1" applyFont="1" applyFill="1" applyBorder="1" applyProtection="1"/>
    <xf numFmtId="166" fontId="17" fillId="0" borderId="0" xfId="1" applyNumberFormat="1" applyFont="1" applyFill="1" applyBorder="1" applyAlignment="1" applyProtection="1">
      <alignment horizontal="center"/>
    </xf>
    <xf numFmtId="37" fontId="17" fillId="0" borderId="26" xfId="1" applyNumberFormat="1" applyFont="1" applyFill="1" applyBorder="1" applyProtection="1"/>
    <xf numFmtId="166" fontId="17" fillId="0" borderId="7" xfId="1" applyNumberFormat="1" applyFont="1" applyFill="1" applyBorder="1" applyAlignment="1" applyProtection="1">
      <alignment horizontal="right"/>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37" fontId="17" fillId="0" borderId="7" xfId="1" applyNumberFormat="1" applyFont="1" applyFill="1" applyBorder="1" applyProtection="1"/>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0" borderId="42" xfId="1" applyFont="1" applyFill="1" applyBorder="1"/>
    <xf numFmtId="164" fontId="17" fillId="0" borderId="22" xfId="1" applyFont="1" applyFill="1" applyBorder="1"/>
    <xf numFmtId="37" fontId="17" fillId="0" borderId="22" xfId="1" applyNumberFormat="1" applyFont="1" applyFill="1" applyBorder="1" applyProtection="1"/>
    <xf numFmtId="166" fontId="17" fillId="0" borderId="22" xfId="1" applyNumberFormat="1" applyFont="1" applyFill="1" applyBorder="1" applyProtection="1"/>
    <xf numFmtId="37" fontId="17" fillId="0" borderId="43" xfId="1" applyNumberFormat="1" applyFont="1" applyFill="1" applyBorder="1" applyProtection="1"/>
    <xf numFmtId="166" fontId="17" fillId="0" borderId="23" xfId="1" applyNumberFormat="1" applyFont="1" applyFill="1" applyBorder="1" applyAlignment="1" applyProtection="1">
      <alignment horizontal="right"/>
    </xf>
    <xf numFmtId="164" fontId="17" fillId="0" borderId="25" xfId="1" applyFont="1" applyFill="1" applyBorder="1"/>
    <xf numFmtId="169" fontId="17" fillId="0" borderId="23" xfId="1" applyNumberFormat="1" applyFont="1" applyFill="1" applyBorder="1" applyAlignment="1" applyProtection="1">
      <alignment horizontal="center"/>
    </xf>
    <xf numFmtId="166" fontId="17" fillId="0" borderId="22" xfId="1" applyNumberFormat="1" applyFont="1" applyFill="1" applyBorder="1" applyAlignment="1" applyProtection="1">
      <alignment horizontal="right"/>
    </xf>
    <xf numFmtId="37" fontId="17" fillId="0" borderId="23" xfId="1" applyNumberFormat="1" applyFont="1" applyFill="1" applyBorder="1" applyProtection="1"/>
    <xf numFmtId="37" fontId="17" fillId="0" borderId="22" xfId="1" applyNumberFormat="1" applyFont="1" applyFill="1" applyBorder="1" applyAlignment="1" applyProtection="1">
      <alignment horizontal="center"/>
    </xf>
    <xf numFmtId="168" fontId="17" fillId="0" borderId="44" xfId="1" applyNumberFormat="1" applyFont="1" applyFill="1" applyBorder="1" applyAlignment="1" applyProtection="1">
      <alignment horizontal="center"/>
    </xf>
    <xf numFmtId="0" fontId="11" fillId="0" borderId="0" xfId="3" applyFont="1"/>
    <xf numFmtId="169" fontId="17" fillId="0" borderId="0" xfId="3" applyNumberFormat="1" applyFont="1"/>
    <xf numFmtId="164" fontId="14" fillId="2" borderId="45" xfId="1" applyFont="1" applyFill="1" applyBorder="1" applyAlignment="1">
      <alignment horizontal="center"/>
    </xf>
    <xf numFmtId="164" fontId="14" fillId="2" borderId="2" xfId="1" applyFont="1" applyFill="1" applyBorder="1" applyAlignment="1">
      <alignment horizontal="centerContinuous"/>
    </xf>
    <xf numFmtId="37" fontId="14" fillId="2" borderId="3" xfId="1" applyNumberFormat="1" applyFont="1" applyFill="1" applyBorder="1" applyAlignment="1" applyProtection="1">
      <alignment horizontal="center"/>
    </xf>
    <xf numFmtId="37" fontId="14" fillId="2" borderId="2" xfId="1" applyNumberFormat="1" applyFont="1" applyFill="1" applyBorder="1" applyAlignment="1" applyProtection="1">
      <alignment horizontal="centerContinuous"/>
    </xf>
    <xf numFmtId="37" fontId="14" fillId="2" borderId="2" xfId="1" applyNumberFormat="1" applyFont="1" applyFill="1" applyBorder="1" applyAlignment="1" applyProtection="1">
      <alignment horizontal="center"/>
    </xf>
    <xf numFmtId="164" fontId="14" fillId="2" borderId="46" xfId="1" applyFont="1" applyFill="1" applyBorder="1"/>
    <xf numFmtId="164" fontId="14" fillId="2" borderId="2" xfId="1" applyFont="1" applyFill="1" applyBorder="1"/>
    <xf numFmtId="37" fontId="14" fillId="2" borderId="4" xfId="1" applyNumberFormat="1" applyFont="1" applyFill="1" applyBorder="1" applyAlignment="1" applyProtection="1">
      <alignment horizontal="center"/>
    </xf>
    <xf numFmtId="164" fontId="14" fillId="2" borderId="47" xfId="1" applyFont="1" applyFill="1" applyBorder="1"/>
    <xf numFmtId="169" fontId="14" fillId="2" borderId="3" xfId="1" applyNumberFormat="1" applyFont="1" applyFill="1" applyBorder="1" applyAlignment="1">
      <alignment horizontal="centerContinuous"/>
    </xf>
    <xf numFmtId="164" fontId="14" fillId="2" borderId="46" xfId="1" applyFont="1" applyFill="1" applyBorder="1" applyAlignment="1">
      <alignment horizontal="centerContinuous"/>
    </xf>
    <xf numFmtId="164" fontId="14" fillId="2" borderId="3" xfId="1" applyFont="1" applyFill="1" applyBorder="1"/>
    <xf numFmtId="164" fontId="14" fillId="2" borderId="48" xfId="1" applyFont="1" applyFill="1" applyBorder="1" applyAlignment="1">
      <alignment horizontal="centerContinuous"/>
    </xf>
    <xf numFmtId="0" fontId="16" fillId="0" borderId="0" xfId="3" applyFont="1"/>
    <xf numFmtId="0" fontId="13" fillId="2" borderId="49" xfId="1" applyNumberFormat="1" applyFont="1" applyFill="1" applyBorder="1" applyAlignment="1">
      <alignment horizontal="center"/>
    </xf>
    <xf numFmtId="164" fontId="14" fillId="2" borderId="26" xfId="1" applyFont="1" applyFill="1" applyBorder="1" applyAlignment="1">
      <alignment horizontal="centerContinuous"/>
    </xf>
    <xf numFmtId="164" fontId="14" fillId="2" borderId="50" xfId="1" applyFont="1" applyFill="1" applyBorder="1" applyAlignment="1">
      <alignment horizontal="centerContinuous"/>
    </xf>
    <xf numFmtId="0" fontId="13" fillId="2" borderId="51" xfId="1" applyNumberFormat="1" applyFont="1" applyFill="1" applyBorder="1" applyAlignment="1">
      <alignment horizontal="center"/>
    </xf>
    <xf numFmtId="0" fontId="14" fillId="2" borderId="12" xfId="1" applyNumberFormat="1" applyFont="1" applyFill="1" applyBorder="1" applyAlignment="1">
      <alignment horizontal="center"/>
    </xf>
    <xf numFmtId="0" fontId="14" fillId="2" borderId="15" xfId="1" applyNumberFormat="1" applyFont="1" applyFill="1" applyBorder="1" applyAlignment="1">
      <alignment horizontal="center"/>
    </xf>
    <xf numFmtId="0" fontId="14" fillId="2" borderId="52" xfId="1" applyNumberFormat="1" applyFont="1" applyFill="1" applyBorder="1" applyAlignment="1" applyProtection="1">
      <alignment horizontal="center"/>
    </xf>
    <xf numFmtId="0" fontId="14" fillId="2" borderId="53" xfId="1" applyNumberFormat="1" applyFont="1" applyFill="1" applyBorder="1" applyAlignment="1" applyProtection="1">
      <alignment horizontal="center"/>
    </xf>
    <xf numFmtId="0" fontId="16" fillId="0" borderId="0" xfId="3" applyNumberFormat="1" applyFont="1"/>
    <xf numFmtId="164" fontId="16" fillId="0" borderId="54" xfId="1" applyFont="1" applyFill="1" applyBorder="1"/>
    <xf numFmtId="37" fontId="16" fillId="0" borderId="17" xfId="1" applyNumberFormat="1" applyFont="1" applyFill="1" applyBorder="1" applyProtection="1"/>
    <xf numFmtId="164" fontId="16" fillId="0" borderId="55" xfId="1" applyFont="1" applyFill="1" applyBorder="1"/>
    <xf numFmtId="164" fontId="16" fillId="0" borderId="56" xfId="1" applyFont="1" applyFill="1" applyBorder="1"/>
    <xf numFmtId="37" fontId="16" fillId="0" borderId="0" xfId="1" applyNumberFormat="1" applyFont="1" applyFill="1" applyBorder="1" applyProtection="1"/>
    <xf numFmtId="164" fontId="16" fillId="0" borderId="0" xfId="1" applyFont="1" applyFill="1" applyBorder="1" applyAlignment="1">
      <alignment horizontal="right"/>
    </xf>
    <xf numFmtId="164" fontId="16" fillId="0" borderId="50" xfId="1" applyFont="1" applyFill="1" applyBorder="1"/>
    <xf numFmtId="164" fontId="18" fillId="0" borderId="56" xfId="1" applyFont="1" applyFill="1" applyBorder="1" applyAlignment="1"/>
    <xf numFmtId="168" fontId="18" fillId="0" borderId="50" xfId="1" applyNumberFormat="1" applyFont="1" applyFill="1" applyBorder="1" applyAlignment="1" applyProtection="1">
      <alignment horizontal="center"/>
    </xf>
    <xf numFmtId="0" fontId="18" fillId="0" borderId="0" xfId="3" applyFont="1"/>
    <xf numFmtId="164" fontId="18" fillId="0" borderId="56" xfId="1" applyFont="1" applyFill="1" applyBorder="1" applyAlignment="1">
      <alignment horizontal="center"/>
    </xf>
    <xf numFmtId="166" fontId="20" fillId="0" borderId="26" xfId="1" applyNumberFormat="1" applyFont="1" applyFill="1" applyBorder="1" applyAlignment="1" applyProtection="1">
      <alignment horizontal="center"/>
    </xf>
    <xf numFmtId="164" fontId="20" fillId="0" borderId="50" xfId="1" applyFont="1" applyFill="1" applyBorder="1" applyAlignment="1">
      <alignment horizontal="center"/>
    </xf>
    <xf numFmtId="0" fontId="20" fillId="0" borderId="0" xfId="3" applyFont="1"/>
    <xf numFmtId="164" fontId="18" fillId="0" borderId="56" xfId="1" applyFont="1" applyFill="1" applyBorder="1" applyAlignment="1">
      <alignment horizontal="left"/>
    </xf>
    <xf numFmtId="164" fontId="20" fillId="0" borderId="56" xfId="1" applyFont="1" applyFill="1" applyBorder="1"/>
    <xf numFmtId="164" fontId="22" fillId="0" borderId="56" xfId="1" applyFont="1" applyFill="1" applyBorder="1" applyAlignment="1">
      <alignment horizontal="left"/>
    </xf>
    <xf numFmtId="168" fontId="22" fillId="0" borderId="50" xfId="1" applyNumberFormat="1" applyFont="1" applyFill="1" applyBorder="1" applyAlignment="1" applyProtection="1">
      <alignment horizontal="center"/>
    </xf>
    <xf numFmtId="164" fontId="22" fillId="0" borderId="56" xfId="1" applyFont="1" applyFill="1" applyBorder="1" applyAlignment="1">
      <alignment horizontal="right"/>
    </xf>
    <xf numFmtId="164" fontId="22" fillId="0" borderId="50" xfId="1" applyFont="1" applyFill="1" applyBorder="1" applyAlignment="1">
      <alignment horizontal="center"/>
    </xf>
    <xf numFmtId="164" fontId="20" fillId="0" borderId="56" xfId="1" applyFont="1" applyFill="1" applyBorder="1" applyAlignment="1">
      <alignment horizontal="right"/>
    </xf>
    <xf numFmtId="164" fontId="16" fillId="0" borderId="56" xfId="1" applyFont="1" applyFill="1" applyBorder="1" applyAlignment="1">
      <alignment horizontal="right"/>
    </xf>
    <xf numFmtId="168" fontId="16" fillId="0" borderId="50" xfId="1" applyNumberFormat="1" applyFont="1" applyFill="1" applyBorder="1" applyAlignment="1" applyProtection="1">
      <alignment horizontal="center"/>
    </xf>
    <xf numFmtId="164" fontId="16" fillId="5" borderId="56" xfId="1" applyFont="1" applyFill="1" applyBorder="1"/>
    <xf numFmtId="164" fontId="16" fillId="5" borderId="0" xfId="1" applyFont="1" applyFill="1" applyBorder="1" applyAlignment="1">
      <alignment horizontal="center"/>
    </xf>
    <xf numFmtId="164" fontId="16" fillId="5" borderId="7" xfId="1" applyFont="1" applyFill="1" applyBorder="1" applyAlignment="1">
      <alignment horizontal="center"/>
    </xf>
    <xf numFmtId="37" fontId="16" fillId="5" borderId="0" xfId="1" applyNumberFormat="1" applyFont="1" applyFill="1" applyBorder="1" applyAlignment="1" applyProtection="1">
      <alignment horizontal="center"/>
    </xf>
    <xf numFmtId="37" fontId="16" fillId="5" borderId="26" xfId="1" applyNumberFormat="1" applyFont="1" applyFill="1" applyBorder="1" applyAlignment="1" applyProtection="1">
      <alignment horizontal="center"/>
    </xf>
    <xf numFmtId="164" fontId="16" fillId="5" borderId="9" xfId="1" applyFont="1" applyFill="1" applyBorder="1" applyAlignment="1">
      <alignment horizontal="center"/>
    </xf>
    <xf numFmtId="165" fontId="16" fillId="5" borderId="7" xfId="1" applyNumberFormat="1" applyFont="1" applyFill="1" applyBorder="1" applyAlignment="1">
      <alignment horizontal="center"/>
    </xf>
    <xf numFmtId="164" fontId="16" fillId="5" borderId="50" xfId="1" applyFont="1" applyFill="1" applyBorder="1" applyAlignment="1">
      <alignment horizontal="center"/>
    </xf>
    <xf numFmtId="164" fontId="11" fillId="0" borderId="56" xfId="1" applyFont="1" applyFill="1" applyBorder="1" applyAlignment="1">
      <alignment horizontal="center" wrapText="1"/>
    </xf>
    <xf numFmtId="168" fontId="11" fillId="0" borderId="50" xfId="1" applyNumberFormat="1" applyFont="1" applyFill="1" applyBorder="1" applyAlignment="1" applyProtection="1">
      <alignment horizontal="center"/>
    </xf>
    <xf numFmtId="164" fontId="11" fillId="0" borderId="56" xfId="1" applyFont="1" applyFill="1" applyBorder="1" applyAlignment="1">
      <alignment horizontal="left"/>
    </xf>
    <xf numFmtId="164" fontId="23" fillId="0" borderId="56" xfId="1" applyFont="1" applyFill="1" applyBorder="1"/>
    <xf numFmtId="168" fontId="23" fillId="0" borderId="50" xfId="1" applyNumberFormat="1" applyFont="1" applyFill="1" applyBorder="1" applyAlignment="1" applyProtection="1">
      <alignment horizontal="center"/>
    </xf>
    <xf numFmtId="166" fontId="16" fillId="0" borderId="0" xfId="1" applyNumberFormat="1" applyFont="1" applyFill="1" applyBorder="1" applyAlignment="1" applyProtection="1">
      <alignment horizontal="right"/>
    </xf>
    <xf numFmtId="166" fontId="16" fillId="0" borderId="9" xfId="1" applyNumberFormat="1" applyFont="1" applyFill="1" applyBorder="1" applyProtection="1"/>
    <xf numFmtId="166" fontId="16" fillId="0" borderId="0" xfId="1" applyNumberFormat="1" applyFont="1" applyFill="1" applyBorder="1" applyProtection="1"/>
    <xf numFmtId="169" fontId="16" fillId="0" borderId="7" xfId="1" applyNumberFormat="1" applyFont="1" applyFill="1" applyBorder="1" applyAlignment="1" applyProtection="1">
      <alignment horizontal="center"/>
    </xf>
    <xf numFmtId="166" fontId="16" fillId="0" borderId="7" xfId="1" applyNumberFormat="1" applyFont="1" applyFill="1" applyBorder="1" applyAlignment="1" applyProtection="1">
      <alignment horizontal="right"/>
    </xf>
    <xf numFmtId="37" fontId="16" fillId="0" borderId="7" xfId="1" applyNumberFormat="1" applyFont="1" applyFill="1" applyBorder="1" applyProtection="1"/>
    <xf numFmtId="164" fontId="16" fillId="0" borderId="57" xfId="1" applyFont="1" applyFill="1" applyBorder="1"/>
    <xf numFmtId="164" fontId="16" fillId="0" borderId="11" xfId="1" applyFont="1" applyFill="1" applyBorder="1"/>
    <xf numFmtId="37" fontId="16" fillId="0" borderId="11" xfId="1" applyNumberFormat="1" applyFont="1" applyFill="1" applyBorder="1" applyProtection="1"/>
    <xf numFmtId="166" fontId="16" fillId="0" borderId="12" xfId="1" applyNumberFormat="1" applyFont="1" applyFill="1" applyBorder="1" applyProtection="1"/>
    <xf numFmtId="166" fontId="16" fillId="0" borderId="11" xfId="1" applyNumberFormat="1" applyFont="1" applyFill="1" applyBorder="1" applyAlignment="1" applyProtection="1">
      <alignment horizontal="right"/>
    </xf>
    <xf numFmtId="166" fontId="16" fillId="0" borderId="14" xfId="1" applyNumberFormat="1" applyFont="1" applyFill="1" applyBorder="1" applyProtection="1"/>
    <xf numFmtId="166" fontId="16" fillId="0" borderId="11" xfId="1" applyNumberFormat="1" applyFont="1" applyFill="1" applyBorder="1" applyProtection="1"/>
    <xf numFmtId="164" fontId="16" fillId="0" borderId="13" xfId="1" applyFont="1" applyFill="1" applyBorder="1"/>
    <xf numFmtId="169" fontId="16" fillId="0" borderId="12" xfId="1" applyNumberFormat="1" applyFont="1" applyFill="1" applyBorder="1" applyAlignment="1" applyProtection="1">
      <alignment horizontal="center"/>
    </xf>
    <xf numFmtId="37" fontId="16" fillId="0" borderId="14" xfId="1" applyNumberFormat="1" applyFont="1" applyFill="1" applyBorder="1" applyProtection="1"/>
    <xf numFmtId="166" fontId="16" fillId="0" borderId="12" xfId="1" applyNumberFormat="1" applyFont="1" applyFill="1" applyBorder="1" applyAlignment="1" applyProtection="1">
      <alignment horizontal="right"/>
    </xf>
    <xf numFmtId="37" fontId="16" fillId="0" borderId="12" xfId="1" applyNumberFormat="1" applyFont="1" applyFill="1" applyBorder="1" applyProtection="1"/>
    <xf numFmtId="37" fontId="16" fillId="0" borderId="11" xfId="1" applyNumberFormat="1" applyFont="1" applyFill="1" applyBorder="1" applyAlignment="1" applyProtection="1">
      <alignment horizontal="center"/>
    </xf>
    <xf numFmtId="168" fontId="16" fillId="0" borderId="53" xfId="1" applyNumberFormat="1" applyFont="1" applyFill="1" applyBorder="1" applyAlignment="1" applyProtection="1">
      <alignment horizontal="center"/>
    </xf>
    <xf numFmtId="169" fontId="16"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9" fillId="8" borderId="70" xfId="0" applyNumberFormat="1" applyFont="1" applyFill="1" applyBorder="1" applyAlignment="1">
      <alignment horizontal="center"/>
    </xf>
    <xf numFmtId="166" fontId="9" fillId="8" borderId="71" xfId="0" applyNumberFormat="1" applyFont="1" applyFill="1" applyBorder="1" applyAlignment="1">
      <alignment horizontal="center"/>
    </xf>
    <xf numFmtId="166" fontId="9" fillId="6" borderId="73" xfId="0" applyNumberFormat="1" applyFont="1" applyFill="1" applyBorder="1"/>
    <xf numFmtId="166" fontId="9" fillId="8" borderId="70" xfId="0" applyNumberFormat="1" applyFont="1" applyFill="1" applyBorder="1" applyAlignment="1">
      <alignment horizontal="center"/>
    </xf>
    <xf numFmtId="165" fontId="9" fillId="8" borderId="71" xfId="0" applyNumberFormat="1" applyFont="1" applyFill="1" applyBorder="1" applyAlignment="1">
      <alignment horizontal="center"/>
    </xf>
    <xf numFmtId="165" fontId="9" fillId="8" borderId="72" xfId="0" applyNumberFormat="1" applyFont="1" applyFill="1" applyBorder="1" applyAlignment="1">
      <alignment horizontal="center"/>
    </xf>
    <xf numFmtId="165" fontId="9"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9" fillId="9" borderId="70" xfId="0" applyNumberFormat="1" applyFont="1" applyFill="1" applyBorder="1" applyAlignment="1">
      <alignment horizontal="center"/>
    </xf>
    <xf numFmtId="166" fontId="9" fillId="9" borderId="71" xfId="0" applyNumberFormat="1" applyFont="1" applyFill="1" applyBorder="1" applyAlignment="1">
      <alignment horizontal="center"/>
    </xf>
    <xf numFmtId="166" fontId="9" fillId="6" borderId="74" xfId="0" applyNumberFormat="1" applyFont="1" applyFill="1" applyBorder="1"/>
    <xf numFmtId="166" fontId="9" fillId="9" borderId="70" xfId="0" applyNumberFormat="1" applyFont="1" applyFill="1" applyBorder="1" applyAlignment="1">
      <alignment horizontal="center"/>
    </xf>
    <xf numFmtId="165" fontId="9" fillId="9" borderId="71" xfId="0" applyNumberFormat="1" applyFont="1" applyFill="1" applyBorder="1" applyAlignment="1">
      <alignment horizontal="center"/>
    </xf>
    <xf numFmtId="165" fontId="9" fillId="9" borderId="72" xfId="0" applyNumberFormat="1" applyFont="1" applyFill="1" applyBorder="1" applyAlignment="1">
      <alignment horizontal="center"/>
    </xf>
    <xf numFmtId="165" fontId="9"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9" fillId="6" borderId="74" xfId="0" applyNumberFormat="1" applyFont="1" applyFill="1" applyBorder="1" applyAlignment="1">
      <alignment horizontal="center"/>
    </xf>
    <xf numFmtId="170" fontId="9" fillId="8" borderId="70" xfId="0" applyNumberFormat="1" applyFont="1" applyFill="1" applyBorder="1" applyAlignment="1">
      <alignment horizontal="center"/>
    </xf>
    <xf numFmtId="170" fontId="9"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2"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9" fillId="13" borderId="70" xfId="3" applyNumberFormat="1" applyFont="1" applyFill="1" applyBorder="1" applyAlignment="1">
      <alignment horizontal="center"/>
    </xf>
    <xf numFmtId="166" fontId="9" fillId="13" borderId="71" xfId="3" applyNumberFormat="1" applyFont="1" applyFill="1" applyBorder="1" applyAlignment="1">
      <alignment horizontal="center"/>
    </xf>
    <xf numFmtId="166" fontId="9" fillId="6" borderId="73" xfId="3" applyNumberFormat="1" applyFont="1" applyFill="1" applyBorder="1" applyAlignment="1">
      <alignment horizontal="center"/>
    </xf>
    <xf numFmtId="166" fontId="9" fillId="13" borderId="70" xfId="3" applyNumberFormat="1" applyFont="1" applyFill="1" applyBorder="1" applyAlignment="1">
      <alignment horizontal="center"/>
    </xf>
    <xf numFmtId="165" fontId="9" fillId="13" borderId="71" xfId="3" applyNumberFormat="1" applyFont="1" applyFill="1" applyBorder="1" applyAlignment="1">
      <alignment horizontal="center"/>
    </xf>
    <xf numFmtId="165" fontId="9" fillId="13" borderId="72" xfId="3" applyNumberFormat="1" applyFont="1" applyFill="1" applyBorder="1" applyAlignment="1">
      <alignment horizontal="center"/>
    </xf>
    <xf numFmtId="165" fontId="9"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2" fillId="0" borderId="0" xfId="3" applyBorder="1"/>
    <xf numFmtId="3" fontId="9" fillId="9" borderId="70" xfId="3" applyNumberFormat="1" applyFont="1" applyFill="1" applyBorder="1" applyAlignment="1">
      <alignment horizontal="center"/>
    </xf>
    <xf numFmtId="166" fontId="9" fillId="9" borderId="71" xfId="3" applyNumberFormat="1" applyFont="1" applyFill="1" applyBorder="1" applyAlignment="1">
      <alignment horizontal="center"/>
    </xf>
    <xf numFmtId="166" fontId="9" fillId="6" borderId="74" xfId="3" applyNumberFormat="1" applyFont="1" applyFill="1" applyBorder="1" applyAlignment="1">
      <alignment horizontal="center"/>
    </xf>
    <xf numFmtId="166" fontId="9" fillId="9" borderId="70" xfId="3" applyNumberFormat="1" applyFont="1" applyFill="1" applyBorder="1" applyAlignment="1">
      <alignment horizontal="center"/>
    </xf>
    <xf numFmtId="165" fontId="9" fillId="9" borderId="71" xfId="3" applyNumberFormat="1" applyFont="1" applyFill="1" applyBorder="1" applyAlignment="1">
      <alignment horizontal="center"/>
    </xf>
    <xf numFmtId="165" fontId="9" fillId="9" borderId="72" xfId="3" applyNumberFormat="1" applyFont="1" applyFill="1" applyBorder="1" applyAlignment="1">
      <alignment horizontal="center"/>
    </xf>
    <xf numFmtId="165" fontId="9"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9" fillId="13" borderId="70" xfId="3" applyNumberFormat="1" applyFont="1" applyFill="1" applyBorder="1"/>
    <xf numFmtId="166" fontId="9" fillId="6" borderId="74" xfId="3" applyNumberFormat="1" applyFont="1" applyFill="1" applyBorder="1"/>
    <xf numFmtId="166" fontId="9" fillId="13" borderId="70" xfId="3" applyNumberFormat="1" applyFont="1" applyFill="1" applyBorder="1"/>
    <xf numFmtId="170" fontId="9" fillId="13" borderId="70" xfId="3" applyNumberFormat="1" applyFont="1" applyFill="1" applyBorder="1"/>
    <xf numFmtId="170" fontId="9"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2"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2"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9" fillId="15" borderId="70" xfId="3" applyNumberFormat="1" applyFont="1" applyFill="1" applyBorder="1" applyAlignment="1">
      <alignment horizontal="center"/>
    </xf>
    <xf numFmtId="166" fontId="9" fillId="15" borderId="71" xfId="3" applyNumberFormat="1" applyFont="1" applyFill="1" applyBorder="1" applyAlignment="1">
      <alignment horizontal="center"/>
    </xf>
    <xf numFmtId="166" fontId="9" fillId="15" borderId="70" xfId="3" applyNumberFormat="1" applyFont="1" applyFill="1" applyBorder="1" applyAlignment="1">
      <alignment horizontal="center"/>
    </xf>
    <xf numFmtId="165" fontId="9" fillId="15" borderId="71" xfId="3" applyNumberFormat="1" applyFont="1" applyFill="1" applyBorder="1" applyAlignment="1">
      <alignment horizontal="center"/>
    </xf>
    <xf numFmtId="165" fontId="9" fillId="15" borderId="70" xfId="3" applyNumberFormat="1" applyFont="1" applyFill="1" applyBorder="1" applyAlignment="1">
      <alignment horizontal="center"/>
    </xf>
    <xf numFmtId="165" fontId="9"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9" fillId="9" borderId="70" xfId="3" applyNumberFormat="1" applyFont="1" applyFill="1" applyBorder="1" applyAlignment="1">
      <alignment horizontal="center"/>
    </xf>
    <xf numFmtId="0" fontId="12"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9" fillId="15" borderId="70" xfId="3" applyNumberFormat="1" applyFont="1" applyFill="1" applyBorder="1" applyAlignment="1">
      <alignment horizontal="center"/>
    </xf>
    <xf numFmtId="170" fontId="9" fillId="15" borderId="69" xfId="3" applyNumberFormat="1" applyFont="1" applyFill="1" applyBorder="1" applyAlignment="1">
      <alignment horizontal="center"/>
    </xf>
    <xf numFmtId="3" fontId="12"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9"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3"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3"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9"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2"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2"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6" fillId="2" borderId="134"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6" xfId="3" applyFont="1" applyFill="1" applyBorder="1" applyAlignment="1">
      <alignment horizontal="left" vertical="center" wrapText="1"/>
    </xf>
    <xf numFmtId="0" fontId="40" fillId="2" borderId="136"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27" xfId="3" applyNumberFormat="1" applyFont="1" applyFill="1" applyBorder="1" applyAlignment="1">
      <alignment horizontal="center" vertical="center"/>
    </xf>
    <xf numFmtId="0" fontId="44" fillId="19" borderId="134" xfId="3" applyFont="1" applyFill="1" applyBorder="1" applyAlignment="1">
      <alignment horizontal="center" vertical="center" wrapText="1"/>
    </xf>
    <xf numFmtId="0" fontId="44" fillId="19" borderId="139" xfId="3" applyFont="1" applyFill="1" applyBorder="1" applyAlignment="1">
      <alignment horizontal="center" vertical="center" wrapText="1"/>
    </xf>
    <xf numFmtId="0" fontId="44" fillId="19" borderId="140" xfId="3" applyFont="1" applyFill="1" applyBorder="1" applyAlignment="1">
      <alignment horizontal="center" vertical="center" wrapText="1"/>
    </xf>
    <xf numFmtId="0" fontId="46" fillId="19" borderId="134"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5" fillId="23" borderId="142" xfId="3" applyFont="1" applyFill="1" applyBorder="1" applyAlignment="1">
      <alignment horizontal="left" vertical="center" wrapText="1"/>
    </xf>
    <xf numFmtId="0" fontId="45" fillId="23" borderId="142" xfId="3" applyFont="1" applyFill="1" applyBorder="1" applyAlignment="1">
      <alignment horizontal="left" vertical="center"/>
    </xf>
    <xf numFmtId="0" fontId="36" fillId="2" borderId="144" xfId="3" applyFont="1" applyFill="1" applyBorder="1" applyAlignment="1">
      <alignment horizontal="left" vertical="center"/>
    </xf>
    <xf numFmtId="8" fontId="42" fillId="10" borderId="144" xfId="3" applyNumberFormat="1" applyFont="1" applyFill="1" applyBorder="1" applyAlignment="1">
      <alignment horizontal="center" vertical="center"/>
    </xf>
    <xf numFmtId="8" fontId="42" fillId="10" borderId="145" xfId="3" applyNumberFormat="1" applyFont="1" applyFill="1" applyBorder="1" applyAlignment="1">
      <alignment horizontal="center" vertical="center"/>
    </xf>
    <xf numFmtId="0" fontId="46" fillId="19" borderId="146" xfId="3" applyFont="1" applyFill="1" applyBorder="1" applyAlignment="1">
      <alignment horizontal="center" vertical="center" wrapText="1"/>
    </xf>
    <xf numFmtId="0" fontId="46" fillId="19" borderId="148" xfId="3" applyFont="1" applyFill="1" applyBorder="1" applyAlignment="1">
      <alignment horizontal="center" vertical="center" wrapText="1"/>
    </xf>
    <xf numFmtId="49" fontId="46" fillId="19" borderId="149" xfId="3" applyNumberFormat="1" applyFont="1" applyFill="1" applyBorder="1" applyAlignment="1">
      <alignment horizontal="center" vertical="center" wrapText="1"/>
    </xf>
    <xf numFmtId="49" fontId="46" fillId="19" borderId="150" xfId="3" applyNumberFormat="1" applyFont="1" applyFill="1" applyBorder="1" applyAlignment="1">
      <alignment horizontal="center" vertical="center" wrapText="1"/>
    </xf>
    <xf numFmtId="166" fontId="45" fillId="23" borderId="142" xfId="3" applyNumberFormat="1" applyFont="1" applyFill="1" applyBorder="1" applyAlignment="1">
      <alignment horizontal="left" vertical="center" wrapText="1"/>
    </xf>
    <xf numFmtId="166" fontId="45" fillId="23" borderId="142" xfId="3" applyNumberFormat="1" applyFont="1" applyFill="1" applyBorder="1" applyAlignment="1">
      <alignment horizontal="left" vertical="center"/>
    </xf>
    <xf numFmtId="0" fontId="36" fillId="2" borderId="151" xfId="3" applyFont="1" applyFill="1" applyBorder="1" applyAlignment="1">
      <alignment horizontal="left" vertical="center"/>
    </xf>
    <xf numFmtId="166" fontId="42" fillId="10" borderId="144" xfId="3" applyNumberFormat="1" applyFont="1" applyFill="1" applyBorder="1" applyAlignment="1">
      <alignment horizontal="center" vertical="center"/>
    </xf>
    <xf numFmtId="166" fontId="42" fillId="10" borderId="150" xfId="3" applyNumberFormat="1" applyFont="1" applyFill="1" applyBorder="1" applyAlignment="1">
      <alignment horizontal="center" vertical="center"/>
    </xf>
    <xf numFmtId="0" fontId="12" fillId="17" borderId="153" xfId="4" applyFill="1" applyBorder="1"/>
    <xf numFmtId="0" fontId="47" fillId="17" borderId="153" xfId="4" applyFont="1" applyFill="1" applyBorder="1"/>
    <xf numFmtId="0" fontId="12" fillId="17" borderId="154" xfId="4" applyFill="1" applyBorder="1"/>
    <xf numFmtId="0" fontId="12" fillId="0" borderId="0" xfId="4"/>
    <xf numFmtId="0" fontId="48" fillId="17" borderId="0" xfId="4" applyFont="1" applyFill="1" applyBorder="1" applyAlignment="1">
      <alignment horizontal="center" vertical="center"/>
    </xf>
    <xf numFmtId="0" fontId="12" fillId="17" borderId="0" xfId="4" applyFill="1" applyBorder="1" applyAlignment="1">
      <alignment horizontal="center" vertical="center"/>
    </xf>
    <xf numFmtId="0" fontId="12" fillId="17" borderId="0" xfId="4" applyFill="1" applyBorder="1"/>
    <xf numFmtId="0" fontId="12" fillId="17" borderId="156" xfId="4" applyFill="1" applyBorder="1"/>
    <xf numFmtId="0" fontId="49" fillId="0" borderId="0" xfId="4" applyFont="1"/>
    <xf numFmtId="0" fontId="51" fillId="17" borderId="0" xfId="4" applyFont="1" applyFill="1" applyBorder="1"/>
    <xf numFmtId="0" fontId="12" fillId="17" borderId="0" xfId="4" applyFill="1" applyBorder="1" applyAlignment="1">
      <alignment horizontal="center" vertical="center" wrapText="1"/>
    </xf>
    <xf numFmtId="17" fontId="24" fillId="17" borderId="0" xfId="5" applyNumberFormat="1" applyFont="1" applyFill="1" applyBorder="1" applyAlignment="1">
      <alignment horizontal="center" vertical="center" wrapText="1"/>
    </xf>
    <xf numFmtId="1" fontId="24" fillId="17" borderId="151" xfId="5" applyNumberFormat="1" applyFont="1" applyFill="1" applyBorder="1" applyAlignment="1">
      <alignment horizontal="center" vertical="center" wrapText="1"/>
    </xf>
    <xf numFmtId="1" fontId="24" fillId="17" borderId="150" xfId="4" applyNumberFormat="1" applyFont="1" applyFill="1" applyBorder="1" applyAlignment="1">
      <alignment horizontal="center" vertical="center" wrapText="1"/>
    </xf>
    <xf numFmtId="0" fontId="24" fillId="17" borderId="147" xfId="4" applyFont="1" applyFill="1" applyBorder="1" applyAlignment="1">
      <alignment horizontal="center" vertical="center" wrapText="1"/>
    </xf>
    <xf numFmtId="17" fontId="24" fillId="17" borderId="156" xfId="5" applyNumberFormat="1" applyFont="1" applyFill="1" applyBorder="1" applyAlignment="1">
      <alignment horizontal="center" vertical="center" wrapText="1"/>
    </xf>
    <xf numFmtId="17" fontId="24" fillId="0" borderId="0" xfId="4" applyNumberFormat="1" applyFont="1" applyFill="1" applyBorder="1" applyAlignment="1">
      <alignment horizontal="center" vertical="center" wrapText="1"/>
    </xf>
    <xf numFmtId="0" fontId="24" fillId="0" borderId="0" xfId="4" applyFont="1" applyFill="1" applyBorder="1" applyAlignment="1">
      <alignment horizontal="center" vertical="center" wrapText="1"/>
    </xf>
    <xf numFmtId="0" fontId="24" fillId="17" borderId="0" xfId="4" applyFont="1" applyFill="1" applyBorder="1" applyAlignment="1">
      <alignment horizontal="center" vertical="center" wrapText="1"/>
    </xf>
    <xf numFmtId="10" fontId="12" fillId="17" borderId="0" xfId="6" applyNumberFormat="1" applyFont="1" applyFill="1" applyBorder="1" applyAlignment="1">
      <alignment horizontal="center" vertical="center" wrapText="1"/>
    </xf>
    <xf numFmtId="0" fontId="52" fillId="17" borderId="150" xfId="4" applyFont="1" applyFill="1" applyBorder="1" applyAlignment="1">
      <alignment horizontal="center" vertical="center" wrapText="1"/>
    </xf>
    <xf numFmtId="166" fontId="53" fillId="17" borderId="144" xfId="6" applyNumberFormat="1" applyFont="1" applyFill="1" applyBorder="1" applyAlignment="1">
      <alignment horizontal="center" vertical="center" wrapText="1"/>
    </xf>
    <xf numFmtId="166" fontId="32" fillId="17" borderId="150" xfId="6" applyNumberFormat="1" applyFont="1" applyFill="1" applyBorder="1" applyAlignment="1">
      <alignment horizontal="center" vertical="center" wrapText="1"/>
    </xf>
    <xf numFmtId="165" fontId="54" fillId="17" borderId="147" xfId="6" applyNumberFormat="1" applyFont="1" applyFill="1" applyBorder="1" applyAlignment="1">
      <alignment horizontal="center" vertical="center" wrapText="1"/>
    </xf>
    <xf numFmtId="10" fontId="12" fillId="17" borderId="15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4" fillId="0" borderId="0" xfId="6" applyNumberFormat="1" applyFont="1" applyBorder="1" applyAlignment="1">
      <alignment horizontal="center" vertical="center" wrapText="1"/>
    </xf>
    <xf numFmtId="0" fontId="52" fillId="17" borderId="157" xfId="4" applyFont="1" applyFill="1" applyBorder="1" applyAlignment="1">
      <alignment horizontal="center" vertical="center" wrapText="1"/>
    </xf>
    <xf numFmtId="166" fontId="53" fillId="17" borderId="157" xfId="6" applyNumberFormat="1" applyFont="1" applyFill="1" applyBorder="1" applyAlignment="1">
      <alignment horizontal="center" vertical="center" wrapText="1"/>
    </xf>
    <xf numFmtId="166" fontId="32" fillId="17" borderId="157" xfId="6" applyNumberFormat="1" applyFont="1" applyFill="1" applyBorder="1" applyAlignment="1">
      <alignment horizontal="center" vertical="center" wrapText="1"/>
    </xf>
    <xf numFmtId="165" fontId="54" fillId="17" borderId="157" xfId="6" applyNumberFormat="1" applyFont="1" applyFill="1" applyBorder="1" applyAlignment="1">
      <alignment horizontal="center" vertical="center" wrapText="1"/>
    </xf>
    <xf numFmtId="0" fontId="24" fillId="17" borderId="62" xfId="4" applyFont="1" applyFill="1" applyBorder="1" applyAlignment="1">
      <alignment horizontal="center" vertical="center" wrapText="1"/>
    </xf>
    <xf numFmtId="8" fontId="12" fillId="17" borderId="0" xfId="4" applyNumberFormat="1" applyFill="1" applyBorder="1" applyAlignment="1">
      <alignment horizontal="center" vertical="center" wrapText="1"/>
    </xf>
    <xf numFmtId="0" fontId="24" fillId="17" borderId="150"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4" fillId="17" borderId="62" xfId="6" applyNumberFormat="1" applyFont="1" applyFill="1" applyBorder="1" applyAlignment="1" applyProtection="1">
      <alignment horizontal="center" vertical="center" wrapText="1"/>
    </xf>
    <xf numFmtId="8" fontId="12" fillId="17" borderId="15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4" fillId="17" borderId="73" xfId="4" applyFont="1" applyFill="1" applyBorder="1" applyAlignment="1">
      <alignment horizontal="center" vertical="center" wrapText="1"/>
    </xf>
    <xf numFmtId="38" fontId="32" fillId="17" borderId="150" xfId="4" applyNumberFormat="1" applyFont="1" applyFill="1" applyBorder="1" applyAlignment="1">
      <alignment horizontal="center" vertical="center" wrapText="1"/>
    </xf>
    <xf numFmtId="166" fontId="24" fillId="17" borderId="150"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4"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50" xfId="4" applyNumberFormat="1" applyFont="1" applyFill="1" applyBorder="1" applyAlignment="1">
      <alignment horizontal="center" vertical="center" wrapText="1"/>
    </xf>
    <xf numFmtId="0" fontId="12"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4"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4"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12" fillId="17" borderId="0" xfId="3" applyFill="1" applyAlignment="1"/>
    <xf numFmtId="0" fontId="12"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2"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2" fillId="17" borderId="155" xfId="4" applyFill="1" applyBorder="1"/>
    <xf numFmtId="0" fontId="49" fillId="17" borderId="155" xfId="4" applyFont="1" applyFill="1" applyBorder="1"/>
    <xf numFmtId="0" fontId="49" fillId="0" borderId="0" xfId="4" applyFont="1" applyFill="1"/>
    <xf numFmtId="0" fontId="12" fillId="0" borderId="0" xfId="4" applyFill="1"/>
    <xf numFmtId="8" fontId="49" fillId="0" borderId="0" xfId="4" applyNumberFormat="1" applyFont="1" applyFill="1"/>
    <xf numFmtId="0" fontId="12" fillId="17" borderId="0" xfId="3" applyFill="1"/>
    <xf numFmtId="0" fontId="12" fillId="17" borderId="159" xfId="3" applyFill="1" applyBorder="1" applyAlignment="1"/>
    <xf numFmtId="0" fontId="49" fillId="17" borderId="165" xfId="4" applyFont="1" applyFill="1" applyBorder="1"/>
    <xf numFmtId="0" fontId="58" fillId="17" borderId="166" xfId="4" applyFont="1" applyFill="1" applyBorder="1" applyAlignment="1">
      <alignment horizontal="center" vertical="center" wrapText="1"/>
    </xf>
    <xf numFmtId="0" fontId="12" fillId="17" borderId="166" xfId="3" applyFill="1" applyBorder="1" applyAlignment="1"/>
    <xf numFmtId="0" fontId="12" fillId="17" borderId="166" xfId="4" applyFill="1" applyBorder="1"/>
    <xf numFmtId="0" fontId="12" fillId="17" borderId="167" xfId="4" applyFill="1" applyBorder="1"/>
    <xf numFmtId="0" fontId="12" fillId="0" borderId="0" xfId="4" applyNumberFormat="1"/>
    <xf numFmtId="0" fontId="49" fillId="0" borderId="153" xfId="4" applyFont="1" applyFill="1" applyBorder="1"/>
    <xf numFmtId="0" fontId="61" fillId="0" borderId="153" xfId="4" applyFont="1" applyFill="1" applyBorder="1"/>
    <xf numFmtId="0" fontId="12" fillId="0" borderId="153" xfId="3" applyFill="1" applyBorder="1"/>
    <xf numFmtId="0" fontId="62" fillId="0" borderId="153"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2" fillId="25" borderId="0" xfId="4" applyFill="1"/>
    <xf numFmtId="0" fontId="12" fillId="25" borderId="0" xfId="4" applyFill="1" applyAlignment="1">
      <alignment horizontal="left"/>
    </xf>
    <xf numFmtId="0" fontId="65" fillId="25" borderId="150" xfId="4" applyFont="1" applyFill="1" applyBorder="1" applyAlignment="1">
      <alignment wrapText="1"/>
    </xf>
    <xf numFmtId="0" fontId="64" fillId="25" borderId="168"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171" xfId="4" applyFont="1" applyFill="1" applyBorder="1" applyAlignment="1"/>
    <xf numFmtId="0" fontId="64" fillId="25" borderId="170" xfId="4" applyFont="1" applyFill="1" applyBorder="1" applyAlignment="1"/>
    <xf numFmtId="0" fontId="66" fillId="0" borderId="151" xfId="12" applyBorder="1" applyAlignment="1" applyProtection="1"/>
    <xf numFmtId="0" fontId="64" fillId="25" borderId="144" xfId="4" applyFont="1" applyFill="1" applyBorder="1" applyAlignment="1"/>
    <xf numFmtId="0" fontId="64" fillId="25" borderId="147" xfId="4" applyFont="1" applyFill="1" applyBorder="1" applyAlignment="1"/>
    <xf numFmtId="0" fontId="67" fillId="25" borderId="0" xfId="4" applyFont="1" applyFill="1" applyAlignment="1">
      <alignment vertical="center"/>
    </xf>
    <xf numFmtId="0" fontId="12" fillId="25" borderId="0" xfId="4" applyFill="1" applyAlignment="1">
      <alignment vertical="center"/>
    </xf>
    <xf numFmtId="0" fontId="63" fillId="25" borderId="0" xfId="4" applyFont="1" applyFill="1" applyAlignment="1">
      <alignment vertical="center"/>
    </xf>
    <xf numFmtId="0" fontId="69" fillId="25" borderId="151" xfId="4" applyFont="1" applyFill="1" applyBorder="1" applyAlignment="1">
      <alignment horizontal="left" vertical="center" wrapText="1" indent="1"/>
    </xf>
    <xf numFmtId="0" fontId="68" fillId="25" borderId="171" xfId="4" applyFont="1" applyFill="1" applyBorder="1" applyAlignment="1"/>
    <xf numFmtId="0" fontId="68" fillId="25" borderId="157" xfId="4" applyFont="1" applyFill="1" applyBorder="1" applyAlignment="1"/>
    <xf numFmtId="0" fontId="71" fillId="25" borderId="157" xfId="12" applyFont="1" applyFill="1" applyBorder="1" applyAlignment="1" applyProtection="1"/>
    <xf numFmtId="0" fontId="66" fillId="25" borderId="157" xfId="12" applyFill="1" applyBorder="1" applyAlignment="1" applyProtection="1"/>
    <xf numFmtId="0" fontId="66" fillId="25" borderId="170" xfId="12" applyFill="1" applyBorder="1" applyAlignment="1" applyProtection="1"/>
    <xf numFmtId="0" fontId="12" fillId="25" borderId="8" xfId="4" applyFill="1" applyBorder="1"/>
    <xf numFmtId="0" fontId="12"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72" xfId="3" applyFont="1" applyBorder="1" applyAlignment="1">
      <alignment horizontal="center"/>
    </xf>
    <xf numFmtId="0" fontId="9" fillId="0" borderId="0" xfId="3" applyFont="1" applyAlignment="1">
      <alignment horizontal="justify"/>
    </xf>
    <xf numFmtId="0" fontId="4" fillId="0" borderId="0" xfId="3" applyFont="1" applyAlignment="1">
      <alignment horizontal="justify"/>
    </xf>
    <xf numFmtId="0" fontId="75" fillId="0" borderId="0" xfId="3" applyFont="1" applyAlignment="1">
      <alignment horizontal="left" wrapText="1" readingOrder="1"/>
    </xf>
    <xf numFmtId="8" fontId="9" fillId="16" borderId="0" xfId="3" applyNumberFormat="1" applyFont="1" applyFill="1"/>
    <xf numFmtId="0" fontId="60" fillId="17" borderId="0" xfId="4" applyFont="1" applyFill="1" applyBorder="1" applyAlignment="1">
      <alignment horizontal="left" vertical="center" wrapText="1"/>
    </xf>
    <xf numFmtId="0" fontId="58" fillId="17" borderId="158" xfId="4" applyFont="1" applyFill="1" applyBorder="1" applyAlignment="1">
      <alignment horizontal="center" vertical="top" wrapText="1"/>
    </xf>
    <xf numFmtId="0" fontId="12" fillId="0" borderId="159" xfId="3" applyBorder="1" applyAlignment="1">
      <alignment horizontal="center"/>
    </xf>
    <xf numFmtId="0" fontId="12" fillId="0" borderId="160" xfId="3" applyBorder="1" applyAlignment="1">
      <alignment horizontal="center"/>
    </xf>
    <xf numFmtId="0" fontId="12" fillId="0" borderId="9" xfId="3" applyBorder="1" applyAlignment="1">
      <alignment horizontal="center"/>
    </xf>
    <xf numFmtId="0" fontId="12" fillId="0" borderId="0" xfId="3" applyBorder="1" applyAlignment="1">
      <alignment horizontal="center"/>
    </xf>
    <xf numFmtId="0" fontId="12" fillId="0" borderId="161" xfId="3" applyBorder="1" applyAlignment="1">
      <alignment horizontal="center"/>
    </xf>
    <xf numFmtId="0" fontId="12" fillId="0" borderId="162" xfId="3" applyBorder="1" applyAlignment="1">
      <alignment horizontal="center"/>
    </xf>
    <xf numFmtId="0" fontId="12" fillId="0" borderId="163" xfId="3" applyBorder="1" applyAlignment="1">
      <alignment horizontal="center"/>
    </xf>
    <xf numFmtId="0" fontId="12" fillId="0" borderId="164" xfId="3" applyBorder="1" applyAlignment="1">
      <alignment horizontal="center"/>
    </xf>
    <xf numFmtId="0" fontId="12" fillId="17" borderId="152" xfId="4" applyFill="1" applyBorder="1" applyAlignment="1"/>
    <xf numFmtId="0" fontId="12" fillId="17" borderId="15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9" fillId="8" borderId="68" xfId="0" applyFont="1" applyFill="1" applyBorder="1" applyAlignment="1">
      <alignment horizontal="center"/>
    </xf>
    <xf numFmtId="0" fontId="9" fillId="8" borderId="69" xfId="0" applyFont="1" applyFill="1" applyBorder="1" applyAlignment="1">
      <alignment horizontal="center"/>
    </xf>
    <xf numFmtId="0" fontId="9" fillId="9" borderId="68" xfId="0" applyFont="1" applyFill="1" applyBorder="1" applyAlignment="1">
      <alignment horizontal="center" vertical="center"/>
    </xf>
    <xf numFmtId="0" fontId="9"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9" fillId="13" borderId="68" xfId="3" applyFont="1" applyFill="1" applyBorder="1" applyAlignment="1">
      <alignment horizontal="center"/>
    </xf>
    <xf numFmtId="0" fontId="9" fillId="13" borderId="69" xfId="3" applyFont="1" applyFill="1" applyBorder="1" applyAlignment="1">
      <alignment horizontal="center"/>
    </xf>
    <xf numFmtId="0" fontId="9" fillId="9" borderId="68" xfId="3" applyFont="1" applyFill="1" applyBorder="1" applyAlignment="1">
      <alignment horizontal="center" vertical="center"/>
    </xf>
    <xf numFmtId="0" fontId="9"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9" fillId="15" borderId="68" xfId="3" applyFont="1" applyFill="1" applyBorder="1" applyAlignment="1">
      <alignment horizontal="center"/>
    </xf>
    <xf numFmtId="0" fontId="9"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4" xfId="3" applyFont="1" applyFill="1" applyBorder="1" applyAlignment="1">
      <alignment horizontal="center" vertical="center"/>
    </xf>
    <xf numFmtId="0" fontId="40" fillId="2" borderId="135" xfId="3" applyFont="1" applyFill="1" applyBorder="1" applyAlignment="1">
      <alignment horizontal="left" vertical="center" wrapText="1"/>
    </xf>
    <xf numFmtId="0" fontId="36" fillId="2" borderId="137" xfId="3" applyFont="1" applyFill="1" applyBorder="1" applyAlignment="1">
      <alignment horizontal="left" vertical="center"/>
    </xf>
    <xf numFmtId="0" fontId="36" fillId="2" borderId="138" xfId="3" applyFont="1" applyFill="1" applyBorder="1" applyAlignment="1">
      <alignment horizontal="left" vertical="center"/>
    </xf>
    <xf numFmtId="0" fontId="39" fillId="2" borderId="134" xfId="3" applyFont="1" applyFill="1" applyBorder="1" applyAlignment="1">
      <alignment horizontal="center"/>
    </xf>
    <xf numFmtId="0" fontId="45" fillId="23" borderId="143" xfId="3" applyFont="1" applyFill="1" applyBorder="1" applyAlignment="1">
      <alignment horizontal="left" vertical="center" wrapText="1"/>
    </xf>
    <xf numFmtId="0" fontId="39" fillId="2" borderId="146" xfId="3" applyFont="1" applyFill="1" applyBorder="1" applyAlignment="1">
      <alignment horizontal="center"/>
    </xf>
    <xf numFmtId="0" fontId="39" fillId="2" borderId="144" xfId="3" applyFont="1" applyFill="1" applyBorder="1" applyAlignment="1">
      <alignment horizontal="center"/>
    </xf>
    <xf numFmtId="0" fontId="39" fillId="2" borderId="147" xfId="3" applyFont="1" applyFill="1" applyBorder="1" applyAlignment="1">
      <alignment horizontal="center"/>
    </xf>
    <xf numFmtId="0" fontId="64" fillId="25" borderId="151" xfId="4" applyFont="1" applyFill="1" applyBorder="1" applyAlignment="1">
      <alignment wrapText="1"/>
    </xf>
    <xf numFmtId="0" fontId="64" fillId="25" borderId="147" xfId="4" applyFont="1" applyFill="1" applyBorder="1" applyAlignment="1">
      <alignment wrapText="1"/>
    </xf>
    <xf numFmtId="0" fontId="64" fillId="25" borderId="151" xfId="4" applyFont="1" applyFill="1" applyBorder="1" applyAlignment="1">
      <alignment horizontal="center" wrapText="1"/>
    </xf>
    <xf numFmtId="0" fontId="64" fillId="25" borderId="147" xfId="4" applyFont="1" applyFill="1" applyBorder="1" applyAlignment="1">
      <alignment horizontal="center" wrapText="1"/>
    </xf>
    <xf numFmtId="0" fontId="64" fillId="25" borderId="151" xfId="4" applyFont="1" applyFill="1" applyBorder="1" applyAlignment="1">
      <alignment horizontal="left" wrapText="1"/>
    </xf>
    <xf numFmtId="0" fontId="64" fillId="25" borderId="144" xfId="4" applyFont="1" applyFill="1" applyBorder="1" applyAlignment="1">
      <alignment horizontal="left" wrapText="1"/>
    </xf>
    <xf numFmtId="0" fontId="64" fillId="25" borderId="147" xfId="4" applyFont="1" applyFill="1" applyBorder="1" applyAlignment="1">
      <alignment horizontal="left" wrapText="1"/>
    </xf>
    <xf numFmtId="0" fontId="64" fillId="25" borderId="169" xfId="4" applyFont="1" applyFill="1" applyBorder="1" applyAlignment="1">
      <alignment wrapText="1"/>
    </xf>
    <xf numFmtId="0" fontId="64" fillId="25" borderId="170" xfId="4" applyFont="1" applyFill="1" applyBorder="1" applyAlignment="1">
      <alignment wrapText="1"/>
    </xf>
    <xf numFmtId="0" fontId="64" fillId="25" borderId="144" xfId="4" applyFont="1" applyFill="1" applyBorder="1" applyAlignment="1">
      <alignment horizontal="left"/>
    </xf>
    <xf numFmtId="0" fontId="64" fillId="25" borderId="147"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51" xfId="4" applyFont="1" applyFill="1" applyBorder="1" applyAlignment="1">
      <alignment horizontal="left" vertical="center" wrapText="1"/>
    </xf>
    <xf numFmtId="0" fontId="68" fillId="25" borderId="144" xfId="4" applyFont="1" applyFill="1" applyBorder="1" applyAlignment="1">
      <alignment horizontal="left" vertical="center" wrapText="1"/>
    </xf>
    <xf numFmtId="0" fontId="68" fillId="25" borderId="147" xfId="4" applyFont="1" applyFill="1" applyBorder="1" applyAlignment="1">
      <alignment horizontal="left" vertical="center" wrapText="1"/>
    </xf>
    <xf numFmtId="0" fontId="68" fillId="25" borderId="151" xfId="4" applyFont="1" applyFill="1" applyBorder="1" applyAlignment="1">
      <alignment horizontal="left" vertical="top" wrapText="1"/>
    </xf>
    <xf numFmtId="0" fontId="68" fillId="25" borderId="144" xfId="4" applyFont="1" applyFill="1" applyBorder="1" applyAlignment="1">
      <alignment horizontal="left" vertical="top" wrapText="1"/>
    </xf>
    <xf numFmtId="0" fontId="68" fillId="25" borderId="147" xfId="4" applyFont="1" applyFill="1" applyBorder="1" applyAlignment="1">
      <alignment horizontal="left" vertical="top" wrapText="1"/>
    </xf>
    <xf numFmtId="0" fontId="64" fillId="25" borderId="151" xfId="4" applyFont="1" applyFill="1" applyBorder="1" applyAlignment="1"/>
    <xf numFmtId="0" fontId="64" fillId="25" borderId="147" xfId="4" applyFont="1" applyFill="1" applyBorder="1" applyAlignment="1"/>
    <xf numFmtId="0" fontId="68" fillId="25" borderId="151" xfId="4" applyFont="1" applyFill="1" applyBorder="1" applyAlignment="1">
      <alignment horizontal="left" vertical="center" wrapText="1" indent="1"/>
    </xf>
    <xf numFmtId="0" fontId="68" fillId="25" borderId="144" xfId="4" applyFont="1" applyFill="1" applyBorder="1" applyAlignment="1">
      <alignment horizontal="left" vertical="center" wrapText="1" indent="1"/>
    </xf>
    <xf numFmtId="0" fontId="68" fillId="25" borderId="147" xfId="4" applyFont="1" applyFill="1" applyBorder="1" applyAlignment="1">
      <alignment horizontal="left" vertical="center" wrapText="1" indent="1"/>
    </xf>
    <xf numFmtId="0" fontId="64" fillId="25" borderId="151" xfId="4" applyFont="1" applyFill="1" applyBorder="1" applyAlignment="1">
      <alignment horizontal="left" vertical="center" wrapText="1" indent="1"/>
    </xf>
    <xf numFmtId="0" fontId="64" fillId="25" borderId="144" xfId="4" applyFont="1" applyFill="1" applyBorder="1" applyAlignment="1">
      <alignment horizontal="left" vertical="center" wrapText="1" indent="1"/>
    </xf>
    <xf numFmtId="0" fontId="64" fillId="25" borderId="147"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MAY </a:t>
            </a:r>
            <a:r>
              <a:rPr lang="en-US"/>
              <a:t>2016</a:t>
            </a:r>
          </a:p>
        </c:rich>
      </c:tx>
      <c:layout>
        <c:manualLayout>
          <c:xMode val="edge"/>
          <c:yMode val="edge"/>
          <c:x val="0.27508957450467636"/>
          <c:y val="4.530788867275976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82"/>
          <c:w val="0.73575068100714569"/>
          <c:h val="0.63125609298840102"/>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0.64928027499940322</c:v>
                </c:pt>
                <c:pt idx="1">
                  <c:v>0.71780061581997356</c:v>
                </c:pt>
              </c:numCache>
            </c:numRef>
          </c:val>
          <c:shape val="cylinder"/>
        </c:ser>
        <c:dLbls>
          <c:showLegendKey val="0"/>
          <c:showVal val="0"/>
          <c:showCatName val="0"/>
          <c:showSerName val="0"/>
          <c:showPercent val="0"/>
          <c:showBubbleSize val="0"/>
        </c:dLbls>
        <c:gapWidth val="150"/>
        <c:shape val="box"/>
        <c:axId val="288596848"/>
        <c:axId val="288597408"/>
        <c:axId val="0"/>
      </c:bar3DChart>
      <c:dateAx>
        <c:axId val="28859684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8597408"/>
        <c:crosses val="autoZero"/>
        <c:auto val="0"/>
        <c:lblOffset val="100"/>
        <c:baseTimeUnit val="days"/>
      </c:dateAx>
      <c:valAx>
        <c:axId val="288597408"/>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8596848"/>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46"/>
          <c:y val="0.14772439943862153"/>
          <c:w val="0.70591228776116288"/>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08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208997</c:v>
                </c:pt>
                <c:pt idx="1">
                  <c:v>138262</c:v>
                </c:pt>
                <c:pt idx="2">
                  <c:v>70735</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868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225803</c:v>
                </c:pt>
                <c:pt idx="1">
                  <c:v>148941</c:v>
                </c:pt>
                <c:pt idx="2">
                  <c:v>76862</c:v>
                </c:pt>
              </c:numCache>
            </c:numRef>
          </c:val>
        </c:ser>
        <c:dLbls>
          <c:showLegendKey val="0"/>
          <c:showVal val="0"/>
          <c:showCatName val="0"/>
          <c:showSerName val="0"/>
          <c:showPercent val="0"/>
          <c:showBubbleSize val="0"/>
        </c:dLbls>
        <c:gapWidth val="150"/>
        <c:shape val="box"/>
        <c:axId val="283406272"/>
        <c:axId val="283406832"/>
        <c:axId val="0"/>
      </c:bar3DChart>
      <c:catAx>
        <c:axId val="283406272"/>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283406832"/>
        <c:crosses val="autoZero"/>
        <c:auto val="1"/>
        <c:lblAlgn val="ctr"/>
        <c:lblOffset val="100"/>
        <c:tickLblSkip val="1"/>
        <c:noMultiLvlLbl val="0"/>
      </c:catAx>
      <c:valAx>
        <c:axId val="283406832"/>
        <c:scaling>
          <c:orientation val="minMax"/>
          <c:max val="30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283406272"/>
        <c:crosses val="autoZero"/>
        <c:crossBetween val="between"/>
        <c:majorUnit val="50000"/>
      </c:valAx>
    </c:plotArea>
    <c:legend>
      <c:legendPos val="r"/>
      <c:layout>
        <c:manualLayout>
          <c:xMode val="edge"/>
          <c:yMode val="edge"/>
          <c:x val="0.86473769892688013"/>
          <c:y val="0.38002378284748584"/>
          <c:w val="0.13042483254261991"/>
          <c:h val="0.19523143719185126"/>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232" l="0.70000000000000062" r="0.70000000000000062" t="0.750000000000012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188"/>
          <c:y val="3.6055916095341797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4977"/>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2389503</c:v>
                </c:pt>
                <c:pt idx="1">
                  <c:v>2335403</c:v>
                </c:pt>
              </c:numCache>
            </c:numRef>
          </c:val>
        </c:ser>
        <c:ser>
          <c:idx val="1"/>
          <c:order val="1"/>
          <c:tx>
            <c:strRef>
              <c:f>'SUMMARY DASHBOARD'!$D$31</c:f>
              <c:strCache>
                <c:ptCount val="1"/>
                <c:pt idx="0">
                  <c:v>No-Residentes</c:v>
                </c:pt>
              </c:strCache>
            </c:strRef>
          </c:tx>
          <c:invertIfNegative val="0"/>
          <c:dLbls>
            <c:dLbl>
              <c:idx val="0"/>
              <c:layout>
                <c:manualLayout>
                  <c:x val="6.9767441860465913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1642575</c:v>
                </c:pt>
                <c:pt idx="1">
                  <c:v>1588443</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746928</c:v>
                </c:pt>
                <c:pt idx="1">
                  <c:v>746960</c:v>
                </c:pt>
              </c:numCache>
            </c:numRef>
          </c:val>
        </c:ser>
        <c:dLbls>
          <c:showLegendKey val="0"/>
          <c:showVal val="0"/>
          <c:showCatName val="0"/>
          <c:showSerName val="0"/>
          <c:showPercent val="0"/>
          <c:showBubbleSize val="0"/>
        </c:dLbls>
        <c:gapWidth val="188"/>
        <c:shape val="cylinder"/>
        <c:axId val="283754864"/>
        <c:axId val="283755424"/>
        <c:axId val="0"/>
      </c:bar3DChart>
      <c:dateAx>
        <c:axId val="28375486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3755424"/>
        <c:crosses val="autoZero"/>
        <c:auto val="0"/>
        <c:lblOffset val="100"/>
        <c:baseTimeUnit val="days"/>
      </c:dateAx>
      <c:valAx>
        <c:axId val="283755424"/>
        <c:scaling>
          <c:orientation val="minMax"/>
          <c:max val="30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83754864"/>
        <c:crosses val="autoZero"/>
        <c:crossBetween val="between"/>
        <c:majorUnit val="500000"/>
      </c:valAx>
      <c:spPr>
        <a:noFill/>
        <a:ln w="25400">
          <a:noFill/>
        </a:ln>
      </c:spPr>
    </c:plotArea>
    <c:legend>
      <c:legendPos val="r"/>
      <c:layout>
        <c:manualLayout>
          <c:xMode val="edge"/>
          <c:yMode val="edge"/>
          <c:x val="0.82209556098779391"/>
          <c:y val="0.1406322989420162"/>
          <c:w val="0.1779044390122084"/>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44" l="0.70000000000000062" r="0.70000000000000062" t="0.750000000000004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4844089511682151"/>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32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0.70099999999999996</c:v>
                </c:pt>
                <c:pt idx="1">
                  <c:v>0.70399999999999996</c:v>
                </c:pt>
              </c:numCache>
            </c:numRef>
          </c:val>
          <c:shape val="pyramid"/>
        </c:ser>
        <c:dLbls>
          <c:showLegendKey val="0"/>
          <c:showVal val="0"/>
          <c:showCatName val="0"/>
          <c:showSerName val="0"/>
          <c:showPercent val="0"/>
          <c:showBubbleSize val="0"/>
        </c:dLbls>
        <c:gapWidth val="198"/>
        <c:gapDepth val="39"/>
        <c:shape val="cone"/>
        <c:axId val="288432768"/>
        <c:axId val="288433328"/>
        <c:axId val="0"/>
      </c:bar3DChart>
      <c:dateAx>
        <c:axId val="28843276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8433328"/>
        <c:crosses val="autoZero"/>
        <c:auto val="0"/>
        <c:lblOffset val="100"/>
        <c:baseTimeUnit val="days"/>
      </c:dateAx>
      <c:valAx>
        <c:axId val="288433328"/>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88432768"/>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66" l="0.70000000000000062" r="0.70000000000000062" t="0.750000000000004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901"/>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3168431</c:v>
                </c:pt>
                <c:pt idx="1">
                  <c:v>3165154</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4522747</c:v>
                </c:pt>
                <c:pt idx="1">
                  <c:v>4493195</c:v>
                </c:pt>
              </c:numCache>
            </c:numRef>
          </c:val>
        </c:ser>
        <c:dLbls>
          <c:showLegendKey val="0"/>
          <c:showVal val="0"/>
          <c:showCatName val="0"/>
          <c:showSerName val="0"/>
          <c:showPercent val="0"/>
          <c:showBubbleSize val="0"/>
        </c:dLbls>
        <c:gapWidth val="150"/>
        <c:shape val="box"/>
        <c:axId val="288436128"/>
        <c:axId val="283795264"/>
        <c:axId val="0"/>
      </c:bar3DChart>
      <c:dateAx>
        <c:axId val="288436128"/>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283795264"/>
        <c:crosses val="autoZero"/>
        <c:auto val="0"/>
        <c:lblOffset val="100"/>
        <c:baseTimeUnit val="days"/>
      </c:dateAx>
      <c:valAx>
        <c:axId val="283795264"/>
        <c:scaling>
          <c:orientation val="minMax"/>
          <c:max val="5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288436128"/>
        <c:crosses val="autoZero"/>
        <c:crossBetween val="between"/>
        <c:majorUnit val="1000000.0000000001"/>
      </c:valAx>
      <c:spPr>
        <a:noFill/>
        <a:ln w="25400">
          <a:noFill/>
        </a:ln>
      </c:spPr>
    </c:plotArea>
    <c:legend>
      <c:legendPos val="r"/>
      <c:layout>
        <c:manualLayout>
          <c:xMode val="edge"/>
          <c:yMode val="edge"/>
          <c:x val="0.85227086614173264"/>
          <c:y val="0.32291672631830443"/>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411" l="0.70000000000000062" r="0.70000000000000062" t="0.750000000000004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MAY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601"/>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143.52527777777775</c:v>
                </c:pt>
                <c:pt idx="1">
                  <c:v>141.32592592592593</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93.188131824921271</c:v>
                </c:pt>
                <c:pt idx="1">
                  <c:v>101.4438366609576</c:v>
                </c:pt>
              </c:numCache>
            </c:numRef>
          </c:val>
          <c:shape val="cylinder"/>
        </c:ser>
        <c:dLbls>
          <c:showLegendKey val="0"/>
          <c:showVal val="0"/>
          <c:showCatName val="0"/>
          <c:showSerName val="0"/>
          <c:showPercent val="0"/>
          <c:showBubbleSize val="0"/>
        </c:dLbls>
        <c:gapWidth val="150"/>
        <c:shape val="box"/>
        <c:axId val="283798624"/>
        <c:axId val="287956000"/>
        <c:axId val="0"/>
      </c:bar3DChart>
      <c:dateAx>
        <c:axId val="283798624"/>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87956000"/>
        <c:crosses val="autoZero"/>
        <c:auto val="0"/>
        <c:lblOffset val="100"/>
        <c:baseTimeUnit val="days"/>
      </c:dateAx>
      <c:valAx>
        <c:axId val="287956000"/>
        <c:scaling>
          <c:orientation val="minMax"/>
          <c:max val="175"/>
          <c:min val="7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83798624"/>
        <c:crosses val="autoZero"/>
        <c:crossBetween val="between"/>
        <c:majorUnit val="25"/>
        <c:minorUnit val="5"/>
      </c:valAx>
      <c:spPr>
        <a:noFill/>
        <a:ln w="25400">
          <a:noFill/>
        </a:ln>
      </c:spPr>
    </c:plotArea>
    <c:legend>
      <c:legendPos val="r"/>
      <c:layout>
        <c:manualLayout>
          <c:xMode val="edge"/>
          <c:yMode val="edge"/>
          <c:x val="0.84479823519177988"/>
          <c:y val="0.39921566054243296"/>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155" l="0.70000000000000062" r="0.70000000000000062" t="0.75000000000000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611186</xdr:colOff>
      <xdr:row>51</xdr:row>
      <xdr:rowOff>142875</xdr:rowOff>
    </xdr:from>
    <xdr:ext cx="416589" cy="233205"/>
    <xdr:sp macro="" textlink="">
      <xdr:nvSpPr>
        <xdr:cNvPr id="6" name="TextBox 5"/>
        <xdr:cNvSpPr txBox="1"/>
      </xdr:nvSpPr>
      <xdr:spPr>
        <a:xfrm>
          <a:off x="6699249" y="14057313"/>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0.0%</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174624</xdr:rowOff>
    </xdr:from>
    <xdr:to>
      <xdr:col>10</xdr:col>
      <xdr:colOff>785812</xdr:colOff>
      <xdr:row>19</xdr:row>
      <xdr:rowOff>261936</xdr:rowOff>
    </xdr:to>
    <xdr:cxnSp macro="">
      <xdr:nvCxnSpPr>
        <xdr:cNvPr id="10" name="Straight Arrow Connector 9"/>
        <xdr:cNvCxnSpPr/>
      </xdr:nvCxnSpPr>
      <xdr:spPr>
        <a:xfrm flipV="1">
          <a:off x="7405689" y="6421437"/>
          <a:ext cx="293686" cy="87312"/>
        </a:xfrm>
        <a:prstGeom prst="straightConnector1">
          <a:avLst/>
        </a:prstGeom>
        <a:ln w="2540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508001</xdr:colOff>
      <xdr:row>19</xdr:row>
      <xdr:rowOff>230187</xdr:rowOff>
    </xdr:from>
    <xdr:ext cx="476250" cy="233205"/>
    <xdr:sp macro="" textlink="">
      <xdr:nvSpPr>
        <xdr:cNvPr id="11" name="TextBox 10"/>
        <xdr:cNvSpPr txBox="1"/>
      </xdr:nvSpPr>
      <xdr:spPr>
        <a:xfrm>
          <a:off x="7421564" y="6477000"/>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1.6%</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-6.9</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MAY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0.30067</cdr:x>
      <cdr:y>0.30276</cdr:y>
    </cdr:from>
    <cdr:to>
      <cdr:x>0.60863</cdr:x>
      <cdr:y>0.32526</cdr:y>
    </cdr:to>
    <cdr:sp macro="" textlink="">
      <cdr:nvSpPr>
        <cdr:cNvPr id="5" name="Straight Arrow Connector 4"/>
        <cdr:cNvSpPr/>
      </cdr:nvSpPr>
      <cdr:spPr>
        <a:xfrm xmlns:a="http://schemas.openxmlformats.org/drawingml/2006/main" flipV="1">
          <a:off x="1071564" y="694507"/>
          <a:ext cx="1097550" cy="51613"/>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0.4106</cdr:x>
      <cdr:y>0.21284</cdr:y>
    </cdr:from>
    <cdr:to>
      <cdr:x>0.49524</cdr:x>
      <cdr:y>0.29191</cdr:y>
    </cdr:to>
    <cdr:sp macro="" textlink="">
      <cdr:nvSpPr>
        <cdr:cNvPr id="6" name="TextBox 5"/>
        <cdr:cNvSpPr txBox="1"/>
      </cdr:nvSpPr>
      <cdr:spPr>
        <a:xfrm xmlns:a="http://schemas.openxmlformats.org/drawingml/2006/main">
          <a:off x="1463343" y="488239"/>
          <a:ext cx="301652"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2.3%</a:t>
          </a:r>
        </a:p>
      </cdr:txBody>
    </cdr:sp>
  </cdr:relSizeAnchor>
  <cdr:relSizeAnchor xmlns:cdr="http://schemas.openxmlformats.org/drawingml/2006/chartDrawing">
    <cdr:from>
      <cdr:x>0.44231</cdr:x>
      <cdr:y>0.38604</cdr:y>
    </cdr:from>
    <cdr:to>
      <cdr:x>0.53921</cdr:x>
      <cdr:y>0.47808</cdr:y>
    </cdr:to>
    <cdr:sp macro="" textlink="">
      <cdr:nvSpPr>
        <cdr:cNvPr id="7" name="TextBox 6"/>
        <cdr:cNvSpPr txBox="1"/>
      </cdr:nvSpPr>
      <cdr:spPr>
        <a:xfrm xmlns:a="http://schemas.openxmlformats.org/drawingml/2006/main">
          <a:off x="1576376" y="885550"/>
          <a:ext cx="345345" cy="21113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3.4%</a:t>
          </a:r>
        </a:p>
      </cdr:txBody>
    </cdr:sp>
  </cdr:relSizeAnchor>
  <cdr:relSizeAnchor xmlns:cdr="http://schemas.openxmlformats.org/drawingml/2006/chartDrawing">
    <cdr:from>
      <cdr:x>0.35212</cdr:x>
      <cdr:y>0.46021</cdr:y>
    </cdr:from>
    <cdr:to>
      <cdr:x>0.66593</cdr:x>
      <cdr:y>0.49326</cdr:y>
    </cdr:to>
    <cdr:sp macro="" textlink="">
      <cdr:nvSpPr>
        <cdr:cNvPr id="8" name="Straight Arrow Connector 7"/>
        <cdr:cNvSpPr/>
      </cdr:nvSpPr>
      <cdr:spPr>
        <a:xfrm xmlns:a="http://schemas.openxmlformats.org/drawingml/2006/main" flipV="1">
          <a:off x="1254933" y="1055690"/>
          <a:ext cx="1118400" cy="75814"/>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0.67396</cdr:y>
    </cdr:from>
    <cdr:to>
      <cdr:x>0.73274</cdr:x>
      <cdr:y>0.69389</cdr:y>
    </cdr:to>
    <cdr:sp macro="" textlink="">
      <cdr:nvSpPr>
        <cdr:cNvPr id="9" name="Straight Arrow Connector 8"/>
        <cdr:cNvSpPr/>
      </cdr:nvSpPr>
      <cdr:spPr>
        <a:xfrm xmlns:a="http://schemas.openxmlformats.org/drawingml/2006/main" flipV="1">
          <a:off x="1500188" y="1546019"/>
          <a:ext cx="1111250" cy="4571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0.3623</cdr:x>
      <cdr:y>0.47994</cdr:y>
    </cdr:from>
    <cdr:to>
      <cdr:x>0.71461</cdr:x>
      <cdr:y>0.49974</cdr:y>
    </cdr:to>
    <cdr:sp macro="" textlink="">
      <cdr:nvSpPr>
        <cdr:cNvPr id="3" name="Straight Arrow Connector 2"/>
        <cdr:cNvSpPr/>
      </cdr:nvSpPr>
      <cdr:spPr>
        <a:xfrm xmlns:a="http://schemas.openxmlformats.org/drawingml/2006/main">
          <a:off x="1279701" y="1108578"/>
          <a:ext cx="1244422" cy="45719"/>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0.38577</cdr:y>
    </cdr:from>
    <cdr:to>
      <cdr:x>0.57753</cdr:x>
      <cdr:y>0.4811</cdr:y>
    </cdr:to>
    <cdr:sp macro="" textlink="">
      <cdr:nvSpPr>
        <cdr:cNvPr id="4" name="TextBox 3"/>
        <cdr:cNvSpPr txBox="1"/>
      </cdr:nvSpPr>
      <cdr:spPr>
        <a:xfrm xmlns:a="http://schemas.openxmlformats.org/drawingml/2006/main">
          <a:off x="1741544" y="891051"/>
          <a:ext cx="298391" cy="2201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-0.3</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-8.1%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72" customWidth="1"/>
    <col min="2" max="2" width="2.6640625" style="872" customWidth="1"/>
    <col min="3" max="11" width="12.44140625" style="872" customWidth="1"/>
    <col min="12" max="12" width="15.33203125" style="872" customWidth="1"/>
    <col min="13" max="18" width="12.44140625" style="872" customWidth="1"/>
    <col min="19" max="256" width="9.109375" style="872"/>
    <col min="257" max="257" width="1.88671875" style="872" customWidth="1"/>
    <col min="258" max="258" width="2.6640625" style="872" customWidth="1"/>
    <col min="259" max="274" width="12.44140625" style="872" customWidth="1"/>
    <col min="275" max="512" width="9.109375" style="872"/>
    <col min="513" max="513" width="1.88671875" style="872" customWidth="1"/>
    <col min="514" max="514" width="2.6640625" style="872" customWidth="1"/>
    <col min="515" max="530" width="12.44140625" style="872" customWidth="1"/>
    <col min="531" max="768" width="9.109375" style="872"/>
    <col min="769" max="769" width="1.88671875" style="872" customWidth="1"/>
    <col min="770" max="770" width="2.6640625" style="872" customWidth="1"/>
    <col min="771" max="786" width="12.44140625" style="872" customWidth="1"/>
    <col min="787" max="1024" width="9.109375" style="872"/>
    <col min="1025" max="1025" width="1.88671875" style="872" customWidth="1"/>
    <col min="1026" max="1026" width="2.6640625" style="872" customWidth="1"/>
    <col min="1027" max="1042" width="12.44140625" style="872" customWidth="1"/>
    <col min="1043" max="1280" width="9.109375" style="872"/>
    <col min="1281" max="1281" width="1.88671875" style="872" customWidth="1"/>
    <col min="1282" max="1282" width="2.6640625" style="872" customWidth="1"/>
    <col min="1283" max="1298" width="12.44140625" style="872" customWidth="1"/>
    <col min="1299" max="1536" width="9.109375" style="872"/>
    <col min="1537" max="1537" width="1.88671875" style="872" customWidth="1"/>
    <col min="1538" max="1538" width="2.6640625" style="872" customWidth="1"/>
    <col min="1539" max="1554" width="12.44140625" style="872" customWidth="1"/>
    <col min="1555" max="1792" width="9.109375" style="872"/>
    <col min="1793" max="1793" width="1.88671875" style="872" customWidth="1"/>
    <col min="1794" max="1794" width="2.6640625" style="872" customWidth="1"/>
    <col min="1795" max="1810" width="12.44140625" style="872" customWidth="1"/>
    <col min="1811" max="2048" width="9.109375" style="872"/>
    <col min="2049" max="2049" width="1.88671875" style="872" customWidth="1"/>
    <col min="2050" max="2050" width="2.6640625" style="872" customWidth="1"/>
    <col min="2051" max="2066" width="12.44140625" style="872" customWidth="1"/>
    <col min="2067" max="2304" width="9.109375" style="872"/>
    <col min="2305" max="2305" width="1.88671875" style="872" customWidth="1"/>
    <col min="2306" max="2306" width="2.6640625" style="872" customWidth="1"/>
    <col min="2307" max="2322" width="12.44140625" style="872" customWidth="1"/>
    <col min="2323" max="2560" width="9.109375" style="872"/>
    <col min="2561" max="2561" width="1.88671875" style="872" customWidth="1"/>
    <col min="2562" max="2562" width="2.6640625" style="872" customWidth="1"/>
    <col min="2563" max="2578" width="12.44140625" style="872" customWidth="1"/>
    <col min="2579" max="2816" width="9.109375" style="872"/>
    <col min="2817" max="2817" width="1.88671875" style="872" customWidth="1"/>
    <col min="2818" max="2818" width="2.6640625" style="872" customWidth="1"/>
    <col min="2819" max="2834" width="12.44140625" style="872" customWidth="1"/>
    <col min="2835" max="3072" width="9.109375" style="872"/>
    <col min="3073" max="3073" width="1.88671875" style="872" customWidth="1"/>
    <col min="3074" max="3074" width="2.6640625" style="872" customWidth="1"/>
    <col min="3075" max="3090" width="12.44140625" style="872" customWidth="1"/>
    <col min="3091" max="3328" width="9.109375" style="872"/>
    <col min="3329" max="3329" width="1.88671875" style="872" customWidth="1"/>
    <col min="3330" max="3330" width="2.6640625" style="872" customWidth="1"/>
    <col min="3331" max="3346" width="12.44140625" style="872" customWidth="1"/>
    <col min="3347" max="3584" width="9.109375" style="872"/>
    <col min="3585" max="3585" width="1.88671875" style="872" customWidth="1"/>
    <col min="3586" max="3586" width="2.6640625" style="872" customWidth="1"/>
    <col min="3587" max="3602" width="12.44140625" style="872" customWidth="1"/>
    <col min="3603" max="3840" width="9.109375" style="872"/>
    <col min="3841" max="3841" width="1.88671875" style="872" customWidth="1"/>
    <col min="3842" max="3842" width="2.6640625" style="872" customWidth="1"/>
    <col min="3843" max="3858" width="12.44140625" style="872" customWidth="1"/>
    <col min="3859" max="4096" width="9.109375" style="872"/>
    <col min="4097" max="4097" width="1.88671875" style="872" customWidth="1"/>
    <col min="4098" max="4098" width="2.6640625" style="872" customWidth="1"/>
    <col min="4099" max="4114" width="12.44140625" style="872" customWidth="1"/>
    <col min="4115" max="4352" width="9.109375" style="872"/>
    <col min="4353" max="4353" width="1.88671875" style="872" customWidth="1"/>
    <col min="4354" max="4354" width="2.6640625" style="872" customWidth="1"/>
    <col min="4355" max="4370" width="12.44140625" style="872" customWidth="1"/>
    <col min="4371" max="4608" width="9.109375" style="872"/>
    <col min="4609" max="4609" width="1.88671875" style="872" customWidth="1"/>
    <col min="4610" max="4610" width="2.6640625" style="872" customWidth="1"/>
    <col min="4611" max="4626" width="12.44140625" style="872" customWidth="1"/>
    <col min="4627" max="4864" width="9.109375" style="872"/>
    <col min="4865" max="4865" width="1.88671875" style="872" customWidth="1"/>
    <col min="4866" max="4866" width="2.6640625" style="872" customWidth="1"/>
    <col min="4867" max="4882" width="12.44140625" style="872" customWidth="1"/>
    <col min="4883" max="5120" width="9.109375" style="872"/>
    <col min="5121" max="5121" width="1.88671875" style="872" customWidth="1"/>
    <col min="5122" max="5122" width="2.6640625" style="872" customWidth="1"/>
    <col min="5123" max="5138" width="12.44140625" style="872" customWidth="1"/>
    <col min="5139" max="5376" width="9.109375" style="872"/>
    <col min="5377" max="5377" width="1.88671875" style="872" customWidth="1"/>
    <col min="5378" max="5378" width="2.6640625" style="872" customWidth="1"/>
    <col min="5379" max="5394" width="12.44140625" style="872" customWidth="1"/>
    <col min="5395" max="5632" width="9.109375" style="872"/>
    <col min="5633" max="5633" width="1.88671875" style="872" customWidth="1"/>
    <col min="5634" max="5634" width="2.6640625" style="872" customWidth="1"/>
    <col min="5635" max="5650" width="12.44140625" style="872" customWidth="1"/>
    <col min="5651" max="5888" width="9.109375" style="872"/>
    <col min="5889" max="5889" width="1.88671875" style="872" customWidth="1"/>
    <col min="5890" max="5890" width="2.6640625" style="872" customWidth="1"/>
    <col min="5891" max="5906" width="12.44140625" style="872" customWidth="1"/>
    <col min="5907" max="6144" width="9.109375" style="872"/>
    <col min="6145" max="6145" width="1.88671875" style="872" customWidth="1"/>
    <col min="6146" max="6146" width="2.6640625" style="872" customWidth="1"/>
    <col min="6147" max="6162" width="12.44140625" style="872" customWidth="1"/>
    <col min="6163" max="6400" width="9.109375" style="872"/>
    <col min="6401" max="6401" width="1.88671875" style="872" customWidth="1"/>
    <col min="6402" max="6402" width="2.6640625" style="872" customWidth="1"/>
    <col min="6403" max="6418" width="12.44140625" style="872" customWidth="1"/>
    <col min="6419" max="6656" width="9.109375" style="872"/>
    <col min="6657" max="6657" width="1.88671875" style="872" customWidth="1"/>
    <col min="6658" max="6658" width="2.6640625" style="872" customWidth="1"/>
    <col min="6659" max="6674" width="12.44140625" style="872" customWidth="1"/>
    <col min="6675" max="6912" width="9.109375" style="872"/>
    <col min="6913" max="6913" width="1.88671875" style="872" customWidth="1"/>
    <col min="6914" max="6914" width="2.6640625" style="872" customWidth="1"/>
    <col min="6915" max="6930" width="12.44140625" style="872" customWidth="1"/>
    <col min="6931" max="7168" width="9.109375" style="872"/>
    <col min="7169" max="7169" width="1.88671875" style="872" customWidth="1"/>
    <col min="7170" max="7170" width="2.6640625" style="872" customWidth="1"/>
    <col min="7171" max="7186" width="12.44140625" style="872" customWidth="1"/>
    <col min="7187" max="7424" width="9.109375" style="872"/>
    <col min="7425" max="7425" width="1.88671875" style="872" customWidth="1"/>
    <col min="7426" max="7426" width="2.6640625" style="872" customWidth="1"/>
    <col min="7427" max="7442" width="12.44140625" style="872" customWidth="1"/>
    <col min="7443" max="7680" width="9.109375" style="872"/>
    <col min="7681" max="7681" width="1.88671875" style="872" customWidth="1"/>
    <col min="7682" max="7682" width="2.6640625" style="872" customWidth="1"/>
    <col min="7683" max="7698" width="12.44140625" style="872" customWidth="1"/>
    <col min="7699" max="7936" width="9.109375" style="872"/>
    <col min="7937" max="7937" width="1.88671875" style="872" customWidth="1"/>
    <col min="7938" max="7938" width="2.6640625" style="872" customWidth="1"/>
    <col min="7939" max="7954" width="12.44140625" style="872" customWidth="1"/>
    <col min="7955" max="8192" width="9.109375" style="872"/>
    <col min="8193" max="8193" width="1.88671875" style="872" customWidth="1"/>
    <col min="8194" max="8194" width="2.6640625" style="872" customWidth="1"/>
    <col min="8195" max="8210" width="12.44140625" style="872" customWidth="1"/>
    <col min="8211" max="8448" width="9.109375" style="872"/>
    <col min="8449" max="8449" width="1.88671875" style="872" customWidth="1"/>
    <col min="8450" max="8450" width="2.6640625" style="872" customWidth="1"/>
    <col min="8451" max="8466" width="12.44140625" style="872" customWidth="1"/>
    <col min="8467" max="8704" width="9.109375" style="872"/>
    <col min="8705" max="8705" width="1.88671875" style="872" customWidth="1"/>
    <col min="8706" max="8706" width="2.6640625" style="872" customWidth="1"/>
    <col min="8707" max="8722" width="12.44140625" style="872" customWidth="1"/>
    <col min="8723" max="8960" width="9.109375" style="872"/>
    <col min="8961" max="8961" width="1.88671875" style="872" customWidth="1"/>
    <col min="8962" max="8962" width="2.6640625" style="872" customWidth="1"/>
    <col min="8963" max="8978" width="12.44140625" style="872" customWidth="1"/>
    <col min="8979" max="9216" width="9.109375" style="872"/>
    <col min="9217" max="9217" width="1.88671875" style="872" customWidth="1"/>
    <col min="9218" max="9218" width="2.6640625" style="872" customWidth="1"/>
    <col min="9219" max="9234" width="12.44140625" style="872" customWidth="1"/>
    <col min="9235" max="9472" width="9.109375" style="872"/>
    <col min="9473" max="9473" width="1.88671875" style="872" customWidth="1"/>
    <col min="9474" max="9474" width="2.6640625" style="872" customWidth="1"/>
    <col min="9475" max="9490" width="12.44140625" style="872" customWidth="1"/>
    <col min="9491" max="9728" width="9.109375" style="872"/>
    <col min="9729" max="9729" width="1.88671875" style="872" customWidth="1"/>
    <col min="9730" max="9730" width="2.6640625" style="872" customWidth="1"/>
    <col min="9731" max="9746" width="12.44140625" style="872" customWidth="1"/>
    <col min="9747" max="9984" width="9.109375" style="872"/>
    <col min="9985" max="9985" width="1.88671875" style="872" customWidth="1"/>
    <col min="9986" max="9986" width="2.6640625" style="872" customWidth="1"/>
    <col min="9987" max="10002" width="12.44140625" style="872" customWidth="1"/>
    <col min="10003" max="10240" width="9.109375" style="872"/>
    <col min="10241" max="10241" width="1.88671875" style="872" customWidth="1"/>
    <col min="10242" max="10242" width="2.6640625" style="872" customWidth="1"/>
    <col min="10243" max="10258" width="12.44140625" style="872" customWidth="1"/>
    <col min="10259" max="10496" width="9.109375" style="872"/>
    <col min="10497" max="10497" width="1.88671875" style="872" customWidth="1"/>
    <col min="10498" max="10498" width="2.6640625" style="872" customWidth="1"/>
    <col min="10499" max="10514" width="12.44140625" style="872" customWidth="1"/>
    <col min="10515" max="10752" width="9.109375" style="872"/>
    <col min="10753" max="10753" width="1.88671875" style="872" customWidth="1"/>
    <col min="10754" max="10754" width="2.6640625" style="872" customWidth="1"/>
    <col min="10755" max="10770" width="12.44140625" style="872" customWidth="1"/>
    <col min="10771" max="11008" width="9.109375" style="872"/>
    <col min="11009" max="11009" width="1.88671875" style="872" customWidth="1"/>
    <col min="11010" max="11010" width="2.6640625" style="872" customWidth="1"/>
    <col min="11011" max="11026" width="12.44140625" style="872" customWidth="1"/>
    <col min="11027" max="11264" width="9.109375" style="872"/>
    <col min="11265" max="11265" width="1.88671875" style="872" customWidth="1"/>
    <col min="11266" max="11266" width="2.6640625" style="872" customWidth="1"/>
    <col min="11267" max="11282" width="12.44140625" style="872" customWidth="1"/>
    <col min="11283" max="11520" width="9.109375" style="872"/>
    <col min="11521" max="11521" width="1.88671875" style="872" customWidth="1"/>
    <col min="11522" max="11522" width="2.6640625" style="872" customWidth="1"/>
    <col min="11523" max="11538" width="12.44140625" style="872" customWidth="1"/>
    <col min="11539" max="11776" width="9.109375" style="872"/>
    <col min="11777" max="11777" width="1.88671875" style="872" customWidth="1"/>
    <col min="11778" max="11778" width="2.6640625" style="872" customWidth="1"/>
    <col min="11779" max="11794" width="12.44140625" style="872" customWidth="1"/>
    <col min="11795" max="12032" width="9.109375" style="872"/>
    <col min="12033" max="12033" width="1.88671875" style="872" customWidth="1"/>
    <col min="12034" max="12034" width="2.6640625" style="872" customWidth="1"/>
    <col min="12035" max="12050" width="12.44140625" style="872" customWidth="1"/>
    <col min="12051" max="12288" width="9.109375" style="872"/>
    <col min="12289" max="12289" width="1.88671875" style="872" customWidth="1"/>
    <col min="12290" max="12290" width="2.6640625" style="872" customWidth="1"/>
    <col min="12291" max="12306" width="12.44140625" style="872" customWidth="1"/>
    <col min="12307" max="12544" width="9.109375" style="872"/>
    <col min="12545" max="12545" width="1.88671875" style="872" customWidth="1"/>
    <col min="12546" max="12546" width="2.6640625" style="872" customWidth="1"/>
    <col min="12547" max="12562" width="12.44140625" style="872" customWidth="1"/>
    <col min="12563" max="12800" width="9.109375" style="872"/>
    <col min="12801" max="12801" width="1.88671875" style="872" customWidth="1"/>
    <col min="12802" max="12802" width="2.6640625" style="872" customWidth="1"/>
    <col min="12803" max="12818" width="12.44140625" style="872" customWidth="1"/>
    <col min="12819" max="13056" width="9.109375" style="872"/>
    <col min="13057" max="13057" width="1.88671875" style="872" customWidth="1"/>
    <col min="13058" max="13058" width="2.6640625" style="872" customWidth="1"/>
    <col min="13059" max="13074" width="12.44140625" style="872" customWidth="1"/>
    <col min="13075" max="13312" width="9.109375" style="872"/>
    <col min="13313" max="13313" width="1.88671875" style="872" customWidth="1"/>
    <col min="13314" max="13314" width="2.6640625" style="872" customWidth="1"/>
    <col min="13315" max="13330" width="12.44140625" style="872" customWidth="1"/>
    <col min="13331" max="13568" width="9.109375" style="872"/>
    <col min="13569" max="13569" width="1.88671875" style="872" customWidth="1"/>
    <col min="13570" max="13570" width="2.6640625" style="872" customWidth="1"/>
    <col min="13571" max="13586" width="12.44140625" style="872" customWidth="1"/>
    <col min="13587" max="13824" width="9.109375" style="872"/>
    <col min="13825" max="13825" width="1.88671875" style="872" customWidth="1"/>
    <col min="13826" max="13826" width="2.6640625" style="872" customWidth="1"/>
    <col min="13827" max="13842" width="12.44140625" style="872" customWidth="1"/>
    <col min="13843" max="14080" width="9.109375" style="872"/>
    <col min="14081" max="14081" width="1.88671875" style="872" customWidth="1"/>
    <col min="14082" max="14082" width="2.6640625" style="872" customWidth="1"/>
    <col min="14083" max="14098" width="12.44140625" style="872" customWidth="1"/>
    <col min="14099" max="14336" width="9.109375" style="872"/>
    <col min="14337" max="14337" width="1.88671875" style="872" customWidth="1"/>
    <col min="14338" max="14338" width="2.6640625" style="872" customWidth="1"/>
    <col min="14339" max="14354" width="12.44140625" style="872" customWidth="1"/>
    <col min="14355" max="14592" width="9.109375" style="872"/>
    <col min="14593" max="14593" width="1.88671875" style="872" customWidth="1"/>
    <col min="14594" max="14594" width="2.6640625" style="872" customWidth="1"/>
    <col min="14595" max="14610" width="12.44140625" style="872" customWidth="1"/>
    <col min="14611" max="14848" width="9.109375" style="872"/>
    <col min="14849" max="14849" width="1.88671875" style="872" customWidth="1"/>
    <col min="14850" max="14850" width="2.6640625" style="872" customWidth="1"/>
    <col min="14851" max="14866" width="12.44140625" style="872" customWidth="1"/>
    <col min="14867" max="15104" width="9.109375" style="872"/>
    <col min="15105" max="15105" width="1.88671875" style="872" customWidth="1"/>
    <col min="15106" max="15106" width="2.6640625" style="872" customWidth="1"/>
    <col min="15107" max="15122" width="12.44140625" style="872" customWidth="1"/>
    <col min="15123" max="15360" width="9.109375" style="872"/>
    <col min="15361" max="15361" width="1.88671875" style="872" customWidth="1"/>
    <col min="15362" max="15362" width="2.6640625" style="872" customWidth="1"/>
    <col min="15363" max="15378" width="12.44140625" style="872" customWidth="1"/>
    <col min="15379" max="15616" width="9.109375" style="872"/>
    <col min="15617" max="15617" width="1.88671875" style="872" customWidth="1"/>
    <col min="15618" max="15618" width="2.6640625" style="872" customWidth="1"/>
    <col min="15619" max="15634" width="12.44140625" style="872" customWidth="1"/>
    <col min="15635" max="15872" width="9.109375" style="872"/>
    <col min="15873" max="15873" width="1.88671875" style="872" customWidth="1"/>
    <col min="15874" max="15874" width="2.6640625" style="872" customWidth="1"/>
    <col min="15875" max="15890" width="12.44140625" style="872" customWidth="1"/>
    <col min="15891" max="16128" width="9.109375" style="872"/>
    <col min="16129" max="16129" width="1.88671875" style="872" customWidth="1"/>
    <col min="16130" max="16130" width="2.6640625" style="872" customWidth="1"/>
    <col min="16131" max="16146" width="12.44140625" style="872" customWidth="1"/>
    <col min="16147" max="16384" width="9.109375" style="872"/>
  </cols>
  <sheetData>
    <row r="1" spans="1:29" ht="74.25" customHeight="1">
      <c r="A1" s="998"/>
      <c r="B1" s="869"/>
      <c r="C1" s="869"/>
      <c r="D1" s="869"/>
      <c r="E1" s="869"/>
      <c r="F1" s="869"/>
      <c r="G1" s="870"/>
      <c r="H1" s="869"/>
      <c r="I1" s="869"/>
      <c r="J1" s="869"/>
      <c r="K1" s="869"/>
      <c r="L1" s="871"/>
    </row>
    <row r="2" spans="1:29" ht="28.8">
      <c r="A2" s="999"/>
      <c r="B2" s="873"/>
      <c r="C2" s="1000" t="s">
        <v>148</v>
      </c>
      <c r="D2" s="1000"/>
      <c r="E2" s="1000"/>
      <c r="F2" s="1000"/>
      <c r="G2" s="1000"/>
      <c r="H2" s="1000"/>
      <c r="I2" s="874"/>
      <c r="J2" s="874"/>
      <c r="K2" s="875"/>
      <c r="L2" s="876"/>
      <c r="M2" s="877"/>
      <c r="N2" s="877"/>
      <c r="O2" s="877"/>
      <c r="P2" s="877"/>
      <c r="Q2" s="877"/>
      <c r="R2" s="877"/>
      <c r="S2" s="877"/>
      <c r="T2" s="877"/>
      <c r="U2" s="877"/>
      <c r="V2" s="877"/>
      <c r="W2" s="877"/>
      <c r="X2" s="877"/>
      <c r="Y2" s="877"/>
      <c r="Z2" s="877"/>
      <c r="AA2" s="877"/>
      <c r="AB2" s="877"/>
      <c r="AC2" s="877"/>
    </row>
    <row r="3" spans="1:29" ht="18">
      <c r="A3" s="999"/>
      <c r="B3" s="875"/>
      <c r="C3" s="875"/>
      <c r="D3" s="1001" t="s">
        <v>29</v>
      </c>
      <c r="E3" s="1001"/>
      <c r="F3" s="1001"/>
      <c r="G3" s="1001"/>
      <c r="H3" s="875"/>
      <c r="I3" s="875"/>
      <c r="J3" s="875"/>
      <c r="K3" s="875"/>
      <c r="L3" s="876"/>
      <c r="M3" s="877"/>
      <c r="N3" s="877"/>
      <c r="O3" s="877"/>
      <c r="P3" s="877"/>
      <c r="Q3" s="877"/>
      <c r="R3" s="877"/>
      <c r="S3" s="877"/>
      <c r="T3" s="877"/>
      <c r="U3" s="877"/>
      <c r="V3" s="877"/>
      <c r="W3" s="877"/>
      <c r="X3" s="877"/>
      <c r="Y3" s="877"/>
      <c r="Z3" s="877"/>
      <c r="AA3" s="877"/>
      <c r="AB3" s="877"/>
      <c r="AC3" s="877"/>
    </row>
    <row r="4" spans="1:29">
      <c r="A4" s="999"/>
      <c r="B4" s="875"/>
      <c r="C4" s="875"/>
      <c r="D4" s="875"/>
      <c r="E4" s="875"/>
      <c r="F4" s="875"/>
      <c r="G4" s="875"/>
      <c r="H4" s="875"/>
      <c r="I4" s="875"/>
      <c r="J4" s="875"/>
      <c r="K4" s="875"/>
      <c r="L4" s="876"/>
      <c r="M4" s="877"/>
      <c r="N4" s="877"/>
      <c r="O4" s="877"/>
      <c r="P4" s="877"/>
      <c r="Q4" s="877"/>
      <c r="R4" s="877"/>
      <c r="S4" s="877"/>
      <c r="T4" s="877"/>
      <c r="U4" s="877"/>
      <c r="V4" s="877"/>
      <c r="W4" s="877"/>
      <c r="X4" s="877"/>
      <c r="Y4" s="877"/>
      <c r="Z4" s="877"/>
      <c r="AA4" s="877"/>
      <c r="AB4" s="877"/>
      <c r="AC4" s="877"/>
    </row>
    <row r="5" spans="1:29" ht="15.6">
      <c r="A5" s="999"/>
      <c r="B5" s="878"/>
      <c r="C5" s="1002" t="s">
        <v>149</v>
      </c>
      <c r="D5" s="1002"/>
      <c r="E5" s="1002"/>
      <c r="F5" s="1002"/>
      <c r="G5" s="1002"/>
      <c r="H5" s="1002"/>
      <c r="I5" s="875"/>
      <c r="J5" s="875"/>
      <c r="K5" s="875"/>
      <c r="L5" s="876"/>
      <c r="M5" s="877"/>
      <c r="N5" s="877"/>
      <c r="O5" s="877"/>
      <c r="P5" s="877"/>
      <c r="Q5" s="877"/>
      <c r="R5" s="877"/>
      <c r="S5" s="877"/>
      <c r="T5" s="877"/>
      <c r="U5" s="877"/>
      <c r="V5" s="877"/>
      <c r="W5" s="877"/>
      <c r="X5" s="877"/>
      <c r="Y5" s="877"/>
      <c r="Z5" s="877"/>
      <c r="AA5" s="877"/>
      <c r="AB5" s="877"/>
      <c r="AC5" s="877"/>
    </row>
    <row r="6" spans="1:29" ht="13.8" thickBot="1">
      <c r="A6" s="999"/>
      <c r="B6" s="875"/>
      <c r="C6" s="875"/>
      <c r="D6" s="875"/>
      <c r="E6" s="875"/>
      <c r="F6" s="875"/>
      <c r="G6" s="875"/>
      <c r="H6" s="875"/>
      <c r="I6" s="875"/>
      <c r="J6" s="875"/>
      <c r="K6" s="875"/>
      <c r="L6" s="876"/>
      <c r="M6" s="877"/>
      <c r="N6" s="877"/>
      <c r="O6" s="877"/>
      <c r="P6" s="877"/>
      <c r="Q6" s="877"/>
      <c r="R6" s="877"/>
      <c r="S6" s="877"/>
      <c r="T6" s="877"/>
      <c r="U6" s="877"/>
      <c r="V6" s="877"/>
      <c r="W6" s="877"/>
      <c r="X6" s="877"/>
      <c r="Y6" s="877"/>
      <c r="Z6" s="877"/>
      <c r="AA6" s="877"/>
      <c r="AB6" s="877"/>
      <c r="AC6" s="877"/>
    </row>
    <row r="7" spans="1:29" ht="25.5" customHeight="1" thickBot="1">
      <c r="A7" s="999"/>
      <c r="B7" s="879"/>
      <c r="C7" s="880"/>
      <c r="D7" s="879"/>
      <c r="E7" s="881">
        <v>2016</v>
      </c>
      <c r="F7" s="882">
        <v>2015</v>
      </c>
      <c r="G7" s="883" t="s">
        <v>8</v>
      </c>
      <c r="H7" s="875"/>
      <c r="I7" s="875"/>
      <c r="J7" s="875"/>
      <c r="K7" s="879"/>
      <c r="L7" s="884"/>
      <c r="M7" s="885"/>
      <c r="N7" s="886"/>
      <c r="O7" s="877"/>
      <c r="P7" s="877"/>
      <c r="Q7" s="877"/>
      <c r="R7" s="877"/>
      <c r="S7" s="877"/>
      <c r="T7" s="877"/>
      <c r="U7" s="877"/>
      <c r="V7" s="877"/>
      <c r="W7" s="877"/>
      <c r="X7" s="877"/>
      <c r="Y7" s="877"/>
      <c r="Z7" s="877"/>
      <c r="AA7" s="877"/>
      <c r="AB7" s="877"/>
      <c r="AC7" s="877"/>
    </row>
    <row r="8" spans="1:29" ht="25.5" customHeight="1" thickBot="1">
      <c r="A8" s="999"/>
      <c r="B8" s="887"/>
      <c r="C8" s="888"/>
      <c r="D8" s="889" t="s">
        <v>150</v>
      </c>
      <c r="E8" s="890">
        <f>'REG+OCC BY CLASS MAY 2016'!K6</f>
        <v>0.64928027499940322</v>
      </c>
      <c r="F8" s="891">
        <f>'REG+OCC BY CLASS MAY 2016'!L6</f>
        <v>0.71780061581997356</v>
      </c>
      <c r="G8" s="892">
        <f>'REG+OCC BY CLASS MAY 2016'!M6</f>
        <v>-6.9</v>
      </c>
      <c r="H8" s="875"/>
      <c r="I8" s="875"/>
      <c r="J8" s="875"/>
      <c r="K8" s="887"/>
      <c r="L8" s="893"/>
      <c r="M8" s="894"/>
      <c r="N8" s="895"/>
      <c r="O8" s="877"/>
      <c r="P8" s="877"/>
      <c r="Q8" s="877"/>
      <c r="R8" s="877"/>
      <c r="S8" s="877"/>
      <c r="T8" s="877"/>
      <c r="U8" s="877"/>
      <c r="V8" s="877"/>
      <c r="W8" s="877"/>
      <c r="X8" s="877"/>
      <c r="Y8" s="877"/>
      <c r="Z8" s="877"/>
      <c r="AA8" s="877"/>
      <c r="AB8" s="877"/>
      <c r="AC8" s="877"/>
    </row>
    <row r="9" spans="1:29" ht="17.25" customHeight="1" thickBot="1">
      <c r="A9" s="999"/>
      <c r="B9" s="887"/>
      <c r="C9" s="888"/>
      <c r="D9" s="896"/>
      <c r="E9" s="897"/>
      <c r="F9" s="898"/>
      <c r="G9" s="899"/>
      <c r="H9" s="875"/>
      <c r="I9" s="875"/>
      <c r="J9" s="875"/>
      <c r="K9" s="887"/>
      <c r="L9" s="893"/>
      <c r="M9" s="894"/>
      <c r="N9" s="895"/>
      <c r="O9" s="877"/>
      <c r="P9" s="877"/>
      <c r="Q9" s="877"/>
      <c r="R9" s="877"/>
      <c r="S9" s="877"/>
      <c r="T9" s="877"/>
      <c r="U9" s="877"/>
      <c r="V9" s="877"/>
      <c r="W9" s="877"/>
      <c r="X9" s="877"/>
      <c r="Y9" s="877"/>
      <c r="Z9" s="877"/>
      <c r="AA9" s="877"/>
      <c r="AB9" s="877"/>
      <c r="AC9" s="877"/>
    </row>
    <row r="10" spans="1:29" ht="25.5" customHeight="1" thickBot="1">
      <c r="A10" s="999"/>
      <c r="B10" s="887"/>
      <c r="C10" s="888"/>
      <c r="D10" s="900"/>
      <c r="E10" s="881">
        <v>2016</v>
      </c>
      <c r="F10" s="882">
        <v>2015</v>
      </c>
      <c r="G10" s="883" t="s">
        <v>8</v>
      </c>
      <c r="H10" s="875"/>
      <c r="I10" s="875"/>
      <c r="J10" s="875"/>
      <c r="K10" s="887"/>
      <c r="L10" s="893"/>
      <c r="M10" s="894"/>
      <c r="N10" s="895"/>
      <c r="O10" s="877"/>
      <c r="P10" s="877"/>
      <c r="Q10" s="877"/>
      <c r="R10" s="877"/>
      <c r="S10" s="877"/>
      <c r="T10" s="877"/>
      <c r="U10" s="877"/>
      <c r="V10" s="877"/>
      <c r="W10" s="877"/>
      <c r="X10" s="877"/>
      <c r="Y10" s="877"/>
      <c r="Z10" s="877"/>
      <c r="AA10" s="877"/>
      <c r="AB10" s="877"/>
      <c r="AC10" s="877"/>
    </row>
    <row r="11" spans="1:29" ht="30" customHeight="1" thickBot="1">
      <c r="A11" s="999"/>
      <c r="B11" s="887"/>
      <c r="C11" s="901"/>
      <c r="D11" s="902" t="s">
        <v>151</v>
      </c>
      <c r="E11" s="903">
        <f>'REG+OCC BY CLASS MAY 2016'!B6</f>
        <v>208997</v>
      </c>
      <c r="F11" s="904">
        <f>'REG+OCC BY CLASS MAY 2016'!C6</f>
        <v>225803</v>
      </c>
      <c r="G11" s="905">
        <f>'REG+OCC BY CLASS MAY 2016'!D6</f>
        <v>-7.4427709109267812E-2</v>
      </c>
      <c r="H11" s="875"/>
      <c r="I11" s="875"/>
      <c r="J11" s="875"/>
      <c r="K11" s="887"/>
      <c r="L11" s="906"/>
      <c r="M11" s="907"/>
      <c r="N11" s="895"/>
      <c r="O11" s="877"/>
      <c r="P11" s="877"/>
      <c r="Q11" s="877"/>
      <c r="R11" s="877"/>
      <c r="S11" s="877"/>
      <c r="T11" s="877"/>
      <c r="U11" s="877"/>
      <c r="V11" s="877"/>
      <c r="W11" s="877"/>
      <c r="X11" s="877"/>
      <c r="Y11" s="877"/>
      <c r="Z11" s="877"/>
      <c r="AA11" s="877"/>
      <c r="AB11" s="877"/>
      <c r="AC11" s="877"/>
    </row>
    <row r="12" spans="1:29" ht="28.5" customHeight="1" thickBot="1">
      <c r="A12" s="999"/>
      <c r="B12" s="887"/>
      <c r="C12" s="901"/>
      <c r="D12" s="908" t="s">
        <v>152</v>
      </c>
      <c r="E12" s="909">
        <f>'REG+OCC BY CLASS MAY 2016'!E6</f>
        <v>138262</v>
      </c>
      <c r="F12" s="909">
        <f>'REG+OCC BY CLASS MAY 2016'!F6</f>
        <v>148941</v>
      </c>
      <c r="G12" s="910">
        <f>'REG+OCC BY CLASS MAY 2016'!G6</f>
        <v>-7.1699532029461333E-2</v>
      </c>
      <c r="H12" s="875"/>
      <c r="I12" s="875"/>
      <c r="J12" s="875"/>
      <c r="K12" s="887"/>
      <c r="L12" s="906"/>
      <c r="M12" s="907"/>
      <c r="N12" s="895"/>
      <c r="O12" s="877"/>
      <c r="P12" s="877"/>
      <c r="Q12" s="877"/>
      <c r="R12" s="877"/>
      <c r="S12" s="877"/>
      <c r="T12" s="877"/>
      <c r="U12" s="877"/>
      <c r="V12" s="877"/>
      <c r="W12" s="877"/>
      <c r="X12" s="877"/>
      <c r="Y12" s="877"/>
      <c r="Z12" s="877"/>
      <c r="AA12" s="877"/>
      <c r="AB12" s="877"/>
      <c r="AC12" s="877"/>
    </row>
    <row r="13" spans="1:29" ht="25.5" customHeight="1" thickBot="1">
      <c r="A13" s="999"/>
      <c r="B13" s="887"/>
      <c r="C13" s="901"/>
      <c r="D13" s="908" t="s">
        <v>153</v>
      </c>
      <c r="E13" s="909">
        <f>'REG+OCC BY CLASS MAY 2016'!H6</f>
        <v>70735</v>
      </c>
      <c r="F13" s="909">
        <f>'REG+OCC BY CLASS MAY 2016'!I6</f>
        <v>76862</v>
      </c>
      <c r="G13" s="910">
        <f>'REG+OCC BY CLASS MAY 2016'!J6</f>
        <v>-7.9714293148760121E-2</v>
      </c>
      <c r="H13" s="875"/>
      <c r="I13" s="875"/>
      <c r="J13" s="875"/>
      <c r="K13" s="887"/>
      <c r="L13" s="906"/>
      <c r="M13" s="907"/>
      <c r="N13" s="895"/>
      <c r="O13" s="877"/>
      <c r="P13" s="877"/>
      <c r="Q13" s="877"/>
      <c r="R13" s="877"/>
      <c r="S13" s="877"/>
      <c r="T13" s="877"/>
      <c r="U13" s="877"/>
      <c r="V13" s="877"/>
      <c r="W13" s="877"/>
      <c r="X13" s="877"/>
      <c r="Y13" s="877"/>
      <c r="Z13" s="877"/>
      <c r="AA13" s="877"/>
      <c r="AB13" s="877"/>
      <c r="AC13" s="877"/>
    </row>
    <row r="14" spans="1:29" ht="21" customHeight="1" thickBot="1">
      <c r="A14" s="999"/>
      <c r="B14" s="887"/>
      <c r="C14" s="901"/>
      <c r="D14" s="887"/>
      <c r="E14" s="911"/>
      <c r="F14" s="911"/>
      <c r="G14" s="912"/>
      <c r="H14" s="875"/>
      <c r="I14" s="875"/>
      <c r="J14" s="875"/>
      <c r="K14" s="887"/>
      <c r="L14" s="906"/>
      <c r="M14" s="907"/>
      <c r="N14" s="895"/>
      <c r="O14" s="877"/>
      <c r="P14" s="877"/>
      <c r="Q14" s="877"/>
      <c r="R14" s="877"/>
      <c r="S14" s="877"/>
      <c r="T14" s="877"/>
      <c r="U14" s="877"/>
      <c r="V14" s="877"/>
      <c r="W14" s="877"/>
      <c r="X14" s="877"/>
      <c r="Y14" s="877"/>
      <c r="Z14" s="877"/>
      <c r="AA14" s="877"/>
      <c r="AB14" s="877"/>
      <c r="AC14" s="877"/>
    </row>
    <row r="15" spans="1:29" ht="25.5" customHeight="1" thickBot="1">
      <c r="A15" s="999"/>
      <c r="B15" s="887"/>
      <c r="C15" s="901"/>
      <c r="D15" s="900"/>
      <c r="E15" s="881">
        <v>2016</v>
      </c>
      <c r="F15" s="882">
        <v>2015</v>
      </c>
      <c r="G15" s="883" t="s">
        <v>8</v>
      </c>
      <c r="H15" s="875"/>
      <c r="I15" s="875"/>
      <c r="J15" s="875"/>
      <c r="K15" s="887"/>
      <c r="L15" s="906"/>
      <c r="M15" s="907"/>
      <c r="N15" s="895"/>
      <c r="O15" s="877"/>
      <c r="P15" s="877"/>
      <c r="Q15" s="877"/>
      <c r="R15" s="877"/>
      <c r="S15" s="877"/>
      <c r="T15" s="877"/>
      <c r="U15" s="877"/>
      <c r="V15" s="877"/>
      <c r="W15" s="877"/>
      <c r="X15" s="877"/>
      <c r="Y15" s="877"/>
      <c r="Z15" s="877"/>
      <c r="AA15" s="877"/>
      <c r="AB15" s="877"/>
      <c r="AC15" s="877"/>
    </row>
    <row r="16" spans="1:29" ht="25.5" customHeight="1" thickBot="1">
      <c r="A16" s="999"/>
      <c r="B16" s="887"/>
      <c r="C16" s="901"/>
      <c r="D16" s="902" t="s">
        <v>154</v>
      </c>
      <c r="E16" s="913">
        <f>'ARR$ MAY 2016'!C21</f>
        <v>143.52527777777775</v>
      </c>
      <c r="F16" s="914">
        <f>'ARR$ MAY 2016'!D21</f>
        <v>141.32592592592593</v>
      </c>
      <c r="G16" s="905">
        <f>'ARR$ MAY 2016'!E21</f>
        <v>1.5562267414434464E-2</v>
      </c>
      <c r="H16" s="875"/>
      <c r="I16" s="875"/>
      <c r="J16" s="875"/>
      <c r="K16" s="887"/>
      <c r="L16" s="906"/>
      <c r="M16" s="907"/>
      <c r="N16" s="895"/>
      <c r="O16" s="877"/>
      <c r="P16" s="877"/>
      <c r="Q16" s="877"/>
      <c r="R16" s="877"/>
      <c r="S16" s="877"/>
      <c r="T16" s="877"/>
      <c r="U16" s="877"/>
      <c r="V16" s="877"/>
      <c r="W16" s="877"/>
      <c r="X16" s="877"/>
      <c r="Y16" s="877"/>
      <c r="Z16" s="877"/>
      <c r="AA16" s="877"/>
      <c r="AB16" s="877"/>
      <c r="AC16" s="877"/>
    </row>
    <row r="17" spans="1:32" ht="25.5" customHeight="1" thickBot="1">
      <c r="A17" s="999"/>
      <c r="B17" s="887"/>
      <c r="C17" s="901"/>
      <c r="D17" s="908" t="s">
        <v>155</v>
      </c>
      <c r="E17" s="915">
        <f>E8*E16</f>
        <v>93.188131824921271</v>
      </c>
      <c r="F17" s="915">
        <f>F8*F16</f>
        <v>101.4438366609576</v>
      </c>
      <c r="G17" s="910">
        <f t="shared" ref="G17" si="0">(E17-F17)/F17</f>
        <v>-8.1382024850147242E-2</v>
      </c>
      <c r="H17" s="875"/>
      <c r="I17" s="875"/>
      <c r="J17" s="875"/>
      <c r="K17" s="887"/>
      <c r="L17" s="906"/>
      <c r="M17" s="907"/>
      <c r="N17" s="895"/>
      <c r="O17" s="877"/>
      <c r="P17" s="877"/>
      <c r="Q17" s="877"/>
      <c r="R17" s="877"/>
      <c r="S17" s="877"/>
      <c r="T17" s="877"/>
      <c r="U17" s="877"/>
      <c r="V17" s="877"/>
      <c r="W17" s="877"/>
      <c r="X17" s="877"/>
      <c r="Y17" s="877"/>
      <c r="Z17" s="877"/>
      <c r="AA17" s="877"/>
      <c r="AB17" s="877"/>
      <c r="AC17" s="877"/>
    </row>
    <row r="18" spans="1:32" ht="25.5" customHeight="1">
      <c r="A18" s="999"/>
      <c r="B18" s="887"/>
      <c r="C18" s="901"/>
      <c r="D18" s="887"/>
      <c r="E18" s="911"/>
      <c r="F18" s="911"/>
      <c r="G18" s="912"/>
      <c r="H18" s="875"/>
      <c r="I18" s="875"/>
      <c r="J18" s="875"/>
      <c r="K18" s="887"/>
      <c r="L18" s="906"/>
      <c r="M18" s="907"/>
      <c r="N18" s="895"/>
      <c r="O18" s="877"/>
      <c r="P18" s="877"/>
      <c r="Q18" s="877"/>
      <c r="R18" s="877"/>
      <c r="S18" s="877"/>
      <c r="T18" s="877"/>
      <c r="U18" s="877"/>
      <c r="V18" s="877"/>
      <c r="W18" s="877"/>
      <c r="X18" s="877"/>
      <c r="Y18" s="877"/>
      <c r="Z18" s="877"/>
      <c r="AA18" s="877"/>
      <c r="AB18" s="877"/>
      <c r="AC18" s="877"/>
    </row>
    <row r="19" spans="1:32" ht="25.5" customHeight="1" thickBot="1">
      <c r="A19" s="999"/>
      <c r="B19" s="887"/>
      <c r="C19" s="901"/>
      <c r="D19" s="887"/>
      <c r="E19" s="1003" t="s">
        <v>156</v>
      </c>
      <c r="F19" s="1004"/>
      <c r="G19" s="1004"/>
      <c r="H19" s="875"/>
      <c r="I19" s="875"/>
      <c r="J19" s="875"/>
      <c r="K19" s="887"/>
      <c r="L19" s="906"/>
      <c r="M19" s="907"/>
      <c r="N19" s="895"/>
      <c r="O19" s="877"/>
      <c r="P19" s="877"/>
      <c r="Q19" s="877"/>
      <c r="R19" s="877"/>
      <c r="S19" s="877"/>
      <c r="T19" s="877"/>
      <c r="U19" s="877"/>
      <c r="V19" s="877"/>
      <c r="W19" s="877"/>
      <c r="X19" s="877"/>
      <c r="Y19" s="877"/>
      <c r="Z19" s="877"/>
      <c r="AA19" s="877"/>
      <c r="AB19" s="877"/>
      <c r="AC19" s="877"/>
    </row>
    <row r="20" spans="1:32" ht="31.5" customHeight="1" thickBot="1">
      <c r="A20" s="999"/>
      <c r="B20" s="887"/>
      <c r="C20" s="901"/>
      <c r="D20" s="900"/>
      <c r="E20" s="881">
        <v>2016</v>
      </c>
      <c r="F20" s="882">
        <v>2015</v>
      </c>
      <c r="G20" s="883" t="s">
        <v>8</v>
      </c>
      <c r="H20" s="875"/>
      <c r="I20" s="875"/>
      <c r="J20" s="875"/>
      <c r="K20" s="887"/>
      <c r="L20" s="906"/>
      <c r="M20" s="907"/>
      <c r="N20" s="895"/>
      <c r="O20" s="877"/>
      <c r="P20" s="877"/>
      <c r="Q20" s="877"/>
      <c r="R20" s="877"/>
      <c r="S20" s="877"/>
      <c r="T20" s="877"/>
      <c r="U20" s="877"/>
      <c r="V20" s="877"/>
      <c r="W20" s="877"/>
      <c r="X20" s="877"/>
      <c r="Y20" s="877"/>
      <c r="Z20" s="877"/>
      <c r="AA20" s="877"/>
      <c r="AB20" s="877"/>
      <c r="AC20" s="877"/>
    </row>
    <row r="21" spans="1:32" ht="30.75" customHeight="1" thickBot="1">
      <c r="A21" s="999"/>
      <c r="B21" s="916"/>
      <c r="C21" s="916"/>
      <c r="D21" s="889" t="s">
        <v>150</v>
      </c>
      <c r="E21" s="917">
        <f>'REG+OCC BY CLASS FY 2015-2016'!K6</f>
        <v>0.70099999999999996</v>
      </c>
      <c r="F21" s="918">
        <f>'REG+OCC BY CLASS FY 2015-2016'!L6</f>
        <v>0.70399999999999996</v>
      </c>
      <c r="G21" s="919">
        <f>'REG+OCC BY CLASS FY 2015-2016'!M6</f>
        <v>-0.3</v>
      </c>
      <c r="H21" s="916"/>
      <c r="I21" s="875"/>
      <c r="J21" s="875"/>
      <c r="K21" s="875"/>
      <c r="L21" s="876"/>
      <c r="M21" s="877"/>
      <c r="N21" s="920"/>
      <c r="O21" s="877"/>
      <c r="P21" s="877"/>
      <c r="Q21" s="877"/>
      <c r="R21" s="877"/>
      <c r="S21" s="877"/>
      <c r="T21" s="877"/>
      <c r="U21" s="877"/>
      <c r="V21" s="877"/>
      <c r="W21" s="877"/>
      <c r="X21" s="877"/>
      <c r="Y21" s="877"/>
      <c r="Z21" s="877"/>
      <c r="AA21" s="877"/>
      <c r="AB21" s="877"/>
      <c r="AC21" s="877"/>
    </row>
    <row r="22" spans="1:32" ht="20.25" customHeight="1">
      <c r="A22" s="999"/>
      <c r="B22" s="916"/>
      <c r="C22" s="916"/>
      <c r="D22" s="896"/>
      <c r="E22" s="921"/>
      <c r="F22" s="921"/>
      <c r="G22" s="922"/>
      <c r="H22" s="916"/>
      <c r="I22" s="875"/>
      <c r="J22" s="875"/>
      <c r="K22" s="875"/>
      <c r="L22" s="876"/>
      <c r="M22" s="877"/>
      <c r="N22" s="877"/>
      <c r="O22" s="877"/>
      <c r="P22" s="877"/>
      <c r="Q22" s="877"/>
      <c r="R22" s="877"/>
      <c r="S22" s="877"/>
      <c r="T22" s="877"/>
      <c r="U22" s="877"/>
      <c r="V22" s="877"/>
      <c r="W22" s="877"/>
      <c r="X22" s="877"/>
      <c r="Y22" s="877"/>
      <c r="Z22" s="877"/>
      <c r="AA22" s="877"/>
      <c r="AB22" s="877"/>
      <c r="AC22" s="877"/>
      <c r="AD22" s="877"/>
      <c r="AE22" s="877"/>
      <c r="AF22" s="877"/>
    </row>
    <row r="23" spans="1:32" ht="25.5" customHeight="1" thickBot="1">
      <c r="A23" s="999"/>
      <c r="B23" s="916"/>
      <c r="C23" s="923"/>
      <c r="D23" s="916"/>
      <c r="E23" s="1005" t="s">
        <v>156</v>
      </c>
      <c r="F23" s="1006"/>
      <c r="G23" s="1006"/>
      <c r="H23" s="916"/>
      <c r="I23" s="875"/>
      <c r="J23" s="875"/>
      <c r="K23" s="875"/>
      <c r="L23" s="876"/>
      <c r="M23" s="877"/>
      <c r="N23" s="877"/>
      <c r="O23" s="877"/>
      <c r="P23" s="877"/>
      <c r="Q23" s="877"/>
      <c r="R23" s="877"/>
      <c r="S23" s="877"/>
      <c r="T23" s="877"/>
      <c r="U23" s="877"/>
      <c r="V23" s="877"/>
      <c r="W23" s="877"/>
      <c r="X23" s="877"/>
      <c r="Y23" s="877"/>
      <c r="Z23" s="877"/>
      <c r="AA23" s="877"/>
      <c r="AB23" s="877"/>
      <c r="AC23" s="877"/>
      <c r="AD23" s="877"/>
      <c r="AE23" s="877"/>
      <c r="AF23" s="877"/>
    </row>
    <row r="24" spans="1:32" ht="31.5" customHeight="1" thickBot="1">
      <c r="A24" s="999"/>
      <c r="B24" s="916"/>
      <c r="C24" s="924"/>
      <c r="D24" s="900"/>
      <c r="E24" s="881">
        <v>2016</v>
      </c>
      <c r="F24" s="882">
        <v>2015</v>
      </c>
      <c r="G24" s="883" t="s">
        <v>8</v>
      </c>
      <c r="H24" s="925"/>
      <c r="I24" s="926"/>
      <c r="J24" s="875"/>
      <c r="K24" s="875"/>
      <c r="L24" s="876"/>
      <c r="M24" s="877"/>
      <c r="N24" s="877"/>
      <c r="O24" s="877"/>
      <c r="P24" s="877"/>
      <c r="Q24" s="877"/>
      <c r="R24" s="877"/>
      <c r="S24" s="877"/>
      <c r="T24" s="877"/>
      <c r="U24" s="877"/>
      <c r="V24" s="877"/>
      <c r="W24" s="877"/>
      <c r="X24" s="877"/>
      <c r="Y24" s="877"/>
      <c r="Z24" s="877"/>
      <c r="AA24" s="877"/>
      <c r="AB24" s="877"/>
      <c r="AC24" s="877"/>
      <c r="AD24" s="877"/>
      <c r="AE24" s="877"/>
      <c r="AF24" s="877"/>
    </row>
    <row r="25" spans="1:32" ht="30" customHeight="1" thickBot="1">
      <c r="A25" s="999"/>
      <c r="B25" s="916"/>
      <c r="C25" s="927"/>
      <c r="D25" s="902" t="s">
        <v>157</v>
      </c>
      <c r="E25" s="903">
        <f>'REG+OCC BY CLASS FY 2015-2016'!N6</f>
        <v>3168431</v>
      </c>
      <c r="F25" s="904">
        <f>'REG+OCC BY CLASS FY 2015-2016'!O6</f>
        <v>3165154</v>
      </c>
      <c r="G25" s="905">
        <f>'REG+OCC BY CLASS FY 2015-2016'!P6</f>
        <v>1.0353366692426339E-3</v>
      </c>
      <c r="H25" s="916"/>
      <c r="I25" s="875"/>
      <c r="J25" s="875"/>
      <c r="K25" s="875"/>
      <c r="L25" s="876"/>
      <c r="M25" s="877"/>
      <c r="N25" s="877"/>
      <c r="O25" s="877"/>
      <c r="P25" s="877"/>
      <c r="Q25" s="877"/>
      <c r="R25" s="877"/>
      <c r="S25" s="877"/>
      <c r="T25" s="877"/>
      <c r="U25" s="877"/>
      <c r="V25" s="877"/>
      <c r="W25" s="877"/>
      <c r="X25" s="877"/>
      <c r="Y25" s="877"/>
      <c r="Z25" s="877"/>
      <c r="AA25" s="877"/>
      <c r="AB25" s="877"/>
      <c r="AC25" s="877"/>
      <c r="AD25" s="877"/>
      <c r="AE25" s="877"/>
      <c r="AF25" s="877"/>
    </row>
    <row r="26" spans="1:32" ht="29.4" thickBot="1">
      <c r="A26" s="999"/>
      <c r="B26" s="928"/>
      <c r="C26" s="929"/>
      <c r="D26" s="908" t="s">
        <v>158</v>
      </c>
      <c r="E26" s="909">
        <f>'REG+OCC BY CLASS FY 2015-2016'!Q6</f>
        <v>4522747</v>
      </c>
      <c r="F26" s="909">
        <f>'REG+OCC BY CLASS FY 2015-2016'!R6</f>
        <v>4493195</v>
      </c>
      <c r="G26" s="910">
        <f>'REG+OCC BY CLASS FY 2015-2016'!S6</f>
        <v>6.577057082988831E-3</v>
      </c>
      <c r="H26" s="923"/>
      <c r="I26" s="875"/>
      <c r="J26" s="875"/>
      <c r="K26" s="875"/>
      <c r="L26" s="876"/>
      <c r="M26" s="877"/>
      <c r="N26" s="877"/>
      <c r="O26" s="877"/>
      <c r="P26" s="877"/>
      <c r="Q26" s="877"/>
      <c r="R26" s="877"/>
      <c r="S26" s="877"/>
      <c r="T26" s="877"/>
      <c r="U26" s="877"/>
      <c r="V26" s="877"/>
      <c r="W26" s="877"/>
      <c r="X26" s="877"/>
      <c r="Y26" s="877"/>
      <c r="Z26" s="877"/>
      <c r="AA26" s="877"/>
      <c r="AB26" s="877"/>
      <c r="AC26" s="877"/>
      <c r="AD26" s="877"/>
      <c r="AE26" s="877"/>
      <c r="AF26" s="877"/>
    </row>
    <row r="27" spans="1:32" ht="24" customHeight="1">
      <c r="A27" s="999"/>
      <c r="B27" s="875"/>
      <c r="C27" s="930"/>
      <c r="D27" s="916"/>
      <c r="E27" s="916"/>
      <c r="F27" s="916"/>
      <c r="G27" s="916"/>
      <c r="H27" s="924"/>
      <c r="I27" s="924"/>
      <c r="J27" s="875"/>
      <c r="K27" s="875"/>
      <c r="L27" s="876"/>
      <c r="M27" s="877"/>
      <c r="N27" s="877"/>
      <c r="O27" s="877"/>
      <c r="P27" s="877"/>
      <c r="Q27" s="877"/>
      <c r="R27" s="877"/>
      <c r="S27" s="877"/>
      <c r="T27" s="877"/>
      <c r="U27" s="877"/>
      <c r="V27" s="877"/>
      <c r="W27" s="877"/>
      <c r="X27" s="877"/>
      <c r="Y27" s="877"/>
      <c r="Z27" s="877"/>
      <c r="AA27" s="877"/>
      <c r="AB27" s="877"/>
      <c r="AC27" s="877"/>
      <c r="AD27" s="877"/>
      <c r="AE27" s="877"/>
      <c r="AF27" s="877"/>
    </row>
    <row r="28" spans="1:32" ht="13.5" customHeight="1" thickBot="1">
      <c r="A28" s="999"/>
      <c r="B28" s="875"/>
      <c r="C28" s="930"/>
      <c r="D28" s="916"/>
      <c r="E28" s="1005" t="s">
        <v>156</v>
      </c>
      <c r="F28" s="1006"/>
      <c r="G28" s="1006"/>
      <c r="H28" s="916"/>
      <c r="I28" s="875"/>
      <c r="J28" s="875"/>
      <c r="K28" s="875"/>
      <c r="L28" s="876"/>
      <c r="M28" s="877"/>
      <c r="N28" s="877"/>
      <c r="O28" s="877"/>
      <c r="P28" s="877"/>
      <c r="Q28" s="877"/>
      <c r="R28" s="877"/>
      <c r="S28" s="877"/>
      <c r="T28" s="877"/>
      <c r="U28" s="877"/>
      <c r="V28" s="877"/>
      <c r="W28" s="877"/>
      <c r="X28" s="877"/>
      <c r="Y28" s="877"/>
      <c r="Z28" s="877"/>
      <c r="AA28" s="877"/>
      <c r="AB28" s="877"/>
      <c r="AC28" s="877"/>
      <c r="AD28" s="877"/>
      <c r="AE28" s="877"/>
      <c r="AF28" s="877"/>
    </row>
    <row r="29" spans="1:32" ht="30" customHeight="1" thickBot="1">
      <c r="A29" s="999"/>
      <c r="B29" s="931"/>
      <c r="C29" s="930"/>
      <c r="D29" s="900"/>
      <c r="E29" s="881">
        <v>2016</v>
      </c>
      <c r="F29" s="882">
        <v>2015</v>
      </c>
      <c r="G29" s="883" t="s">
        <v>8</v>
      </c>
      <c r="H29" s="929"/>
      <c r="I29" s="875"/>
      <c r="J29" s="875"/>
      <c r="K29" s="875"/>
      <c r="L29" s="876"/>
      <c r="M29" s="877"/>
      <c r="N29" s="877"/>
      <c r="O29" s="877"/>
      <c r="P29" s="877"/>
      <c r="Q29" s="877"/>
      <c r="R29" s="877"/>
      <c r="S29" s="877"/>
      <c r="T29" s="877"/>
      <c r="U29" s="877"/>
      <c r="V29" s="877"/>
      <c r="W29" s="877"/>
      <c r="X29" s="877"/>
      <c r="Y29" s="877"/>
      <c r="Z29" s="877"/>
      <c r="AA29" s="877"/>
      <c r="AB29" s="877"/>
      <c r="AC29" s="877"/>
      <c r="AD29" s="877"/>
      <c r="AE29" s="877"/>
      <c r="AF29" s="877"/>
    </row>
    <row r="30" spans="1:32" ht="30" customHeight="1" thickBot="1">
      <c r="A30" s="999"/>
      <c r="B30" s="931"/>
      <c r="C30" s="930"/>
      <c r="D30" s="902" t="s">
        <v>151</v>
      </c>
      <c r="E30" s="903">
        <f>'REG+OCC BY CLASS FY 2015-2016'!B6</f>
        <v>2389503</v>
      </c>
      <c r="F30" s="904">
        <f>'REG+OCC BY CLASS FY 2015-2016'!C6</f>
        <v>2335403</v>
      </c>
      <c r="G30" s="905">
        <f>'REG+OCC BY CLASS FY 2015-2016'!D6</f>
        <v>2.3165166782777961E-2</v>
      </c>
      <c r="H30" s="929"/>
      <c r="I30" s="875"/>
      <c r="J30" s="875"/>
      <c r="K30" s="875"/>
      <c r="L30" s="876"/>
      <c r="M30" s="877"/>
      <c r="N30" s="877"/>
      <c r="O30" s="920"/>
      <c r="P30" s="877"/>
      <c r="Q30" s="877"/>
      <c r="R30" s="877"/>
      <c r="S30" s="877"/>
      <c r="T30" s="877"/>
      <c r="U30" s="877"/>
      <c r="V30" s="877"/>
      <c r="W30" s="877"/>
      <c r="X30" s="877"/>
      <c r="Y30" s="877"/>
      <c r="Z30" s="877"/>
      <c r="AA30" s="877"/>
      <c r="AB30" s="877"/>
      <c r="AC30" s="877"/>
      <c r="AD30" s="877"/>
      <c r="AE30" s="877"/>
      <c r="AF30" s="877"/>
    </row>
    <row r="31" spans="1:32" ht="30" customHeight="1" thickBot="1">
      <c r="A31" s="999"/>
      <c r="B31" s="931"/>
      <c r="C31" s="930"/>
      <c r="D31" s="908" t="s">
        <v>152</v>
      </c>
      <c r="E31" s="909">
        <f>'REG+OCC BY CLASS FY 2015-2016'!E6</f>
        <v>1642575</v>
      </c>
      <c r="F31" s="909">
        <f>'REG+OCC BY CLASS FY 2015-2016'!F6</f>
        <v>1588443</v>
      </c>
      <c r="G31" s="910">
        <f>'REG+OCC BY CLASS FY 2015-2016'!G6</f>
        <v>3.4078654380421583E-2</v>
      </c>
      <c r="H31" s="929"/>
      <c r="I31" s="875"/>
      <c r="J31" s="875"/>
      <c r="K31" s="875"/>
      <c r="L31" s="876"/>
      <c r="M31" s="877"/>
      <c r="N31" s="877"/>
      <c r="O31" s="877"/>
      <c r="P31" s="877"/>
      <c r="Q31" s="877"/>
      <c r="R31" s="877"/>
      <c r="S31" s="877"/>
      <c r="T31" s="877"/>
      <c r="U31" s="877"/>
      <c r="V31" s="877"/>
      <c r="W31" s="877"/>
      <c r="X31" s="877"/>
      <c r="Y31" s="877"/>
      <c r="Z31" s="877"/>
      <c r="AA31" s="877"/>
      <c r="AB31" s="877"/>
      <c r="AC31" s="877"/>
      <c r="AD31" s="877"/>
      <c r="AE31" s="877"/>
      <c r="AF31" s="877"/>
    </row>
    <row r="32" spans="1:32" ht="30" customHeight="1" thickBot="1">
      <c r="A32" s="999"/>
      <c r="B32" s="931"/>
      <c r="C32" s="930"/>
      <c r="D32" s="908" t="s">
        <v>153</v>
      </c>
      <c r="E32" s="909">
        <f>'REG+OCC BY CLASS FY 2015-2016'!H6</f>
        <v>746928</v>
      </c>
      <c r="F32" s="909">
        <f>'REG+OCC BY CLASS FY 2015-2016'!I6</f>
        <v>746960</v>
      </c>
      <c r="G32" s="910">
        <f>'REG+OCC BY CLASS FY 2015-2016'!J6</f>
        <v>-4.2840312734282958E-5</v>
      </c>
      <c r="H32" s="929"/>
      <c r="I32" s="875"/>
      <c r="J32" s="875"/>
      <c r="K32" s="875"/>
      <c r="L32" s="876"/>
      <c r="M32" s="877"/>
      <c r="N32" s="877"/>
      <c r="O32" s="877"/>
      <c r="P32" s="877"/>
      <c r="Q32" s="877"/>
      <c r="R32" s="877"/>
      <c r="S32" s="877"/>
      <c r="T32" s="877"/>
      <c r="U32" s="877"/>
      <c r="V32" s="877"/>
      <c r="W32" s="877"/>
      <c r="X32" s="877"/>
      <c r="Y32" s="877"/>
      <c r="Z32" s="877"/>
      <c r="AA32" s="877"/>
      <c r="AB32" s="877"/>
      <c r="AC32" s="877"/>
      <c r="AD32" s="877"/>
      <c r="AE32" s="877"/>
      <c r="AF32" s="877"/>
    </row>
    <row r="33" spans="1:32" ht="15" customHeight="1">
      <c r="A33" s="999"/>
      <c r="B33" s="931"/>
      <c r="C33" s="930"/>
      <c r="D33" s="930"/>
      <c r="E33" s="930"/>
      <c r="F33" s="930"/>
      <c r="G33" s="930"/>
      <c r="H33" s="929"/>
      <c r="I33" s="875"/>
      <c r="J33" s="875"/>
      <c r="K33" s="875"/>
      <c r="L33" s="876"/>
      <c r="M33" s="877"/>
      <c r="N33" s="932"/>
      <c r="O33" s="877"/>
      <c r="P33" s="877"/>
      <c r="Q33" s="877"/>
      <c r="R33" s="877"/>
      <c r="S33" s="877"/>
      <c r="T33" s="877"/>
      <c r="U33" s="877"/>
      <c r="V33" s="877"/>
      <c r="W33" s="877"/>
      <c r="X33" s="877"/>
      <c r="Y33" s="877"/>
      <c r="Z33" s="877"/>
      <c r="AA33" s="877"/>
      <c r="AB33" s="877"/>
      <c r="AC33" s="877"/>
      <c r="AD33" s="877"/>
      <c r="AE33" s="877"/>
      <c r="AF33" s="877"/>
    </row>
    <row r="34" spans="1:32" ht="15" customHeight="1">
      <c r="A34" s="999"/>
      <c r="B34" s="931"/>
      <c r="C34" s="1007" t="s">
        <v>201</v>
      </c>
      <c r="D34" s="1007"/>
      <c r="E34" s="1007"/>
      <c r="F34" s="1007"/>
      <c r="G34" s="1007"/>
      <c r="H34" s="929"/>
      <c r="I34" s="875"/>
      <c r="J34" s="875"/>
      <c r="K34" s="875"/>
      <c r="L34" s="876"/>
      <c r="M34" s="877"/>
      <c r="N34" s="877"/>
      <c r="O34" s="877"/>
      <c r="P34" s="877"/>
      <c r="Q34" s="877"/>
      <c r="R34" s="877"/>
      <c r="S34" s="877"/>
      <c r="T34" s="877"/>
      <c r="U34" s="877"/>
      <c r="V34" s="877"/>
      <c r="W34" s="877"/>
      <c r="X34" s="877"/>
      <c r="Y34" s="877"/>
      <c r="Z34" s="877"/>
      <c r="AA34" s="877"/>
      <c r="AB34" s="877"/>
      <c r="AC34" s="877"/>
      <c r="AD34" s="877"/>
      <c r="AE34" s="877"/>
      <c r="AF34" s="877"/>
    </row>
    <row r="35" spans="1:32" ht="15" customHeight="1">
      <c r="A35" s="999"/>
      <c r="B35" s="931"/>
      <c r="C35" s="1007"/>
      <c r="D35" s="1007"/>
      <c r="E35" s="1007"/>
      <c r="F35" s="1007"/>
      <c r="G35" s="1007"/>
      <c r="H35" s="929"/>
      <c r="I35" s="875"/>
      <c r="J35" s="875"/>
      <c r="K35" s="875"/>
      <c r="L35" s="876"/>
      <c r="M35" s="877"/>
      <c r="N35" s="920"/>
      <c r="O35" s="877"/>
      <c r="P35" s="877"/>
      <c r="Q35" s="877"/>
      <c r="R35" s="877"/>
      <c r="S35" s="877"/>
      <c r="T35" s="877"/>
      <c r="U35" s="877"/>
      <c r="V35" s="877"/>
      <c r="W35" s="877"/>
      <c r="X35" s="877"/>
      <c r="Y35" s="877"/>
      <c r="Z35" s="877"/>
      <c r="AA35" s="877"/>
      <c r="AB35" s="877"/>
      <c r="AC35" s="877"/>
      <c r="AD35" s="877"/>
      <c r="AE35" s="877"/>
      <c r="AF35" s="877"/>
    </row>
    <row r="36" spans="1:32" ht="14.25" customHeight="1">
      <c r="A36" s="999"/>
      <c r="B36" s="931"/>
      <c r="C36" s="1007" t="s">
        <v>159</v>
      </c>
      <c r="D36" s="1007"/>
      <c r="E36" s="1007"/>
      <c r="F36" s="1007"/>
      <c r="G36" s="1007"/>
      <c r="H36" s="929"/>
      <c r="I36" s="875"/>
      <c r="J36" s="875"/>
      <c r="K36" s="875"/>
      <c r="L36" s="876"/>
      <c r="M36" s="877"/>
      <c r="N36" s="877"/>
      <c r="O36" s="877"/>
      <c r="P36" s="877"/>
      <c r="Q36" s="877"/>
      <c r="R36" s="877"/>
      <c r="S36" s="877"/>
      <c r="T36" s="877"/>
      <c r="U36" s="877"/>
      <c r="V36" s="877"/>
      <c r="W36" s="877"/>
      <c r="X36" s="877"/>
      <c r="Y36" s="877"/>
      <c r="Z36" s="877"/>
      <c r="AA36" s="877"/>
      <c r="AB36" s="877"/>
      <c r="AC36" s="877"/>
      <c r="AD36" s="877"/>
      <c r="AE36" s="877"/>
      <c r="AF36" s="877"/>
    </row>
    <row r="37" spans="1:32" ht="12.75" customHeight="1" thickBot="1">
      <c r="A37" s="933"/>
      <c r="B37" s="931"/>
      <c r="C37" s="988" t="s">
        <v>160</v>
      </c>
      <c r="D37" s="988"/>
      <c r="E37" s="988"/>
      <c r="F37" s="988"/>
      <c r="G37" s="988"/>
      <c r="H37" s="929"/>
      <c r="I37" s="875"/>
      <c r="J37" s="875"/>
      <c r="K37" s="875"/>
      <c r="L37" s="876"/>
      <c r="M37" s="877"/>
      <c r="N37" s="920"/>
      <c r="O37" s="877"/>
      <c r="P37" s="877"/>
      <c r="Q37" s="877"/>
      <c r="R37" s="877"/>
      <c r="S37" s="877"/>
      <c r="T37" s="877"/>
      <c r="U37" s="877"/>
      <c r="V37" s="877"/>
      <c r="W37" s="877"/>
      <c r="X37" s="877"/>
      <c r="Y37" s="877"/>
      <c r="Z37" s="877"/>
      <c r="AA37" s="877"/>
      <c r="AB37" s="877"/>
      <c r="AC37" s="877"/>
      <c r="AD37" s="877"/>
      <c r="AE37" s="877"/>
      <c r="AF37" s="877"/>
    </row>
    <row r="38" spans="1:32" ht="12.75" customHeight="1" thickTop="1">
      <c r="A38" s="933"/>
      <c r="B38" s="931"/>
      <c r="C38" s="989" t="s">
        <v>202</v>
      </c>
      <c r="D38" s="990"/>
      <c r="E38" s="990"/>
      <c r="F38" s="990"/>
      <c r="G38" s="991"/>
      <c r="H38" s="929"/>
      <c r="I38" s="875"/>
      <c r="J38" s="875"/>
      <c r="K38" s="875"/>
      <c r="L38" s="876"/>
      <c r="M38" s="877"/>
      <c r="N38" s="877"/>
      <c r="O38" s="877"/>
      <c r="P38" s="877"/>
      <c r="Q38" s="877"/>
      <c r="R38" s="877"/>
      <c r="S38" s="877"/>
      <c r="T38" s="877"/>
      <c r="U38" s="877"/>
      <c r="V38" s="877"/>
      <c r="W38" s="877"/>
      <c r="X38" s="877"/>
      <c r="Y38" s="877"/>
      <c r="Z38" s="877"/>
      <c r="AA38" s="877"/>
      <c r="AB38" s="877"/>
      <c r="AC38" s="877"/>
      <c r="AD38" s="877"/>
      <c r="AE38" s="877"/>
      <c r="AF38" s="877"/>
    </row>
    <row r="39" spans="1:32" ht="12.75" customHeight="1">
      <c r="A39" s="933"/>
      <c r="B39" s="931"/>
      <c r="C39" s="992"/>
      <c r="D39" s="993"/>
      <c r="E39" s="993"/>
      <c r="F39" s="993"/>
      <c r="G39" s="994"/>
      <c r="H39" s="929"/>
      <c r="I39" s="875"/>
      <c r="J39" s="875"/>
      <c r="K39" s="875"/>
      <c r="L39" s="876"/>
      <c r="M39" s="877"/>
      <c r="N39" s="877"/>
      <c r="O39" s="877"/>
      <c r="P39" s="877"/>
      <c r="Q39" s="877"/>
      <c r="R39" s="877"/>
      <c r="S39" s="877"/>
      <c r="T39" s="877"/>
      <c r="U39" s="877"/>
      <c r="V39" s="877"/>
      <c r="W39" s="877"/>
      <c r="X39" s="877"/>
      <c r="Y39" s="877"/>
      <c r="Z39" s="877"/>
      <c r="AA39" s="877"/>
      <c r="AB39" s="877"/>
      <c r="AC39" s="877"/>
      <c r="AD39" s="877"/>
      <c r="AE39" s="877"/>
      <c r="AF39" s="877"/>
    </row>
    <row r="40" spans="1:32" ht="12.75" customHeight="1">
      <c r="A40" s="934"/>
      <c r="B40" s="931"/>
      <c r="C40" s="992"/>
      <c r="D40" s="993"/>
      <c r="E40" s="993"/>
      <c r="F40" s="993"/>
      <c r="G40" s="994"/>
      <c r="H40" s="929"/>
      <c r="I40" s="875"/>
      <c r="J40" s="875"/>
      <c r="K40" s="875"/>
      <c r="L40" s="876"/>
      <c r="M40" s="877"/>
      <c r="N40" s="877"/>
      <c r="O40" s="877"/>
      <c r="P40" s="877"/>
      <c r="Q40" s="877"/>
      <c r="R40" s="877"/>
      <c r="S40" s="877"/>
      <c r="T40" s="877"/>
      <c r="U40" s="877"/>
      <c r="V40" s="877"/>
      <c r="W40" s="877"/>
      <c r="X40" s="877"/>
      <c r="Y40" s="877"/>
      <c r="Z40" s="877"/>
      <c r="AA40" s="877"/>
      <c r="AB40" s="877"/>
      <c r="AC40" s="877"/>
      <c r="AD40" s="877"/>
      <c r="AE40" s="877"/>
      <c r="AF40" s="877"/>
    </row>
    <row r="41" spans="1:32" s="936" customFormat="1" ht="12.75" customHeight="1">
      <c r="A41" s="934"/>
      <c r="B41" s="931"/>
      <c r="C41" s="992"/>
      <c r="D41" s="993"/>
      <c r="E41" s="993"/>
      <c r="F41" s="993"/>
      <c r="G41" s="994"/>
      <c r="H41" s="929"/>
      <c r="I41" s="875"/>
      <c r="J41" s="875"/>
      <c r="K41" s="875"/>
      <c r="L41" s="876"/>
      <c r="M41" s="935"/>
      <c r="N41" s="935"/>
      <c r="O41" s="935"/>
      <c r="P41" s="935"/>
      <c r="Q41" s="935"/>
      <c r="R41" s="935"/>
      <c r="S41" s="935"/>
      <c r="T41" s="935"/>
      <c r="U41" s="935"/>
      <c r="V41" s="935"/>
      <c r="W41" s="935"/>
      <c r="X41" s="935"/>
      <c r="Y41" s="935"/>
      <c r="Z41" s="935"/>
      <c r="AA41" s="935"/>
      <c r="AB41" s="935"/>
      <c r="AC41" s="935"/>
      <c r="AD41" s="935"/>
      <c r="AE41" s="935"/>
      <c r="AF41" s="935"/>
    </row>
    <row r="42" spans="1:32" s="936" customFormat="1" ht="12.75" customHeight="1">
      <c r="A42" s="934"/>
      <c r="B42" s="931"/>
      <c r="C42" s="992"/>
      <c r="D42" s="993"/>
      <c r="E42" s="993"/>
      <c r="F42" s="993"/>
      <c r="G42" s="994"/>
      <c r="H42" s="929"/>
      <c r="I42" s="875"/>
      <c r="J42" s="875"/>
      <c r="K42" s="875"/>
      <c r="L42" s="876"/>
      <c r="M42" s="935"/>
      <c r="N42" s="935"/>
      <c r="O42" s="935"/>
      <c r="P42" s="935"/>
      <c r="Q42" s="935"/>
      <c r="R42" s="935"/>
      <c r="S42" s="935"/>
      <c r="T42" s="935"/>
      <c r="U42" s="935"/>
      <c r="V42" s="935"/>
      <c r="W42" s="935"/>
      <c r="X42" s="935"/>
      <c r="Y42" s="935"/>
      <c r="Z42" s="935"/>
      <c r="AA42" s="935"/>
      <c r="AB42" s="935"/>
      <c r="AC42" s="935"/>
      <c r="AD42" s="935"/>
      <c r="AE42" s="935"/>
      <c r="AF42" s="935"/>
    </row>
    <row r="43" spans="1:32" s="936" customFormat="1" ht="12.75" customHeight="1">
      <c r="A43" s="934"/>
      <c r="B43" s="931"/>
      <c r="C43" s="992"/>
      <c r="D43" s="993"/>
      <c r="E43" s="993"/>
      <c r="F43" s="993"/>
      <c r="G43" s="994"/>
      <c r="H43" s="929"/>
      <c r="I43" s="875"/>
      <c r="J43" s="875"/>
      <c r="K43" s="875"/>
      <c r="L43" s="876"/>
      <c r="M43" s="935"/>
      <c r="N43" s="937"/>
      <c r="O43" s="935"/>
      <c r="P43" s="935"/>
      <c r="Q43" s="935"/>
      <c r="R43" s="935"/>
      <c r="S43" s="935"/>
      <c r="T43" s="935"/>
      <c r="U43" s="935"/>
      <c r="V43" s="935"/>
      <c r="W43" s="935"/>
      <c r="X43" s="935"/>
      <c r="Y43" s="935"/>
      <c r="Z43" s="935"/>
      <c r="AA43" s="935"/>
      <c r="AB43" s="935"/>
      <c r="AC43" s="935"/>
      <c r="AD43" s="935"/>
      <c r="AE43" s="935"/>
      <c r="AF43" s="935"/>
    </row>
    <row r="44" spans="1:32" s="936" customFormat="1" ht="12.75" customHeight="1">
      <c r="A44" s="934"/>
      <c r="B44" s="931"/>
      <c r="C44" s="992"/>
      <c r="D44" s="993"/>
      <c r="E44" s="993"/>
      <c r="F44" s="993"/>
      <c r="G44" s="994"/>
      <c r="H44" s="929"/>
      <c r="I44" s="875"/>
      <c r="J44" s="875"/>
      <c r="K44" s="875"/>
      <c r="L44" s="876"/>
      <c r="M44" s="935"/>
      <c r="N44" s="935"/>
      <c r="O44" s="935"/>
      <c r="P44" s="935"/>
      <c r="Q44" s="935"/>
      <c r="R44" s="935"/>
      <c r="S44" s="935"/>
      <c r="T44" s="935"/>
      <c r="U44" s="935"/>
      <c r="V44" s="935"/>
      <c r="W44" s="935"/>
      <c r="X44" s="935"/>
      <c r="Y44" s="935"/>
      <c r="Z44" s="935"/>
      <c r="AA44" s="935"/>
      <c r="AB44" s="935"/>
      <c r="AC44" s="935"/>
      <c r="AD44" s="935"/>
      <c r="AE44" s="935"/>
      <c r="AF44" s="935"/>
    </row>
    <row r="45" spans="1:32" s="936" customFormat="1" ht="12.75" customHeight="1">
      <c r="A45" s="934"/>
      <c r="B45" s="931"/>
      <c r="C45" s="992"/>
      <c r="D45" s="993"/>
      <c r="E45" s="993"/>
      <c r="F45" s="993"/>
      <c r="G45" s="994"/>
      <c r="H45" s="929"/>
      <c r="I45" s="875"/>
      <c r="J45" s="875"/>
      <c r="K45" s="875"/>
      <c r="L45" s="876"/>
      <c r="M45" s="935"/>
      <c r="N45" s="935"/>
      <c r="O45" s="935"/>
      <c r="P45" s="935"/>
      <c r="Q45" s="935"/>
      <c r="R45" s="935"/>
      <c r="S45" s="935"/>
      <c r="T45" s="935"/>
      <c r="U45" s="935"/>
      <c r="V45" s="935"/>
      <c r="W45" s="935"/>
      <c r="X45" s="935"/>
      <c r="Y45" s="935"/>
      <c r="Z45" s="935"/>
      <c r="AA45" s="935"/>
      <c r="AB45" s="935"/>
      <c r="AC45" s="935"/>
      <c r="AD45" s="935"/>
      <c r="AE45" s="935"/>
      <c r="AF45" s="935"/>
    </row>
    <row r="46" spans="1:32" ht="12.75" customHeight="1">
      <c r="A46" s="934"/>
      <c r="B46" s="931"/>
      <c r="C46" s="992"/>
      <c r="D46" s="993"/>
      <c r="E46" s="993"/>
      <c r="F46" s="993"/>
      <c r="G46" s="994"/>
      <c r="H46" s="929"/>
      <c r="I46" s="875"/>
      <c r="J46" s="875"/>
      <c r="K46" s="875"/>
      <c r="L46" s="876"/>
      <c r="M46" s="877"/>
      <c r="N46" s="877"/>
      <c r="O46" s="877"/>
      <c r="P46" s="877"/>
      <c r="Q46" s="877"/>
      <c r="R46" s="877"/>
      <c r="S46" s="877"/>
      <c r="T46" s="877"/>
      <c r="U46" s="877"/>
      <c r="V46" s="877"/>
      <c r="W46" s="877"/>
      <c r="X46" s="877"/>
      <c r="Y46" s="877"/>
      <c r="Z46" s="877"/>
      <c r="AA46" s="877"/>
      <c r="AB46" s="877"/>
      <c r="AC46" s="877"/>
      <c r="AD46" s="877"/>
      <c r="AE46" s="877"/>
      <c r="AF46" s="877"/>
    </row>
    <row r="47" spans="1:32" ht="12.75" customHeight="1">
      <c r="A47" s="934"/>
      <c r="B47" s="931"/>
      <c r="C47" s="992"/>
      <c r="D47" s="993"/>
      <c r="E47" s="993"/>
      <c r="F47" s="993"/>
      <c r="G47" s="994"/>
      <c r="H47" s="929"/>
      <c r="I47" s="875"/>
      <c r="J47" s="875"/>
      <c r="K47" s="875"/>
      <c r="L47" s="876"/>
      <c r="M47" s="877"/>
      <c r="N47" s="920"/>
      <c r="O47" s="877"/>
      <c r="P47" s="877"/>
      <c r="Q47" s="877"/>
      <c r="R47" s="877"/>
      <c r="S47" s="877"/>
      <c r="T47" s="877"/>
      <c r="U47" s="877"/>
      <c r="V47" s="877"/>
      <c r="W47" s="877"/>
      <c r="X47" s="877"/>
      <c r="Y47" s="877"/>
      <c r="Z47" s="877"/>
      <c r="AA47" s="877"/>
      <c r="AB47" s="877"/>
      <c r="AC47" s="877"/>
      <c r="AD47" s="877"/>
      <c r="AE47" s="877"/>
      <c r="AF47" s="877"/>
    </row>
    <row r="48" spans="1:32" ht="12.75" customHeight="1">
      <c r="A48" s="934"/>
      <c r="B48" s="931"/>
      <c r="C48" s="992"/>
      <c r="D48" s="993"/>
      <c r="E48" s="993"/>
      <c r="F48" s="993"/>
      <c r="G48" s="994"/>
      <c r="H48" s="929"/>
      <c r="I48" s="875"/>
      <c r="J48" s="875"/>
      <c r="K48" s="875"/>
      <c r="L48" s="876"/>
      <c r="M48" s="877"/>
      <c r="N48" s="877"/>
      <c r="O48" s="877"/>
      <c r="P48" s="877"/>
      <c r="Q48" s="877"/>
      <c r="R48" s="877"/>
      <c r="S48" s="877"/>
      <c r="T48" s="877"/>
      <c r="U48" s="877"/>
      <c r="V48" s="877"/>
      <c r="W48" s="877"/>
      <c r="X48" s="877"/>
      <c r="Y48" s="877"/>
      <c r="Z48" s="877"/>
      <c r="AA48" s="877"/>
      <c r="AB48" s="877"/>
      <c r="AC48" s="877"/>
      <c r="AD48" s="877"/>
      <c r="AE48" s="877"/>
      <c r="AF48" s="877"/>
    </row>
    <row r="49" spans="1:32" ht="12.75" customHeight="1">
      <c r="A49" s="934"/>
      <c r="B49" s="931"/>
      <c r="C49" s="992"/>
      <c r="D49" s="993"/>
      <c r="E49" s="993"/>
      <c r="F49" s="993"/>
      <c r="G49" s="994"/>
      <c r="H49" s="929"/>
      <c r="I49" s="875"/>
      <c r="J49" s="875"/>
      <c r="K49" s="875"/>
      <c r="L49" s="876"/>
      <c r="M49" s="877"/>
      <c r="N49" s="877"/>
      <c r="O49" s="877"/>
      <c r="P49" s="877"/>
      <c r="Q49" s="877"/>
      <c r="R49" s="877"/>
      <c r="S49" s="877"/>
      <c r="T49" s="877"/>
      <c r="U49" s="877"/>
      <c r="V49" s="877"/>
      <c r="W49" s="877"/>
      <c r="X49" s="877"/>
      <c r="Y49" s="877"/>
      <c r="Z49" s="877"/>
      <c r="AA49" s="877"/>
      <c r="AB49" s="877"/>
      <c r="AC49" s="877"/>
      <c r="AD49" s="877"/>
      <c r="AE49" s="877"/>
      <c r="AF49" s="877"/>
    </row>
    <row r="50" spans="1:32" ht="12.75" customHeight="1">
      <c r="A50" s="934"/>
      <c r="B50" s="931"/>
      <c r="C50" s="992"/>
      <c r="D50" s="993"/>
      <c r="E50" s="993"/>
      <c r="F50" s="993"/>
      <c r="G50" s="994"/>
      <c r="H50" s="929"/>
      <c r="I50" s="875"/>
      <c r="J50" s="875"/>
      <c r="K50" s="875"/>
      <c r="L50" s="876"/>
      <c r="M50" s="877"/>
      <c r="N50" s="877"/>
      <c r="O50" s="877"/>
      <c r="P50" s="877"/>
      <c r="Q50" s="877"/>
      <c r="R50" s="877"/>
      <c r="S50" s="877"/>
      <c r="T50" s="877"/>
      <c r="U50" s="877"/>
      <c r="V50" s="877"/>
      <c r="W50" s="877"/>
      <c r="X50" s="877"/>
      <c r="Y50" s="877"/>
      <c r="Z50" s="877"/>
      <c r="AA50" s="877"/>
      <c r="AB50" s="877"/>
      <c r="AC50" s="877"/>
      <c r="AD50" s="877"/>
      <c r="AE50" s="877"/>
      <c r="AF50" s="877"/>
    </row>
    <row r="51" spans="1:32" ht="12.75" customHeight="1">
      <c r="A51" s="934"/>
      <c r="B51" s="931"/>
      <c r="C51" s="992"/>
      <c r="D51" s="993"/>
      <c r="E51" s="993"/>
      <c r="F51" s="993"/>
      <c r="G51" s="994"/>
      <c r="H51" s="929"/>
      <c r="I51" s="875"/>
      <c r="J51" s="875"/>
      <c r="K51" s="875"/>
      <c r="L51" s="876"/>
      <c r="M51" s="877"/>
      <c r="N51" s="877"/>
      <c r="O51" s="877"/>
      <c r="P51" s="877"/>
      <c r="Q51" s="877"/>
      <c r="R51" s="877"/>
      <c r="S51" s="877"/>
      <c r="T51" s="877"/>
      <c r="U51" s="877"/>
      <c r="V51" s="877"/>
      <c r="W51" s="877"/>
      <c r="X51" s="877"/>
      <c r="Y51" s="877"/>
      <c r="Z51" s="877"/>
      <c r="AA51" s="877"/>
      <c r="AB51" s="877"/>
      <c r="AC51" s="877"/>
      <c r="AD51" s="877"/>
      <c r="AE51" s="877"/>
      <c r="AF51" s="877"/>
    </row>
    <row r="52" spans="1:32" ht="12.75" customHeight="1">
      <c r="A52" s="934"/>
      <c r="B52" s="930"/>
      <c r="C52" s="992"/>
      <c r="D52" s="993"/>
      <c r="E52" s="993"/>
      <c r="F52" s="993"/>
      <c r="G52" s="994"/>
      <c r="H52" s="930"/>
      <c r="I52" s="875"/>
      <c r="J52" s="875"/>
      <c r="K52" s="875"/>
      <c r="L52" s="876"/>
      <c r="M52" s="877"/>
      <c r="N52" s="877"/>
      <c r="O52" s="877"/>
      <c r="P52" s="877"/>
      <c r="Q52" s="877"/>
      <c r="R52" s="877"/>
      <c r="S52" s="877"/>
      <c r="T52" s="877"/>
      <c r="U52" s="877"/>
      <c r="V52" s="877"/>
      <c r="W52" s="877"/>
      <c r="X52" s="877"/>
      <c r="Y52" s="877"/>
      <c r="Z52" s="877"/>
      <c r="AA52" s="877"/>
      <c r="AB52" s="877"/>
      <c r="AC52" s="877"/>
      <c r="AD52" s="877"/>
      <c r="AE52" s="877"/>
      <c r="AF52" s="877"/>
    </row>
    <row r="53" spans="1:32" ht="12.75" customHeight="1">
      <c r="A53" s="934"/>
      <c r="B53" s="930"/>
      <c r="C53" s="992"/>
      <c r="D53" s="993"/>
      <c r="E53" s="993"/>
      <c r="F53" s="993"/>
      <c r="G53" s="994"/>
      <c r="H53" s="930"/>
      <c r="I53" s="875"/>
      <c r="J53" s="875"/>
      <c r="K53" s="875"/>
      <c r="L53" s="876"/>
      <c r="M53" s="877"/>
      <c r="N53" s="877"/>
      <c r="O53" s="877"/>
      <c r="P53" s="877"/>
      <c r="Q53" s="877"/>
      <c r="R53" s="877"/>
      <c r="S53" s="877"/>
      <c r="T53" s="877"/>
      <c r="U53" s="877"/>
      <c r="V53" s="877"/>
      <c r="W53" s="877"/>
      <c r="X53" s="877"/>
      <c r="Y53" s="877"/>
      <c r="Z53" s="877"/>
      <c r="AA53" s="877"/>
      <c r="AB53" s="877"/>
      <c r="AC53" s="877"/>
      <c r="AD53" s="877"/>
      <c r="AE53" s="877"/>
      <c r="AF53" s="877"/>
    </row>
    <row r="54" spans="1:32" ht="12.75" customHeight="1">
      <c r="A54" s="934"/>
      <c r="B54" s="930"/>
      <c r="C54" s="992"/>
      <c r="D54" s="993"/>
      <c r="E54" s="993"/>
      <c r="F54" s="993"/>
      <c r="G54" s="994"/>
      <c r="H54" s="930"/>
      <c r="I54" s="875"/>
      <c r="J54" s="875"/>
      <c r="K54" s="875"/>
      <c r="L54" s="876"/>
      <c r="M54" s="877"/>
      <c r="N54" s="877"/>
      <c r="O54" s="877"/>
      <c r="P54" s="877"/>
      <c r="Q54" s="877"/>
      <c r="R54" s="877"/>
      <c r="S54" s="877"/>
      <c r="T54" s="877"/>
      <c r="U54" s="877"/>
      <c r="V54" s="877"/>
      <c r="W54" s="877"/>
      <c r="X54" s="877"/>
      <c r="Y54" s="877"/>
      <c r="Z54" s="877"/>
      <c r="AA54" s="877"/>
      <c r="AB54" s="877"/>
      <c r="AC54" s="877"/>
      <c r="AD54" s="877"/>
      <c r="AE54" s="877"/>
      <c r="AF54" s="877"/>
    </row>
    <row r="55" spans="1:32" ht="12.75" customHeight="1">
      <c r="A55" s="934"/>
      <c r="B55" s="930"/>
      <c r="C55" s="992"/>
      <c r="D55" s="993"/>
      <c r="E55" s="993"/>
      <c r="F55" s="993"/>
      <c r="G55" s="994"/>
      <c r="H55" s="930"/>
      <c r="I55" s="875"/>
      <c r="J55" s="875"/>
      <c r="K55" s="875"/>
      <c r="L55" s="876"/>
      <c r="M55" s="877"/>
      <c r="N55" s="877"/>
      <c r="O55" s="877"/>
      <c r="P55" s="877"/>
      <c r="Q55" s="877"/>
      <c r="R55" s="877"/>
      <c r="S55" s="877"/>
      <c r="T55" s="877"/>
      <c r="U55" s="877"/>
      <c r="V55" s="877"/>
      <c r="W55" s="877"/>
      <c r="X55" s="877"/>
      <c r="Y55" s="877"/>
      <c r="Z55" s="877"/>
      <c r="AA55" s="877"/>
      <c r="AB55" s="877"/>
      <c r="AC55" s="877"/>
      <c r="AD55" s="877"/>
      <c r="AE55" s="877"/>
      <c r="AF55" s="877"/>
    </row>
    <row r="56" spans="1:32" ht="12.75" customHeight="1">
      <c r="A56" s="934"/>
      <c r="B56" s="930"/>
      <c r="C56" s="992"/>
      <c r="D56" s="993"/>
      <c r="E56" s="993"/>
      <c r="F56" s="993"/>
      <c r="G56" s="994"/>
      <c r="H56" s="916"/>
      <c r="I56" s="875"/>
      <c r="J56" s="875"/>
      <c r="K56" s="875"/>
      <c r="L56" s="876"/>
      <c r="M56" s="877"/>
      <c r="N56" s="877"/>
      <c r="O56" s="877"/>
      <c r="P56" s="877"/>
      <c r="Q56" s="877"/>
      <c r="R56" s="877"/>
      <c r="S56" s="877"/>
      <c r="T56" s="877"/>
      <c r="U56" s="877"/>
      <c r="V56" s="877"/>
      <c r="W56" s="877"/>
      <c r="X56" s="877"/>
      <c r="Y56" s="877"/>
      <c r="Z56" s="877"/>
      <c r="AA56" s="877"/>
      <c r="AB56" s="877"/>
      <c r="AC56" s="877"/>
      <c r="AD56" s="877"/>
      <c r="AE56" s="877"/>
      <c r="AF56" s="877"/>
    </row>
    <row r="57" spans="1:32" ht="12.75" customHeight="1">
      <c r="A57" s="934"/>
      <c r="B57" s="930"/>
      <c r="C57" s="992"/>
      <c r="D57" s="993"/>
      <c r="E57" s="993"/>
      <c r="F57" s="993"/>
      <c r="G57" s="994"/>
      <c r="H57" s="938"/>
      <c r="I57" s="875"/>
      <c r="J57" s="875"/>
      <c r="K57" s="875"/>
      <c r="L57" s="876"/>
      <c r="M57" s="877"/>
      <c r="N57" s="877"/>
      <c r="O57" s="877"/>
      <c r="P57" s="877"/>
      <c r="Q57" s="877"/>
      <c r="R57" s="877"/>
      <c r="S57" s="877"/>
      <c r="T57" s="877"/>
      <c r="U57" s="877"/>
      <c r="V57" s="877"/>
      <c r="W57" s="877"/>
      <c r="X57" s="877"/>
      <c r="Y57" s="877"/>
      <c r="Z57" s="877"/>
      <c r="AA57" s="877"/>
      <c r="AB57" s="877"/>
      <c r="AC57" s="877"/>
      <c r="AD57" s="877"/>
      <c r="AE57" s="877"/>
      <c r="AF57" s="877"/>
    </row>
    <row r="58" spans="1:32" ht="12.75" customHeight="1">
      <c r="A58" s="934"/>
      <c r="B58" s="930"/>
      <c r="C58" s="992"/>
      <c r="D58" s="993"/>
      <c r="E58" s="993"/>
      <c r="F58" s="993"/>
      <c r="G58" s="994"/>
      <c r="H58" s="916"/>
      <c r="I58" s="875"/>
      <c r="J58" s="875"/>
      <c r="K58" s="875"/>
      <c r="L58" s="876"/>
      <c r="M58" s="877"/>
      <c r="N58" s="877"/>
      <c r="O58" s="877"/>
      <c r="P58" s="877"/>
      <c r="Q58" s="877"/>
      <c r="R58" s="877"/>
      <c r="S58" s="877"/>
      <c r="T58" s="877"/>
      <c r="U58" s="877"/>
      <c r="V58" s="877"/>
      <c r="W58" s="877"/>
      <c r="X58" s="877"/>
      <c r="Y58" s="877"/>
      <c r="Z58" s="877"/>
      <c r="AA58" s="877"/>
      <c r="AB58" s="877"/>
      <c r="AC58" s="877"/>
      <c r="AD58" s="877"/>
      <c r="AE58" s="877"/>
      <c r="AF58" s="877"/>
    </row>
    <row r="59" spans="1:32" ht="12.75" customHeight="1" thickBot="1">
      <c r="A59" s="934"/>
      <c r="B59" s="930"/>
      <c r="C59" s="995"/>
      <c r="D59" s="996"/>
      <c r="E59" s="996"/>
      <c r="F59" s="996"/>
      <c r="G59" s="997"/>
      <c r="H59" s="930"/>
      <c r="I59" s="875"/>
      <c r="J59" s="875"/>
      <c r="K59" s="875"/>
      <c r="L59" s="876"/>
      <c r="M59" s="877"/>
      <c r="N59" s="877"/>
      <c r="O59" s="877"/>
      <c r="P59" s="877"/>
      <c r="Q59" s="877"/>
      <c r="R59" s="877"/>
      <c r="S59" s="877"/>
      <c r="T59" s="877"/>
      <c r="U59" s="877"/>
      <c r="V59" s="877"/>
      <c r="W59" s="877"/>
      <c r="X59" s="877"/>
      <c r="Y59" s="877"/>
      <c r="Z59" s="877"/>
      <c r="AA59" s="877"/>
      <c r="AB59" s="877"/>
      <c r="AC59" s="877"/>
      <c r="AD59" s="877"/>
      <c r="AE59" s="877"/>
      <c r="AF59" s="877"/>
    </row>
    <row r="60" spans="1:32" ht="12.75" customHeight="1" thickTop="1">
      <c r="A60" s="934"/>
      <c r="B60" s="930"/>
      <c r="C60" s="939"/>
      <c r="D60" s="939"/>
      <c r="E60" s="939"/>
      <c r="F60" s="939"/>
      <c r="G60" s="939"/>
      <c r="H60" s="930"/>
      <c r="I60" s="875"/>
      <c r="J60" s="875"/>
      <c r="K60" s="875"/>
      <c r="L60" s="876"/>
      <c r="M60" s="877"/>
      <c r="N60" s="877"/>
      <c r="O60" s="877"/>
      <c r="P60" s="877"/>
      <c r="Q60" s="877"/>
      <c r="R60" s="877"/>
      <c r="S60" s="877"/>
      <c r="T60" s="877"/>
      <c r="U60" s="877"/>
      <c r="V60" s="877"/>
      <c r="W60" s="877"/>
      <c r="X60" s="877"/>
      <c r="Y60" s="877"/>
      <c r="Z60" s="877"/>
      <c r="AA60" s="877"/>
      <c r="AB60" s="877"/>
      <c r="AC60" s="877"/>
      <c r="AD60" s="877"/>
      <c r="AE60" s="877"/>
      <c r="AF60" s="877"/>
    </row>
    <row r="61" spans="1:32" ht="13.5" customHeight="1" thickBot="1">
      <c r="A61" s="940"/>
      <c r="B61" s="941"/>
      <c r="C61" s="942"/>
      <c r="D61" s="942"/>
      <c r="E61" s="942"/>
      <c r="F61" s="942"/>
      <c r="G61" s="942"/>
      <c r="H61" s="941"/>
      <c r="I61" s="943"/>
      <c r="J61" s="943"/>
      <c r="K61" s="943"/>
      <c r="L61" s="944"/>
      <c r="M61" s="877"/>
      <c r="N61" s="877"/>
      <c r="O61" s="877"/>
      <c r="Q61" s="945"/>
    </row>
    <row r="62" spans="1:32" ht="12.75" customHeight="1">
      <c r="A62" s="946"/>
      <c r="B62" s="946"/>
      <c r="C62" s="947"/>
      <c r="D62" s="948"/>
      <c r="E62" s="948"/>
      <c r="F62" s="948"/>
      <c r="G62" s="948"/>
      <c r="H62" s="949"/>
      <c r="I62" s="946"/>
      <c r="J62" s="946"/>
      <c r="K62" s="946"/>
      <c r="L62" s="946"/>
      <c r="M62" s="877"/>
      <c r="N62" s="877"/>
      <c r="O62" s="877"/>
    </row>
    <row r="63" spans="1:32" ht="12.75" customHeight="1">
      <c r="A63" s="877"/>
      <c r="B63" s="950"/>
      <c r="C63" s="951"/>
      <c r="D63" s="952"/>
      <c r="E63" s="952"/>
      <c r="F63" s="952"/>
      <c r="G63" s="952"/>
      <c r="H63" s="953"/>
      <c r="I63" s="950"/>
      <c r="J63" s="950"/>
      <c r="K63" s="950"/>
      <c r="L63" s="950"/>
      <c r="M63" s="877"/>
      <c r="N63" s="877"/>
      <c r="O63" s="877"/>
    </row>
    <row r="64" spans="1:32" ht="13.5" customHeight="1">
      <c r="A64" s="877"/>
      <c r="B64" s="950"/>
      <c r="C64" s="951"/>
      <c r="D64" s="952"/>
      <c r="E64" s="952"/>
      <c r="F64" s="952"/>
      <c r="G64" s="952"/>
      <c r="H64" s="953"/>
      <c r="I64" s="950"/>
      <c r="J64" s="950"/>
      <c r="K64" s="950"/>
      <c r="L64" s="950"/>
      <c r="M64" s="877"/>
      <c r="N64" s="877"/>
      <c r="O64" s="877"/>
    </row>
    <row r="65" spans="1:15" ht="15">
      <c r="A65" s="877"/>
      <c r="B65" s="877"/>
      <c r="C65" s="954"/>
      <c r="D65" s="952"/>
      <c r="E65" s="952"/>
      <c r="F65" s="952"/>
      <c r="G65" s="952"/>
      <c r="H65" s="955"/>
      <c r="I65" s="877"/>
      <c r="J65" s="877"/>
      <c r="K65" s="877"/>
      <c r="L65" s="877"/>
      <c r="M65" s="877"/>
      <c r="N65" s="877"/>
      <c r="O65" s="877"/>
    </row>
    <row r="66" spans="1:15" ht="15">
      <c r="A66" s="877"/>
      <c r="B66" s="877"/>
      <c r="C66" s="954"/>
      <c r="D66" s="952"/>
      <c r="E66" s="952"/>
      <c r="F66" s="952"/>
      <c r="G66" s="952"/>
      <c r="H66" s="955"/>
      <c r="I66" s="877"/>
      <c r="J66" s="877"/>
      <c r="K66" s="877"/>
      <c r="L66" s="877"/>
      <c r="M66" s="877"/>
      <c r="N66" s="877"/>
      <c r="O66" s="877"/>
    </row>
    <row r="67" spans="1:15">
      <c r="A67" s="877"/>
      <c r="B67" s="877"/>
      <c r="C67" s="954"/>
      <c r="D67" s="951"/>
      <c r="E67" s="951"/>
      <c r="F67" s="951"/>
      <c r="G67" s="951"/>
      <c r="H67" s="955"/>
      <c r="I67" s="877"/>
      <c r="J67" s="877"/>
      <c r="K67" s="877"/>
      <c r="L67" s="877"/>
      <c r="M67" s="877"/>
      <c r="N67" s="877"/>
      <c r="O67" s="877"/>
    </row>
    <row r="68" spans="1:15">
      <c r="A68" s="877"/>
      <c r="B68" s="877"/>
      <c r="C68" s="955"/>
      <c r="D68" s="951"/>
      <c r="E68" s="956"/>
      <c r="F68" s="956"/>
      <c r="G68" s="951"/>
      <c r="H68" s="955"/>
      <c r="I68" s="877"/>
      <c r="J68" s="877"/>
      <c r="K68" s="877"/>
      <c r="L68" s="877"/>
      <c r="M68" s="877"/>
      <c r="N68" s="877"/>
      <c r="O68" s="877"/>
    </row>
    <row r="69" spans="1:15" ht="13.5" customHeight="1">
      <c r="A69" s="877"/>
      <c r="B69" s="877"/>
      <c r="C69" s="955"/>
      <c r="D69" s="951"/>
      <c r="E69" s="956"/>
      <c r="F69" s="956"/>
      <c r="G69" s="951"/>
      <c r="H69" s="955"/>
      <c r="I69" s="877"/>
      <c r="J69" s="877"/>
      <c r="K69" s="877"/>
      <c r="L69" s="877"/>
      <c r="M69" s="877"/>
      <c r="N69" s="877"/>
      <c r="O69" s="877"/>
    </row>
    <row r="70" spans="1:15" ht="12.75" customHeight="1">
      <c r="A70" s="877"/>
      <c r="B70" s="877"/>
      <c r="C70" s="955"/>
      <c r="D70" s="954"/>
      <c r="E70" s="957"/>
      <c r="F70" s="957"/>
      <c r="G70" s="954"/>
      <c r="H70" s="955"/>
      <c r="I70" s="877"/>
      <c r="J70" s="877"/>
      <c r="K70" s="877"/>
      <c r="L70" s="877"/>
      <c r="M70" s="877"/>
      <c r="N70" s="877"/>
      <c r="O70" s="877"/>
    </row>
    <row r="71" spans="1:15" ht="12.75" customHeight="1">
      <c r="A71" s="877"/>
      <c r="B71" s="877"/>
      <c r="C71" s="955"/>
      <c r="D71" s="954"/>
      <c r="E71" s="954"/>
      <c r="F71" s="954"/>
      <c r="G71" s="954"/>
      <c r="H71" s="877"/>
      <c r="I71" s="877"/>
      <c r="J71" s="877"/>
      <c r="K71" s="877"/>
      <c r="L71" s="877"/>
      <c r="M71" s="877"/>
      <c r="N71" s="877"/>
      <c r="O71" s="877"/>
    </row>
    <row r="72" spans="1:15" ht="12.75" customHeight="1">
      <c r="A72" s="877"/>
      <c r="B72" s="877"/>
      <c r="C72" s="877"/>
      <c r="D72" s="954"/>
      <c r="E72" s="954"/>
      <c r="F72" s="954"/>
      <c r="G72" s="954"/>
      <c r="H72" s="877"/>
      <c r="I72" s="877"/>
      <c r="J72" s="877"/>
      <c r="K72" s="877"/>
      <c r="L72" s="877"/>
      <c r="M72" s="877"/>
      <c r="N72" s="877"/>
      <c r="O72" s="877"/>
    </row>
    <row r="73" spans="1:15" ht="12.75" customHeight="1">
      <c r="A73" s="877"/>
      <c r="B73" s="877"/>
      <c r="C73" s="877"/>
      <c r="D73" s="955"/>
      <c r="E73" s="955"/>
      <c r="F73" s="955"/>
      <c r="G73" s="955"/>
      <c r="H73" s="877"/>
      <c r="I73" s="877"/>
      <c r="J73" s="877"/>
      <c r="K73" s="877"/>
      <c r="L73" s="877"/>
      <c r="M73" s="877"/>
      <c r="N73" s="877"/>
      <c r="O73" s="877"/>
    </row>
    <row r="74" spans="1:15" ht="12.75" customHeight="1">
      <c r="A74" s="877"/>
      <c r="B74" s="877"/>
      <c r="C74" s="877"/>
      <c r="D74" s="955"/>
      <c r="E74" s="955"/>
      <c r="F74" s="955"/>
      <c r="G74" s="955"/>
      <c r="H74" s="877"/>
      <c r="I74" s="877"/>
      <c r="J74" s="877"/>
      <c r="K74" s="877"/>
      <c r="L74" s="877"/>
      <c r="M74" s="877"/>
      <c r="N74" s="877"/>
      <c r="O74" s="877"/>
    </row>
    <row r="75" spans="1:15" ht="12.75" customHeight="1">
      <c r="A75" s="877"/>
      <c r="B75" s="877"/>
      <c r="C75" s="877"/>
      <c r="D75" s="955"/>
      <c r="E75" s="955"/>
      <c r="F75" s="955"/>
      <c r="G75" s="955"/>
      <c r="H75" s="877"/>
      <c r="I75" s="877"/>
      <c r="J75" s="877"/>
      <c r="K75" s="877"/>
      <c r="L75" s="877"/>
      <c r="M75" s="877"/>
      <c r="N75" s="877"/>
      <c r="O75" s="877"/>
    </row>
    <row r="76" spans="1:15" ht="12.75" customHeight="1">
      <c r="A76" s="877"/>
      <c r="B76" s="877"/>
      <c r="C76" s="877"/>
      <c r="D76" s="955"/>
      <c r="E76" s="955"/>
      <c r="F76" s="955"/>
      <c r="G76" s="955"/>
      <c r="H76" s="877"/>
      <c r="I76" s="877"/>
      <c r="J76" s="877"/>
      <c r="K76" s="877"/>
      <c r="L76" s="877"/>
      <c r="M76" s="877"/>
      <c r="N76" s="877"/>
      <c r="O76" s="877"/>
    </row>
    <row r="77" spans="1:15" ht="12.75" customHeight="1">
      <c r="A77" s="877"/>
      <c r="B77" s="877"/>
      <c r="C77" s="877"/>
      <c r="D77" s="955"/>
      <c r="E77" s="955"/>
      <c r="F77" s="955"/>
      <c r="G77" s="955"/>
      <c r="H77" s="877"/>
      <c r="I77" s="877"/>
      <c r="J77" s="877"/>
      <c r="K77" s="877"/>
      <c r="L77" s="877"/>
      <c r="M77" s="877"/>
      <c r="N77" s="877"/>
      <c r="O77" s="877"/>
    </row>
    <row r="78" spans="1:15" ht="12.75" customHeight="1">
      <c r="A78" s="877"/>
      <c r="B78" s="877"/>
      <c r="C78" s="877"/>
      <c r="D78" s="877"/>
      <c r="E78" s="877"/>
      <c r="F78" s="877"/>
      <c r="G78" s="877"/>
      <c r="H78" s="877"/>
      <c r="I78" s="877"/>
      <c r="J78" s="877"/>
      <c r="K78" s="877"/>
      <c r="L78" s="877"/>
      <c r="M78" s="877"/>
      <c r="N78" s="877"/>
      <c r="O78" s="877"/>
    </row>
    <row r="79" spans="1:15" ht="12.75" customHeight="1">
      <c r="A79" s="877"/>
      <c r="B79" s="877"/>
      <c r="C79" s="877"/>
      <c r="D79" s="877"/>
      <c r="E79" s="877"/>
      <c r="F79" s="877"/>
      <c r="G79" s="877"/>
      <c r="H79" s="877"/>
      <c r="I79" s="877"/>
      <c r="J79" s="877"/>
      <c r="K79" s="877"/>
      <c r="L79" s="877"/>
      <c r="M79" s="877"/>
      <c r="N79" s="877"/>
      <c r="O79" s="877"/>
    </row>
    <row r="80" spans="1:15" ht="12.75" customHeight="1">
      <c r="A80" s="877"/>
      <c r="B80" s="877"/>
      <c r="C80" s="877"/>
      <c r="D80" s="877"/>
      <c r="E80" s="877"/>
      <c r="F80" s="877"/>
      <c r="G80" s="877"/>
      <c r="H80" s="877"/>
      <c r="I80" s="877"/>
      <c r="J80" s="877"/>
      <c r="K80" s="877"/>
      <c r="L80" s="877"/>
      <c r="M80" s="877"/>
      <c r="N80" s="877"/>
      <c r="O80" s="877"/>
    </row>
    <row r="81" spans="1:15" ht="12.75" customHeight="1">
      <c r="A81" s="877"/>
      <c r="B81" s="877"/>
      <c r="C81" s="877"/>
      <c r="D81" s="877"/>
      <c r="E81" s="877"/>
      <c r="F81" s="877"/>
      <c r="G81" s="877"/>
      <c r="H81" s="877"/>
      <c r="I81" s="877"/>
      <c r="J81" s="877"/>
      <c r="K81" s="877"/>
      <c r="L81" s="877"/>
      <c r="M81" s="877"/>
      <c r="N81" s="877"/>
      <c r="O81" s="877"/>
    </row>
    <row r="82" spans="1:15" ht="12.75" customHeight="1">
      <c r="A82" s="877"/>
      <c r="B82" s="877"/>
      <c r="C82" s="877"/>
      <c r="D82" s="877"/>
      <c r="E82" s="877"/>
      <c r="F82" s="877"/>
      <c r="G82" s="877"/>
      <c r="H82" s="877"/>
      <c r="I82" s="877"/>
      <c r="J82" s="877"/>
      <c r="K82" s="877"/>
      <c r="L82" s="877"/>
      <c r="M82" s="877"/>
      <c r="N82" s="877"/>
      <c r="O82" s="877"/>
    </row>
    <row r="83" spans="1:15" ht="12.75" customHeight="1">
      <c r="A83" s="877"/>
      <c r="B83" s="877"/>
      <c r="C83" s="877"/>
      <c r="D83" s="877"/>
      <c r="E83" s="877"/>
      <c r="F83" s="877"/>
      <c r="G83" s="877"/>
      <c r="H83" s="877"/>
      <c r="I83" s="877"/>
      <c r="J83" s="877"/>
      <c r="K83" s="877"/>
      <c r="L83" s="877"/>
      <c r="M83" s="877"/>
      <c r="N83" s="877"/>
      <c r="O83" s="877"/>
    </row>
    <row r="84" spans="1:15" ht="12.75" customHeight="1">
      <c r="A84" s="877"/>
      <c r="B84" s="877"/>
      <c r="C84" s="877"/>
      <c r="D84" s="877"/>
      <c r="E84" s="877"/>
      <c r="F84" s="877"/>
      <c r="G84" s="877"/>
      <c r="H84" s="877"/>
      <c r="I84" s="877"/>
      <c r="J84" s="877"/>
      <c r="K84" s="877"/>
      <c r="L84" s="877"/>
      <c r="M84" s="877"/>
      <c r="N84" s="877"/>
      <c r="O84" s="877"/>
    </row>
    <row r="85" spans="1:15" ht="12.75" customHeight="1">
      <c r="A85" s="877"/>
      <c r="B85" s="877"/>
      <c r="C85" s="877"/>
      <c r="D85" s="877"/>
      <c r="E85" s="877"/>
      <c r="F85" s="877"/>
      <c r="G85" s="877"/>
      <c r="H85" s="877"/>
      <c r="I85" s="877"/>
      <c r="J85" s="877"/>
      <c r="K85" s="877"/>
      <c r="L85" s="877"/>
      <c r="M85" s="877"/>
      <c r="N85" s="877"/>
      <c r="O85" s="877"/>
    </row>
    <row r="86" spans="1:15" ht="12.75" customHeight="1">
      <c r="A86" s="877"/>
      <c r="B86" s="877"/>
      <c r="C86" s="877"/>
      <c r="D86" s="877"/>
      <c r="E86" s="877"/>
      <c r="F86" s="877"/>
      <c r="G86" s="877"/>
      <c r="H86" s="877"/>
      <c r="I86" s="877"/>
      <c r="J86" s="877"/>
      <c r="K86" s="877"/>
      <c r="L86" s="877"/>
      <c r="M86" s="877"/>
      <c r="N86" s="877"/>
      <c r="O86" s="877"/>
    </row>
    <row r="87" spans="1:15" ht="12.75" customHeight="1">
      <c r="A87" s="877"/>
      <c r="B87" s="877"/>
      <c r="C87" s="877"/>
      <c r="D87" s="877"/>
      <c r="E87" s="877"/>
      <c r="F87" s="877"/>
      <c r="G87" s="877"/>
      <c r="H87" s="877"/>
      <c r="I87" s="877"/>
      <c r="J87" s="877"/>
      <c r="K87" s="877"/>
      <c r="L87" s="877"/>
      <c r="M87" s="877"/>
      <c r="N87" s="877"/>
      <c r="O87" s="877"/>
    </row>
    <row r="88" spans="1:15" ht="12.75" customHeight="1">
      <c r="A88" s="877"/>
      <c r="B88" s="877"/>
      <c r="C88" s="877"/>
      <c r="D88" s="877"/>
      <c r="E88" s="877"/>
      <c r="F88" s="877"/>
      <c r="G88" s="877"/>
      <c r="H88" s="877"/>
      <c r="I88" s="877"/>
      <c r="J88" s="877"/>
      <c r="K88" s="877"/>
      <c r="L88" s="877"/>
      <c r="M88" s="877"/>
      <c r="N88" s="877"/>
      <c r="O88" s="877"/>
    </row>
    <row r="89" spans="1:15" ht="12.75" customHeight="1">
      <c r="A89" s="877"/>
      <c r="B89" s="877"/>
      <c r="C89" s="877"/>
      <c r="D89" s="877"/>
      <c r="E89" s="877"/>
      <c r="F89" s="877"/>
      <c r="G89" s="877"/>
      <c r="H89" s="877"/>
      <c r="I89" s="877"/>
      <c r="J89" s="877"/>
      <c r="K89" s="877"/>
      <c r="L89" s="877"/>
      <c r="M89" s="877"/>
      <c r="N89" s="877"/>
      <c r="O89" s="877"/>
    </row>
    <row r="90" spans="1:15" ht="12.75" customHeight="1">
      <c r="A90" s="877"/>
      <c r="B90" s="877"/>
      <c r="C90" s="877"/>
      <c r="D90" s="877"/>
      <c r="E90" s="877"/>
      <c r="F90" s="877"/>
      <c r="G90" s="877"/>
      <c r="H90" s="877"/>
      <c r="I90" s="877"/>
      <c r="J90" s="877"/>
      <c r="K90" s="877"/>
      <c r="L90" s="877"/>
      <c r="M90" s="877"/>
      <c r="N90" s="877"/>
      <c r="O90" s="877"/>
    </row>
    <row r="91" spans="1:15" ht="12.75" customHeight="1">
      <c r="A91" s="877"/>
      <c r="B91" s="877"/>
      <c r="C91" s="877"/>
      <c r="D91" s="877"/>
      <c r="E91" s="877"/>
      <c r="F91" s="877"/>
      <c r="G91" s="877"/>
      <c r="H91" s="877"/>
      <c r="I91" s="877"/>
      <c r="J91" s="877"/>
      <c r="K91" s="877"/>
      <c r="L91" s="877"/>
      <c r="M91" s="877"/>
      <c r="N91" s="877"/>
      <c r="O91" s="877"/>
    </row>
    <row r="92" spans="1:15" ht="12.75" customHeight="1">
      <c r="A92" s="877"/>
      <c r="B92" s="877"/>
      <c r="C92" s="877"/>
      <c r="D92" s="877"/>
      <c r="E92" s="877"/>
      <c r="F92" s="877"/>
      <c r="G92" s="877"/>
      <c r="H92" s="877"/>
      <c r="I92" s="877"/>
      <c r="J92" s="877"/>
      <c r="K92" s="877"/>
      <c r="L92" s="877"/>
      <c r="M92" s="877"/>
      <c r="N92" s="877"/>
      <c r="O92" s="877"/>
    </row>
    <row r="93" spans="1:15" ht="13.5" customHeight="1">
      <c r="A93" s="877"/>
      <c r="B93" s="877"/>
      <c r="C93" s="877"/>
      <c r="D93" s="877"/>
      <c r="E93" s="877"/>
      <c r="F93" s="877"/>
      <c r="G93" s="877"/>
      <c r="H93" s="877"/>
      <c r="I93" s="877"/>
      <c r="J93" s="877"/>
      <c r="K93" s="877"/>
      <c r="L93" s="877"/>
      <c r="M93" s="877"/>
      <c r="N93" s="877"/>
      <c r="O93" s="877"/>
    </row>
    <row r="94" spans="1:15">
      <c r="A94" s="877"/>
      <c r="B94" s="877"/>
      <c r="C94" s="877"/>
      <c r="D94" s="877"/>
      <c r="E94" s="877"/>
      <c r="F94" s="877"/>
      <c r="G94" s="877"/>
      <c r="H94" s="877"/>
      <c r="I94" s="877"/>
      <c r="J94" s="877"/>
      <c r="K94" s="877"/>
      <c r="L94" s="877"/>
      <c r="M94" s="877"/>
      <c r="N94" s="877"/>
      <c r="O94" s="877"/>
    </row>
    <row r="95" spans="1:15">
      <c r="A95" s="877"/>
      <c r="B95" s="877"/>
      <c r="C95" s="877"/>
      <c r="D95" s="877"/>
      <c r="E95" s="877"/>
      <c r="F95" s="877"/>
      <c r="G95" s="877"/>
      <c r="H95" s="877"/>
      <c r="I95" s="877"/>
      <c r="J95" s="877"/>
      <c r="K95" s="877"/>
      <c r="L95" s="877"/>
      <c r="M95" s="877"/>
      <c r="N95" s="877"/>
      <c r="O95" s="877"/>
    </row>
    <row r="96" spans="1:15">
      <c r="A96" s="877"/>
      <c r="B96" s="877"/>
      <c r="C96" s="877"/>
      <c r="D96" s="877"/>
      <c r="E96" s="877"/>
      <c r="F96" s="877"/>
      <c r="G96" s="877"/>
      <c r="H96" s="877"/>
      <c r="I96" s="877"/>
      <c r="J96" s="877"/>
      <c r="K96" s="877"/>
      <c r="L96" s="877"/>
      <c r="M96" s="877"/>
      <c r="N96" s="877"/>
      <c r="O96" s="877"/>
    </row>
    <row r="97" spans="1:15">
      <c r="A97" s="877"/>
      <c r="B97" s="877"/>
      <c r="C97" s="877"/>
      <c r="D97" s="877"/>
      <c r="E97" s="877"/>
      <c r="F97" s="877"/>
      <c r="G97" s="877"/>
      <c r="H97" s="877"/>
      <c r="I97" s="877"/>
      <c r="J97" s="877"/>
      <c r="K97" s="877"/>
      <c r="L97" s="877"/>
      <c r="M97" s="877"/>
      <c r="N97" s="877"/>
      <c r="O97" s="877"/>
    </row>
    <row r="98" spans="1:15">
      <c r="A98" s="877"/>
      <c r="B98" s="877"/>
      <c r="C98" s="877"/>
      <c r="D98" s="877"/>
      <c r="E98" s="877"/>
      <c r="F98" s="877"/>
      <c r="G98" s="877"/>
      <c r="H98" s="877"/>
      <c r="I98" s="877"/>
      <c r="J98" s="877"/>
      <c r="K98" s="877"/>
      <c r="L98" s="877"/>
      <c r="M98" s="877"/>
      <c r="N98" s="877"/>
      <c r="O98" s="877"/>
    </row>
    <row r="99" spans="1:15">
      <c r="A99" s="877"/>
      <c r="B99" s="877"/>
      <c r="C99" s="877"/>
      <c r="D99" s="877"/>
      <c r="E99" s="877"/>
      <c r="F99" s="877"/>
      <c r="G99" s="877"/>
      <c r="H99" s="877"/>
      <c r="I99" s="877"/>
      <c r="J99" s="877"/>
      <c r="K99" s="877"/>
      <c r="L99" s="877"/>
      <c r="M99" s="877"/>
      <c r="N99" s="877"/>
      <c r="O99" s="877"/>
    </row>
    <row r="100" spans="1:15">
      <c r="A100" s="877"/>
      <c r="B100" s="877"/>
      <c r="C100" s="877"/>
      <c r="D100" s="877"/>
      <c r="E100" s="877"/>
      <c r="F100" s="877"/>
      <c r="G100" s="877"/>
      <c r="H100" s="877"/>
      <c r="I100" s="877"/>
      <c r="J100" s="877"/>
      <c r="K100" s="877"/>
      <c r="L100" s="877"/>
      <c r="M100" s="877"/>
      <c r="N100" s="877"/>
      <c r="O100" s="877"/>
    </row>
    <row r="101" spans="1:15">
      <c r="A101" s="877"/>
      <c r="B101" s="877"/>
      <c r="C101" s="877"/>
      <c r="D101" s="877"/>
      <c r="E101" s="877"/>
      <c r="F101" s="877"/>
      <c r="G101" s="877"/>
      <c r="H101" s="877"/>
      <c r="I101" s="877"/>
      <c r="J101" s="877"/>
      <c r="K101" s="877"/>
      <c r="L101" s="877"/>
      <c r="M101" s="877"/>
      <c r="N101" s="877"/>
      <c r="O101" s="877"/>
    </row>
    <row r="102" spans="1:15">
      <c r="A102" s="877"/>
      <c r="B102" s="877"/>
      <c r="C102" s="877"/>
      <c r="D102" s="877"/>
      <c r="E102" s="877"/>
      <c r="F102" s="877"/>
      <c r="G102" s="877"/>
      <c r="H102" s="877"/>
      <c r="I102" s="877"/>
      <c r="J102" s="877"/>
      <c r="K102" s="877"/>
      <c r="L102" s="877"/>
      <c r="M102" s="877"/>
      <c r="N102" s="877"/>
      <c r="O102" s="877"/>
    </row>
    <row r="103" spans="1:15">
      <c r="A103" s="877"/>
      <c r="B103" s="877"/>
      <c r="C103" s="877"/>
      <c r="D103" s="877"/>
      <c r="E103" s="877"/>
      <c r="F103" s="877"/>
      <c r="G103" s="877"/>
      <c r="H103" s="877"/>
      <c r="I103" s="877"/>
      <c r="J103" s="877"/>
      <c r="K103" s="877"/>
      <c r="L103" s="877"/>
      <c r="M103" s="877"/>
      <c r="N103" s="877"/>
      <c r="O103" s="877"/>
    </row>
    <row r="104" spans="1:15">
      <c r="A104" s="877"/>
      <c r="B104" s="877"/>
      <c r="C104" s="877"/>
      <c r="D104" s="877"/>
      <c r="E104" s="877"/>
      <c r="F104" s="877"/>
      <c r="G104" s="877"/>
      <c r="H104" s="877"/>
      <c r="I104" s="877"/>
      <c r="J104" s="877"/>
      <c r="K104" s="877"/>
      <c r="L104" s="877"/>
      <c r="M104" s="877"/>
      <c r="N104" s="877"/>
      <c r="O104" s="877"/>
    </row>
    <row r="105" spans="1:15">
      <c r="A105" s="877"/>
      <c r="B105" s="877"/>
      <c r="C105" s="877"/>
      <c r="D105" s="877"/>
      <c r="E105" s="877"/>
      <c r="F105" s="877"/>
      <c r="G105" s="877"/>
      <c r="H105" s="877"/>
      <c r="I105" s="877"/>
      <c r="J105" s="877"/>
      <c r="K105" s="877"/>
      <c r="L105" s="877"/>
      <c r="M105" s="877"/>
      <c r="N105" s="877"/>
      <c r="O105" s="877"/>
    </row>
    <row r="106" spans="1:15">
      <c r="A106" s="877"/>
      <c r="B106" s="877"/>
      <c r="C106" s="877"/>
      <c r="D106" s="877"/>
      <c r="E106" s="877"/>
      <c r="F106" s="877"/>
      <c r="G106" s="877"/>
      <c r="H106" s="877"/>
      <c r="I106" s="877"/>
      <c r="J106" s="877"/>
      <c r="K106" s="877"/>
      <c r="L106" s="877"/>
      <c r="M106" s="877"/>
      <c r="N106" s="877"/>
      <c r="O106" s="877"/>
    </row>
    <row r="107" spans="1:15">
      <c r="A107" s="877"/>
      <c r="B107" s="877"/>
      <c r="C107" s="877"/>
      <c r="D107" s="877"/>
      <c r="E107" s="877"/>
      <c r="F107" s="877"/>
      <c r="G107" s="877"/>
      <c r="H107" s="877"/>
      <c r="I107" s="877"/>
      <c r="J107" s="877"/>
      <c r="K107" s="877"/>
      <c r="L107" s="877"/>
      <c r="M107" s="877"/>
      <c r="N107" s="877"/>
      <c r="O107" s="877"/>
    </row>
    <row r="108" spans="1:15">
      <c r="A108" s="877"/>
      <c r="B108" s="877"/>
      <c r="C108" s="877"/>
      <c r="D108" s="877"/>
      <c r="E108" s="877"/>
      <c r="F108" s="877"/>
      <c r="G108" s="877"/>
      <c r="H108" s="877"/>
      <c r="I108" s="877"/>
      <c r="J108" s="877"/>
      <c r="K108" s="877"/>
      <c r="L108" s="877"/>
      <c r="M108" s="877"/>
      <c r="N108" s="877"/>
      <c r="O108" s="877"/>
    </row>
    <row r="109" spans="1:15">
      <c r="A109" s="877"/>
      <c r="B109" s="877"/>
      <c r="C109" s="877"/>
      <c r="D109" s="877"/>
      <c r="E109" s="877"/>
      <c r="F109" s="877"/>
      <c r="G109" s="877"/>
      <c r="H109" s="877"/>
      <c r="I109" s="877"/>
      <c r="J109" s="877"/>
      <c r="K109" s="877"/>
      <c r="L109" s="877"/>
      <c r="M109" s="877"/>
      <c r="N109" s="877"/>
      <c r="O109" s="877"/>
    </row>
    <row r="110" spans="1:15">
      <c r="A110" s="877"/>
      <c r="B110" s="877"/>
      <c r="C110" s="877"/>
      <c r="D110" s="877"/>
      <c r="E110" s="877"/>
      <c r="F110" s="877"/>
      <c r="G110" s="877"/>
      <c r="H110" s="877"/>
      <c r="I110" s="877"/>
      <c r="J110" s="877"/>
      <c r="K110" s="877"/>
      <c r="L110" s="877"/>
      <c r="M110" s="877"/>
      <c r="N110" s="877"/>
      <c r="O110" s="877"/>
    </row>
    <row r="111" spans="1:15">
      <c r="A111" s="877"/>
      <c r="B111" s="877"/>
      <c r="C111" s="877"/>
      <c r="D111" s="877"/>
      <c r="E111" s="877"/>
      <c r="F111" s="877"/>
      <c r="G111" s="877"/>
      <c r="H111" s="877"/>
      <c r="I111" s="877"/>
      <c r="J111" s="877"/>
      <c r="K111" s="877"/>
      <c r="L111" s="877"/>
      <c r="M111" s="877"/>
      <c r="N111" s="877"/>
      <c r="O111" s="877"/>
    </row>
    <row r="112" spans="1:15">
      <c r="A112" s="877"/>
      <c r="B112" s="877"/>
      <c r="C112" s="877"/>
      <c r="D112" s="877"/>
      <c r="E112" s="877"/>
      <c r="F112" s="877"/>
      <c r="G112" s="877"/>
      <c r="H112" s="877"/>
      <c r="I112" s="877"/>
      <c r="J112" s="877"/>
      <c r="K112" s="877"/>
      <c r="L112" s="877"/>
      <c r="M112" s="877"/>
      <c r="N112" s="877"/>
      <c r="O112" s="877"/>
    </row>
    <row r="113" spans="1:15">
      <c r="A113" s="877"/>
      <c r="B113" s="877"/>
      <c r="C113" s="877"/>
      <c r="D113" s="877"/>
      <c r="E113" s="877"/>
      <c r="F113" s="877"/>
      <c r="G113" s="877"/>
      <c r="H113" s="877"/>
      <c r="I113" s="877"/>
      <c r="J113" s="877"/>
      <c r="K113" s="877"/>
      <c r="L113" s="877"/>
      <c r="M113" s="877"/>
      <c r="N113" s="877"/>
      <c r="O113" s="877"/>
    </row>
    <row r="114" spans="1:15">
      <c r="A114" s="877"/>
      <c r="B114" s="877"/>
      <c r="C114" s="877"/>
      <c r="D114" s="877"/>
      <c r="E114" s="877"/>
      <c r="F114" s="877"/>
      <c r="G114" s="877"/>
      <c r="H114" s="877"/>
      <c r="I114" s="877"/>
      <c r="J114" s="877"/>
      <c r="K114" s="877"/>
      <c r="L114" s="877"/>
      <c r="M114" s="877"/>
      <c r="N114" s="877"/>
      <c r="O114" s="877"/>
    </row>
    <row r="115" spans="1:15">
      <c r="A115" s="877"/>
      <c r="B115" s="877"/>
      <c r="C115" s="877"/>
      <c r="D115" s="877"/>
      <c r="E115" s="877"/>
      <c r="F115" s="877"/>
      <c r="G115" s="877"/>
      <c r="H115" s="877"/>
      <c r="I115" s="877"/>
      <c r="J115" s="877"/>
      <c r="K115" s="877"/>
      <c r="L115" s="877"/>
      <c r="M115" s="877"/>
      <c r="N115" s="877"/>
      <c r="O115" s="877"/>
    </row>
    <row r="116" spans="1:15">
      <c r="A116" s="877"/>
      <c r="B116" s="877"/>
      <c r="C116" s="877"/>
      <c r="D116" s="877"/>
      <c r="E116" s="877"/>
      <c r="F116" s="877"/>
      <c r="G116" s="877"/>
      <c r="H116" s="877"/>
      <c r="I116" s="877"/>
      <c r="J116" s="877"/>
      <c r="K116" s="877"/>
      <c r="L116" s="877"/>
      <c r="M116" s="877"/>
      <c r="N116" s="877"/>
      <c r="O116" s="877"/>
    </row>
    <row r="117" spans="1:15">
      <c r="A117" s="877"/>
      <c r="B117" s="877"/>
      <c r="C117" s="877"/>
      <c r="D117" s="877"/>
      <c r="E117" s="877"/>
      <c r="F117" s="877"/>
      <c r="G117" s="877"/>
      <c r="H117" s="877"/>
      <c r="I117" s="877"/>
      <c r="J117" s="877"/>
      <c r="K117" s="877"/>
      <c r="L117" s="877"/>
      <c r="M117" s="877"/>
      <c r="N117" s="877"/>
      <c r="O117" s="877"/>
    </row>
    <row r="118" spans="1:15">
      <c r="A118" s="877"/>
      <c r="B118" s="877"/>
      <c r="C118" s="877"/>
      <c r="D118" s="877"/>
      <c r="E118" s="877"/>
      <c r="F118" s="877"/>
      <c r="G118" s="877"/>
      <c r="H118" s="877"/>
      <c r="I118" s="877"/>
      <c r="J118" s="877"/>
      <c r="K118" s="877"/>
      <c r="L118" s="877"/>
      <c r="M118" s="877"/>
      <c r="N118" s="877"/>
      <c r="O118" s="877"/>
    </row>
    <row r="119" spans="1:15">
      <c r="A119" s="877"/>
      <c r="B119" s="877"/>
      <c r="C119" s="877"/>
      <c r="D119" s="877"/>
      <c r="E119" s="877"/>
      <c r="F119" s="877"/>
      <c r="G119" s="877"/>
      <c r="H119" s="877"/>
      <c r="I119" s="877"/>
      <c r="J119" s="877"/>
      <c r="K119" s="877"/>
      <c r="L119" s="877"/>
      <c r="M119" s="877"/>
      <c r="N119" s="877"/>
      <c r="O119" s="877"/>
    </row>
    <row r="120" spans="1:15">
      <c r="A120" s="877"/>
      <c r="B120" s="877"/>
      <c r="C120" s="877"/>
      <c r="D120" s="877"/>
      <c r="E120" s="877"/>
      <c r="F120" s="877"/>
      <c r="G120" s="877"/>
      <c r="H120" s="877"/>
      <c r="I120" s="877"/>
      <c r="J120" s="877"/>
      <c r="K120" s="877"/>
      <c r="L120" s="877"/>
      <c r="M120" s="877"/>
      <c r="N120" s="877"/>
      <c r="O120" s="877"/>
    </row>
    <row r="121" spans="1:15">
      <c r="A121" s="877"/>
      <c r="B121" s="877"/>
      <c r="C121" s="877"/>
      <c r="D121" s="877"/>
      <c r="E121" s="877"/>
      <c r="F121" s="877"/>
      <c r="G121" s="877"/>
      <c r="H121" s="877"/>
      <c r="I121" s="877"/>
      <c r="J121" s="877"/>
      <c r="K121" s="877"/>
      <c r="L121" s="877"/>
      <c r="M121" s="877"/>
      <c r="N121" s="877"/>
      <c r="O121" s="877"/>
    </row>
    <row r="122" spans="1:15">
      <c r="A122" s="877"/>
      <c r="B122" s="877"/>
      <c r="C122" s="877"/>
      <c r="D122" s="877"/>
      <c r="E122" s="877"/>
      <c r="F122" s="877"/>
      <c r="G122" s="877"/>
      <c r="H122" s="877"/>
      <c r="I122" s="877"/>
      <c r="J122" s="877"/>
      <c r="K122" s="877"/>
      <c r="L122" s="877"/>
      <c r="M122" s="877"/>
      <c r="N122" s="877"/>
      <c r="O122" s="877"/>
    </row>
    <row r="123" spans="1:15">
      <c r="A123" s="877"/>
      <c r="B123" s="877"/>
      <c r="C123" s="877"/>
      <c r="D123" s="877"/>
      <c r="E123" s="877"/>
      <c r="F123" s="877"/>
      <c r="G123" s="877"/>
      <c r="H123" s="877"/>
      <c r="I123" s="877"/>
      <c r="J123" s="877"/>
      <c r="K123" s="877"/>
      <c r="L123" s="877"/>
      <c r="M123" s="877"/>
      <c r="N123" s="877"/>
      <c r="O123" s="877"/>
    </row>
    <row r="124" spans="1:15">
      <c r="A124" s="877"/>
      <c r="B124" s="877"/>
      <c r="C124" s="877"/>
      <c r="D124" s="877"/>
      <c r="E124" s="877"/>
      <c r="F124" s="877"/>
      <c r="G124" s="877"/>
      <c r="H124" s="877"/>
      <c r="I124" s="877"/>
      <c r="J124" s="877"/>
      <c r="K124" s="877"/>
      <c r="L124" s="877"/>
      <c r="M124" s="877"/>
      <c r="N124" s="877"/>
      <c r="O124" s="877"/>
    </row>
    <row r="125" spans="1:15">
      <c r="A125" s="877"/>
      <c r="B125" s="877"/>
      <c r="C125" s="877"/>
      <c r="D125" s="877"/>
      <c r="E125" s="877"/>
      <c r="F125" s="877"/>
      <c r="G125" s="877"/>
      <c r="H125" s="877"/>
      <c r="I125" s="877"/>
      <c r="J125" s="877"/>
      <c r="K125" s="877"/>
      <c r="L125" s="877"/>
      <c r="M125" s="877"/>
      <c r="N125" s="877"/>
      <c r="O125" s="877"/>
    </row>
    <row r="126" spans="1:15">
      <c r="A126" s="877"/>
      <c r="B126" s="877"/>
      <c r="C126" s="877"/>
      <c r="D126" s="877"/>
      <c r="E126" s="877"/>
      <c r="F126" s="877"/>
      <c r="G126" s="877"/>
      <c r="H126" s="877"/>
      <c r="I126" s="877"/>
      <c r="J126" s="877"/>
      <c r="K126" s="877"/>
      <c r="L126" s="877"/>
      <c r="M126" s="877"/>
      <c r="N126" s="877"/>
      <c r="O126" s="877"/>
    </row>
    <row r="127" spans="1:15">
      <c r="A127" s="877"/>
      <c r="B127" s="877"/>
      <c r="C127" s="877"/>
      <c r="D127" s="877"/>
      <c r="E127" s="877"/>
      <c r="F127" s="877"/>
      <c r="G127" s="877"/>
      <c r="H127" s="877"/>
      <c r="I127" s="877"/>
      <c r="J127" s="877"/>
      <c r="K127" s="877"/>
      <c r="L127" s="877"/>
      <c r="M127" s="877"/>
      <c r="N127" s="877"/>
      <c r="O127" s="877"/>
    </row>
    <row r="128" spans="1:15">
      <c r="A128" s="877"/>
      <c r="B128" s="877"/>
      <c r="C128" s="877"/>
      <c r="D128" s="877"/>
      <c r="E128" s="877"/>
      <c r="F128" s="877"/>
      <c r="G128" s="877"/>
      <c r="H128" s="877"/>
      <c r="I128" s="877"/>
      <c r="J128" s="877"/>
      <c r="K128" s="877"/>
      <c r="L128" s="877"/>
      <c r="M128" s="877"/>
      <c r="N128" s="877"/>
      <c r="O128" s="877"/>
    </row>
    <row r="129" spans="1:15">
      <c r="A129" s="877"/>
      <c r="B129" s="877"/>
      <c r="C129" s="877"/>
      <c r="D129" s="877"/>
      <c r="E129" s="877"/>
      <c r="F129" s="877"/>
      <c r="G129" s="877"/>
      <c r="H129" s="877"/>
      <c r="I129" s="877"/>
      <c r="J129" s="877"/>
      <c r="K129" s="877"/>
      <c r="L129" s="877"/>
      <c r="M129" s="877"/>
      <c r="N129" s="877"/>
      <c r="O129" s="877"/>
    </row>
    <row r="130" spans="1:15">
      <c r="A130" s="877"/>
      <c r="B130" s="877"/>
      <c r="C130" s="877"/>
      <c r="D130" s="877"/>
      <c r="E130" s="877"/>
      <c r="F130" s="877"/>
      <c r="G130" s="877"/>
      <c r="H130" s="877"/>
      <c r="I130" s="877"/>
      <c r="J130" s="877"/>
      <c r="K130" s="877"/>
      <c r="L130" s="877"/>
      <c r="M130" s="877"/>
      <c r="N130" s="877"/>
      <c r="O130" s="877"/>
    </row>
    <row r="131" spans="1:15">
      <c r="A131" s="877"/>
      <c r="B131" s="877"/>
      <c r="C131" s="877"/>
      <c r="D131" s="877"/>
      <c r="E131" s="877"/>
      <c r="F131" s="877"/>
      <c r="G131" s="877"/>
      <c r="H131" s="877"/>
      <c r="I131" s="877"/>
      <c r="J131" s="877"/>
      <c r="K131" s="877"/>
      <c r="L131" s="877"/>
      <c r="M131" s="877"/>
      <c r="N131" s="877"/>
      <c r="O131" s="877"/>
    </row>
    <row r="132" spans="1:15">
      <c r="A132" s="877"/>
      <c r="B132" s="877"/>
      <c r="C132" s="877"/>
      <c r="D132" s="877"/>
      <c r="E132" s="877"/>
      <c r="F132" s="877"/>
      <c r="G132" s="877"/>
      <c r="H132" s="877"/>
      <c r="I132" s="877"/>
      <c r="J132" s="877"/>
      <c r="K132" s="877"/>
      <c r="L132" s="877"/>
      <c r="M132" s="877"/>
      <c r="N132" s="877"/>
      <c r="O132" s="877"/>
    </row>
    <row r="133" spans="1:15">
      <c r="A133" s="877"/>
      <c r="B133" s="877"/>
      <c r="C133" s="877"/>
      <c r="D133" s="877"/>
      <c r="E133" s="877"/>
      <c r="F133" s="877"/>
      <c r="G133" s="877"/>
      <c r="H133" s="877"/>
      <c r="I133" s="877"/>
      <c r="J133" s="877"/>
      <c r="K133" s="877"/>
      <c r="L133" s="877"/>
      <c r="M133" s="877"/>
      <c r="N133" s="877"/>
      <c r="O133" s="877"/>
    </row>
    <row r="134" spans="1:15">
      <c r="A134" s="877"/>
      <c r="B134" s="877"/>
      <c r="C134" s="877"/>
      <c r="D134" s="877"/>
      <c r="E134" s="877"/>
      <c r="F134" s="877"/>
      <c r="G134" s="877"/>
      <c r="H134" s="877"/>
      <c r="I134" s="877"/>
      <c r="J134" s="877"/>
      <c r="K134" s="877"/>
      <c r="L134" s="877"/>
      <c r="M134" s="877"/>
      <c r="N134" s="877"/>
      <c r="O134" s="877"/>
    </row>
    <row r="135" spans="1:15">
      <c r="A135" s="877"/>
      <c r="B135" s="877"/>
      <c r="C135" s="877"/>
      <c r="D135" s="877"/>
      <c r="E135" s="877"/>
      <c r="F135" s="877"/>
      <c r="G135" s="877"/>
      <c r="H135" s="877"/>
      <c r="I135" s="877"/>
      <c r="J135" s="877"/>
      <c r="K135" s="877"/>
      <c r="L135" s="877"/>
      <c r="M135" s="877"/>
      <c r="N135" s="877"/>
      <c r="O135" s="877"/>
    </row>
    <row r="136" spans="1:15">
      <c r="A136" s="877"/>
      <c r="B136" s="877"/>
      <c r="C136" s="877"/>
      <c r="D136" s="877"/>
      <c r="E136" s="877"/>
      <c r="F136" s="877"/>
      <c r="G136" s="877"/>
      <c r="H136" s="877"/>
      <c r="I136" s="877"/>
      <c r="J136" s="877"/>
      <c r="K136" s="877"/>
      <c r="L136" s="877"/>
      <c r="M136" s="877"/>
      <c r="N136" s="877"/>
      <c r="O136" s="877"/>
    </row>
    <row r="137" spans="1:15">
      <c r="A137" s="877"/>
      <c r="B137" s="877"/>
      <c r="C137" s="877"/>
      <c r="D137" s="877"/>
      <c r="E137" s="877"/>
      <c r="F137" s="877"/>
      <c r="G137" s="877"/>
      <c r="H137" s="877"/>
      <c r="I137" s="877"/>
      <c r="J137" s="877"/>
      <c r="K137" s="877"/>
      <c r="L137" s="877"/>
      <c r="M137" s="877"/>
      <c r="N137" s="877"/>
      <c r="O137" s="877"/>
    </row>
    <row r="138" spans="1:15">
      <c r="A138" s="877"/>
      <c r="B138" s="877"/>
      <c r="C138" s="877"/>
      <c r="D138" s="877"/>
      <c r="E138" s="877"/>
      <c r="F138" s="877"/>
      <c r="G138" s="877"/>
      <c r="H138" s="877"/>
      <c r="I138" s="877"/>
      <c r="J138" s="877"/>
      <c r="K138" s="877"/>
      <c r="L138" s="877"/>
      <c r="M138" s="877"/>
      <c r="N138" s="877"/>
      <c r="O138" s="877"/>
    </row>
    <row r="139" spans="1:15">
      <c r="A139" s="877"/>
      <c r="B139" s="877"/>
      <c r="C139" s="877"/>
      <c r="D139" s="877"/>
      <c r="E139" s="877"/>
      <c r="F139" s="877"/>
      <c r="G139" s="877"/>
      <c r="H139" s="877"/>
      <c r="I139" s="877"/>
      <c r="J139" s="877"/>
      <c r="K139" s="877"/>
      <c r="L139" s="877"/>
      <c r="M139" s="877"/>
      <c r="N139" s="877"/>
      <c r="O139" s="877"/>
    </row>
    <row r="140" spans="1:15">
      <c r="A140" s="877"/>
      <c r="B140" s="877"/>
      <c r="C140" s="877"/>
      <c r="D140" s="877"/>
      <c r="E140" s="877"/>
      <c r="F140" s="877"/>
      <c r="G140" s="877"/>
      <c r="H140" s="877"/>
      <c r="I140" s="877"/>
      <c r="J140" s="877"/>
      <c r="K140" s="877"/>
      <c r="L140" s="877"/>
      <c r="M140" s="877"/>
      <c r="N140" s="877"/>
      <c r="O140" s="877"/>
    </row>
    <row r="141" spans="1:15">
      <c r="A141" s="877"/>
      <c r="B141" s="877"/>
      <c r="C141" s="877"/>
      <c r="D141" s="877"/>
      <c r="E141" s="877"/>
      <c r="F141" s="877"/>
      <c r="G141" s="877"/>
      <c r="H141" s="877"/>
      <c r="I141" s="877"/>
      <c r="J141" s="877"/>
      <c r="K141" s="877"/>
      <c r="L141" s="877"/>
      <c r="M141" s="877"/>
      <c r="N141" s="877"/>
      <c r="O141" s="877"/>
    </row>
    <row r="142" spans="1:15">
      <c r="A142" s="877"/>
      <c r="B142" s="877"/>
      <c r="C142" s="877"/>
      <c r="D142" s="877"/>
      <c r="E142" s="877"/>
      <c r="F142" s="877"/>
      <c r="G142" s="877"/>
      <c r="H142" s="877"/>
      <c r="I142" s="877"/>
      <c r="J142" s="877"/>
      <c r="K142" s="877"/>
      <c r="L142" s="877"/>
      <c r="M142" s="877"/>
      <c r="N142" s="877"/>
      <c r="O142" s="877"/>
    </row>
    <row r="143" spans="1:15">
      <c r="A143" s="877"/>
      <c r="B143" s="877"/>
      <c r="C143" s="877"/>
      <c r="D143" s="877"/>
      <c r="E143" s="877"/>
      <c r="F143" s="877"/>
      <c r="G143" s="877"/>
      <c r="H143" s="877"/>
      <c r="I143" s="877"/>
      <c r="J143" s="877"/>
      <c r="K143" s="877"/>
      <c r="L143" s="877"/>
      <c r="M143" s="877"/>
      <c r="N143" s="877"/>
      <c r="O143" s="877"/>
    </row>
    <row r="144" spans="1:15">
      <c r="A144" s="877"/>
      <c r="B144" s="877"/>
      <c r="C144" s="877"/>
      <c r="D144" s="877"/>
      <c r="E144" s="877"/>
      <c r="F144" s="877"/>
      <c r="G144" s="877"/>
      <c r="H144" s="877"/>
      <c r="I144" s="877"/>
      <c r="J144" s="877"/>
      <c r="K144" s="877"/>
      <c r="L144" s="877"/>
      <c r="M144" s="877"/>
      <c r="N144" s="877"/>
      <c r="O144" s="877"/>
    </row>
    <row r="145" spans="1:15">
      <c r="A145" s="877"/>
      <c r="B145" s="877"/>
      <c r="C145" s="877"/>
      <c r="D145" s="877"/>
      <c r="E145" s="877"/>
      <c r="F145" s="877"/>
      <c r="G145" s="877"/>
      <c r="H145" s="877"/>
      <c r="I145" s="877"/>
      <c r="J145" s="877"/>
      <c r="K145" s="877"/>
      <c r="L145" s="877"/>
      <c r="M145" s="877"/>
      <c r="N145" s="877"/>
      <c r="O145" s="877"/>
    </row>
    <row r="146" spans="1:15">
      <c r="A146" s="877"/>
      <c r="B146" s="877"/>
      <c r="C146" s="877"/>
      <c r="D146" s="877"/>
      <c r="E146" s="877"/>
      <c r="F146" s="877"/>
      <c r="G146" s="877"/>
      <c r="H146" s="877"/>
      <c r="I146" s="877"/>
      <c r="J146" s="877"/>
      <c r="K146" s="877"/>
      <c r="L146" s="877"/>
      <c r="M146" s="877"/>
      <c r="N146" s="877"/>
      <c r="O146" s="877"/>
    </row>
    <row r="147" spans="1:15">
      <c r="A147" s="877"/>
      <c r="B147" s="877"/>
      <c r="C147" s="877"/>
      <c r="D147" s="877"/>
      <c r="E147" s="877"/>
      <c r="F147" s="877"/>
      <c r="G147" s="877"/>
      <c r="H147" s="877"/>
      <c r="I147" s="877"/>
      <c r="J147" s="877"/>
      <c r="K147" s="877"/>
      <c r="L147" s="877"/>
      <c r="M147" s="877"/>
      <c r="N147" s="877"/>
      <c r="O147" s="877"/>
    </row>
    <row r="148" spans="1:15">
      <c r="A148" s="877"/>
      <c r="B148" s="877"/>
      <c r="C148" s="877"/>
      <c r="D148" s="877"/>
      <c r="E148" s="877"/>
      <c r="F148" s="877"/>
      <c r="G148" s="877"/>
      <c r="H148" s="877"/>
      <c r="I148" s="877"/>
      <c r="J148" s="877"/>
      <c r="K148" s="877"/>
      <c r="L148" s="877"/>
      <c r="M148" s="877"/>
      <c r="N148" s="877"/>
      <c r="O148" s="877"/>
    </row>
    <row r="149" spans="1:15">
      <c r="A149" s="877"/>
      <c r="B149" s="877"/>
      <c r="C149" s="877"/>
      <c r="D149" s="877"/>
      <c r="E149" s="877"/>
      <c r="F149" s="877"/>
      <c r="G149" s="877"/>
      <c r="H149" s="877"/>
      <c r="I149" s="877"/>
      <c r="J149" s="877"/>
      <c r="K149" s="877"/>
      <c r="L149" s="877"/>
      <c r="M149" s="877"/>
      <c r="N149" s="877"/>
      <c r="O149" s="877"/>
    </row>
    <row r="150" spans="1:15">
      <c r="A150" s="877"/>
      <c r="B150" s="877"/>
      <c r="C150" s="877"/>
      <c r="D150" s="877"/>
      <c r="E150" s="877"/>
      <c r="F150" s="877"/>
      <c r="G150" s="877"/>
      <c r="H150" s="877"/>
      <c r="I150" s="877"/>
      <c r="J150" s="877"/>
      <c r="K150" s="877"/>
      <c r="L150" s="877"/>
      <c r="M150" s="877"/>
      <c r="N150" s="877"/>
      <c r="O150" s="877"/>
    </row>
    <row r="151" spans="1:15">
      <c r="A151" s="877"/>
      <c r="B151" s="877"/>
      <c r="C151" s="877"/>
      <c r="D151" s="877"/>
      <c r="E151" s="877"/>
      <c r="F151" s="877"/>
      <c r="G151" s="877"/>
      <c r="H151" s="877"/>
      <c r="I151" s="877"/>
      <c r="J151" s="877"/>
      <c r="K151" s="877"/>
      <c r="L151" s="877"/>
      <c r="M151" s="877"/>
      <c r="N151" s="877"/>
      <c r="O151" s="877"/>
    </row>
    <row r="152" spans="1:15">
      <c r="A152" s="877"/>
      <c r="B152" s="877"/>
      <c r="C152" s="877"/>
      <c r="D152" s="877"/>
      <c r="E152" s="877"/>
      <c r="F152" s="877"/>
      <c r="G152" s="877"/>
      <c r="H152" s="877"/>
      <c r="I152" s="877"/>
      <c r="J152" s="877"/>
      <c r="K152" s="877"/>
      <c r="L152" s="877"/>
      <c r="M152" s="877"/>
      <c r="N152" s="877"/>
      <c r="O152" s="877"/>
    </row>
    <row r="153" spans="1:15">
      <c r="A153" s="877"/>
      <c r="B153" s="877"/>
      <c r="C153" s="877"/>
      <c r="D153" s="877"/>
      <c r="E153" s="877"/>
      <c r="F153" s="877"/>
      <c r="G153" s="877"/>
      <c r="H153" s="877"/>
      <c r="I153" s="877"/>
      <c r="J153" s="877"/>
      <c r="K153" s="877"/>
      <c r="L153" s="877"/>
      <c r="M153" s="877"/>
      <c r="N153" s="877"/>
      <c r="O153" s="877"/>
    </row>
    <row r="154" spans="1:15">
      <c r="A154" s="877"/>
      <c r="B154" s="877"/>
      <c r="C154" s="877"/>
      <c r="D154" s="877"/>
      <c r="E154" s="877"/>
      <c r="F154" s="877"/>
      <c r="G154" s="877"/>
      <c r="H154" s="877"/>
      <c r="I154" s="877"/>
      <c r="J154" s="877"/>
      <c r="K154" s="877"/>
      <c r="L154" s="877"/>
      <c r="M154" s="877"/>
      <c r="N154" s="877"/>
      <c r="O154" s="877"/>
    </row>
    <row r="155" spans="1:15">
      <c r="A155" s="877"/>
      <c r="B155" s="877"/>
      <c r="C155" s="877"/>
      <c r="D155" s="877"/>
      <c r="E155" s="877"/>
      <c r="F155" s="877"/>
      <c r="G155" s="877"/>
      <c r="H155" s="877"/>
      <c r="I155" s="877"/>
      <c r="J155" s="877"/>
      <c r="K155" s="877"/>
      <c r="L155" s="877"/>
      <c r="M155" s="877"/>
      <c r="N155" s="877"/>
      <c r="O155" s="877"/>
    </row>
    <row r="156" spans="1:15">
      <c r="A156" s="877"/>
      <c r="B156" s="877"/>
      <c r="C156" s="877"/>
      <c r="D156" s="877"/>
      <c r="E156" s="877"/>
      <c r="F156" s="877"/>
      <c r="G156" s="877"/>
      <c r="H156" s="877"/>
      <c r="I156" s="877"/>
      <c r="J156" s="877"/>
      <c r="K156" s="877"/>
      <c r="L156" s="877"/>
      <c r="M156" s="877"/>
      <c r="N156" s="877"/>
      <c r="O156" s="877"/>
    </row>
    <row r="157" spans="1:15">
      <c r="A157" s="877"/>
      <c r="B157" s="877"/>
      <c r="C157" s="877"/>
      <c r="D157" s="877"/>
      <c r="E157" s="877"/>
      <c r="F157" s="877"/>
      <c r="G157" s="877"/>
      <c r="H157" s="877"/>
      <c r="I157" s="877"/>
      <c r="J157" s="877"/>
      <c r="K157" s="877"/>
      <c r="L157" s="877"/>
      <c r="M157" s="877"/>
      <c r="N157" s="877"/>
      <c r="O157" s="877"/>
    </row>
    <row r="158" spans="1:15">
      <c r="A158" s="877"/>
      <c r="B158" s="877"/>
      <c r="C158" s="877"/>
      <c r="D158" s="877"/>
      <c r="E158" s="877"/>
      <c r="F158" s="877"/>
      <c r="G158" s="877"/>
      <c r="H158" s="877"/>
      <c r="I158" s="877"/>
      <c r="J158" s="877"/>
      <c r="K158" s="877"/>
      <c r="L158" s="877"/>
      <c r="M158" s="877"/>
      <c r="N158" s="877"/>
      <c r="O158" s="877"/>
    </row>
    <row r="159" spans="1:15">
      <c r="A159" s="877"/>
      <c r="B159" s="877"/>
      <c r="C159" s="877"/>
      <c r="D159" s="877"/>
      <c r="E159" s="877"/>
      <c r="F159" s="877"/>
      <c r="G159" s="877"/>
      <c r="H159" s="877"/>
      <c r="I159" s="877"/>
      <c r="J159" s="877"/>
      <c r="K159" s="877"/>
      <c r="L159" s="877"/>
      <c r="M159" s="877"/>
      <c r="N159" s="877"/>
      <c r="O159" s="877"/>
    </row>
    <row r="160" spans="1:15">
      <c r="A160" s="877"/>
      <c r="B160" s="877"/>
      <c r="C160" s="877"/>
      <c r="D160" s="877"/>
      <c r="E160" s="877"/>
      <c r="F160" s="877"/>
      <c r="G160" s="877"/>
      <c r="H160" s="877"/>
      <c r="I160" s="877"/>
      <c r="J160" s="877"/>
      <c r="K160" s="877"/>
      <c r="L160" s="877"/>
      <c r="M160" s="877"/>
      <c r="N160" s="877"/>
      <c r="O160" s="877"/>
    </row>
    <row r="161" spans="1:15">
      <c r="A161" s="877"/>
      <c r="B161" s="877"/>
      <c r="C161" s="877"/>
      <c r="D161" s="877"/>
      <c r="E161" s="877"/>
      <c r="F161" s="877"/>
      <c r="G161" s="877"/>
      <c r="H161" s="877"/>
      <c r="I161" s="877"/>
      <c r="J161" s="877"/>
      <c r="K161" s="877"/>
      <c r="L161" s="877"/>
      <c r="M161" s="877"/>
      <c r="N161" s="877"/>
      <c r="O161" s="877"/>
    </row>
    <row r="162" spans="1:15">
      <c r="A162" s="877"/>
      <c r="B162" s="877"/>
      <c r="C162" s="877"/>
      <c r="D162" s="877"/>
      <c r="E162" s="877"/>
      <c r="F162" s="877"/>
      <c r="G162" s="877"/>
      <c r="H162" s="877"/>
      <c r="I162" s="877"/>
      <c r="J162" s="877"/>
      <c r="K162" s="877"/>
      <c r="L162" s="877"/>
      <c r="M162" s="877"/>
      <c r="N162" s="877"/>
      <c r="O162" s="877"/>
    </row>
    <row r="163" spans="1:15">
      <c r="A163" s="877"/>
      <c r="B163" s="877"/>
      <c r="C163" s="877"/>
      <c r="D163" s="877"/>
      <c r="E163" s="877"/>
      <c r="F163" s="877"/>
      <c r="G163" s="877"/>
      <c r="H163" s="877"/>
      <c r="I163" s="877"/>
      <c r="J163" s="877"/>
      <c r="K163" s="877"/>
      <c r="L163" s="877"/>
      <c r="M163" s="877"/>
      <c r="N163" s="877"/>
      <c r="O163" s="877"/>
    </row>
    <row r="164" spans="1:15">
      <c r="A164" s="877"/>
      <c r="B164" s="877"/>
      <c r="C164" s="877"/>
      <c r="D164" s="877"/>
      <c r="E164" s="877"/>
      <c r="F164" s="877"/>
      <c r="G164" s="877"/>
      <c r="H164" s="877"/>
      <c r="I164" s="877"/>
      <c r="J164" s="877"/>
      <c r="K164" s="877"/>
      <c r="L164" s="877"/>
      <c r="M164" s="877"/>
      <c r="N164" s="877"/>
      <c r="O164" s="877"/>
    </row>
    <row r="165" spans="1:15">
      <c r="A165" s="877"/>
      <c r="B165" s="877"/>
      <c r="C165" s="877"/>
      <c r="D165" s="877"/>
      <c r="E165" s="877"/>
      <c r="F165" s="877"/>
      <c r="G165" s="877"/>
      <c r="H165" s="877"/>
      <c r="I165" s="877"/>
      <c r="J165" s="877"/>
      <c r="K165" s="877"/>
      <c r="L165" s="877"/>
      <c r="M165" s="877"/>
      <c r="N165" s="877"/>
      <c r="O165" s="877"/>
    </row>
    <row r="166" spans="1:15">
      <c r="A166" s="877"/>
      <c r="B166" s="877"/>
      <c r="C166" s="877"/>
      <c r="D166" s="877"/>
      <c r="E166" s="877"/>
      <c r="F166" s="877"/>
      <c r="G166" s="877"/>
      <c r="H166" s="877"/>
      <c r="I166" s="877"/>
      <c r="J166" s="877"/>
      <c r="K166" s="877"/>
      <c r="L166" s="877"/>
      <c r="M166" s="877"/>
      <c r="N166" s="877"/>
      <c r="O166" s="877"/>
    </row>
    <row r="167" spans="1:15">
      <c r="A167" s="877"/>
      <c r="B167" s="877"/>
      <c r="C167" s="877"/>
      <c r="D167" s="877"/>
      <c r="E167" s="877"/>
      <c r="F167" s="877"/>
      <c r="G167" s="877"/>
      <c r="H167" s="877"/>
      <c r="I167" s="877"/>
      <c r="J167" s="877"/>
      <c r="K167" s="877"/>
      <c r="L167" s="877"/>
      <c r="M167" s="877"/>
      <c r="N167" s="877"/>
      <c r="O167" s="877"/>
    </row>
    <row r="168" spans="1:15">
      <c r="A168" s="877"/>
      <c r="B168" s="877"/>
      <c r="C168" s="877"/>
      <c r="D168" s="877"/>
      <c r="E168" s="877"/>
      <c r="F168" s="877"/>
      <c r="G168" s="877"/>
      <c r="H168" s="877"/>
      <c r="I168" s="877"/>
      <c r="J168" s="877"/>
      <c r="K168" s="877"/>
      <c r="L168" s="877"/>
      <c r="M168" s="877"/>
      <c r="N168" s="877"/>
      <c r="O168" s="877"/>
    </row>
    <row r="169" spans="1:15">
      <c r="A169" s="877"/>
      <c r="B169" s="877"/>
      <c r="C169" s="877"/>
      <c r="D169" s="877"/>
      <c r="E169" s="877"/>
      <c r="F169" s="877"/>
      <c r="G169" s="877"/>
      <c r="H169" s="877"/>
      <c r="I169" s="877"/>
      <c r="J169" s="877"/>
      <c r="K169" s="877"/>
      <c r="L169" s="877"/>
      <c r="M169" s="877"/>
      <c r="N169" s="877"/>
      <c r="O169" s="877"/>
    </row>
    <row r="170" spans="1:15">
      <c r="A170" s="877"/>
      <c r="B170" s="877"/>
      <c r="C170" s="877"/>
      <c r="D170" s="877"/>
      <c r="E170" s="877"/>
      <c r="F170" s="877"/>
      <c r="G170" s="877"/>
      <c r="H170" s="877"/>
      <c r="I170" s="877"/>
      <c r="J170" s="877"/>
      <c r="K170" s="877"/>
      <c r="L170" s="877"/>
      <c r="M170" s="877"/>
      <c r="N170" s="877"/>
      <c r="O170" s="877"/>
    </row>
    <row r="171" spans="1:15">
      <c r="A171" s="877"/>
      <c r="B171" s="877"/>
      <c r="C171" s="877"/>
      <c r="D171" s="877"/>
      <c r="E171" s="877"/>
      <c r="F171" s="877"/>
      <c r="G171" s="877"/>
      <c r="H171" s="877"/>
      <c r="I171" s="877"/>
      <c r="J171" s="877"/>
      <c r="K171" s="877"/>
      <c r="L171" s="877"/>
      <c r="M171" s="877"/>
      <c r="N171" s="877"/>
      <c r="O171" s="877"/>
    </row>
    <row r="172" spans="1:15">
      <c r="A172" s="877"/>
      <c r="B172" s="877"/>
      <c r="C172" s="877"/>
      <c r="D172" s="877"/>
      <c r="E172" s="877"/>
      <c r="F172" s="877"/>
      <c r="G172" s="877"/>
      <c r="H172" s="877"/>
      <c r="I172" s="877"/>
      <c r="J172" s="877"/>
      <c r="K172" s="877"/>
      <c r="L172" s="877"/>
      <c r="M172" s="877"/>
      <c r="N172" s="877"/>
      <c r="O172" s="877"/>
    </row>
    <row r="173" spans="1:15">
      <c r="A173" s="877"/>
      <c r="B173" s="877"/>
      <c r="C173" s="877"/>
      <c r="D173" s="877"/>
      <c r="E173" s="877"/>
      <c r="F173" s="877"/>
      <c r="G173" s="877"/>
      <c r="H173" s="877"/>
      <c r="I173" s="877"/>
      <c r="J173" s="877"/>
      <c r="K173" s="877"/>
      <c r="L173" s="877"/>
      <c r="M173" s="877"/>
      <c r="N173" s="877"/>
      <c r="O173" s="877"/>
    </row>
    <row r="174" spans="1:15">
      <c r="A174" s="877"/>
      <c r="B174" s="877"/>
      <c r="C174" s="877"/>
      <c r="D174" s="877"/>
      <c r="E174" s="877"/>
      <c r="F174" s="877"/>
      <c r="G174" s="877"/>
      <c r="H174" s="877"/>
      <c r="I174" s="877"/>
      <c r="J174" s="877"/>
      <c r="K174" s="877"/>
      <c r="L174" s="877"/>
      <c r="M174" s="877"/>
      <c r="N174" s="877"/>
      <c r="O174" s="877"/>
    </row>
    <row r="175" spans="1:15">
      <c r="A175" s="877"/>
      <c r="B175" s="877"/>
      <c r="C175" s="877"/>
      <c r="D175" s="877"/>
      <c r="E175" s="877"/>
      <c r="F175" s="877"/>
      <c r="G175" s="877"/>
      <c r="H175" s="877"/>
      <c r="I175" s="877"/>
      <c r="J175" s="877"/>
      <c r="K175" s="877"/>
      <c r="L175" s="877"/>
      <c r="M175" s="877"/>
      <c r="N175" s="877"/>
      <c r="O175" s="877"/>
    </row>
    <row r="176" spans="1:15">
      <c r="A176" s="877"/>
      <c r="B176" s="877"/>
      <c r="C176" s="877"/>
      <c r="D176" s="877"/>
      <c r="E176" s="877"/>
      <c r="F176" s="877"/>
      <c r="G176" s="877"/>
      <c r="H176" s="877"/>
      <c r="I176" s="877"/>
      <c r="J176" s="877"/>
      <c r="K176" s="877"/>
      <c r="L176" s="877"/>
      <c r="M176" s="877"/>
      <c r="N176" s="877"/>
      <c r="O176" s="877"/>
    </row>
    <row r="177" spans="1:15">
      <c r="A177" s="877"/>
      <c r="B177" s="877"/>
      <c r="C177" s="877"/>
      <c r="D177" s="877"/>
      <c r="E177" s="877"/>
      <c r="F177" s="877"/>
      <c r="G177" s="877"/>
      <c r="H177" s="877"/>
      <c r="I177" s="877"/>
      <c r="J177" s="877"/>
      <c r="K177" s="877"/>
      <c r="L177" s="877"/>
      <c r="M177" s="877"/>
      <c r="N177" s="877"/>
      <c r="O177" s="877"/>
    </row>
    <row r="178" spans="1:15">
      <c r="A178" s="877"/>
      <c r="B178" s="877"/>
      <c r="C178" s="877"/>
      <c r="D178" s="877"/>
      <c r="E178" s="877"/>
      <c r="F178" s="877"/>
      <c r="G178" s="877"/>
      <c r="H178" s="877"/>
      <c r="I178" s="877"/>
      <c r="J178" s="877"/>
      <c r="K178" s="877"/>
      <c r="L178" s="877"/>
      <c r="M178" s="877"/>
      <c r="N178" s="877"/>
      <c r="O178" s="877"/>
    </row>
    <row r="179" spans="1:15">
      <c r="A179" s="877"/>
      <c r="B179" s="877"/>
      <c r="C179" s="877"/>
      <c r="D179" s="877"/>
      <c r="E179" s="877"/>
      <c r="F179" s="877"/>
      <c r="G179" s="877"/>
      <c r="H179" s="877"/>
      <c r="I179" s="877"/>
      <c r="J179" s="877"/>
      <c r="K179" s="877"/>
      <c r="L179" s="877"/>
      <c r="M179" s="877"/>
      <c r="N179" s="877"/>
      <c r="O179" s="877"/>
    </row>
    <row r="180" spans="1:15">
      <c r="A180" s="877"/>
      <c r="B180" s="877"/>
      <c r="C180" s="877"/>
      <c r="D180" s="877"/>
      <c r="E180" s="877"/>
      <c r="F180" s="877"/>
      <c r="G180" s="877"/>
      <c r="H180" s="877"/>
      <c r="I180" s="877"/>
      <c r="J180" s="877"/>
      <c r="K180" s="877"/>
      <c r="L180" s="877"/>
      <c r="M180" s="877"/>
      <c r="N180" s="877"/>
      <c r="O180" s="877"/>
    </row>
    <row r="181" spans="1:15">
      <c r="A181" s="877"/>
      <c r="B181" s="877"/>
      <c r="C181" s="877"/>
      <c r="D181" s="877"/>
      <c r="E181" s="877"/>
      <c r="F181" s="877"/>
      <c r="G181" s="877"/>
      <c r="H181" s="877"/>
      <c r="I181" s="877"/>
      <c r="J181" s="877"/>
      <c r="K181" s="877"/>
      <c r="L181" s="877"/>
      <c r="M181" s="877"/>
      <c r="N181" s="877"/>
      <c r="O181" s="877"/>
    </row>
    <row r="182" spans="1:15">
      <c r="A182" s="877"/>
      <c r="B182" s="877"/>
      <c r="C182" s="877"/>
      <c r="D182" s="877"/>
      <c r="E182" s="877"/>
      <c r="F182" s="877"/>
      <c r="G182" s="877"/>
      <c r="H182" s="877"/>
      <c r="I182" s="877"/>
      <c r="J182" s="877"/>
      <c r="K182" s="877"/>
      <c r="L182" s="877"/>
      <c r="M182" s="877"/>
      <c r="N182" s="877"/>
      <c r="O182" s="877"/>
    </row>
    <row r="183" spans="1:15">
      <c r="A183" s="877"/>
      <c r="B183" s="877"/>
      <c r="C183" s="877"/>
      <c r="D183" s="877"/>
      <c r="E183" s="877"/>
      <c r="F183" s="877"/>
      <c r="G183" s="877"/>
      <c r="H183" s="877"/>
      <c r="I183" s="877"/>
      <c r="J183" s="877"/>
      <c r="K183" s="877"/>
      <c r="L183" s="877"/>
      <c r="M183" s="877"/>
      <c r="N183" s="877"/>
      <c r="O183" s="877"/>
    </row>
    <row r="184" spans="1:15">
      <c r="A184" s="877"/>
      <c r="B184" s="877"/>
      <c r="C184" s="877"/>
      <c r="D184" s="877"/>
      <c r="E184" s="877"/>
      <c r="F184" s="877"/>
      <c r="G184" s="877"/>
      <c r="H184" s="877"/>
      <c r="I184" s="877"/>
      <c r="J184" s="877"/>
      <c r="K184" s="877"/>
      <c r="L184" s="877"/>
      <c r="M184" s="877"/>
      <c r="N184" s="877"/>
      <c r="O184" s="877"/>
    </row>
    <row r="185" spans="1:15">
      <c r="A185" s="877"/>
      <c r="B185" s="877"/>
      <c r="C185" s="877"/>
      <c r="D185" s="877"/>
      <c r="E185" s="877"/>
      <c r="F185" s="877"/>
      <c r="G185" s="877"/>
      <c r="H185" s="877"/>
      <c r="I185" s="877"/>
      <c r="J185" s="877"/>
      <c r="K185" s="877"/>
      <c r="L185" s="877"/>
      <c r="M185" s="877"/>
      <c r="N185" s="877"/>
      <c r="O185" s="877"/>
    </row>
    <row r="186" spans="1:15">
      <c r="A186" s="877"/>
      <c r="B186" s="877"/>
      <c r="C186" s="877"/>
      <c r="D186" s="877"/>
      <c r="E186" s="877"/>
      <c r="F186" s="877"/>
      <c r="G186" s="877"/>
      <c r="H186" s="877"/>
      <c r="I186" s="877"/>
      <c r="J186" s="877"/>
      <c r="K186" s="877"/>
      <c r="L186" s="877"/>
      <c r="M186" s="877"/>
      <c r="N186" s="877"/>
      <c r="O186" s="877"/>
    </row>
    <row r="187" spans="1:15">
      <c r="A187" s="877"/>
      <c r="B187" s="877"/>
      <c r="C187" s="877"/>
      <c r="D187" s="877"/>
      <c r="E187" s="877"/>
      <c r="F187" s="877"/>
      <c r="G187" s="877"/>
      <c r="H187" s="877"/>
      <c r="I187" s="877"/>
      <c r="J187" s="877"/>
      <c r="K187" s="877"/>
      <c r="L187" s="877"/>
      <c r="M187" s="877"/>
      <c r="N187" s="877"/>
      <c r="O187" s="877"/>
    </row>
    <row r="188" spans="1:15">
      <c r="A188" s="877"/>
      <c r="B188" s="877"/>
      <c r="C188" s="877"/>
      <c r="D188" s="877"/>
      <c r="E188" s="877"/>
      <c r="F188" s="877"/>
      <c r="G188" s="877"/>
      <c r="H188" s="877"/>
      <c r="I188" s="877"/>
      <c r="J188" s="877"/>
      <c r="K188" s="877"/>
      <c r="L188" s="877"/>
      <c r="M188" s="877"/>
      <c r="N188" s="877"/>
      <c r="O188" s="877"/>
    </row>
    <row r="189" spans="1:15">
      <c r="A189" s="877"/>
      <c r="B189" s="877"/>
      <c r="C189" s="877"/>
      <c r="D189" s="877"/>
      <c r="E189" s="877"/>
      <c r="F189" s="877"/>
      <c r="G189" s="877"/>
      <c r="H189" s="877"/>
      <c r="I189" s="877"/>
      <c r="J189" s="877"/>
      <c r="K189" s="877"/>
      <c r="L189" s="877"/>
      <c r="M189" s="877"/>
      <c r="N189" s="877"/>
      <c r="O189" s="877"/>
    </row>
    <row r="190" spans="1:15">
      <c r="A190" s="877"/>
      <c r="B190" s="877"/>
      <c r="C190" s="877"/>
      <c r="D190" s="877"/>
      <c r="E190" s="877"/>
      <c r="F190" s="877"/>
      <c r="G190" s="877"/>
      <c r="H190" s="877"/>
      <c r="I190" s="877"/>
      <c r="J190" s="877"/>
      <c r="K190" s="877"/>
      <c r="L190" s="877"/>
      <c r="M190" s="877"/>
      <c r="N190" s="877"/>
      <c r="O190" s="877"/>
    </row>
    <row r="191" spans="1:15">
      <c r="A191" s="877"/>
      <c r="B191" s="877"/>
      <c r="C191" s="877"/>
      <c r="D191" s="877"/>
      <c r="E191" s="877"/>
      <c r="F191" s="877"/>
      <c r="G191" s="877"/>
      <c r="H191" s="877"/>
      <c r="I191" s="877"/>
      <c r="J191" s="877"/>
      <c r="K191" s="877"/>
      <c r="L191" s="877"/>
      <c r="M191" s="877"/>
      <c r="N191" s="877"/>
      <c r="O191" s="877"/>
    </row>
    <row r="192" spans="1:15">
      <c r="A192" s="877"/>
      <c r="B192" s="877"/>
      <c r="C192" s="877"/>
      <c r="D192" s="877"/>
      <c r="E192" s="877"/>
      <c r="F192" s="877"/>
      <c r="G192" s="877"/>
      <c r="H192" s="877"/>
      <c r="I192" s="877"/>
      <c r="J192" s="877"/>
      <c r="K192" s="877"/>
      <c r="L192" s="877"/>
      <c r="M192" s="877"/>
      <c r="N192" s="877"/>
      <c r="O192" s="877"/>
    </row>
    <row r="193" spans="1:15">
      <c r="A193" s="877"/>
      <c r="B193" s="877"/>
      <c r="C193" s="877"/>
      <c r="D193" s="877"/>
      <c r="E193" s="877"/>
      <c r="F193" s="877"/>
      <c r="G193" s="877"/>
      <c r="H193" s="877"/>
      <c r="I193" s="877"/>
      <c r="J193" s="877"/>
      <c r="K193" s="877"/>
      <c r="L193" s="877"/>
      <c r="M193" s="877"/>
      <c r="N193" s="877"/>
      <c r="O193" s="877"/>
    </row>
    <row r="194" spans="1:15">
      <c r="A194" s="877"/>
      <c r="B194" s="877"/>
      <c r="C194" s="877"/>
      <c r="D194" s="877"/>
      <c r="E194" s="877"/>
      <c r="F194" s="877"/>
      <c r="G194" s="877"/>
      <c r="H194" s="877"/>
      <c r="I194" s="877"/>
      <c r="J194" s="877"/>
      <c r="K194" s="877"/>
      <c r="L194" s="877"/>
      <c r="M194" s="877"/>
      <c r="N194" s="877"/>
      <c r="O194" s="877"/>
    </row>
    <row r="195" spans="1:15">
      <c r="A195" s="877"/>
      <c r="B195" s="877"/>
      <c r="C195" s="877"/>
      <c r="D195" s="877"/>
      <c r="E195" s="877"/>
      <c r="F195" s="877"/>
      <c r="G195" s="877"/>
      <c r="H195" s="877"/>
      <c r="I195" s="877"/>
      <c r="J195" s="877"/>
      <c r="K195" s="877"/>
      <c r="L195" s="877"/>
      <c r="M195" s="877"/>
      <c r="N195" s="877"/>
      <c r="O195" s="877"/>
    </row>
    <row r="196" spans="1:15">
      <c r="A196" s="877"/>
      <c r="B196" s="877"/>
      <c r="C196" s="877"/>
      <c r="D196" s="877"/>
      <c r="E196" s="877"/>
      <c r="F196" s="877"/>
      <c r="G196" s="877"/>
      <c r="H196" s="877"/>
      <c r="I196" s="877"/>
      <c r="J196" s="877"/>
      <c r="K196" s="877"/>
      <c r="L196" s="877"/>
      <c r="M196" s="877"/>
      <c r="N196" s="877"/>
      <c r="O196" s="877"/>
    </row>
    <row r="197" spans="1:15">
      <c r="A197" s="877"/>
      <c r="B197" s="877"/>
      <c r="C197" s="877"/>
      <c r="D197" s="877"/>
      <c r="E197" s="877"/>
      <c r="F197" s="877"/>
      <c r="G197" s="877"/>
      <c r="H197" s="877"/>
      <c r="I197" s="877"/>
      <c r="J197" s="877"/>
      <c r="K197" s="877"/>
      <c r="L197" s="877"/>
      <c r="M197" s="877"/>
      <c r="N197" s="877"/>
      <c r="O197" s="877"/>
    </row>
    <row r="198" spans="1:15">
      <c r="A198" s="877"/>
      <c r="B198" s="877"/>
      <c r="C198" s="877"/>
      <c r="D198" s="877"/>
      <c r="E198" s="877"/>
      <c r="F198" s="877"/>
      <c r="G198" s="877"/>
      <c r="H198" s="877"/>
      <c r="I198" s="877"/>
      <c r="J198" s="877"/>
      <c r="K198" s="877"/>
      <c r="L198" s="877"/>
      <c r="M198" s="877"/>
      <c r="N198" s="877"/>
      <c r="O198" s="877"/>
    </row>
    <row r="199" spans="1:15">
      <c r="A199" s="877"/>
      <c r="B199" s="877"/>
      <c r="C199" s="877"/>
      <c r="D199" s="877"/>
      <c r="E199" s="877"/>
      <c r="F199" s="877"/>
      <c r="G199" s="877"/>
      <c r="H199" s="877"/>
      <c r="I199" s="877"/>
      <c r="J199" s="877"/>
      <c r="K199" s="877"/>
      <c r="L199" s="877"/>
      <c r="M199" s="877"/>
      <c r="N199" s="877"/>
      <c r="O199" s="877"/>
    </row>
    <row r="200" spans="1:15">
      <c r="A200" s="877"/>
      <c r="B200" s="877"/>
      <c r="C200" s="877"/>
      <c r="D200" s="877"/>
      <c r="E200" s="877"/>
      <c r="F200" s="877"/>
      <c r="G200" s="877"/>
      <c r="H200" s="877"/>
      <c r="I200" s="877"/>
      <c r="J200" s="877"/>
      <c r="K200" s="877"/>
      <c r="L200" s="877"/>
      <c r="M200" s="877"/>
      <c r="N200" s="877"/>
      <c r="O200" s="877"/>
    </row>
    <row r="201" spans="1:15">
      <c r="A201" s="877"/>
      <c r="B201" s="877"/>
      <c r="C201" s="877"/>
      <c r="D201" s="877"/>
      <c r="E201" s="877"/>
      <c r="F201" s="877"/>
      <c r="G201" s="877"/>
      <c r="H201" s="877"/>
      <c r="I201" s="877"/>
      <c r="J201" s="877"/>
      <c r="K201" s="877"/>
      <c r="L201" s="877"/>
      <c r="M201" s="877"/>
      <c r="N201" s="877"/>
      <c r="O201" s="877"/>
    </row>
    <row r="202" spans="1:15">
      <c r="A202" s="877"/>
      <c r="B202" s="877"/>
      <c r="C202" s="877"/>
      <c r="D202" s="877"/>
      <c r="E202" s="877"/>
      <c r="F202" s="877"/>
      <c r="G202" s="877"/>
      <c r="H202" s="877"/>
      <c r="I202" s="877"/>
      <c r="J202" s="877"/>
      <c r="K202" s="877"/>
      <c r="L202" s="877"/>
      <c r="M202" s="877"/>
      <c r="N202" s="877"/>
      <c r="O202" s="877"/>
    </row>
    <row r="203" spans="1:15">
      <c r="A203" s="877"/>
      <c r="B203" s="877"/>
      <c r="C203" s="877"/>
      <c r="D203" s="877"/>
      <c r="E203" s="877"/>
      <c r="F203" s="877"/>
      <c r="G203" s="877"/>
      <c r="H203" s="877"/>
      <c r="I203" s="877"/>
      <c r="J203" s="877"/>
      <c r="K203" s="877"/>
      <c r="L203" s="877"/>
      <c r="M203" s="877"/>
      <c r="N203" s="877"/>
      <c r="O203" s="877"/>
    </row>
    <row r="204" spans="1:15">
      <c r="A204" s="877"/>
      <c r="B204" s="877"/>
      <c r="C204" s="877"/>
      <c r="D204" s="877"/>
      <c r="E204" s="877"/>
      <c r="F204" s="877"/>
      <c r="G204" s="877"/>
      <c r="H204" s="877"/>
      <c r="I204" s="877"/>
      <c r="J204" s="877"/>
      <c r="K204" s="877"/>
      <c r="L204" s="877"/>
      <c r="M204" s="877"/>
      <c r="N204" s="877"/>
      <c r="O204" s="877"/>
    </row>
    <row r="205" spans="1:15">
      <c r="A205" s="877"/>
      <c r="B205" s="877"/>
      <c r="C205" s="877"/>
      <c r="D205" s="877"/>
      <c r="E205" s="877"/>
      <c r="F205" s="877"/>
      <c r="G205" s="877"/>
      <c r="H205" s="877"/>
      <c r="I205" s="877"/>
      <c r="J205" s="877"/>
      <c r="K205" s="877"/>
      <c r="L205" s="877"/>
      <c r="M205" s="877"/>
      <c r="N205" s="877"/>
      <c r="O205" s="877"/>
    </row>
    <row r="206" spans="1:15">
      <c r="A206" s="877"/>
      <c r="B206" s="877"/>
      <c r="C206" s="877"/>
      <c r="D206" s="877"/>
      <c r="E206" s="877"/>
      <c r="F206" s="877"/>
      <c r="G206" s="877"/>
      <c r="H206" s="877"/>
      <c r="I206" s="877"/>
      <c r="J206" s="877"/>
      <c r="K206" s="877"/>
      <c r="L206" s="877"/>
      <c r="M206" s="877"/>
      <c r="N206" s="877"/>
      <c r="O206" s="877"/>
    </row>
    <row r="207" spans="1:15">
      <c r="A207" s="877"/>
      <c r="B207" s="877"/>
      <c r="C207" s="877"/>
      <c r="D207" s="877"/>
      <c r="E207" s="877"/>
      <c r="F207" s="877"/>
      <c r="G207" s="877"/>
      <c r="H207" s="877"/>
      <c r="I207" s="877"/>
      <c r="J207" s="877"/>
      <c r="K207" s="877"/>
      <c r="L207" s="877"/>
      <c r="M207" s="877"/>
      <c r="N207" s="877"/>
      <c r="O207" s="877"/>
    </row>
    <row r="208" spans="1:15">
      <c r="A208" s="877"/>
      <c r="B208" s="877"/>
      <c r="C208" s="877"/>
      <c r="D208" s="877"/>
      <c r="E208" s="877"/>
      <c r="F208" s="877"/>
      <c r="G208" s="877"/>
      <c r="H208" s="877"/>
      <c r="I208" s="877"/>
      <c r="J208" s="877"/>
      <c r="K208" s="877"/>
      <c r="L208" s="877"/>
      <c r="M208" s="877"/>
      <c r="N208" s="877"/>
      <c r="O208" s="877"/>
    </row>
    <row r="209" spans="1:15">
      <c r="A209" s="877"/>
      <c r="B209" s="877"/>
      <c r="C209" s="877"/>
      <c r="D209" s="877"/>
      <c r="E209" s="877"/>
      <c r="F209" s="877"/>
      <c r="G209" s="877"/>
      <c r="H209" s="877"/>
      <c r="I209" s="877"/>
      <c r="J209" s="877"/>
      <c r="K209" s="877"/>
      <c r="L209" s="877"/>
      <c r="M209" s="877"/>
      <c r="N209" s="877"/>
      <c r="O209" s="877"/>
    </row>
    <row r="210" spans="1:15">
      <c r="A210" s="877"/>
      <c r="B210" s="877"/>
      <c r="C210" s="877"/>
      <c r="D210" s="877"/>
      <c r="E210" s="877"/>
      <c r="F210" s="877"/>
      <c r="G210" s="877"/>
      <c r="H210" s="877"/>
      <c r="I210" s="877"/>
      <c r="J210" s="877"/>
      <c r="K210" s="877"/>
      <c r="L210" s="877"/>
      <c r="M210" s="877"/>
      <c r="N210" s="877"/>
      <c r="O210" s="877"/>
    </row>
    <row r="211" spans="1:15">
      <c r="A211" s="877"/>
      <c r="B211" s="877"/>
      <c r="C211" s="877"/>
      <c r="D211" s="877"/>
      <c r="E211" s="877"/>
      <c r="F211" s="877"/>
      <c r="G211" s="877"/>
      <c r="H211" s="877"/>
      <c r="I211" s="877"/>
      <c r="J211" s="877"/>
      <c r="K211" s="877"/>
      <c r="L211" s="877"/>
      <c r="M211" s="877"/>
      <c r="N211" s="877"/>
      <c r="O211" s="877"/>
    </row>
    <row r="212" spans="1:15">
      <c r="A212" s="877"/>
      <c r="B212" s="877"/>
      <c r="C212" s="877"/>
      <c r="D212" s="877"/>
      <c r="E212" s="877"/>
      <c r="F212" s="877"/>
      <c r="G212" s="877"/>
      <c r="H212" s="877"/>
      <c r="I212" s="877"/>
      <c r="J212" s="877"/>
      <c r="K212" s="877"/>
      <c r="L212" s="877"/>
      <c r="M212" s="877"/>
      <c r="N212" s="877"/>
      <c r="O212" s="877"/>
    </row>
    <row r="213" spans="1:15">
      <c r="A213" s="877"/>
      <c r="B213" s="877"/>
      <c r="C213" s="877"/>
      <c r="D213" s="877"/>
      <c r="E213" s="877"/>
      <c r="F213" s="877"/>
      <c r="G213" s="877"/>
      <c r="H213" s="877"/>
      <c r="I213" s="877"/>
      <c r="J213" s="877"/>
      <c r="K213" s="877"/>
      <c r="L213" s="877"/>
      <c r="M213" s="877"/>
      <c r="N213" s="877"/>
      <c r="O213" s="877"/>
    </row>
    <row r="214" spans="1:15">
      <c r="A214" s="877"/>
      <c r="B214" s="877"/>
      <c r="C214" s="877"/>
      <c r="D214" s="877"/>
      <c r="E214" s="877"/>
      <c r="F214" s="877"/>
      <c r="G214" s="877"/>
      <c r="H214" s="877"/>
      <c r="I214" s="877"/>
      <c r="J214" s="877"/>
      <c r="K214" s="877"/>
      <c r="L214" s="877"/>
      <c r="M214" s="877"/>
      <c r="N214" s="877"/>
      <c r="O214" s="877"/>
    </row>
    <row r="215" spans="1:15">
      <c r="A215" s="877"/>
      <c r="B215" s="877"/>
      <c r="C215" s="877"/>
      <c r="D215" s="877"/>
      <c r="E215" s="877"/>
      <c r="F215" s="877"/>
      <c r="G215" s="877"/>
      <c r="H215" s="877"/>
      <c r="I215" s="877"/>
      <c r="J215" s="877"/>
      <c r="K215" s="877"/>
      <c r="L215" s="877"/>
      <c r="M215" s="877"/>
      <c r="N215" s="877"/>
      <c r="O215" s="877"/>
    </row>
    <row r="216" spans="1:15">
      <c r="A216" s="877"/>
      <c r="B216" s="877"/>
      <c r="C216" s="877"/>
      <c r="D216" s="877"/>
      <c r="E216" s="877"/>
      <c r="F216" s="877"/>
      <c r="G216" s="877"/>
      <c r="H216" s="877"/>
      <c r="I216" s="877"/>
      <c r="J216" s="877"/>
      <c r="K216" s="877"/>
      <c r="L216" s="877"/>
      <c r="M216" s="877"/>
      <c r="N216" s="877"/>
      <c r="O216" s="877"/>
    </row>
    <row r="217" spans="1:15">
      <c r="A217" s="877"/>
      <c r="B217" s="877"/>
      <c r="C217" s="877"/>
      <c r="D217" s="877"/>
      <c r="E217" s="877"/>
      <c r="F217" s="877"/>
      <c r="G217" s="877"/>
      <c r="H217" s="877"/>
      <c r="I217" s="877"/>
      <c r="J217" s="877"/>
      <c r="K217" s="877"/>
      <c r="L217" s="877"/>
      <c r="M217" s="877"/>
      <c r="N217" s="877"/>
      <c r="O217" s="877"/>
    </row>
    <row r="218" spans="1:15">
      <c r="A218" s="877"/>
      <c r="B218" s="877"/>
      <c r="C218" s="877"/>
      <c r="D218" s="877"/>
      <c r="E218" s="877"/>
      <c r="F218" s="877"/>
      <c r="G218" s="877"/>
      <c r="H218" s="877"/>
      <c r="I218" s="877"/>
      <c r="J218" s="877"/>
      <c r="K218" s="877"/>
      <c r="L218" s="877"/>
      <c r="M218" s="877"/>
      <c r="N218" s="877"/>
      <c r="O218" s="877"/>
    </row>
    <row r="219" spans="1:15">
      <c r="A219" s="877"/>
      <c r="B219" s="877"/>
      <c r="C219" s="877"/>
      <c r="D219" s="877"/>
      <c r="E219" s="877"/>
      <c r="F219" s="877"/>
      <c r="G219" s="877"/>
      <c r="H219" s="877"/>
      <c r="I219" s="877"/>
      <c r="J219" s="877"/>
      <c r="K219" s="877"/>
      <c r="L219" s="877"/>
      <c r="M219" s="877"/>
      <c r="N219" s="877"/>
      <c r="O219" s="877"/>
    </row>
    <row r="220" spans="1:15">
      <c r="A220" s="877"/>
      <c r="B220" s="877"/>
      <c r="C220" s="877"/>
      <c r="D220" s="877"/>
      <c r="E220" s="877"/>
      <c r="F220" s="877"/>
      <c r="G220" s="877"/>
      <c r="H220" s="877"/>
      <c r="I220" s="877"/>
      <c r="J220" s="877"/>
      <c r="K220" s="877"/>
      <c r="L220" s="877"/>
      <c r="M220" s="877"/>
      <c r="N220" s="877"/>
      <c r="O220" s="877"/>
    </row>
    <row r="221" spans="1:15">
      <c r="A221" s="877"/>
      <c r="B221" s="877"/>
      <c r="C221" s="877"/>
      <c r="D221" s="877"/>
      <c r="E221" s="877"/>
      <c r="F221" s="877"/>
      <c r="G221" s="877"/>
      <c r="H221" s="877"/>
      <c r="I221" s="877"/>
      <c r="J221" s="877"/>
      <c r="K221" s="877"/>
      <c r="L221" s="877"/>
      <c r="M221" s="877"/>
      <c r="N221" s="877"/>
      <c r="O221" s="877"/>
    </row>
    <row r="222" spans="1:15">
      <c r="A222" s="877"/>
      <c r="B222" s="877"/>
      <c r="C222" s="877"/>
      <c r="D222" s="877"/>
      <c r="E222" s="877"/>
      <c r="F222" s="877"/>
      <c r="G222" s="877"/>
      <c r="H222" s="877"/>
      <c r="I222" s="877"/>
      <c r="J222" s="877"/>
      <c r="K222" s="877"/>
      <c r="L222" s="877"/>
      <c r="M222" s="877"/>
      <c r="N222" s="877"/>
      <c r="O222" s="877"/>
    </row>
    <row r="223" spans="1:15">
      <c r="A223" s="877"/>
      <c r="B223" s="877"/>
      <c r="C223" s="877"/>
      <c r="D223" s="877"/>
      <c r="E223" s="877"/>
      <c r="F223" s="877"/>
      <c r="G223" s="877"/>
      <c r="H223" s="877"/>
      <c r="I223" s="877"/>
      <c r="J223" s="877"/>
      <c r="K223" s="877"/>
      <c r="L223" s="877"/>
      <c r="M223" s="877"/>
      <c r="N223" s="877"/>
      <c r="O223" s="877"/>
    </row>
    <row r="224" spans="1:15">
      <c r="A224" s="877"/>
      <c r="B224" s="877"/>
      <c r="C224" s="877"/>
      <c r="D224" s="877"/>
      <c r="E224" s="877"/>
      <c r="F224" s="877"/>
      <c r="G224" s="877"/>
      <c r="H224" s="877"/>
      <c r="I224" s="877"/>
      <c r="J224" s="877"/>
      <c r="K224" s="877"/>
      <c r="L224" s="877"/>
      <c r="M224" s="877"/>
      <c r="N224" s="877"/>
      <c r="O224" s="877"/>
    </row>
    <row r="225" spans="1:15">
      <c r="A225" s="877"/>
      <c r="B225" s="877"/>
      <c r="C225" s="877"/>
      <c r="D225" s="877"/>
      <c r="E225" s="877"/>
      <c r="F225" s="877"/>
      <c r="G225" s="877"/>
      <c r="H225" s="877"/>
      <c r="I225" s="877"/>
      <c r="J225" s="877"/>
      <c r="K225" s="877"/>
      <c r="L225" s="877"/>
      <c r="M225" s="877"/>
      <c r="N225" s="877"/>
      <c r="O225" s="877"/>
    </row>
    <row r="226" spans="1:15">
      <c r="A226" s="877"/>
      <c r="B226" s="877"/>
      <c r="C226" s="877"/>
      <c r="D226" s="877"/>
      <c r="E226" s="877"/>
      <c r="F226" s="877"/>
      <c r="G226" s="877"/>
      <c r="K226" s="877"/>
      <c r="L226" s="877"/>
      <c r="M226" s="877"/>
      <c r="N226" s="877"/>
      <c r="O226" s="877"/>
    </row>
    <row r="227" spans="1:15">
      <c r="A227" s="877"/>
      <c r="B227" s="877"/>
      <c r="C227" s="877"/>
      <c r="D227" s="877"/>
      <c r="E227" s="877"/>
      <c r="F227" s="877"/>
      <c r="G227" s="877"/>
      <c r="K227" s="877"/>
      <c r="L227" s="877"/>
      <c r="M227" s="877"/>
      <c r="N227" s="877"/>
      <c r="O227" s="877"/>
    </row>
    <row r="228" spans="1:15">
      <c r="A228" s="877"/>
      <c r="B228" s="877"/>
      <c r="C228" s="877"/>
      <c r="D228" s="877"/>
      <c r="E228" s="877"/>
      <c r="F228" s="877"/>
      <c r="G228" s="877"/>
      <c r="K228" s="877"/>
      <c r="L228" s="877"/>
      <c r="M228" s="877"/>
      <c r="N228" s="877"/>
      <c r="O228" s="877"/>
    </row>
    <row r="229" spans="1:15">
      <c r="A229" s="877"/>
      <c r="B229" s="877"/>
      <c r="C229" s="877"/>
      <c r="D229" s="877"/>
      <c r="E229" s="877"/>
      <c r="F229" s="877"/>
      <c r="G229" s="877"/>
      <c r="K229" s="877"/>
      <c r="L229" s="877"/>
      <c r="M229" s="877"/>
      <c r="N229" s="877"/>
      <c r="O229" s="877"/>
    </row>
    <row r="230" spans="1:15">
      <c r="A230" s="877"/>
      <c r="B230" s="877"/>
      <c r="C230" s="877"/>
      <c r="D230" s="877"/>
      <c r="E230" s="877"/>
      <c r="F230" s="877"/>
      <c r="G230" s="877"/>
      <c r="K230" s="877"/>
      <c r="L230" s="877"/>
      <c r="M230" s="877"/>
      <c r="N230" s="877"/>
      <c r="O230" s="877"/>
    </row>
    <row r="231" spans="1:15">
      <c r="A231" s="877"/>
      <c r="B231" s="877"/>
      <c r="C231" s="877"/>
      <c r="K231" s="877"/>
      <c r="L231" s="877"/>
      <c r="M231" s="877"/>
      <c r="N231" s="877"/>
      <c r="O231" s="877"/>
    </row>
    <row r="232" spans="1:15">
      <c r="A232" s="877"/>
      <c r="B232" s="877"/>
      <c r="C232" s="877"/>
      <c r="K232" s="877"/>
      <c r="L232" s="877"/>
      <c r="M232" s="877"/>
      <c r="N232" s="877"/>
      <c r="O232" s="877"/>
    </row>
    <row r="233" spans="1:15">
      <c r="B233" s="877"/>
      <c r="C233" s="877"/>
      <c r="K233" s="877"/>
      <c r="L233" s="877"/>
      <c r="M233" s="877"/>
      <c r="N233" s="877"/>
      <c r="O233" s="877"/>
    </row>
    <row r="234" spans="1:15">
      <c r="B234" s="877"/>
      <c r="C234" s="877"/>
      <c r="K234" s="877"/>
      <c r="L234" s="877"/>
      <c r="M234" s="877"/>
      <c r="N234" s="877"/>
      <c r="O234" s="877"/>
    </row>
    <row r="235" spans="1:15">
      <c r="B235" s="877"/>
      <c r="C235" s="877"/>
      <c r="K235" s="877"/>
      <c r="L235" s="877"/>
      <c r="M235" s="877"/>
      <c r="N235" s="877"/>
      <c r="O235" s="877"/>
    </row>
    <row r="236" spans="1:15">
      <c r="B236" s="877"/>
      <c r="C236" s="877"/>
      <c r="K236" s="877"/>
      <c r="L236" s="877"/>
      <c r="M236" s="877"/>
      <c r="N236" s="877"/>
      <c r="O236" s="877"/>
    </row>
    <row r="237" spans="1:15">
      <c r="B237" s="877"/>
      <c r="C237" s="877"/>
      <c r="K237" s="877"/>
      <c r="L237" s="877"/>
      <c r="M237" s="877"/>
      <c r="N237" s="877"/>
      <c r="O237" s="877"/>
    </row>
    <row r="238" spans="1:15">
      <c r="B238" s="877"/>
      <c r="C238" s="877"/>
      <c r="K238" s="877"/>
      <c r="L238" s="877"/>
      <c r="M238" s="877"/>
      <c r="N238" s="877"/>
      <c r="O238" s="877"/>
    </row>
    <row r="239" spans="1:15">
      <c r="B239" s="877"/>
      <c r="C239" s="877"/>
      <c r="K239" s="877"/>
      <c r="L239" s="877"/>
      <c r="M239" s="877"/>
      <c r="N239" s="877"/>
      <c r="O239" s="877"/>
    </row>
    <row r="240" spans="1:15">
      <c r="B240" s="877"/>
      <c r="C240" s="877"/>
      <c r="K240" s="877"/>
      <c r="L240" s="877"/>
      <c r="M240" s="877"/>
      <c r="N240" s="877"/>
      <c r="O240" s="877"/>
    </row>
    <row r="241" spans="2:15">
      <c r="B241" s="877"/>
      <c r="C241" s="877"/>
      <c r="K241" s="877"/>
      <c r="L241" s="877"/>
      <c r="M241" s="877"/>
      <c r="N241" s="877"/>
      <c r="O241" s="877"/>
    </row>
    <row r="242" spans="2:15">
      <c r="B242" s="877"/>
      <c r="C242" s="877"/>
      <c r="K242" s="877"/>
      <c r="L242" s="877"/>
      <c r="M242" s="877"/>
      <c r="N242" s="877"/>
      <c r="O242" s="877"/>
    </row>
    <row r="243" spans="2:15">
      <c r="B243" s="877"/>
      <c r="C243" s="877"/>
      <c r="K243" s="877"/>
      <c r="L243" s="877"/>
      <c r="M243" s="877"/>
      <c r="N243" s="877"/>
      <c r="O243" s="877"/>
    </row>
    <row r="244" spans="2:15">
      <c r="B244" s="877"/>
      <c r="C244" s="877"/>
      <c r="K244" s="877"/>
      <c r="L244" s="877"/>
      <c r="M244" s="877"/>
      <c r="N244" s="877"/>
      <c r="O244" s="877"/>
    </row>
    <row r="245" spans="2:15">
      <c r="B245" s="877"/>
      <c r="C245" s="877"/>
      <c r="K245" s="877"/>
      <c r="L245" s="877"/>
      <c r="M245" s="877"/>
      <c r="N245" s="877"/>
      <c r="O245" s="877"/>
    </row>
    <row r="246" spans="2:15">
      <c r="B246" s="877"/>
      <c r="C246" s="877"/>
      <c r="K246" s="877"/>
      <c r="L246" s="877"/>
      <c r="M246" s="877"/>
      <c r="N246" s="877"/>
      <c r="O246" s="877"/>
    </row>
    <row r="247" spans="2:15">
      <c r="B247" s="877"/>
      <c r="C247" s="877"/>
      <c r="K247" s="877"/>
      <c r="L247" s="877"/>
      <c r="M247" s="877"/>
      <c r="N247" s="877"/>
      <c r="O247" s="877"/>
    </row>
    <row r="248" spans="2:15">
      <c r="B248" s="877"/>
      <c r="C248" s="877"/>
      <c r="K248" s="877"/>
      <c r="L248" s="877"/>
      <c r="M248" s="877"/>
      <c r="N248" s="877"/>
      <c r="O248" s="877"/>
    </row>
    <row r="249" spans="2:15">
      <c r="B249" s="877"/>
      <c r="C249" s="877"/>
      <c r="K249" s="877"/>
      <c r="L249" s="877"/>
      <c r="M249" s="877"/>
      <c r="N249" s="877"/>
      <c r="O249" s="877"/>
    </row>
    <row r="250" spans="2:15">
      <c r="B250" s="877"/>
      <c r="C250" s="877"/>
      <c r="K250" s="877"/>
      <c r="L250" s="877"/>
    </row>
    <row r="251" spans="2:15">
      <c r="B251" s="877"/>
      <c r="C251" s="877"/>
      <c r="K251" s="877"/>
      <c r="L251" s="877"/>
    </row>
    <row r="252" spans="2:15">
      <c r="B252" s="877"/>
      <c r="C252" s="877"/>
      <c r="K252" s="877"/>
      <c r="L252" s="877"/>
    </row>
    <row r="253" spans="2:15">
      <c r="B253" s="877"/>
      <c r="C253" s="877"/>
      <c r="K253" s="877"/>
      <c r="L253" s="877"/>
    </row>
    <row r="254" spans="2:15">
      <c r="B254" s="877"/>
      <c r="C254" s="877"/>
      <c r="K254" s="877"/>
      <c r="L254" s="877"/>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17" t="s">
        <v>85</v>
      </c>
      <c r="B1" s="1118"/>
      <c r="C1" s="1118"/>
      <c r="D1" s="1118"/>
      <c r="E1" s="1118"/>
      <c r="F1" s="1118"/>
      <c r="G1" s="1118"/>
      <c r="H1" s="1118"/>
      <c r="I1" s="1118"/>
      <c r="J1" s="1118"/>
      <c r="K1" s="1118"/>
      <c r="L1" s="1118"/>
      <c r="M1" s="1118"/>
      <c r="N1" s="1118"/>
      <c r="O1" s="1119"/>
    </row>
    <row r="2" spans="1:15" s="774" customFormat="1" ht="27" customHeight="1" thickBot="1">
      <c r="A2" s="770" t="s">
        <v>81</v>
      </c>
      <c r="B2" s="771" t="s">
        <v>86</v>
      </c>
      <c r="C2" s="772" t="s">
        <v>87</v>
      </c>
      <c r="D2" s="772" t="s">
        <v>88</v>
      </c>
      <c r="E2" s="772" t="s">
        <v>89</v>
      </c>
      <c r="F2" s="772" t="s">
        <v>90</v>
      </c>
      <c r="G2" s="772" t="s">
        <v>91</v>
      </c>
      <c r="H2" s="772" t="s">
        <v>92</v>
      </c>
      <c r="I2" s="772" t="s">
        <v>93</v>
      </c>
      <c r="J2" s="772" t="s">
        <v>94</v>
      </c>
      <c r="K2" s="772" t="s">
        <v>95</v>
      </c>
      <c r="L2" s="772" t="s">
        <v>96</v>
      </c>
      <c r="M2" s="772" t="s">
        <v>97</v>
      </c>
      <c r="N2" s="772" t="s">
        <v>98</v>
      </c>
      <c r="O2" s="773" t="s">
        <v>16</v>
      </c>
    </row>
    <row r="3" spans="1:15" ht="15" customHeight="1" thickBot="1">
      <c r="A3" s="1120" t="s">
        <v>82</v>
      </c>
      <c r="B3" s="775" t="s">
        <v>54</v>
      </c>
      <c r="C3" s="776">
        <v>106.69</v>
      </c>
      <c r="D3" s="776">
        <v>100.13</v>
      </c>
      <c r="E3" s="776">
        <v>96.280476190476193</v>
      </c>
      <c r="F3" s="776">
        <v>101.23571428571428</v>
      </c>
      <c r="G3" s="776">
        <v>115.25666666666663</v>
      </c>
      <c r="H3" s="776">
        <v>129.20380952380953</v>
      </c>
      <c r="I3" s="776">
        <v>145.40904761904758</v>
      </c>
      <c r="J3" s="776">
        <v>140.46380952380954</v>
      </c>
      <c r="K3" s="776">
        <v>135.79619047619045</v>
      </c>
      <c r="L3" s="776">
        <v>118.41952380952378</v>
      </c>
      <c r="M3" s="776">
        <v>107.70090909090909</v>
      </c>
      <c r="N3" s="776"/>
      <c r="O3" s="777">
        <v>118.2</v>
      </c>
    </row>
    <row r="4" spans="1:15" ht="15" customHeight="1" thickBot="1">
      <c r="A4" s="1120"/>
      <c r="B4" s="778" t="s">
        <v>55</v>
      </c>
      <c r="C4" s="776">
        <v>132.86000000000001</v>
      </c>
      <c r="D4" s="776">
        <v>127.34</v>
      </c>
      <c r="E4" s="776">
        <v>120.24875</v>
      </c>
      <c r="F4" s="776">
        <v>120.00750000000001</v>
      </c>
      <c r="G4" s="776">
        <v>127.1875</v>
      </c>
      <c r="H4" s="776">
        <v>149.27000000000001</v>
      </c>
      <c r="I4" s="776">
        <v>163.09777777777779</v>
      </c>
      <c r="J4" s="776">
        <v>163.09555555555556</v>
      </c>
      <c r="K4" s="776">
        <v>155.13444444444443</v>
      </c>
      <c r="L4" s="776">
        <v>140.31099999999998</v>
      </c>
      <c r="M4" s="776">
        <v>128.11499999999998</v>
      </c>
      <c r="N4" s="776"/>
      <c r="O4" s="777">
        <v>140.35</v>
      </c>
    </row>
    <row r="5" spans="1:15" ht="15" customHeight="1" thickBot="1">
      <c r="A5" s="1120"/>
      <c r="B5" s="778" t="s">
        <v>56</v>
      </c>
      <c r="C5" s="776">
        <v>189.37</v>
      </c>
      <c r="D5" s="776">
        <v>173.87</v>
      </c>
      <c r="E5" s="776">
        <v>163.06399999999996</v>
      </c>
      <c r="F5" s="776">
        <v>174.30799999999999</v>
      </c>
      <c r="G5" s="776">
        <v>189.15533333333335</v>
      </c>
      <c r="H5" s="776">
        <v>249.38466666666665</v>
      </c>
      <c r="I5" s="776">
        <v>254.51066666666659</v>
      </c>
      <c r="J5" s="776">
        <v>273.04266666666666</v>
      </c>
      <c r="K5" s="776">
        <v>250.96466666666672</v>
      </c>
      <c r="L5" s="776">
        <v>212.95133333333337</v>
      </c>
      <c r="M5" s="776">
        <v>183.84133333333332</v>
      </c>
      <c r="N5" s="776"/>
      <c r="O5" s="777">
        <v>210.41</v>
      </c>
    </row>
    <row r="6" spans="1:15" ht="15" customHeight="1" thickBot="1">
      <c r="A6" s="1121"/>
      <c r="B6" s="779" t="s">
        <v>57</v>
      </c>
      <c r="C6" s="780">
        <v>138.9</v>
      </c>
      <c r="D6" s="780">
        <v>129.54</v>
      </c>
      <c r="E6" s="780">
        <v>123.40545454545455</v>
      </c>
      <c r="F6" s="780">
        <v>129.5597727272727</v>
      </c>
      <c r="G6" s="780">
        <v>142.61863636363634</v>
      </c>
      <c r="H6" s="780">
        <v>173.82295454545454</v>
      </c>
      <c r="I6" s="780">
        <v>185.31400000000002</v>
      </c>
      <c r="J6" s="780">
        <v>189.18311111111106</v>
      </c>
      <c r="K6" s="780">
        <v>178.05333333333334</v>
      </c>
      <c r="L6" s="780">
        <v>154.00413043478261</v>
      </c>
      <c r="M6" s="780">
        <v>136.3444680851064</v>
      </c>
      <c r="N6" s="780"/>
      <c r="O6" s="781">
        <v>151.63</v>
      </c>
    </row>
    <row r="7" spans="1:15" ht="15" customHeight="1" thickBot="1">
      <c r="A7" s="1122" t="s">
        <v>83</v>
      </c>
      <c r="B7" s="778" t="s">
        <v>54</v>
      </c>
      <c r="C7" s="776">
        <v>127.27</v>
      </c>
      <c r="D7" s="776">
        <v>116.38</v>
      </c>
      <c r="E7" s="776">
        <v>124.1585</v>
      </c>
      <c r="F7" s="776">
        <v>115.75666666666667</v>
      </c>
      <c r="G7" s="776">
        <v>117.04024999999999</v>
      </c>
      <c r="H7" s="776">
        <v>146.67950000000002</v>
      </c>
      <c r="I7" s="776">
        <v>130.02375000000004</v>
      </c>
      <c r="J7" s="776">
        <v>129.15025</v>
      </c>
      <c r="K7" s="776">
        <v>136.35874999999996</v>
      </c>
      <c r="L7" s="776">
        <v>124.28076923076922</v>
      </c>
      <c r="M7" s="776">
        <v>122.79948717948722</v>
      </c>
      <c r="N7" s="776"/>
      <c r="O7" s="777">
        <v>126.12</v>
      </c>
    </row>
    <row r="8" spans="1:15" ht="15" customHeight="1" thickBot="1">
      <c r="A8" s="1120"/>
      <c r="B8" s="778" t="s">
        <v>55</v>
      </c>
      <c r="C8" s="776">
        <v>212.32</v>
      </c>
      <c r="D8" s="776">
        <v>209.79</v>
      </c>
      <c r="E8" s="776">
        <v>182.8472222222222</v>
      </c>
      <c r="F8" s="776">
        <v>181.89388888888891</v>
      </c>
      <c r="G8" s="776">
        <v>231.24055555555549</v>
      </c>
      <c r="H8" s="776">
        <v>363.3633333333334</v>
      </c>
      <c r="I8" s="776">
        <v>270.53666666666663</v>
      </c>
      <c r="J8" s="776">
        <v>272.35444444444448</v>
      </c>
      <c r="K8" s="776">
        <v>295.12294117647059</v>
      </c>
      <c r="L8" s="776">
        <v>231.95611111111111</v>
      </c>
      <c r="M8" s="776">
        <v>201.54666666666665</v>
      </c>
      <c r="N8" s="776"/>
      <c r="O8" s="777">
        <v>240.37</v>
      </c>
    </row>
    <row r="9" spans="1:15" ht="15" customHeight="1" thickBot="1">
      <c r="A9" s="1120"/>
      <c r="B9" s="778" t="s">
        <v>56</v>
      </c>
      <c r="C9" s="776">
        <v>174.42</v>
      </c>
      <c r="D9" s="776">
        <v>165.04</v>
      </c>
      <c r="E9" s="776">
        <v>162.61249999999998</v>
      </c>
      <c r="F9" s="776">
        <v>160.93</v>
      </c>
      <c r="G9" s="776">
        <v>161.66249999999999</v>
      </c>
      <c r="H9" s="776">
        <v>251.73500000000001</v>
      </c>
      <c r="I9" s="776">
        <v>218.92750000000001</v>
      </c>
      <c r="J9" s="776">
        <v>235.41000000000003</v>
      </c>
      <c r="K9" s="776">
        <v>211.93400000000003</v>
      </c>
      <c r="L9" s="776">
        <v>197.70749999999998</v>
      </c>
      <c r="M9" s="776">
        <v>168.88</v>
      </c>
      <c r="N9" s="776"/>
      <c r="O9" s="777">
        <v>193.51</v>
      </c>
    </row>
    <row r="10" spans="1:15" ht="15" customHeight="1" thickBot="1">
      <c r="A10" s="1121"/>
      <c r="B10" s="779" t="s">
        <v>57</v>
      </c>
      <c r="C10" s="780">
        <v>155</v>
      </c>
      <c r="D10" s="780">
        <v>146.63999999999999</v>
      </c>
      <c r="E10" s="780">
        <v>143.67806451612907</v>
      </c>
      <c r="F10" s="780">
        <v>138.23475409836058</v>
      </c>
      <c r="G10" s="780">
        <v>153.07403225806451</v>
      </c>
      <c r="H10" s="780">
        <v>216.36548387096775</v>
      </c>
      <c r="I10" s="780">
        <v>176.55354838709675</v>
      </c>
      <c r="J10" s="780">
        <v>177.58112903225808</v>
      </c>
      <c r="K10" s="780">
        <v>185.98564516129031</v>
      </c>
      <c r="L10" s="780">
        <v>160.86868852459017</v>
      </c>
      <c r="M10" s="780">
        <v>149.05803278688524</v>
      </c>
      <c r="N10" s="780"/>
      <c r="O10" s="781">
        <v>163.63999999999999</v>
      </c>
    </row>
    <row r="11" spans="1:15" ht="15" customHeight="1" thickBot="1">
      <c r="A11" s="1107" t="s">
        <v>79</v>
      </c>
      <c r="B11" s="1108"/>
      <c r="C11" s="782">
        <v>148.22999999999999</v>
      </c>
      <c r="D11" s="782">
        <v>139.44999999999999</v>
      </c>
      <c r="E11" s="782">
        <v>135.26301886792444</v>
      </c>
      <c r="F11" s="782">
        <v>134.59952380952376</v>
      </c>
      <c r="G11" s="782">
        <v>148.73405660377358</v>
      </c>
      <c r="H11" s="782">
        <v>198.70632075471704</v>
      </c>
      <c r="I11" s="782">
        <v>180.23785046728975</v>
      </c>
      <c r="J11" s="782">
        <v>182.46046728971959</v>
      </c>
      <c r="K11" s="782">
        <v>182.64962616822433</v>
      </c>
      <c r="L11" s="782">
        <v>157.91757009345795</v>
      </c>
      <c r="M11" s="782">
        <v>143.52527777777775</v>
      </c>
      <c r="N11" s="782"/>
      <c r="O11" s="783">
        <v>158.4</v>
      </c>
    </row>
    <row r="12" spans="1:15" ht="15" customHeight="1" thickBot="1">
      <c r="O12" s="642"/>
    </row>
    <row r="13" spans="1:15" ht="15" customHeight="1" thickBot="1">
      <c r="A13" s="785" t="s">
        <v>64</v>
      </c>
      <c r="B13" s="747" t="s">
        <v>57</v>
      </c>
      <c r="C13" s="748">
        <v>109.27</v>
      </c>
      <c r="D13" s="748">
        <v>99.78</v>
      </c>
      <c r="E13" s="748">
        <v>93.85</v>
      </c>
      <c r="F13" s="748">
        <v>91.87</v>
      </c>
      <c r="G13" s="748">
        <v>93.06</v>
      </c>
      <c r="H13" s="748">
        <v>99.98</v>
      </c>
      <c r="I13" s="748">
        <v>103.11</v>
      </c>
      <c r="J13" s="748">
        <v>100.12</v>
      </c>
      <c r="K13" s="748">
        <v>101.3</v>
      </c>
      <c r="L13" s="748">
        <v>96.59</v>
      </c>
      <c r="M13" s="748">
        <v>104.51</v>
      </c>
      <c r="N13" s="748"/>
      <c r="O13" s="786">
        <v>99.4</v>
      </c>
    </row>
    <row r="14" spans="1:15" ht="22.5" customHeight="1">
      <c r="O14" s="642"/>
    </row>
    <row r="15" spans="1:15" ht="20.399999999999999" thickBot="1">
      <c r="A15" s="1123" t="s">
        <v>100</v>
      </c>
      <c r="B15" s="1123"/>
      <c r="C15" s="1123"/>
      <c r="D15" s="1123"/>
      <c r="E15" s="1123"/>
      <c r="F15" s="1123"/>
      <c r="G15" s="1123"/>
      <c r="H15" s="1123"/>
      <c r="I15" s="1123"/>
      <c r="J15" s="1123"/>
      <c r="K15" s="1123"/>
      <c r="L15" s="1123"/>
      <c r="M15" s="1123"/>
      <c r="N15" s="1123"/>
      <c r="O15" s="1123"/>
    </row>
    <row r="16" spans="1:15" ht="27" customHeight="1" thickBot="1">
      <c r="A16" s="787" t="s">
        <v>81</v>
      </c>
      <c r="B16" s="788" t="s">
        <v>86</v>
      </c>
      <c r="C16" s="789" t="s">
        <v>101</v>
      </c>
      <c r="D16" s="789" t="s">
        <v>102</v>
      </c>
      <c r="E16" s="789" t="s">
        <v>103</v>
      </c>
      <c r="F16" s="789" t="s">
        <v>104</v>
      </c>
      <c r="G16" s="789" t="s">
        <v>105</v>
      </c>
      <c r="H16" s="789" t="s">
        <v>106</v>
      </c>
      <c r="I16" s="789" t="s">
        <v>107</v>
      </c>
      <c r="J16" s="789" t="s">
        <v>108</v>
      </c>
      <c r="K16" s="789" t="s">
        <v>109</v>
      </c>
      <c r="L16" s="789" t="s">
        <v>110</v>
      </c>
      <c r="M16" s="789" t="s">
        <v>111</v>
      </c>
      <c r="N16" s="790" t="s">
        <v>112</v>
      </c>
      <c r="O16" s="791" t="s">
        <v>16</v>
      </c>
    </row>
    <row r="17" spans="1:15" ht="15" customHeight="1" thickBot="1">
      <c r="A17" s="1120" t="s">
        <v>82</v>
      </c>
      <c r="B17" s="775" t="s">
        <v>54</v>
      </c>
      <c r="C17" s="776">
        <v>105.93</v>
      </c>
      <c r="D17" s="776">
        <v>99.72</v>
      </c>
      <c r="E17" s="776">
        <v>92.532499999999999</v>
      </c>
      <c r="F17" s="776">
        <v>96.747999999999976</v>
      </c>
      <c r="G17" s="776">
        <v>104.9325</v>
      </c>
      <c r="H17" s="776">
        <v>125.48549999999997</v>
      </c>
      <c r="I17" s="776">
        <v>137.94599999999997</v>
      </c>
      <c r="J17" s="776">
        <v>138.02900000000002</v>
      </c>
      <c r="K17" s="776">
        <v>133.88149999999999</v>
      </c>
      <c r="L17" s="776">
        <v>123.75849999999998</v>
      </c>
      <c r="M17" s="776">
        <v>110.31863636363637</v>
      </c>
      <c r="N17" s="792"/>
      <c r="O17" s="777">
        <v>115.8</v>
      </c>
    </row>
    <row r="18" spans="1:15" ht="15" customHeight="1" thickBot="1">
      <c r="A18" s="1120"/>
      <c r="B18" s="778" t="s">
        <v>55</v>
      </c>
      <c r="C18" s="776">
        <v>118.58</v>
      </c>
      <c r="D18" s="776">
        <v>114.74</v>
      </c>
      <c r="E18" s="776">
        <v>109.5575</v>
      </c>
      <c r="F18" s="776">
        <v>112.09375</v>
      </c>
      <c r="G18" s="776">
        <v>118.80500000000001</v>
      </c>
      <c r="H18" s="776">
        <v>136.55250000000001</v>
      </c>
      <c r="I18" s="776">
        <v>148.4025</v>
      </c>
      <c r="J18" s="776">
        <v>156.89875000000001</v>
      </c>
      <c r="K18" s="776">
        <v>155.64999999999998</v>
      </c>
      <c r="L18" s="776">
        <v>137.65333333333334</v>
      </c>
      <c r="M18" s="776">
        <v>129.25777777777779</v>
      </c>
      <c r="N18" s="792"/>
      <c r="O18" s="777">
        <v>132.77000000000001</v>
      </c>
    </row>
    <row r="19" spans="1:15" ht="15" customHeight="1" thickBot="1">
      <c r="A19" s="1120"/>
      <c r="B19" s="778" t="s">
        <v>56</v>
      </c>
      <c r="C19" s="776">
        <v>167.04</v>
      </c>
      <c r="D19" s="776">
        <v>161.36000000000001</v>
      </c>
      <c r="E19" s="776">
        <v>150.20600000000002</v>
      </c>
      <c r="F19" s="776">
        <v>158.10000000000002</v>
      </c>
      <c r="G19" s="776">
        <v>173.23000000000005</v>
      </c>
      <c r="H19" s="776">
        <v>221.38533333333328</v>
      </c>
      <c r="I19" s="776">
        <v>232.82333333333332</v>
      </c>
      <c r="J19" s="776">
        <v>251.46266666666668</v>
      </c>
      <c r="K19" s="776">
        <v>245.75133333333329</v>
      </c>
      <c r="L19" s="776">
        <v>209.95800000000003</v>
      </c>
      <c r="M19" s="776">
        <v>196.01733333333331</v>
      </c>
      <c r="N19" s="792"/>
      <c r="O19" s="777">
        <v>202.08</v>
      </c>
    </row>
    <row r="20" spans="1:15" ht="15" customHeight="1" thickBot="1">
      <c r="A20" s="1121"/>
      <c r="B20" s="779" t="s">
        <v>57</v>
      </c>
      <c r="C20" s="780">
        <v>129.6</v>
      </c>
      <c r="D20" s="780">
        <v>124.02</v>
      </c>
      <c r="E20" s="780">
        <v>115.81860465116283</v>
      </c>
      <c r="F20" s="780">
        <v>121.00488372093024</v>
      </c>
      <c r="G20" s="780">
        <v>131.33813953488371</v>
      </c>
      <c r="H20" s="780">
        <v>160.99790697674422</v>
      </c>
      <c r="I20" s="780">
        <v>172.98813953488369</v>
      </c>
      <c r="J20" s="780">
        <v>181.10953488372084</v>
      </c>
      <c r="K20" s="780">
        <v>176.47159090909093</v>
      </c>
      <c r="L20" s="780">
        <v>155.98681818181817</v>
      </c>
      <c r="M20" s="780">
        <v>141.96934782608696</v>
      </c>
      <c r="N20" s="793"/>
      <c r="O20" s="781">
        <v>148.41999999999999</v>
      </c>
    </row>
    <row r="21" spans="1:15" ht="15" customHeight="1" thickBot="1">
      <c r="A21" s="1122" t="s">
        <v>83</v>
      </c>
      <c r="B21" s="778" t="s">
        <v>54</v>
      </c>
      <c r="C21" s="776">
        <v>119.71</v>
      </c>
      <c r="D21" s="776">
        <v>116.13</v>
      </c>
      <c r="E21" s="776">
        <v>112.03952380952383</v>
      </c>
      <c r="F21" s="776">
        <v>114.83487804878054</v>
      </c>
      <c r="G21" s="776">
        <v>118.47774999999999</v>
      </c>
      <c r="H21" s="776">
        <v>139.892</v>
      </c>
      <c r="I21" s="776">
        <v>129.43050000000002</v>
      </c>
      <c r="J21" s="776">
        <v>131.26153846153849</v>
      </c>
      <c r="K21" s="776">
        <v>128.28474999999995</v>
      </c>
      <c r="L21" s="776">
        <v>126.17075</v>
      </c>
      <c r="M21" s="776">
        <v>110.28525000000002</v>
      </c>
      <c r="N21" s="792"/>
      <c r="O21" s="777">
        <v>120.36</v>
      </c>
    </row>
    <row r="22" spans="1:15" ht="15" customHeight="1" thickBot="1">
      <c r="A22" s="1120"/>
      <c r="B22" s="778" t="s">
        <v>55</v>
      </c>
      <c r="C22" s="776">
        <v>211.46</v>
      </c>
      <c r="D22" s="776">
        <v>196.06</v>
      </c>
      <c r="E22" s="776">
        <v>178.93444444444444</v>
      </c>
      <c r="F22" s="776">
        <v>178.19777777777779</v>
      </c>
      <c r="G22" s="776">
        <v>211.48888888888894</v>
      </c>
      <c r="H22" s="776">
        <v>336.45555555555563</v>
      </c>
      <c r="I22" s="776">
        <v>264.63777777777773</v>
      </c>
      <c r="J22" s="776">
        <v>295.97166666666669</v>
      </c>
      <c r="K22" s="776">
        <v>324.12823529411759</v>
      </c>
      <c r="L22" s="776">
        <v>246.81</v>
      </c>
      <c r="M22" s="776">
        <v>200.97333333333336</v>
      </c>
      <c r="N22" s="792"/>
      <c r="O22" s="777">
        <v>239.43</v>
      </c>
    </row>
    <row r="23" spans="1:15" ht="15" customHeight="1" thickBot="1">
      <c r="A23" s="1120"/>
      <c r="B23" s="778" t="s">
        <v>56</v>
      </c>
      <c r="C23" s="776">
        <v>166.88</v>
      </c>
      <c r="D23" s="776">
        <v>161.96</v>
      </c>
      <c r="E23" s="776">
        <v>148.7825</v>
      </c>
      <c r="F23" s="776">
        <v>161.85000000000002</v>
      </c>
      <c r="G23" s="776">
        <v>163.65</v>
      </c>
      <c r="H23" s="776">
        <v>239.42999999999998</v>
      </c>
      <c r="I23" s="776">
        <v>215.64249999999998</v>
      </c>
      <c r="J23" s="776">
        <v>235.18</v>
      </c>
      <c r="K23" s="776">
        <v>202.27599999999998</v>
      </c>
      <c r="L23" s="776">
        <v>219.9675</v>
      </c>
      <c r="M23" s="776">
        <v>175.92</v>
      </c>
      <c r="N23" s="792"/>
      <c r="O23" s="777">
        <v>192.04</v>
      </c>
    </row>
    <row r="24" spans="1:15" ht="15" customHeight="1" thickBot="1">
      <c r="A24" s="1121"/>
      <c r="B24" s="779" t="s">
        <v>57</v>
      </c>
      <c r="C24" s="780">
        <v>148.46</v>
      </c>
      <c r="D24" s="780">
        <v>141.47</v>
      </c>
      <c r="E24" s="780">
        <v>133.15015625000001</v>
      </c>
      <c r="F24" s="780">
        <v>135.92365079365078</v>
      </c>
      <c r="G24" s="780">
        <v>148.39532258064517</v>
      </c>
      <c r="H24" s="780">
        <v>203.38064516129035</v>
      </c>
      <c r="I24" s="780">
        <v>174.24629032258071</v>
      </c>
      <c r="J24" s="780">
        <v>186.67885245901641</v>
      </c>
      <c r="K24" s="780">
        <v>187.95080645161292</v>
      </c>
      <c r="L24" s="780">
        <v>167.24645161290323</v>
      </c>
      <c r="M24" s="780">
        <v>140.84854838709674</v>
      </c>
      <c r="N24" s="793"/>
      <c r="O24" s="781">
        <v>157.18</v>
      </c>
    </row>
    <row r="25" spans="1:15" ht="15" customHeight="1" thickBot="1">
      <c r="A25" s="1107" t="s">
        <v>79</v>
      </c>
      <c r="B25" s="1108"/>
      <c r="C25" s="782">
        <v>140.88</v>
      </c>
      <c r="D25" s="782">
        <v>134.46</v>
      </c>
      <c r="E25" s="782">
        <v>126.18514018691592</v>
      </c>
      <c r="F25" s="782">
        <v>129.87169811320751</v>
      </c>
      <c r="G25" s="782">
        <v>141.40999999999994</v>
      </c>
      <c r="H25" s="782">
        <v>186.02390476190476</v>
      </c>
      <c r="I25" s="782">
        <v>173.7310476190477</v>
      </c>
      <c r="J25" s="782">
        <v>184.37615384615384</v>
      </c>
      <c r="K25" s="782">
        <v>183.18584905660381</v>
      </c>
      <c r="L25" s="782">
        <v>162.57264150943391</v>
      </c>
      <c r="M25" s="782">
        <v>141.32592592592593</v>
      </c>
      <c r="N25" s="794"/>
      <c r="O25" s="783">
        <v>153.54</v>
      </c>
    </row>
    <row r="26" spans="1:15" ht="15" customHeight="1" thickBot="1">
      <c r="O26" s="642"/>
    </row>
    <row r="27" spans="1:15" ht="15" customHeight="1" thickBot="1">
      <c r="A27" s="785" t="s">
        <v>64</v>
      </c>
      <c r="B27" s="747" t="s">
        <v>57</v>
      </c>
      <c r="C27" s="748">
        <v>109.62</v>
      </c>
      <c r="D27" s="748">
        <v>109.77</v>
      </c>
      <c r="E27" s="748">
        <v>100.42</v>
      </c>
      <c r="F27" s="748">
        <v>100.98</v>
      </c>
      <c r="G27" s="748">
        <v>101.05</v>
      </c>
      <c r="H27" s="748">
        <v>97.85</v>
      </c>
      <c r="I27" s="748">
        <v>97</v>
      </c>
      <c r="J27" s="748">
        <v>94.78</v>
      </c>
      <c r="K27" s="748">
        <v>94.46</v>
      </c>
      <c r="L27" s="748">
        <v>97.93</v>
      </c>
      <c r="M27" s="748">
        <v>96.97</v>
      </c>
      <c r="N27" s="748"/>
      <c r="O27" s="786">
        <v>100.08</v>
      </c>
    </row>
    <row r="28" spans="1:15" ht="22.5" customHeight="1" thickBot="1">
      <c r="O28" s="642"/>
    </row>
    <row r="29" spans="1:15" ht="20.399999999999999" thickBot="1">
      <c r="A29" s="1124" t="s">
        <v>113</v>
      </c>
      <c r="B29" s="1118"/>
      <c r="C29" s="1118"/>
      <c r="D29" s="1118"/>
      <c r="E29" s="1118"/>
      <c r="F29" s="1118"/>
      <c r="G29" s="1118"/>
      <c r="H29" s="1118"/>
      <c r="I29" s="1118"/>
      <c r="J29" s="1118"/>
      <c r="K29" s="1118"/>
      <c r="L29" s="1118"/>
      <c r="M29" s="1118"/>
      <c r="N29" s="1118"/>
      <c r="O29" s="1119"/>
    </row>
    <row r="30" spans="1:15" ht="27" customHeight="1" thickBot="1">
      <c r="A30" s="787" t="s">
        <v>81</v>
      </c>
      <c r="B30" s="788" t="s">
        <v>86</v>
      </c>
      <c r="C30" s="795" t="s">
        <v>125</v>
      </c>
      <c r="D30" s="795" t="s">
        <v>126</v>
      </c>
      <c r="E30" s="795" t="s">
        <v>127</v>
      </c>
      <c r="F30" s="795" t="s">
        <v>128</v>
      </c>
      <c r="G30" s="795" t="s">
        <v>129</v>
      </c>
      <c r="H30" s="795" t="s">
        <v>130</v>
      </c>
      <c r="I30" s="795" t="s">
        <v>131</v>
      </c>
      <c r="J30" s="795" t="s">
        <v>132</v>
      </c>
      <c r="K30" s="795" t="s">
        <v>133</v>
      </c>
      <c r="L30" s="795" t="s">
        <v>134</v>
      </c>
      <c r="M30" s="795" t="s">
        <v>135</v>
      </c>
      <c r="N30" s="796" t="s">
        <v>136</v>
      </c>
      <c r="O30" s="797" t="s">
        <v>16</v>
      </c>
    </row>
    <row r="31" spans="1:15" ht="15" customHeight="1" thickBot="1">
      <c r="A31" s="1125" t="s">
        <v>82</v>
      </c>
      <c r="B31" s="798" t="s">
        <v>54</v>
      </c>
      <c r="C31" s="799">
        <v>7.1745492306239103E-3</v>
      </c>
      <c r="D31" s="799">
        <v>4.1115122342558824E-3</v>
      </c>
      <c r="E31" s="799">
        <v>4.0504430232363706E-2</v>
      </c>
      <c r="F31" s="799">
        <v>4.6385602655499909E-2</v>
      </c>
      <c r="G31" s="799">
        <v>9.838864666968411E-2</v>
      </c>
      <c r="H31" s="799">
        <v>2.9631387879950691E-2</v>
      </c>
      <c r="I31" s="799">
        <v>5.4101225255155032E-2</v>
      </c>
      <c r="J31" s="799">
        <v>1.7639840351009711E-2</v>
      </c>
      <c r="K31" s="799">
        <v>1.4301382014620827E-2</v>
      </c>
      <c r="L31" s="799">
        <v>-4.314027877257888E-2</v>
      </c>
      <c r="M31" s="799">
        <v>-2.3728785625110792E-2</v>
      </c>
      <c r="N31" s="800"/>
      <c r="O31" s="801">
        <v>2.0725388601036319E-2</v>
      </c>
    </row>
    <row r="32" spans="1:15" ht="15" customHeight="1" thickBot="1">
      <c r="A32" s="1125"/>
      <c r="B32" s="802" t="s">
        <v>55</v>
      </c>
      <c r="C32" s="799">
        <v>0.12042502951593874</v>
      </c>
      <c r="D32" s="799">
        <v>0.10981349137179719</v>
      </c>
      <c r="E32" s="799">
        <v>9.7585742646555423E-2</v>
      </c>
      <c r="F32" s="799">
        <v>7.0599386674100983E-2</v>
      </c>
      <c r="G32" s="799">
        <v>7.0556794747695745E-2</v>
      </c>
      <c r="H32" s="799">
        <v>9.3132677907764416E-2</v>
      </c>
      <c r="I32" s="799">
        <v>9.9023114689966746E-2</v>
      </c>
      <c r="J32" s="799">
        <v>3.9495569949126785E-2</v>
      </c>
      <c r="K32" s="799">
        <v>-3.3122746903665335E-3</v>
      </c>
      <c r="L32" s="799">
        <v>1.9306954668732876E-2</v>
      </c>
      <c r="M32" s="799">
        <v>-8.8410755424133333E-3</v>
      </c>
      <c r="N32" s="800"/>
      <c r="O32" s="801">
        <v>5.7091210363786879E-2</v>
      </c>
    </row>
    <row r="33" spans="1:15" ht="15" customHeight="1" thickBot="1">
      <c r="A33" s="1125"/>
      <c r="B33" s="802" t="s">
        <v>56</v>
      </c>
      <c r="C33" s="799">
        <v>0.13368055555555564</v>
      </c>
      <c r="D33" s="799">
        <v>7.7528507684680156E-2</v>
      </c>
      <c r="E33" s="799">
        <v>8.5602439316671414E-2</v>
      </c>
      <c r="F33" s="799">
        <v>0.10251739405439575</v>
      </c>
      <c r="G33" s="799">
        <v>9.1931728530469867E-2</v>
      </c>
      <c r="H33" s="799">
        <v>0.1264732984419325</v>
      </c>
      <c r="I33" s="799">
        <v>9.3149312067805079E-2</v>
      </c>
      <c r="J33" s="799">
        <v>8.5817908026108516E-2</v>
      </c>
      <c r="K33" s="799">
        <v>2.1213855740355798E-2</v>
      </c>
      <c r="L33" s="799">
        <v>1.425681961789186E-2</v>
      </c>
      <c r="M33" s="799">
        <v>-6.2116955643378421E-2</v>
      </c>
      <c r="N33" s="800"/>
      <c r="O33" s="801">
        <v>4.1221298495645209E-2</v>
      </c>
    </row>
    <row r="34" spans="1:15" ht="15" customHeight="1" thickBot="1">
      <c r="A34" s="1126"/>
      <c r="B34" s="803" t="s">
        <v>57</v>
      </c>
      <c r="C34" s="804">
        <v>7.1759259259259356E-2</v>
      </c>
      <c r="D34" s="804">
        <v>4.4508950169327495E-2</v>
      </c>
      <c r="E34" s="804">
        <v>6.550631409472385E-2</v>
      </c>
      <c r="F34" s="804">
        <v>7.0698708541981958E-2</v>
      </c>
      <c r="G34" s="804">
        <v>8.5888964688406497E-2</v>
      </c>
      <c r="H34" s="804">
        <v>7.9659716138812078E-2</v>
      </c>
      <c r="I34" s="804">
        <v>7.1252633262934073E-2</v>
      </c>
      <c r="J34" s="804">
        <v>4.4578416219630622E-2</v>
      </c>
      <c r="K34" s="804">
        <v>8.9631561436834262E-3</v>
      </c>
      <c r="L34" s="804">
        <v>-1.2710610871775944E-2</v>
      </c>
      <c r="M34" s="804">
        <v>-3.9620381632456757E-2</v>
      </c>
      <c r="N34" s="805"/>
      <c r="O34" s="806">
        <v>2.1627812963212562E-2</v>
      </c>
    </row>
    <row r="35" spans="1:15" ht="15" customHeight="1" thickBot="1">
      <c r="A35" s="1127" t="s">
        <v>83</v>
      </c>
      <c r="B35" s="802" t="s">
        <v>54</v>
      </c>
      <c r="C35" s="799">
        <v>6.3152618828836382E-2</v>
      </c>
      <c r="D35" s="799">
        <v>2.1527598381124603E-3</v>
      </c>
      <c r="E35" s="799">
        <v>0.10816697338949249</v>
      </c>
      <c r="F35" s="799">
        <v>8.0270788243844444E-3</v>
      </c>
      <c r="G35" s="799">
        <v>-1.213307983988555E-2</v>
      </c>
      <c r="H35" s="799">
        <v>4.8519572241443563E-2</v>
      </c>
      <c r="I35" s="799">
        <v>4.5835409737273033E-3</v>
      </c>
      <c r="J35" s="799">
        <v>-1.6084593295827707E-2</v>
      </c>
      <c r="K35" s="799">
        <v>6.2938112285365291E-2</v>
      </c>
      <c r="L35" s="799">
        <v>-1.4979547709994389E-2</v>
      </c>
      <c r="M35" s="799">
        <v>0.11347154020584978</v>
      </c>
      <c r="N35" s="800"/>
      <c r="O35" s="801">
        <v>4.7856430707876416E-2</v>
      </c>
    </row>
    <row r="36" spans="1:15" ht="15" customHeight="1" thickBot="1">
      <c r="A36" s="1125"/>
      <c r="B36" s="802" t="s">
        <v>55</v>
      </c>
      <c r="C36" s="799">
        <v>4.0669630190106176E-3</v>
      </c>
      <c r="D36" s="799">
        <v>7.0029582780781335E-2</v>
      </c>
      <c r="E36" s="799">
        <v>2.1867102166528936E-2</v>
      </c>
      <c r="F36" s="799">
        <v>2.0741622915861339E-2</v>
      </c>
      <c r="G36" s="799">
        <v>9.3393401281916005E-2</v>
      </c>
      <c r="H36" s="799">
        <v>7.9974241273405716E-2</v>
      </c>
      <c r="I36" s="799">
        <v>2.2290426326971102E-2</v>
      </c>
      <c r="J36" s="799">
        <v>-7.9795551000564943E-2</v>
      </c>
      <c r="K36" s="799">
        <v>-8.9487094795451153E-2</v>
      </c>
      <c r="L36" s="799">
        <v>-6.0183496976981846E-2</v>
      </c>
      <c r="M36" s="799">
        <v>2.8527831221387329E-3</v>
      </c>
      <c r="N36" s="800"/>
      <c r="O36" s="801">
        <v>3.925990895042383E-3</v>
      </c>
    </row>
    <row r="37" spans="1:15" ht="15" customHeight="1" thickBot="1">
      <c r="A37" s="1125"/>
      <c r="B37" s="802" t="s">
        <v>56</v>
      </c>
      <c r="C37" s="799">
        <v>4.5182166826462082E-2</v>
      </c>
      <c r="D37" s="799">
        <v>1.9017041244751693E-2</v>
      </c>
      <c r="E37" s="799">
        <v>9.2954480533664813E-2</v>
      </c>
      <c r="F37" s="799">
        <v>-5.6842755637937338E-3</v>
      </c>
      <c r="G37" s="799">
        <v>-1.2144821264894662E-2</v>
      </c>
      <c r="H37" s="799">
        <v>5.1392891450528493E-2</v>
      </c>
      <c r="I37" s="799">
        <v>1.5233546262912113E-2</v>
      </c>
      <c r="J37" s="799">
        <v>9.7797431754408624E-4</v>
      </c>
      <c r="K37" s="799">
        <v>4.7746643200379899E-2</v>
      </c>
      <c r="L37" s="799">
        <v>-0.10119676770432004</v>
      </c>
      <c r="M37" s="799">
        <v>-4.0018190086402866E-2</v>
      </c>
      <c r="N37" s="800"/>
      <c r="O37" s="801">
        <v>7.6546552801499629E-3</v>
      </c>
    </row>
    <row r="38" spans="1:15" ht="15" customHeight="1" thickBot="1">
      <c r="A38" s="1126"/>
      <c r="B38" s="803" t="s">
        <v>57</v>
      </c>
      <c r="C38" s="804">
        <v>4.4052269971709496E-2</v>
      </c>
      <c r="D38" s="804">
        <v>3.6544850498338784E-2</v>
      </c>
      <c r="E38" s="804">
        <v>7.9067937752638276E-2</v>
      </c>
      <c r="F38" s="804">
        <v>1.7002951960276208E-2</v>
      </c>
      <c r="G38" s="804">
        <v>3.152868699669896E-2</v>
      </c>
      <c r="H38" s="804">
        <v>6.384500697880971E-2</v>
      </c>
      <c r="I38" s="804">
        <v>1.3241361180456932E-2</v>
      </c>
      <c r="J38" s="804">
        <v>-4.8734622625536309E-2</v>
      </c>
      <c r="K38" s="804">
        <v>-1.0455721512578528E-2</v>
      </c>
      <c r="L38" s="804">
        <v>-3.8133921687466217E-2</v>
      </c>
      <c r="M38" s="804">
        <v>5.828589995280755E-2</v>
      </c>
      <c r="N38" s="805"/>
      <c r="O38" s="806">
        <v>4.1099376511006355E-2</v>
      </c>
    </row>
    <row r="39" spans="1:15" ht="15" customHeight="1" thickBot="1">
      <c r="A39" s="1107" t="s">
        <v>79</v>
      </c>
      <c r="B39" s="1108"/>
      <c r="C39" s="807">
        <v>5.2172061328790424E-2</v>
      </c>
      <c r="D39" s="807">
        <v>3.7111408597352229E-2</v>
      </c>
      <c r="E39" s="807">
        <v>7.1940948574147637E-2</v>
      </c>
      <c r="F39" s="807">
        <v>3.6403818268357889E-2</v>
      </c>
      <c r="G39" s="807">
        <v>5.1793059923439959E-2</v>
      </c>
      <c r="H39" s="807">
        <v>6.817627018981634E-2</v>
      </c>
      <c r="I39" s="807">
        <v>3.7453310374953648E-2</v>
      </c>
      <c r="J39" s="807">
        <v>-1.0390099351094662E-2</v>
      </c>
      <c r="K39" s="807">
        <v>-2.9272069384234647E-3</v>
      </c>
      <c r="L39" s="807">
        <v>-2.863379331697594E-2</v>
      </c>
      <c r="M39" s="807">
        <v>1.5562267414434464E-2</v>
      </c>
      <c r="N39" s="808"/>
      <c r="O39" s="809">
        <v>3.1652989449003605E-2</v>
      </c>
    </row>
    <row r="40" spans="1:15" ht="15" customHeight="1" thickBot="1"/>
    <row r="41" spans="1:15" ht="16.8" thickBot="1">
      <c r="A41" s="785" t="s">
        <v>64</v>
      </c>
      <c r="B41" s="747" t="s">
        <v>57</v>
      </c>
      <c r="C41" s="768">
        <v>-3.1928480204343052E-3</v>
      </c>
      <c r="D41" s="768">
        <v>-9.1008472260180329E-2</v>
      </c>
      <c r="E41" s="768">
        <v>-6.5425214100776813E-2</v>
      </c>
      <c r="F41" s="768">
        <v>-9.0215884333531379E-2</v>
      </c>
      <c r="G41" s="768">
        <v>-7.9069767441860422E-2</v>
      </c>
      <c r="H41" s="768">
        <v>2.1768012263668982E-2</v>
      </c>
      <c r="I41" s="768">
        <v>6.2989690721649477E-2</v>
      </c>
      <c r="J41" s="768">
        <v>5.634100021101502E-2</v>
      </c>
      <c r="K41" s="768">
        <v>7.2411602794833829E-2</v>
      </c>
      <c r="L41" s="768">
        <v>-1.3683243132850029E-2</v>
      </c>
      <c r="M41" s="768">
        <v>7.7756007012478146E-2</v>
      </c>
      <c r="N41" s="768"/>
      <c r="O41" s="810">
        <v>-6.794564348521109E-3</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29" t="s">
        <v>137</v>
      </c>
      <c r="B1" s="1100"/>
      <c r="C1" s="1100"/>
      <c r="D1" s="1100"/>
      <c r="E1" s="1100"/>
      <c r="F1" s="1100"/>
      <c r="G1" s="1100"/>
      <c r="H1" s="1100"/>
      <c r="I1" s="1100"/>
      <c r="J1" s="1100"/>
      <c r="K1" s="1100"/>
      <c r="L1" s="1100"/>
      <c r="M1" s="1100"/>
      <c r="N1" s="1100"/>
      <c r="O1" s="1101"/>
    </row>
    <row r="2" spans="1:16">
      <c r="A2" s="1102" t="s">
        <v>50</v>
      </c>
      <c r="B2" s="1104" t="s">
        <v>86</v>
      </c>
      <c r="C2" s="728" t="s">
        <v>93</v>
      </c>
      <c r="D2" s="728" t="s">
        <v>94</v>
      </c>
      <c r="E2" s="728" t="s">
        <v>95</v>
      </c>
      <c r="F2" s="728" t="s">
        <v>96</v>
      </c>
      <c r="G2" s="728" t="s">
        <v>97</v>
      </c>
      <c r="H2" s="728" t="s">
        <v>98</v>
      </c>
      <c r="I2" s="728" t="s">
        <v>138</v>
      </c>
      <c r="J2" s="728" t="s">
        <v>139</v>
      </c>
      <c r="K2" s="728" t="s">
        <v>140</v>
      </c>
      <c r="L2" s="728" t="s">
        <v>141</v>
      </c>
      <c r="M2" s="728" t="s">
        <v>142</v>
      </c>
      <c r="N2" s="728" t="s">
        <v>143</v>
      </c>
      <c r="O2" s="729" t="s">
        <v>16</v>
      </c>
    </row>
    <row r="3" spans="1:16" ht="13.8" thickBot="1">
      <c r="A3" s="1103"/>
      <c r="B3" s="1105"/>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6" ht="13.8" thickBot="1">
      <c r="A4" s="1130" t="s">
        <v>78</v>
      </c>
      <c r="B4" s="811" t="s">
        <v>54</v>
      </c>
      <c r="C4" s="812">
        <v>145.40904761904758</v>
      </c>
      <c r="D4" s="812">
        <v>140.46380952380954</v>
      </c>
      <c r="E4" s="812">
        <v>135.79619047619045</v>
      </c>
      <c r="F4" s="812">
        <v>118.41952380952378</v>
      </c>
      <c r="G4" s="813">
        <v>107.70090909090909</v>
      </c>
      <c r="H4" s="813"/>
      <c r="I4" s="813"/>
      <c r="J4" s="813"/>
      <c r="K4" s="813"/>
      <c r="L4" s="813"/>
      <c r="M4" s="813"/>
      <c r="N4" s="813"/>
      <c r="O4" s="814">
        <v>130.44999999999999</v>
      </c>
      <c r="P4" s="815"/>
    </row>
    <row r="5" spans="1:16" ht="13.8" thickBot="1">
      <c r="A5" s="1128"/>
      <c r="B5" s="816" t="s">
        <v>55</v>
      </c>
      <c r="C5" s="817">
        <v>166.86250000000001</v>
      </c>
      <c r="D5" s="817">
        <v>167.785</v>
      </c>
      <c r="E5" s="817">
        <v>158.76999999999998</v>
      </c>
      <c r="F5" s="817">
        <v>141.57</v>
      </c>
      <c r="G5" s="818">
        <v>127.53444444444443</v>
      </c>
      <c r="H5" s="818"/>
      <c r="I5" s="818"/>
      <c r="J5" s="818"/>
      <c r="K5" s="818"/>
      <c r="L5" s="818"/>
      <c r="M5" s="818"/>
      <c r="N5" s="818"/>
      <c r="O5" s="819">
        <v>151.41</v>
      </c>
      <c r="P5" s="815"/>
    </row>
    <row r="6" spans="1:16" ht="13.8" thickBot="1">
      <c r="A6" s="1128"/>
      <c r="B6" s="816" t="s">
        <v>56</v>
      </c>
      <c r="C6" s="817">
        <v>254.51066666666659</v>
      </c>
      <c r="D6" s="817">
        <v>273.04266666666666</v>
      </c>
      <c r="E6" s="817">
        <v>250.96466666666672</v>
      </c>
      <c r="F6" s="817">
        <v>212.95133333333337</v>
      </c>
      <c r="G6" s="818">
        <v>183.84133333333332</v>
      </c>
      <c r="H6" s="818"/>
      <c r="I6" s="818"/>
      <c r="J6" s="818"/>
      <c r="K6" s="818"/>
      <c r="L6" s="818"/>
      <c r="M6" s="818"/>
      <c r="N6" s="818"/>
      <c r="O6" s="819">
        <v>235.06</v>
      </c>
      <c r="P6" s="815"/>
    </row>
    <row r="7" spans="1:16" s="741" customFormat="1" ht="14.4" thickBot="1">
      <c r="A7" s="1128"/>
      <c r="B7" s="820" t="s">
        <v>57</v>
      </c>
      <c r="C7" s="821">
        <v>186.50340909090912</v>
      </c>
      <c r="D7" s="821">
        <v>190.62863636363633</v>
      </c>
      <c r="E7" s="821">
        <v>179.23522727272729</v>
      </c>
      <c r="F7" s="821">
        <v>154.56022222222222</v>
      </c>
      <c r="G7" s="822">
        <v>136.40978260869565</v>
      </c>
      <c r="H7" s="822"/>
      <c r="I7" s="822"/>
      <c r="J7" s="822"/>
      <c r="K7" s="822"/>
      <c r="L7" s="822"/>
      <c r="M7" s="822"/>
      <c r="N7" s="822"/>
      <c r="O7" s="823">
        <v>168.66</v>
      </c>
      <c r="P7" s="815"/>
    </row>
    <row r="8" spans="1:16" ht="13.8" thickBot="1">
      <c r="A8" s="1128" t="s">
        <v>58</v>
      </c>
      <c r="B8" s="816" t="s">
        <v>54</v>
      </c>
      <c r="C8" s="817">
        <v>124.45727272727272</v>
      </c>
      <c r="D8" s="817">
        <v>126.98681818181821</v>
      </c>
      <c r="E8" s="817">
        <v>128.60545454545453</v>
      </c>
      <c r="F8" s="817">
        <v>118.72363636363637</v>
      </c>
      <c r="G8" s="818">
        <v>118.30681818181816</v>
      </c>
      <c r="H8" s="818"/>
      <c r="I8" s="818"/>
      <c r="J8" s="818"/>
      <c r="K8" s="818"/>
      <c r="L8" s="818"/>
      <c r="M8" s="818"/>
      <c r="N8" s="818"/>
      <c r="O8" s="819">
        <v>123.42</v>
      </c>
      <c r="P8" s="815"/>
    </row>
    <row r="9" spans="1:16" ht="13.8" thickBot="1">
      <c r="A9" s="1128"/>
      <c r="B9" s="816" t="s">
        <v>61</v>
      </c>
      <c r="C9" s="817">
        <v>137.88857142857142</v>
      </c>
      <c r="D9" s="817">
        <v>143.10285714285715</v>
      </c>
      <c r="E9" s="817">
        <v>144.11000000000004</v>
      </c>
      <c r="F9" s="817">
        <v>146.92857142857142</v>
      </c>
      <c r="G9" s="818">
        <v>134.45714285714286</v>
      </c>
      <c r="H9" s="818"/>
      <c r="I9" s="818"/>
      <c r="J9" s="818"/>
      <c r="K9" s="818"/>
      <c r="L9" s="818"/>
      <c r="M9" s="818"/>
      <c r="N9" s="818"/>
      <c r="O9" s="819">
        <v>141.30000000000001</v>
      </c>
      <c r="P9" s="815"/>
    </row>
    <row r="10" spans="1:16" s="741" customFormat="1" ht="14.4" thickBot="1">
      <c r="A10" s="1128"/>
      <c r="B10" s="820" t="s">
        <v>57</v>
      </c>
      <c r="C10" s="821">
        <v>127.69931034482757</v>
      </c>
      <c r="D10" s="821">
        <v>130.87689655172414</v>
      </c>
      <c r="E10" s="821">
        <v>132.34793103448274</v>
      </c>
      <c r="F10" s="821">
        <v>125.53172413793099</v>
      </c>
      <c r="G10" s="822">
        <v>122.20517241379309</v>
      </c>
      <c r="H10" s="822"/>
      <c r="I10" s="822"/>
      <c r="J10" s="822"/>
      <c r="K10" s="822"/>
      <c r="L10" s="822"/>
      <c r="M10" s="822"/>
      <c r="N10" s="822"/>
      <c r="O10" s="823">
        <v>127.73</v>
      </c>
      <c r="P10" s="815"/>
    </row>
    <row r="11" spans="1:16" ht="13.8" thickBot="1">
      <c r="A11" s="1128" t="s">
        <v>59</v>
      </c>
      <c r="B11" s="816" t="s">
        <v>54</v>
      </c>
      <c r="C11" s="817">
        <v>98.773333333333326</v>
      </c>
      <c r="D11" s="817">
        <v>92.248333333333335</v>
      </c>
      <c r="E11" s="817">
        <v>94.258333333333326</v>
      </c>
      <c r="F11" s="817">
        <v>89.748000000000005</v>
      </c>
      <c r="G11" s="818">
        <v>106.16200000000001</v>
      </c>
      <c r="H11" s="818"/>
      <c r="I11" s="818"/>
      <c r="J11" s="818"/>
      <c r="K11" s="818"/>
      <c r="L11" s="818"/>
      <c r="M11" s="818"/>
      <c r="N11" s="818"/>
      <c r="O11" s="819">
        <v>94.95</v>
      </c>
      <c r="P11" s="815"/>
    </row>
    <row r="12" spans="1:16" ht="13.8" thickBot="1">
      <c r="A12" s="1128"/>
      <c r="B12" s="816" t="s">
        <v>55</v>
      </c>
      <c r="C12" s="817">
        <v>310.76599999999996</v>
      </c>
      <c r="D12" s="817">
        <v>302.98199999999997</v>
      </c>
      <c r="E12" s="817">
        <v>350.04200000000003</v>
      </c>
      <c r="F12" s="817">
        <v>283.03599999999994</v>
      </c>
      <c r="G12" s="818">
        <v>262.05</v>
      </c>
      <c r="H12" s="818"/>
      <c r="I12" s="818"/>
      <c r="J12" s="818"/>
      <c r="K12" s="818"/>
      <c r="L12" s="818"/>
      <c r="M12" s="818"/>
      <c r="N12" s="818"/>
      <c r="O12" s="819">
        <v>301.77999999999997</v>
      </c>
      <c r="P12" s="815"/>
    </row>
    <row r="13" spans="1:16" ht="13.8" thickBot="1">
      <c r="A13" s="1128"/>
      <c r="B13" s="816" t="s">
        <v>56</v>
      </c>
      <c r="C13" s="817">
        <v>230.92999999999998</v>
      </c>
      <c r="D13" s="817">
        <v>254.36333333333334</v>
      </c>
      <c r="E13" s="817">
        <v>249.63000000000002</v>
      </c>
      <c r="F13" s="817">
        <v>207.5566666666667</v>
      </c>
      <c r="G13" s="818">
        <v>169.40666666666667</v>
      </c>
      <c r="H13" s="818"/>
      <c r="I13" s="818"/>
      <c r="J13" s="818"/>
      <c r="K13" s="818"/>
      <c r="L13" s="818"/>
      <c r="M13" s="818"/>
      <c r="N13" s="818"/>
      <c r="O13" s="819">
        <v>222.38</v>
      </c>
      <c r="P13" s="815"/>
    </row>
    <row r="14" spans="1:16" s="741" customFormat="1" ht="14.4" thickBot="1">
      <c r="A14" s="1128"/>
      <c r="B14" s="820" t="s">
        <v>57</v>
      </c>
      <c r="C14" s="821">
        <v>202.80428571428575</v>
      </c>
      <c r="D14" s="821">
        <v>202.24928571428566</v>
      </c>
      <c r="E14" s="821">
        <v>218.90357142857147</v>
      </c>
      <c r="F14" s="821">
        <v>191.2761538461539</v>
      </c>
      <c r="G14" s="822">
        <v>180.71384615384613</v>
      </c>
      <c r="H14" s="822"/>
      <c r="I14" s="822"/>
      <c r="J14" s="822"/>
      <c r="K14" s="822"/>
      <c r="L14" s="822"/>
      <c r="M14" s="822"/>
      <c r="N14" s="822"/>
      <c r="O14" s="823">
        <v>196.12</v>
      </c>
      <c r="P14" s="815"/>
    </row>
    <row r="15" spans="1:16" ht="13.8" thickBot="1">
      <c r="A15" s="1128" t="s">
        <v>60</v>
      </c>
      <c r="B15" s="816" t="s">
        <v>54</v>
      </c>
      <c r="C15" s="817">
        <v>95.655714285714268</v>
      </c>
      <c r="D15" s="817">
        <v>95.195714285714303</v>
      </c>
      <c r="E15" s="817">
        <v>94.448571428571427</v>
      </c>
      <c r="F15" s="817">
        <v>90.46</v>
      </c>
      <c r="G15" s="818">
        <v>99.371428571428581</v>
      </c>
      <c r="H15" s="818"/>
      <c r="I15" s="818"/>
      <c r="J15" s="818"/>
      <c r="K15" s="818"/>
      <c r="L15" s="818"/>
      <c r="M15" s="818"/>
      <c r="N15" s="818"/>
      <c r="O15" s="819">
        <v>95.03</v>
      </c>
      <c r="P15" s="815"/>
    </row>
    <row r="16" spans="1:16" ht="13.8" thickBot="1">
      <c r="A16" s="1128"/>
      <c r="B16" s="816" t="s">
        <v>61</v>
      </c>
      <c r="C16" s="817">
        <v>126.54499999999999</v>
      </c>
      <c r="D16" s="817">
        <v>124.39750000000001</v>
      </c>
      <c r="E16" s="817">
        <v>123.34</v>
      </c>
      <c r="F16" s="817">
        <v>121.57</v>
      </c>
      <c r="G16" s="818">
        <v>121.1075</v>
      </c>
      <c r="H16" s="818"/>
      <c r="I16" s="818"/>
      <c r="J16" s="818"/>
      <c r="K16" s="818"/>
      <c r="L16" s="818"/>
      <c r="M16" s="818"/>
      <c r="N16" s="818"/>
      <c r="O16" s="819">
        <v>123.39</v>
      </c>
      <c r="P16" s="815"/>
    </row>
    <row r="17" spans="1:16" s="741" customFormat="1" ht="14.4" thickBot="1">
      <c r="A17" s="1128"/>
      <c r="B17" s="820" t="s">
        <v>57</v>
      </c>
      <c r="C17" s="821">
        <v>106.88818181818182</v>
      </c>
      <c r="D17" s="821">
        <v>105.81454545454545</v>
      </c>
      <c r="E17" s="821">
        <v>104.95454545454548</v>
      </c>
      <c r="F17" s="821">
        <v>101.77272727272727</v>
      </c>
      <c r="G17" s="822">
        <v>107.27545454545456</v>
      </c>
      <c r="H17" s="822"/>
      <c r="I17" s="822"/>
      <c r="J17" s="822"/>
      <c r="K17" s="822"/>
      <c r="L17" s="822"/>
      <c r="M17" s="822"/>
      <c r="N17" s="822"/>
      <c r="O17" s="823">
        <v>105.34</v>
      </c>
      <c r="P17" s="815"/>
    </row>
    <row r="18" spans="1:16" ht="13.8" thickBot="1">
      <c r="A18" s="1128" t="s">
        <v>62</v>
      </c>
      <c r="B18" s="816" t="s">
        <v>54</v>
      </c>
      <c r="C18" s="817">
        <v>240.13199999999998</v>
      </c>
      <c r="D18" s="817">
        <v>230.488</v>
      </c>
      <c r="E18" s="817">
        <v>279.66800000000001</v>
      </c>
      <c r="F18" s="817">
        <v>230.61399999999998</v>
      </c>
      <c r="G18" s="818">
        <v>192.00400000000002</v>
      </c>
      <c r="H18" s="818"/>
      <c r="I18" s="818"/>
      <c r="J18" s="818"/>
      <c r="K18" s="818"/>
      <c r="L18" s="818"/>
      <c r="M18" s="818"/>
      <c r="N18" s="818"/>
      <c r="O18" s="819">
        <v>234.58</v>
      </c>
      <c r="P18" s="815"/>
    </row>
    <row r="19" spans="1:16" ht="13.8" thickBot="1">
      <c r="A19" s="1128"/>
      <c r="B19" s="816" t="s">
        <v>55</v>
      </c>
      <c r="C19" s="817">
        <v>540.08249999999998</v>
      </c>
      <c r="D19" s="817">
        <v>548.07249999999999</v>
      </c>
      <c r="E19" s="817">
        <v>550.39499999999998</v>
      </c>
      <c r="F19" s="817">
        <v>385.59750000000003</v>
      </c>
      <c r="G19" s="818">
        <v>298.15000000000003</v>
      </c>
      <c r="H19" s="818"/>
      <c r="I19" s="818"/>
      <c r="J19" s="818"/>
      <c r="K19" s="818"/>
      <c r="L19" s="818"/>
      <c r="M19" s="818"/>
      <c r="N19" s="818"/>
      <c r="O19" s="819">
        <v>464.46</v>
      </c>
      <c r="P19" s="815"/>
    </row>
    <row r="20" spans="1:16" s="741" customFormat="1" ht="14.4" thickBot="1">
      <c r="A20" s="1128"/>
      <c r="B20" s="820" t="s">
        <v>57</v>
      </c>
      <c r="C20" s="821">
        <v>373.44333333333338</v>
      </c>
      <c r="D20" s="821">
        <v>371.63666666666666</v>
      </c>
      <c r="E20" s="821">
        <v>399.99111111111114</v>
      </c>
      <c r="F20" s="821">
        <v>299.49555555555554</v>
      </c>
      <c r="G20" s="822">
        <v>239.17999999999998</v>
      </c>
      <c r="H20" s="822"/>
      <c r="I20" s="822"/>
      <c r="J20" s="822"/>
      <c r="K20" s="822"/>
      <c r="L20" s="822"/>
      <c r="M20" s="822"/>
      <c r="N20" s="822"/>
      <c r="O20" s="823">
        <v>336.75</v>
      </c>
      <c r="P20" s="815"/>
    </row>
    <row r="21" spans="1:16" s="744" customFormat="1" ht="16.8" thickBot="1">
      <c r="A21" s="1131" t="s">
        <v>79</v>
      </c>
      <c r="B21" s="1132"/>
      <c r="C21" s="824">
        <v>180.23785046728975</v>
      </c>
      <c r="D21" s="824">
        <v>182.46046728971959</v>
      </c>
      <c r="E21" s="824">
        <v>182.64962616822433</v>
      </c>
      <c r="F21" s="824">
        <v>157.91757009345795</v>
      </c>
      <c r="G21" s="825">
        <v>143.52527777777775</v>
      </c>
      <c r="H21" s="825"/>
      <c r="I21" s="825"/>
      <c r="J21" s="825"/>
      <c r="K21" s="825"/>
      <c r="L21" s="825"/>
      <c r="M21" s="825"/>
      <c r="N21" s="825"/>
      <c r="O21" s="826">
        <v>168.79</v>
      </c>
      <c r="P21" s="815"/>
    </row>
    <row r="22" spans="1:16" ht="15" customHeight="1" thickBot="1"/>
    <row r="23" spans="1:16" ht="16.8" thickBot="1">
      <c r="A23" s="827" t="s">
        <v>64</v>
      </c>
      <c r="B23" s="747" t="s">
        <v>57</v>
      </c>
      <c r="C23" s="748">
        <v>103.11</v>
      </c>
      <c r="D23" s="748">
        <v>100.12</v>
      </c>
      <c r="E23" s="748">
        <v>101.3</v>
      </c>
      <c r="F23" s="748">
        <v>96.59</v>
      </c>
      <c r="G23" s="748">
        <v>104.51</v>
      </c>
      <c r="H23" s="748"/>
      <c r="I23" s="748"/>
      <c r="J23" s="748"/>
      <c r="K23" s="748"/>
      <c r="L23" s="748"/>
      <c r="M23" s="748"/>
      <c r="N23" s="748"/>
      <c r="O23" s="828">
        <v>101.13</v>
      </c>
    </row>
    <row r="24" spans="1:16" ht="22.5" customHeight="1" thickBot="1"/>
    <row r="25" spans="1:16" ht="24.9" customHeight="1" thickBot="1">
      <c r="A25" s="1133" t="s">
        <v>144</v>
      </c>
      <c r="B25" s="1100"/>
      <c r="C25" s="1100"/>
      <c r="D25" s="1100"/>
      <c r="E25" s="1100"/>
      <c r="F25" s="1100"/>
      <c r="G25" s="1100"/>
      <c r="H25" s="1100"/>
      <c r="I25" s="1100"/>
      <c r="J25" s="1100"/>
      <c r="K25" s="1100"/>
      <c r="L25" s="1100"/>
      <c r="M25" s="1100"/>
      <c r="N25" s="1100"/>
      <c r="O25" s="1101"/>
    </row>
    <row r="26" spans="1:16" ht="12.75" customHeight="1">
      <c r="A26" s="1102" t="s">
        <v>50</v>
      </c>
      <c r="B26" s="1104" t="s">
        <v>86</v>
      </c>
      <c r="C26" s="829" t="s">
        <v>107</v>
      </c>
      <c r="D26" s="829" t="s">
        <v>108</v>
      </c>
      <c r="E26" s="829" t="s">
        <v>109</v>
      </c>
      <c r="F26" s="829" t="s">
        <v>110</v>
      </c>
      <c r="G26" s="829" t="s">
        <v>111</v>
      </c>
      <c r="H26" s="829" t="s">
        <v>112</v>
      </c>
      <c r="I26" s="829" t="s">
        <v>87</v>
      </c>
      <c r="J26" s="829" t="s">
        <v>88</v>
      </c>
      <c r="K26" s="829" t="s">
        <v>89</v>
      </c>
      <c r="L26" s="829" t="s">
        <v>90</v>
      </c>
      <c r="M26" s="829" t="s">
        <v>91</v>
      </c>
      <c r="N26" s="829" t="s">
        <v>92</v>
      </c>
      <c r="O26" s="830" t="s">
        <v>16</v>
      </c>
    </row>
    <row r="27" spans="1:16" ht="13.8" thickBot="1">
      <c r="A27" s="1103"/>
      <c r="B27" s="1105"/>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6" ht="12.75" customHeight="1" thickBot="1">
      <c r="A28" s="1130" t="s">
        <v>78</v>
      </c>
      <c r="B28" s="811" t="s">
        <v>54</v>
      </c>
      <c r="C28" s="812">
        <v>137.94599999999997</v>
      </c>
      <c r="D28" s="812">
        <v>138.02900000000002</v>
      </c>
      <c r="E28" s="812">
        <v>133.88149999999999</v>
      </c>
      <c r="F28" s="812">
        <v>123.75849999999998</v>
      </c>
      <c r="G28" s="812">
        <v>110.31863636363637</v>
      </c>
      <c r="H28" s="812"/>
      <c r="I28" s="812"/>
      <c r="J28" s="812"/>
      <c r="K28" s="812"/>
      <c r="L28" s="812"/>
      <c r="M28" s="812"/>
      <c r="N28" s="812"/>
      <c r="O28" s="814">
        <v>127.88</v>
      </c>
    </row>
    <row r="29" spans="1:16" ht="13.8" thickBot="1">
      <c r="A29" s="1128"/>
      <c r="B29" s="816" t="s">
        <v>55</v>
      </c>
      <c r="C29" s="817">
        <v>149.76428571428571</v>
      </c>
      <c r="D29" s="817">
        <v>157.90142857142857</v>
      </c>
      <c r="E29" s="817">
        <v>156.27500000000001</v>
      </c>
      <c r="F29" s="817">
        <v>137.30250000000001</v>
      </c>
      <c r="G29" s="817">
        <v>128.69749999999999</v>
      </c>
      <c r="H29" s="817"/>
      <c r="I29" s="817"/>
      <c r="J29" s="817"/>
      <c r="K29" s="817"/>
      <c r="L29" s="817"/>
      <c r="M29" s="817"/>
      <c r="N29" s="817"/>
      <c r="O29" s="819">
        <v>145.9</v>
      </c>
    </row>
    <row r="30" spans="1:16" ht="13.8" thickBot="1">
      <c r="A30" s="1128"/>
      <c r="B30" s="816" t="s">
        <v>56</v>
      </c>
      <c r="C30" s="817">
        <v>232.82333333333332</v>
      </c>
      <c r="D30" s="817">
        <v>251.46266666666668</v>
      </c>
      <c r="E30" s="817">
        <v>245.75133333333329</v>
      </c>
      <c r="F30" s="817">
        <v>209.95800000000003</v>
      </c>
      <c r="G30" s="817">
        <v>196.01733333333331</v>
      </c>
      <c r="H30" s="817"/>
      <c r="I30" s="817"/>
      <c r="J30" s="817"/>
      <c r="K30" s="817"/>
      <c r="L30" s="817"/>
      <c r="M30" s="817"/>
      <c r="N30" s="817"/>
      <c r="O30" s="819">
        <v>229.39</v>
      </c>
    </row>
    <row r="31" spans="1:16" ht="14.4" thickBot="1">
      <c r="A31" s="1128"/>
      <c r="B31" s="820" t="s">
        <v>57</v>
      </c>
      <c r="C31" s="821">
        <v>173.80047619047613</v>
      </c>
      <c r="D31" s="821">
        <v>181.85309523809514</v>
      </c>
      <c r="E31" s="821">
        <v>177.07209302325583</v>
      </c>
      <c r="F31" s="821">
        <v>156.34790697674416</v>
      </c>
      <c r="G31" s="821">
        <v>142.15222222222224</v>
      </c>
      <c r="H31" s="821"/>
      <c r="I31" s="821"/>
      <c r="J31" s="821"/>
      <c r="K31" s="821"/>
      <c r="L31" s="821"/>
      <c r="M31" s="821"/>
      <c r="N31" s="821"/>
      <c r="O31" s="823">
        <v>166.32</v>
      </c>
    </row>
    <row r="32" spans="1:16" ht="13.8" thickBot="1">
      <c r="A32" s="1128" t="s">
        <v>58</v>
      </c>
      <c r="B32" s="816" t="s">
        <v>54</v>
      </c>
      <c r="C32" s="817">
        <v>121.49136363636363</v>
      </c>
      <c r="D32" s="817">
        <v>118.86181818181818</v>
      </c>
      <c r="E32" s="817">
        <v>122.85636363636367</v>
      </c>
      <c r="F32" s="817">
        <v>119.31772727272727</v>
      </c>
      <c r="G32" s="817">
        <v>115.63454545454543</v>
      </c>
      <c r="H32" s="817"/>
      <c r="I32" s="817"/>
      <c r="J32" s="817"/>
      <c r="K32" s="817"/>
      <c r="L32" s="817"/>
      <c r="M32" s="817"/>
      <c r="N32" s="817"/>
      <c r="O32" s="819">
        <v>119.63</v>
      </c>
    </row>
    <row r="33" spans="1:15" ht="13.8" thickBot="1">
      <c r="A33" s="1128"/>
      <c r="B33" s="816" t="s">
        <v>61</v>
      </c>
      <c r="C33" s="817">
        <v>142.53285714285715</v>
      </c>
      <c r="D33" s="817">
        <v>142.49714285714285</v>
      </c>
      <c r="E33" s="817">
        <v>140.80714285714285</v>
      </c>
      <c r="F33" s="817">
        <v>141.49</v>
      </c>
      <c r="G33" s="817">
        <v>133.5757142857143</v>
      </c>
      <c r="H33" s="817"/>
      <c r="I33" s="817"/>
      <c r="J33" s="817"/>
      <c r="K33" s="817"/>
      <c r="L33" s="817"/>
      <c r="M33" s="817"/>
      <c r="N33" s="817"/>
      <c r="O33" s="819">
        <v>140.18</v>
      </c>
    </row>
    <row r="34" spans="1:15" ht="14.4" thickBot="1">
      <c r="A34" s="1128"/>
      <c r="B34" s="820" t="s">
        <v>57</v>
      </c>
      <c r="C34" s="821">
        <v>126.57034482758621</v>
      </c>
      <c r="D34" s="821">
        <v>124.56689655172416</v>
      </c>
      <c r="E34" s="821">
        <v>127.18931034482758</v>
      </c>
      <c r="F34" s="821">
        <v>124.66965517241383</v>
      </c>
      <c r="G34" s="821">
        <v>119.96517241379311</v>
      </c>
      <c r="H34" s="821"/>
      <c r="I34" s="821"/>
      <c r="J34" s="821"/>
      <c r="K34" s="821"/>
      <c r="L34" s="821"/>
      <c r="M34" s="821"/>
      <c r="N34" s="821"/>
      <c r="O34" s="823">
        <v>124.59</v>
      </c>
    </row>
    <row r="35" spans="1:15" ht="13.8" thickBot="1">
      <c r="A35" s="1128" t="s">
        <v>59</v>
      </c>
      <c r="B35" s="816" t="s">
        <v>54</v>
      </c>
      <c r="C35" s="817">
        <v>82.323999999999998</v>
      </c>
      <c r="D35" s="817">
        <v>82.765999999999991</v>
      </c>
      <c r="E35" s="817">
        <v>88.326666666666654</v>
      </c>
      <c r="F35" s="817">
        <v>89.445000000000007</v>
      </c>
      <c r="G35" s="817">
        <v>100.16833333333334</v>
      </c>
      <c r="H35" s="817"/>
      <c r="I35" s="817"/>
      <c r="J35" s="817"/>
      <c r="K35" s="817"/>
      <c r="L35" s="817"/>
      <c r="M35" s="817"/>
      <c r="N35" s="817"/>
      <c r="O35" s="819">
        <v>90.62</v>
      </c>
    </row>
    <row r="36" spans="1:15" ht="13.8" thickBot="1">
      <c r="A36" s="1128"/>
      <c r="B36" s="816" t="s">
        <v>55</v>
      </c>
      <c r="C36" s="817">
        <v>296.8</v>
      </c>
      <c r="D36" s="817">
        <v>322.90600000000006</v>
      </c>
      <c r="E36" s="817">
        <v>341.85800000000006</v>
      </c>
      <c r="F36" s="817">
        <v>286.35400000000004</v>
      </c>
      <c r="G36" s="817">
        <v>232.02600000000001</v>
      </c>
      <c r="H36" s="817"/>
      <c r="I36" s="817"/>
      <c r="J36" s="817"/>
      <c r="K36" s="817"/>
      <c r="L36" s="817"/>
      <c r="M36" s="817"/>
      <c r="N36" s="817"/>
      <c r="O36" s="819">
        <v>295.99</v>
      </c>
    </row>
    <row r="37" spans="1:15" ht="13.8" thickBot="1">
      <c r="A37" s="1128"/>
      <c r="B37" s="816" t="s">
        <v>56</v>
      </c>
      <c r="C37" s="817">
        <v>228.94999999999996</v>
      </c>
      <c r="D37" s="817">
        <v>255.38333333333333</v>
      </c>
      <c r="E37" s="817">
        <v>239.74</v>
      </c>
      <c r="F37" s="817">
        <v>230.82000000000002</v>
      </c>
      <c r="G37" s="817">
        <v>177.85666666666665</v>
      </c>
      <c r="H37" s="817"/>
      <c r="I37" s="817"/>
      <c r="J37" s="817"/>
      <c r="K37" s="817"/>
      <c r="L37" s="817"/>
      <c r="M37" s="817"/>
      <c r="N37" s="817"/>
      <c r="O37" s="819">
        <v>226.55</v>
      </c>
    </row>
    <row r="38" spans="1:15" ht="14.4" thickBot="1">
      <c r="A38" s="1128"/>
      <c r="B38" s="820" t="s">
        <v>57</v>
      </c>
      <c r="C38" s="821">
        <v>198.65153846153845</v>
      </c>
      <c r="D38" s="821">
        <v>214.96230769230775</v>
      </c>
      <c r="E38" s="821">
        <v>211.31928571428574</v>
      </c>
      <c r="F38" s="821">
        <v>190.06428571428572</v>
      </c>
      <c r="G38" s="821">
        <v>163.90785714285715</v>
      </c>
      <c r="H38" s="821"/>
      <c r="I38" s="821"/>
      <c r="J38" s="821"/>
      <c r="K38" s="821"/>
      <c r="L38" s="821"/>
      <c r="M38" s="821"/>
      <c r="N38" s="821"/>
      <c r="O38" s="823">
        <v>193.09</v>
      </c>
    </row>
    <row r="39" spans="1:15" ht="13.8" thickBot="1">
      <c r="A39" s="1128" t="s">
        <v>60</v>
      </c>
      <c r="B39" s="816" t="s">
        <v>54</v>
      </c>
      <c r="C39" s="817">
        <v>99.71</v>
      </c>
      <c r="D39" s="817">
        <v>102.49142857142856</v>
      </c>
      <c r="E39" s="817">
        <v>104.04857142857142</v>
      </c>
      <c r="F39" s="817">
        <v>103.72428571428573</v>
      </c>
      <c r="G39" s="817">
        <v>93.795714285714297</v>
      </c>
      <c r="H39" s="817"/>
      <c r="I39" s="817"/>
      <c r="J39" s="817"/>
      <c r="K39" s="817"/>
      <c r="L39" s="817"/>
      <c r="M39" s="817"/>
      <c r="N39" s="817"/>
      <c r="O39" s="819">
        <v>99.52</v>
      </c>
    </row>
    <row r="40" spans="1:15" ht="13.8" thickBot="1">
      <c r="A40" s="1128"/>
      <c r="B40" s="816" t="s">
        <v>61</v>
      </c>
      <c r="C40" s="817">
        <v>121.29249999999999</v>
      </c>
      <c r="D40" s="817">
        <v>125.125</v>
      </c>
      <c r="E40" s="817">
        <v>121.7825</v>
      </c>
      <c r="F40" s="817">
        <v>134.08500000000001</v>
      </c>
      <c r="G40" s="817">
        <v>120.9975</v>
      </c>
      <c r="H40" s="817"/>
      <c r="I40" s="817"/>
      <c r="J40" s="817"/>
      <c r="K40" s="817"/>
      <c r="L40" s="817"/>
      <c r="M40" s="817"/>
      <c r="N40" s="817"/>
      <c r="O40" s="819">
        <v>124.66</v>
      </c>
    </row>
    <row r="41" spans="1:15" ht="14.4" thickBot="1">
      <c r="A41" s="1128"/>
      <c r="B41" s="820" t="s">
        <v>57</v>
      </c>
      <c r="C41" s="821">
        <v>106.90416666666665</v>
      </c>
      <c r="D41" s="821">
        <v>110.72181818181819</v>
      </c>
      <c r="E41" s="821">
        <v>110.49727272727273</v>
      </c>
      <c r="F41" s="821">
        <v>114.76454545454546</v>
      </c>
      <c r="G41" s="821">
        <v>103.68727272727273</v>
      </c>
      <c r="H41" s="821"/>
      <c r="I41" s="821"/>
      <c r="J41" s="821"/>
      <c r="K41" s="821"/>
      <c r="L41" s="821"/>
      <c r="M41" s="821"/>
      <c r="N41" s="821"/>
      <c r="O41" s="823">
        <v>107.9</v>
      </c>
    </row>
    <row r="42" spans="1:15" ht="13.8" thickBot="1">
      <c r="A42" s="1128" t="s">
        <v>62</v>
      </c>
      <c r="B42" s="816" t="s">
        <v>54</v>
      </c>
      <c r="C42" s="817">
        <v>259.02199999999999</v>
      </c>
      <c r="D42" s="817">
        <v>274.59399999999994</v>
      </c>
      <c r="E42" s="817">
        <v>234.05</v>
      </c>
      <c r="F42" s="817">
        <v>231.82</v>
      </c>
      <c r="G42" s="817">
        <v>121.974</v>
      </c>
      <c r="H42" s="817"/>
      <c r="I42" s="817"/>
      <c r="J42" s="817"/>
      <c r="K42" s="817"/>
      <c r="L42" s="817"/>
      <c r="M42" s="817"/>
      <c r="N42" s="817"/>
      <c r="O42" s="819">
        <v>224.29</v>
      </c>
    </row>
    <row r="43" spans="1:15" ht="13.8" thickBot="1">
      <c r="A43" s="1128"/>
      <c r="B43" s="816" t="s">
        <v>55</v>
      </c>
      <c r="C43" s="817">
        <v>527.79250000000002</v>
      </c>
      <c r="D43" s="817">
        <v>634.85750000000007</v>
      </c>
      <c r="E43" s="817">
        <v>692.73</v>
      </c>
      <c r="F43" s="817">
        <v>452.97749999999996</v>
      </c>
      <c r="G43" s="817">
        <v>335.55500000000001</v>
      </c>
      <c r="H43" s="817"/>
      <c r="I43" s="817"/>
      <c r="J43" s="817"/>
      <c r="K43" s="817"/>
      <c r="L43" s="817"/>
      <c r="M43" s="817"/>
      <c r="N43" s="817"/>
      <c r="O43" s="819">
        <v>528.78</v>
      </c>
    </row>
    <row r="44" spans="1:15" ht="14.4" thickBot="1">
      <c r="A44" s="1128"/>
      <c r="B44" s="820" t="s">
        <v>57</v>
      </c>
      <c r="C44" s="821">
        <v>378.4755555555555</v>
      </c>
      <c r="D44" s="821">
        <v>434.71111111111111</v>
      </c>
      <c r="E44" s="821">
        <v>437.90777777777777</v>
      </c>
      <c r="F44" s="821">
        <v>330.11222222222227</v>
      </c>
      <c r="G44" s="821">
        <v>216.89888888888891</v>
      </c>
      <c r="H44" s="821"/>
      <c r="I44" s="821"/>
      <c r="J44" s="821"/>
      <c r="K44" s="821"/>
      <c r="L44" s="821"/>
      <c r="M44" s="821"/>
      <c r="N44" s="821"/>
      <c r="O44" s="823">
        <v>359.62</v>
      </c>
    </row>
    <row r="45" spans="1:15" ht="16.8" thickBot="1">
      <c r="A45" s="1131" t="s">
        <v>79</v>
      </c>
      <c r="B45" s="1132"/>
      <c r="C45" s="824">
        <v>173.7310476190477</v>
      </c>
      <c r="D45" s="824">
        <v>184.37615384615384</v>
      </c>
      <c r="E45" s="824">
        <v>183.18584905660381</v>
      </c>
      <c r="F45" s="824">
        <v>162.57264150943391</v>
      </c>
      <c r="G45" s="824">
        <v>141.32592592592593</v>
      </c>
      <c r="H45" s="824"/>
      <c r="I45" s="824"/>
      <c r="J45" s="824"/>
      <c r="K45" s="824"/>
      <c r="L45" s="824"/>
      <c r="M45" s="824"/>
      <c r="N45" s="824"/>
      <c r="O45" s="826">
        <v>168.17</v>
      </c>
    </row>
    <row r="46" spans="1:15" ht="15" customHeight="1" thickBot="1"/>
    <row r="47" spans="1:15" ht="16.8" thickBot="1">
      <c r="A47" s="827" t="s">
        <v>64</v>
      </c>
      <c r="B47" s="747" t="s">
        <v>57</v>
      </c>
      <c r="C47" s="748">
        <v>97</v>
      </c>
      <c r="D47" s="748">
        <v>94.78</v>
      </c>
      <c r="E47" s="748">
        <v>94.46</v>
      </c>
      <c r="F47" s="748">
        <v>97.93</v>
      </c>
      <c r="G47" s="748">
        <v>96.97</v>
      </c>
      <c r="H47" s="748"/>
      <c r="I47" s="748"/>
      <c r="J47" s="748"/>
      <c r="K47" s="748"/>
      <c r="L47" s="748"/>
      <c r="M47" s="748"/>
      <c r="N47" s="748"/>
      <c r="O47" s="828">
        <v>96.23</v>
      </c>
    </row>
    <row r="48" spans="1:15" ht="22.5" customHeight="1" thickBot="1"/>
    <row r="49" spans="1:15" ht="24.9" customHeight="1" thickBot="1">
      <c r="A49" s="1133" t="s">
        <v>145</v>
      </c>
      <c r="B49" s="1100"/>
      <c r="C49" s="1100"/>
      <c r="D49" s="1100"/>
      <c r="E49" s="1100"/>
      <c r="F49" s="1100"/>
      <c r="G49" s="1100"/>
      <c r="H49" s="1100"/>
      <c r="I49" s="1100"/>
      <c r="J49" s="1100"/>
      <c r="K49" s="1100"/>
      <c r="L49" s="1100"/>
      <c r="M49" s="1100"/>
      <c r="N49" s="1100"/>
      <c r="O49" s="1101"/>
    </row>
    <row r="50" spans="1:15" ht="12.75" customHeight="1">
      <c r="A50" s="1102" t="s">
        <v>50</v>
      </c>
      <c r="B50" s="1104" t="s">
        <v>86</v>
      </c>
      <c r="C50" s="1104" t="s">
        <v>120</v>
      </c>
      <c r="D50" s="1104" t="s">
        <v>121</v>
      </c>
      <c r="E50" s="1104" t="s">
        <v>122</v>
      </c>
      <c r="F50" s="1104" t="s">
        <v>123</v>
      </c>
      <c r="G50" s="1104" t="s">
        <v>6</v>
      </c>
      <c r="H50" s="1104" t="s">
        <v>124</v>
      </c>
      <c r="I50" s="1104" t="s">
        <v>114</v>
      </c>
      <c r="J50" s="1104" t="s">
        <v>115</v>
      </c>
      <c r="K50" s="1104" t="s">
        <v>116</v>
      </c>
      <c r="L50" s="1104" t="s">
        <v>117</v>
      </c>
      <c r="M50" s="1104" t="s">
        <v>118</v>
      </c>
      <c r="N50" s="1104" t="s">
        <v>119</v>
      </c>
      <c r="O50" s="729" t="s">
        <v>16</v>
      </c>
    </row>
    <row r="51" spans="1:15" ht="13.8" thickBot="1">
      <c r="A51" s="1103"/>
      <c r="B51" s="1105"/>
      <c r="C51" s="1105"/>
      <c r="D51" s="1105"/>
      <c r="E51" s="1105"/>
      <c r="F51" s="1105"/>
      <c r="G51" s="1105"/>
      <c r="H51" s="1105"/>
      <c r="I51" s="1105"/>
      <c r="J51" s="1105"/>
      <c r="K51" s="1105"/>
      <c r="L51" s="1105"/>
      <c r="M51" s="1105"/>
      <c r="N51" s="1105"/>
      <c r="O51" s="731" t="s">
        <v>146</v>
      </c>
    </row>
    <row r="52" spans="1:15" ht="13.8" thickBot="1">
      <c r="A52" s="1130" t="s">
        <v>78</v>
      </c>
      <c r="B52" s="811" t="s">
        <v>54</v>
      </c>
      <c r="C52" s="831">
        <v>5.4101225255155032E-2</v>
      </c>
      <c r="D52" s="831">
        <v>1.7639840351009711E-2</v>
      </c>
      <c r="E52" s="831">
        <v>1.4301382014620827E-2</v>
      </c>
      <c r="F52" s="831">
        <v>-4.314027877257888E-2</v>
      </c>
      <c r="G52" s="831">
        <v>-2.3728785625110792E-2</v>
      </c>
      <c r="H52" s="831"/>
      <c r="I52" s="831"/>
      <c r="J52" s="831"/>
      <c r="K52" s="831"/>
      <c r="L52" s="831"/>
      <c r="M52" s="831"/>
      <c r="N52" s="831"/>
      <c r="O52" s="832">
        <v>2.0096965905536387E-2</v>
      </c>
    </row>
    <row r="53" spans="1:15" ht="13.8" thickBot="1">
      <c r="A53" s="1128"/>
      <c r="B53" s="816" t="s">
        <v>55</v>
      </c>
      <c r="C53" s="833">
        <v>0.11416750131158501</v>
      </c>
      <c r="D53" s="833">
        <v>6.2593299617301937E-2</v>
      </c>
      <c r="E53" s="833">
        <v>1.5965445528715254E-2</v>
      </c>
      <c r="F53" s="833">
        <v>3.108100726498049E-2</v>
      </c>
      <c r="G53" s="833">
        <v>-9.0371262499703477E-3</v>
      </c>
      <c r="H53" s="833"/>
      <c r="I53" s="833"/>
      <c r="J53" s="833"/>
      <c r="K53" s="833"/>
      <c r="L53" s="833"/>
      <c r="M53" s="833"/>
      <c r="N53" s="833"/>
      <c r="O53" s="834">
        <v>3.7765592871829956E-2</v>
      </c>
    </row>
    <row r="54" spans="1:15" ht="13.8" thickBot="1">
      <c r="A54" s="1128"/>
      <c r="B54" s="816" t="s">
        <v>56</v>
      </c>
      <c r="C54" s="835">
        <v>9.3149312067805079E-2</v>
      </c>
      <c r="D54" s="833">
        <v>8.5817908026108516E-2</v>
      </c>
      <c r="E54" s="833">
        <v>2.1213855740355798E-2</v>
      </c>
      <c r="F54" s="833">
        <v>1.425681961789186E-2</v>
      </c>
      <c r="G54" s="833">
        <v>-6.2116955643378421E-2</v>
      </c>
      <c r="H54" s="833"/>
      <c r="I54" s="833"/>
      <c r="J54" s="833"/>
      <c r="K54" s="833"/>
      <c r="L54" s="833"/>
      <c r="M54" s="833"/>
      <c r="N54" s="833"/>
      <c r="O54" s="834">
        <v>2.4717729630759914E-2</v>
      </c>
    </row>
    <row r="55" spans="1:15" ht="14.4" thickBot="1">
      <c r="A55" s="1128"/>
      <c r="B55" s="820" t="s">
        <v>57</v>
      </c>
      <c r="C55" s="836">
        <v>7.308917201418505E-2</v>
      </c>
      <c r="D55" s="836">
        <v>4.8256209849228175E-2</v>
      </c>
      <c r="E55" s="836">
        <v>1.2216121764525358E-2</v>
      </c>
      <c r="F55" s="836">
        <v>-1.1434017820192766E-2</v>
      </c>
      <c r="G55" s="836">
        <v>-4.0396411141217364E-2</v>
      </c>
      <c r="H55" s="836"/>
      <c r="I55" s="836"/>
      <c r="J55" s="836"/>
      <c r="K55" s="836"/>
      <c r="L55" s="836"/>
      <c r="M55" s="836"/>
      <c r="N55" s="836"/>
      <c r="O55" s="837">
        <v>1.4069264069264091E-2</v>
      </c>
    </row>
    <row r="56" spans="1:15" ht="13.8" thickBot="1">
      <c r="A56" s="1128" t="s">
        <v>58</v>
      </c>
      <c r="B56" s="816" t="s">
        <v>54</v>
      </c>
      <c r="C56" s="833">
        <v>2.4412509680822828E-2</v>
      </c>
      <c r="D56" s="833">
        <v>6.8356686144338971E-2</v>
      </c>
      <c r="E56" s="833">
        <v>4.6795222802681273E-2</v>
      </c>
      <c r="F56" s="833">
        <v>-4.9790665869202094E-3</v>
      </c>
      <c r="G56" s="833">
        <v>2.310964008868064E-2</v>
      </c>
      <c r="H56" s="833"/>
      <c r="I56" s="833"/>
      <c r="J56" s="833"/>
      <c r="K56" s="833"/>
      <c r="L56" s="833"/>
      <c r="M56" s="833"/>
      <c r="N56" s="833"/>
      <c r="O56" s="834">
        <v>3.1681016467441328E-2</v>
      </c>
    </row>
    <row r="57" spans="1:15" ht="13.8" thickBot="1">
      <c r="A57" s="1128"/>
      <c r="B57" s="816" t="s">
        <v>61</v>
      </c>
      <c r="C57" s="833">
        <v>-3.2583965601916454E-2</v>
      </c>
      <c r="D57" s="833">
        <v>4.25071179372027E-3</v>
      </c>
      <c r="E57" s="833">
        <v>2.3456602242175568E-2</v>
      </c>
      <c r="F57" s="833">
        <v>3.8437850226669075E-2</v>
      </c>
      <c r="G57" s="833">
        <v>6.5987187576868143E-3</v>
      </c>
      <c r="H57" s="833"/>
      <c r="I57" s="833"/>
      <c r="J57" s="833"/>
      <c r="K57" s="833"/>
      <c r="L57" s="833"/>
      <c r="M57" s="833"/>
      <c r="N57" s="833"/>
      <c r="O57" s="834">
        <v>7.9897274932230304E-3</v>
      </c>
    </row>
    <row r="58" spans="1:15" ht="14.4" thickBot="1">
      <c r="A58" s="1128"/>
      <c r="B58" s="820" t="s">
        <v>57</v>
      </c>
      <c r="C58" s="836">
        <v>8.9196684956434971E-3</v>
      </c>
      <c r="D58" s="836">
        <v>5.0655512617510501E-2</v>
      </c>
      <c r="E58" s="836">
        <v>4.0558602571784071E-2</v>
      </c>
      <c r="F58" s="836">
        <v>6.9148259400008431E-3</v>
      </c>
      <c r="G58" s="836">
        <v>1.8672085864000595E-2</v>
      </c>
      <c r="H58" s="836"/>
      <c r="I58" s="836"/>
      <c r="J58" s="836"/>
      <c r="K58" s="836"/>
      <c r="L58" s="836"/>
      <c r="M58" s="836"/>
      <c r="N58" s="836"/>
      <c r="O58" s="837">
        <v>2.5202664740348345E-2</v>
      </c>
    </row>
    <row r="59" spans="1:15" ht="13.8" thickBot="1">
      <c r="A59" s="1128" t="s">
        <v>59</v>
      </c>
      <c r="B59" s="816" t="s">
        <v>54</v>
      </c>
      <c r="C59" s="833">
        <v>0.19981212445135474</v>
      </c>
      <c r="D59" s="833">
        <v>0.11456797879966828</v>
      </c>
      <c r="E59" s="833">
        <v>6.7156011774473612E-2</v>
      </c>
      <c r="F59" s="833">
        <v>3.3875565990273047E-3</v>
      </c>
      <c r="G59" s="833">
        <v>5.9835942829570249E-2</v>
      </c>
      <c r="H59" s="833"/>
      <c r="I59" s="833"/>
      <c r="J59" s="833"/>
      <c r="K59" s="833"/>
      <c r="L59" s="833"/>
      <c r="M59" s="833"/>
      <c r="N59" s="833"/>
      <c r="O59" s="834">
        <v>4.7781946590156679E-2</v>
      </c>
    </row>
    <row r="60" spans="1:15" ht="13.8" thickBot="1">
      <c r="A60" s="1128"/>
      <c r="B60" s="816" t="s">
        <v>55</v>
      </c>
      <c r="C60" s="833">
        <v>4.7055256064689861E-2</v>
      </c>
      <c r="D60" s="833">
        <v>-6.1702167194168232E-2</v>
      </c>
      <c r="E60" s="833">
        <v>2.3939764463607602E-2</v>
      </c>
      <c r="F60" s="833">
        <v>-1.158705658031701E-2</v>
      </c>
      <c r="G60" s="833">
        <v>0.12939929145871584</v>
      </c>
      <c r="H60" s="833"/>
      <c r="I60" s="833"/>
      <c r="J60" s="833"/>
      <c r="K60" s="833"/>
      <c r="L60" s="833"/>
      <c r="M60" s="833"/>
      <c r="N60" s="833"/>
      <c r="O60" s="834">
        <v>1.9561471671340123E-2</v>
      </c>
    </row>
    <row r="61" spans="1:15" ht="13.8" thickBot="1">
      <c r="A61" s="1128"/>
      <c r="B61" s="816" t="s">
        <v>56</v>
      </c>
      <c r="C61" s="833">
        <v>8.6481764577419455E-3</v>
      </c>
      <c r="D61" s="833">
        <v>-3.9939959537948775E-3</v>
      </c>
      <c r="E61" s="833">
        <v>4.1253024109451968E-2</v>
      </c>
      <c r="F61" s="833">
        <v>-0.10078560494468988</v>
      </c>
      <c r="G61" s="833">
        <v>-4.7510167363232506E-2</v>
      </c>
      <c r="H61" s="833"/>
      <c r="I61" s="833"/>
      <c r="J61" s="833"/>
      <c r="K61" s="833"/>
      <c r="L61" s="833"/>
      <c r="M61" s="833"/>
      <c r="N61" s="833"/>
      <c r="O61" s="834">
        <v>-1.8406532774222096E-2</v>
      </c>
    </row>
    <row r="62" spans="1:15" ht="14.4" thickBot="1">
      <c r="A62" s="1128"/>
      <c r="B62" s="820" t="s">
        <v>57</v>
      </c>
      <c r="C62" s="836">
        <v>2.090468206241116E-2</v>
      </c>
      <c r="D62" s="836">
        <v>-5.9140702919040208E-2</v>
      </c>
      <c r="E62" s="836">
        <v>3.5890172961023828E-2</v>
      </c>
      <c r="F62" s="836">
        <v>6.3760959999077799E-3</v>
      </c>
      <c r="G62" s="836">
        <v>0.10253315066123637</v>
      </c>
      <c r="H62" s="836"/>
      <c r="I62" s="836"/>
      <c r="J62" s="836"/>
      <c r="K62" s="836"/>
      <c r="L62" s="836"/>
      <c r="M62" s="836"/>
      <c r="N62" s="836"/>
      <c r="O62" s="837">
        <v>1.569216427572635E-2</v>
      </c>
    </row>
    <row r="63" spans="1:15" ht="13.8" thickBot="1">
      <c r="A63" s="1128" t="s">
        <v>60</v>
      </c>
      <c r="B63" s="816" t="s">
        <v>54</v>
      </c>
      <c r="C63" s="833">
        <v>-4.0660773385675718E-2</v>
      </c>
      <c r="D63" s="833">
        <v>-7.1183652988402915E-2</v>
      </c>
      <c r="E63" s="833">
        <v>-9.2264601697009591E-2</v>
      </c>
      <c r="F63" s="833">
        <v>-0.1278802319335603</v>
      </c>
      <c r="G63" s="833">
        <v>5.9445299054175463E-2</v>
      </c>
      <c r="H63" s="833"/>
      <c r="I63" s="833"/>
      <c r="J63" s="833"/>
      <c r="K63" s="833"/>
      <c r="L63" s="833"/>
      <c r="M63" s="833"/>
      <c r="N63" s="833"/>
      <c r="O63" s="834">
        <v>-4.5116559485530498E-2</v>
      </c>
    </row>
    <row r="64" spans="1:15" ht="13.8" thickBot="1">
      <c r="A64" s="1128"/>
      <c r="B64" s="816" t="s">
        <v>61</v>
      </c>
      <c r="C64" s="833">
        <v>4.3304408763938401E-2</v>
      </c>
      <c r="D64" s="833">
        <v>-5.8141858141857504E-3</v>
      </c>
      <c r="E64" s="833">
        <v>1.2789193849691086E-2</v>
      </c>
      <c r="F64" s="833">
        <v>-9.333631651564317E-2</v>
      </c>
      <c r="G64" s="833">
        <v>9.0910969234901076E-4</v>
      </c>
      <c r="H64" s="833"/>
      <c r="I64" s="833"/>
      <c r="J64" s="833"/>
      <c r="K64" s="833"/>
      <c r="L64" s="833"/>
      <c r="M64" s="833"/>
      <c r="N64" s="833"/>
      <c r="O64" s="834">
        <v>-1.018771057275787E-2</v>
      </c>
    </row>
    <row r="65" spans="1:15" ht="14.4" thickBot="1">
      <c r="A65" s="1128"/>
      <c r="B65" s="820" t="s">
        <v>57</v>
      </c>
      <c r="C65" s="836">
        <v>-1.4952502772577259E-4</v>
      </c>
      <c r="D65" s="836">
        <v>-4.4320738295811075E-2</v>
      </c>
      <c r="E65" s="836">
        <v>-5.0161665857651548E-2</v>
      </c>
      <c r="F65" s="836">
        <v>-0.11320410959989233</v>
      </c>
      <c r="G65" s="836">
        <v>3.460580767342377E-2</v>
      </c>
      <c r="H65" s="836"/>
      <c r="I65" s="836"/>
      <c r="J65" s="836"/>
      <c r="K65" s="836"/>
      <c r="L65" s="836"/>
      <c r="M65" s="836"/>
      <c r="N65" s="836"/>
      <c r="O65" s="837">
        <v>-2.3725671918443023E-2</v>
      </c>
    </row>
    <row r="66" spans="1:15" ht="13.8" thickBot="1">
      <c r="A66" s="1128" t="s">
        <v>62</v>
      </c>
      <c r="B66" s="816" t="s">
        <v>54</v>
      </c>
      <c r="C66" s="838">
        <v>-7.2928168263699675E-2</v>
      </c>
      <c r="D66" s="838">
        <v>-0.16062259189931297</v>
      </c>
      <c r="E66" s="838">
        <v>0.19490707113864555</v>
      </c>
      <c r="F66" s="838">
        <v>-5.2023121387283983E-3</v>
      </c>
      <c r="G66" s="838">
        <v>0.57413875088133548</v>
      </c>
      <c r="H66" s="838"/>
      <c r="I66" s="838"/>
      <c r="J66" s="838"/>
      <c r="K66" s="838"/>
      <c r="L66" s="838"/>
      <c r="M66" s="838"/>
      <c r="N66" s="838"/>
      <c r="O66" s="839">
        <v>4.5878104240046465E-2</v>
      </c>
    </row>
    <row r="67" spans="1:15" ht="13.8" thickBot="1">
      <c r="A67" s="1134"/>
      <c r="B67" s="840" t="s">
        <v>55</v>
      </c>
      <c r="C67" s="838">
        <v>2.3285666241941602E-2</v>
      </c>
      <c r="D67" s="838">
        <v>-0.13669996810307836</v>
      </c>
      <c r="E67" s="838">
        <v>-0.20546966350526183</v>
      </c>
      <c r="F67" s="838">
        <v>-0.14874911005513505</v>
      </c>
      <c r="G67" s="838">
        <v>-0.11147203886099141</v>
      </c>
      <c r="H67" s="838"/>
      <c r="I67" s="838"/>
      <c r="J67" s="838"/>
      <c r="K67" s="838"/>
      <c r="L67" s="838"/>
      <c r="M67" s="838"/>
      <c r="N67" s="838"/>
      <c r="O67" s="839">
        <v>-0.12163848859639169</v>
      </c>
    </row>
    <row r="68" spans="1:15" ht="14.4" thickBot="1">
      <c r="A68" s="1134"/>
      <c r="B68" s="841" t="s">
        <v>57</v>
      </c>
      <c r="C68" s="842">
        <v>-1.3296029686343771E-2</v>
      </c>
      <c r="D68" s="842">
        <v>-0.14509508230242307</v>
      </c>
      <c r="E68" s="842">
        <v>-8.6585963051581047E-2</v>
      </c>
      <c r="F68" s="842">
        <v>-9.2746237811384191E-2</v>
      </c>
      <c r="G68" s="842">
        <v>0.10272579645405676</v>
      </c>
      <c r="H68" s="842"/>
      <c r="I68" s="842"/>
      <c r="J68" s="842"/>
      <c r="K68" s="842"/>
      <c r="L68" s="842"/>
      <c r="M68" s="842"/>
      <c r="N68" s="842"/>
      <c r="O68" s="843">
        <v>-6.359490573383017E-2</v>
      </c>
    </row>
    <row r="69" spans="1:15" ht="16.8" thickBot="1">
      <c r="A69" s="1135" t="s">
        <v>79</v>
      </c>
      <c r="B69" s="1136"/>
      <c r="C69" s="844">
        <v>3.7453310374953648E-2</v>
      </c>
      <c r="D69" s="844">
        <v>-1.0390099351094662E-2</v>
      </c>
      <c r="E69" s="844">
        <v>-2.9272069384234647E-3</v>
      </c>
      <c r="F69" s="844">
        <v>-2.863379331697594E-2</v>
      </c>
      <c r="G69" s="844">
        <v>1.5562267414434464E-2</v>
      </c>
      <c r="H69" s="844"/>
      <c r="I69" s="844"/>
      <c r="J69" s="844"/>
      <c r="K69" s="844"/>
      <c r="L69" s="844"/>
      <c r="M69" s="844"/>
      <c r="N69" s="844"/>
      <c r="O69" s="845">
        <v>3.6867455550930878E-3</v>
      </c>
    </row>
    <row r="70" spans="1:15" ht="15" customHeight="1" thickBot="1"/>
    <row r="71" spans="1:15" ht="16.8" thickBot="1">
      <c r="A71" s="827" t="s">
        <v>64</v>
      </c>
      <c r="B71" s="747" t="s">
        <v>57</v>
      </c>
      <c r="C71" s="846">
        <v>6.2989690721649477E-2</v>
      </c>
      <c r="D71" s="846">
        <v>5.634100021101502E-2</v>
      </c>
      <c r="E71" s="846">
        <v>7.2411602794833829E-2</v>
      </c>
      <c r="F71" s="846">
        <v>-1.3683243132850029E-2</v>
      </c>
      <c r="G71" s="846">
        <v>7.7756007012478146E-2</v>
      </c>
      <c r="H71" s="846"/>
      <c r="I71" s="846"/>
      <c r="J71" s="846"/>
      <c r="K71" s="846"/>
      <c r="L71" s="846"/>
      <c r="M71" s="846"/>
      <c r="N71" s="846"/>
      <c r="O71" s="847">
        <v>5.0919671620076809E-2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37" t="s">
        <v>137</v>
      </c>
      <c r="B1" s="1118"/>
      <c r="C1" s="1118"/>
      <c r="D1" s="1118"/>
      <c r="E1" s="1118"/>
      <c r="F1" s="1118"/>
      <c r="G1" s="1118"/>
      <c r="H1" s="1118"/>
      <c r="I1" s="1118"/>
      <c r="J1" s="1118"/>
      <c r="K1" s="1118"/>
      <c r="L1" s="1118"/>
      <c r="M1" s="1118"/>
      <c r="N1" s="1118"/>
      <c r="O1" s="1119"/>
    </row>
    <row r="2" spans="1:15" s="774" customFormat="1" ht="27" customHeight="1" thickBot="1">
      <c r="A2" s="848" t="s">
        <v>81</v>
      </c>
      <c r="B2" s="771" t="s">
        <v>86</v>
      </c>
      <c r="C2" s="849" t="s">
        <v>93</v>
      </c>
      <c r="D2" s="849" t="s">
        <v>94</v>
      </c>
      <c r="E2" s="849" t="s">
        <v>95</v>
      </c>
      <c r="F2" s="849" t="s">
        <v>96</v>
      </c>
      <c r="G2" s="849" t="s">
        <v>97</v>
      </c>
      <c r="H2" s="849" t="s">
        <v>98</v>
      </c>
      <c r="I2" s="849" t="s">
        <v>138</v>
      </c>
      <c r="J2" s="849" t="s">
        <v>139</v>
      </c>
      <c r="K2" s="849" t="s">
        <v>140</v>
      </c>
      <c r="L2" s="849" t="s">
        <v>141</v>
      </c>
      <c r="M2" s="849" t="s">
        <v>142</v>
      </c>
      <c r="N2" s="849" t="s">
        <v>143</v>
      </c>
      <c r="O2" s="850" t="s">
        <v>16</v>
      </c>
    </row>
    <row r="3" spans="1:15" ht="15" customHeight="1" thickBot="1">
      <c r="A3" s="1120" t="s">
        <v>82</v>
      </c>
      <c r="B3" s="775" t="s">
        <v>54</v>
      </c>
      <c r="C3" s="776">
        <v>145.40904761904758</v>
      </c>
      <c r="D3" s="776">
        <v>140.46380952380954</v>
      </c>
      <c r="E3" s="776">
        <v>135.79619047619045</v>
      </c>
      <c r="F3" s="776">
        <v>118.41952380952378</v>
      </c>
      <c r="G3" s="776">
        <v>107.70090909090909</v>
      </c>
      <c r="H3" s="776"/>
      <c r="I3" s="776"/>
      <c r="J3" s="776"/>
      <c r="K3" s="776"/>
      <c r="L3" s="776"/>
      <c r="M3" s="776"/>
      <c r="N3" s="776"/>
      <c r="O3" s="777">
        <v>130.44999999999999</v>
      </c>
    </row>
    <row r="4" spans="1:15" ht="15" customHeight="1" thickBot="1">
      <c r="A4" s="1120"/>
      <c r="B4" s="778" t="s">
        <v>55</v>
      </c>
      <c r="C4" s="776">
        <v>163.09777777777779</v>
      </c>
      <c r="D4" s="776">
        <v>163.09555555555556</v>
      </c>
      <c r="E4" s="776">
        <v>155.13444444444443</v>
      </c>
      <c r="F4" s="776">
        <v>140.31099999999998</v>
      </c>
      <c r="G4" s="776">
        <v>128.11499999999998</v>
      </c>
      <c r="H4" s="776"/>
      <c r="I4" s="776"/>
      <c r="J4" s="776"/>
      <c r="K4" s="776"/>
      <c r="L4" s="776"/>
      <c r="M4" s="776"/>
      <c r="N4" s="776"/>
      <c r="O4" s="777">
        <v>149.21</v>
      </c>
    </row>
    <row r="5" spans="1:15" ht="15" customHeight="1" thickBot="1">
      <c r="A5" s="1120"/>
      <c r="B5" s="778" t="s">
        <v>56</v>
      </c>
      <c r="C5" s="776">
        <v>254.51066666666659</v>
      </c>
      <c r="D5" s="776">
        <v>273.04266666666666</v>
      </c>
      <c r="E5" s="776">
        <v>250.96466666666672</v>
      </c>
      <c r="F5" s="776">
        <v>212.95133333333337</v>
      </c>
      <c r="G5" s="776">
        <v>183.84133333333332</v>
      </c>
      <c r="H5" s="776"/>
      <c r="I5" s="776"/>
      <c r="J5" s="776"/>
      <c r="K5" s="776"/>
      <c r="L5" s="776"/>
      <c r="M5" s="776"/>
      <c r="N5" s="776"/>
      <c r="O5" s="777">
        <v>235.06</v>
      </c>
    </row>
    <row r="6" spans="1:15" ht="15" customHeight="1" thickBot="1">
      <c r="A6" s="1121"/>
      <c r="B6" s="779" t="s">
        <v>57</v>
      </c>
      <c r="C6" s="780">
        <v>185.31400000000002</v>
      </c>
      <c r="D6" s="780">
        <v>189.18311111111106</v>
      </c>
      <c r="E6" s="780">
        <v>178.05333333333334</v>
      </c>
      <c r="F6" s="780">
        <v>154.00413043478261</v>
      </c>
      <c r="G6" s="780">
        <v>136.3444680851064</v>
      </c>
      <c r="H6" s="780"/>
      <c r="I6" s="780"/>
      <c r="J6" s="780"/>
      <c r="K6" s="780"/>
      <c r="L6" s="780"/>
      <c r="M6" s="780"/>
      <c r="N6" s="780"/>
      <c r="O6" s="781">
        <v>167.83</v>
      </c>
    </row>
    <row r="7" spans="1:15" ht="15" customHeight="1" thickBot="1">
      <c r="A7" s="1122" t="s">
        <v>83</v>
      </c>
      <c r="B7" s="778" t="s">
        <v>54</v>
      </c>
      <c r="C7" s="776">
        <v>130.02375000000004</v>
      </c>
      <c r="D7" s="776">
        <v>129.15025</v>
      </c>
      <c r="E7" s="776">
        <v>136.35874999999996</v>
      </c>
      <c r="F7" s="776">
        <v>124.28076923076922</v>
      </c>
      <c r="G7" s="776">
        <v>122.79948717948722</v>
      </c>
      <c r="H7" s="776"/>
      <c r="I7" s="776"/>
      <c r="J7" s="776"/>
      <c r="K7" s="776"/>
      <c r="L7" s="776"/>
      <c r="M7" s="776"/>
      <c r="N7" s="776"/>
      <c r="O7" s="777">
        <v>128.07</v>
      </c>
    </row>
    <row r="8" spans="1:15" ht="15" customHeight="1" thickBot="1">
      <c r="A8" s="1120"/>
      <c r="B8" s="778" t="s">
        <v>55</v>
      </c>
      <c r="C8" s="776">
        <v>270.53666666666663</v>
      </c>
      <c r="D8" s="776">
        <v>272.35444444444448</v>
      </c>
      <c r="E8" s="776">
        <v>295.12294117647059</v>
      </c>
      <c r="F8" s="776">
        <v>231.95611111111111</v>
      </c>
      <c r="G8" s="776">
        <v>201.54666666666665</v>
      </c>
      <c r="H8" s="776"/>
      <c r="I8" s="776"/>
      <c r="J8" s="776"/>
      <c r="K8" s="776"/>
      <c r="L8" s="776"/>
      <c r="M8" s="776"/>
      <c r="N8" s="776"/>
      <c r="O8" s="777">
        <v>252.52</v>
      </c>
    </row>
    <row r="9" spans="1:15" ht="15" customHeight="1" thickBot="1">
      <c r="A9" s="1120"/>
      <c r="B9" s="778" t="s">
        <v>56</v>
      </c>
      <c r="C9" s="776">
        <v>218.92750000000001</v>
      </c>
      <c r="D9" s="776">
        <v>235.41000000000003</v>
      </c>
      <c r="E9" s="776">
        <v>211.93400000000003</v>
      </c>
      <c r="F9" s="776">
        <v>197.70749999999998</v>
      </c>
      <c r="G9" s="776">
        <v>168.88</v>
      </c>
      <c r="H9" s="776"/>
      <c r="I9" s="776"/>
      <c r="J9" s="776"/>
      <c r="K9" s="776"/>
      <c r="L9" s="776"/>
      <c r="M9" s="776"/>
      <c r="N9" s="776"/>
      <c r="O9" s="777">
        <v>210.43</v>
      </c>
    </row>
    <row r="10" spans="1:15" ht="15" customHeight="1" thickBot="1">
      <c r="A10" s="1121"/>
      <c r="B10" s="779" t="s">
        <v>57</v>
      </c>
      <c r="C10" s="780">
        <v>176.55354838709675</v>
      </c>
      <c r="D10" s="780">
        <v>177.58112903225808</v>
      </c>
      <c r="E10" s="780">
        <v>185.98564516129031</v>
      </c>
      <c r="F10" s="780">
        <v>160.86868852459017</v>
      </c>
      <c r="G10" s="780">
        <v>149.05803278688524</v>
      </c>
      <c r="H10" s="780"/>
      <c r="I10" s="780"/>
      <c r="J10" s="780"/>
      <c r="K10" s="780"/>
      <c r="L10" s="780"/>
      <c r="M10" s="780"/>
      <c r="N10" s="780"/>
      <c r="O10" s="781">
        <v>169.52</v>
      </c>
    </row>
    <row r="11" spans="1:15" ht="15" customHeight="1" thickBot="1">
      <c r="A11" s="1107" t="s">
        <v>79</v>
      </c>
      <c r="B11" s="1108"/>
      <c r="C11" s="782">
        <v>180.23785046728975</v>
      </c>
      <c r="D11" s="782">
        <v>182.46046728971959</v>
      </c>
      <c r="E11" s="782">
        <v>182.64962616822433</v>
      </c>
      <c r="F11" s="782">
        <v>157.91757009345795</v>
      </c>
      <c r="G11" s="782">
        <v>143.52527777777775</v>
      </c>
      <c r="H11" s="782"/>
      <c r="I11" s="782"/>
      <c r="J11" s="782"/>
      <c r="K11" s="782"/>
      <c r="L11" s="782"/>
      <c r="M11" s="782"/>
      <c r="N11" s="782"/>
      <c r="O11" s="783">
        <v>168.79</v>
      </c>
    </row>
    <row r="12" spans="1:15" ht="15" customHeight="1" thickBot="1">
      <c r="O12" s="642"/>
    </row>
    <row r="13" spans="1:15" ht="22.5" customHeight="1" thickBot="1">
      <c r="A13" s="827" t="s">
        <v>64</v>
      </c>
      <c r="B13" s="747" t="s">
        <v>57</v>
      </c>
      <c r="C13" s="748">
        <v>103.11</v>
      </c>
      <c r="D13" s="748">
        <v>100.12</v>
      </c>
      <c r="E13" s="748">
        <v>101.3</v>
      </c>
      <c r="F13" s="748">
        <v>96.59</v>
      </c>
      <c r="G13" s="748">
        <v>104.51</v>
      </c>
      <c r="H13" s="748"/>
      <c r="I13" s="748"/>
      <c r="J13" s="748"/>
      <c r="K13" s="748"/>
      <c r="L13" s="748"/>
      <c r="M13" s="748"/>
      <c r="N13" s="748"/>
      <c r="O13" s="828">
        <v>101.13</v>
      </c>
    </row>
    <row r="14" spans="1:15" ht="22.5" customHeight="1">
      <c r="O14" s="642"/>
    </row>
    <row r="15" spans="1:15" ht="20.399999999999999" thickBot="1">
      <c r="A15" s="1123" t="s">
        <v>144</v>
      </c>
      <c r="B15" s="1123"/>
      <c r="C15" s="1123"/>
      <c r="D15" s="1123"/>
      <c r="E15" s="1123"/>
      <c r="F15" s="1123"/>
      <c r="G15" s="1123"/>
      <c r="H15" s="1123"/>
      <c r="I15" s="1123"/>
      <c r="J15" s="1123"/>
      <c r="K15" s="1123"/>
      <c r="L15" s="1123"/>
      <c r="M15" s="1123"/>
      <c r="N15" s="1123"/>
      <c r="O15" s="1123"/>
    </row>
    <row r="16" spans="1:15" ht="27" customHeight="1" thickBot="1">
      <c r="A16" s="851" t="s">
        <v>81</v>
      </c>
      <c r="B16" s="788" t="s">
        <v>86</v>
      </c>
      <c r="C16" s="852" t="s">
        <v>107</v>
      </c>
      <c r="D16" s="852" t="s">
        <v>108</v>
      </c>
      <c r="E16" s="852" t="s">
        <v>109</v>
      </c>
      <c r="F16" s="852" t="s">
        <v>110</v>
      </c>
      <c r="G16" s="852" t="s">
        <v>111</v>
      </c>
      <c r="H16" s="852" t="s">
        <v>112</v>
      </c>
      <c r="I16" s="852" t="s">
        <v>87</v>
      </c>
      <c r="J16" s="852" t="s">
        <v>88</v>
      </c>
      <c r="K16" s="852" t="s">
        <v>89</v>
      </c>
      <c r="L16" s="852" t="s">
        <v>90</v>
      </c>
      <c r="M16" s="852" t="s">
        <v>91</v>
      </c>
      <c r="N16" s="853" t="s">
        <v>92</v>
      </c>
      <c r="O16" s="854" t="s">
        <v>16</v>
      </c>
    </row>
    <row r="17" spans="1:15" ht="15" customHeight="1" thickBot="1">
      <c r="A17" s="1120" t="s">
        <v>82</v>
      </c>
      <c r="B17" s="775" t="s">
        <v>54</v>
      </c>
      <c r="C17" s="776">
        <v>137.94599999999997</v>
      </c>
      <c r="D17" s="776">
        <v>138.02900000000002</v>
      </c>
      <c r="E17" s="776">
        <v>133.88149999999999</v>
      </c>
      <c r="F17" s="776">
        <v>123.75849999999998</v>
      </c>
      <c r="G17" s="776">
        <v>110.31863636363637</v>
      </c>
      <c r="H17" s="776"/>
      <c r="I17" s="776"/>
      <c r="J17" s="776"/>
      <c r="K17" s="776"/>
      <c r="L17" s="776"/>
      <c r="M17" s="776"/>
      <c r="N17" s="792"/>
      <c r="O17" s="777">
        <v>127.88</v>
      </c>
    </row>
    <row r="18" spans="1:15" ht="15" customHeight="1" thickBot="1">
      <c r="A18" s="1120"/>
      <c r="B18" s="855" t="s">
        <v>55</v>
      </c>
      <c r="C18" s="776">
        <v>148.4025</v>
      </c>
      <c r="D18" s="776">
        <v>156.89875000000001</v>
      </c>
      <c r="E18" s="776">
        <v>155.64999999999998</v>
      </c>
      <c r="F18" s="776">
        <v>137.65333333333334</v>
      </c>
      <c r="G18" s="776">
        <v>129.25777777777779</v>
      </c>
      <c r="H18" s="776"/>
      <c r="I18" s="776"/>
      <c r="J18" s="776"/>
      <c r="K18" s="776"/>
      <c r="L18" s="776"/>
      <c r="M18" s="776"/>
      <c r="N18" s="792"/>
      <c r="O18" s="777">
        <v>145.54</v>
      </c>
    </row>
    <row r="19" spans="1:15" ht="15" customHeight="1" thickBot="1">
      <c r="A19" s="1120"/>
      <c r="B19" s="855" t="s">
        <v>56</v>
      </c>
      <c r="C19" s="776">
        <v>232.82333333333332</v>
      </c>
      <c r="D19" s="776">
        <v>251.46266666666668</v>
      </c>
      <c r="E19" s="776">
        <v>245.75133333333329</v>
      </c>
      <c r="F19" s="776">
        <v>209.95800000000003</v>
      </c>
      <c r="G19" s="776">
        <v>196.01733333333331</v>
      </c>
      <c r="H19" s="776"/>
      <c r="I19" s="776"/>
      <c r="J19" s="776"/>
      <c r="K19" s="776"/>
      <c r="L19" s="776"/>
      <c r="M19" s="776"/>
      <c r="N19" s="792"/>
      <c r="O19" s="777">
        <v>229.39</v>
      </c>
    </row>
    <row r="20" spans="1:15" ht="15" customHeight="1" thickBot="1">
      <c r="A20" s="1121"/>
      <c r="B20" s="856" t="s">
        <v>57</v>
      </c>
      <c r="C20" s="780">
        <v>172.98813953488369</v>
      </c>
      <c r="D20" s="780">
        <v>181.10953488372084</v>
      </c>
      <c r="E20" s="780">
        <v>176.47159090909093</v>
      </c>
      <c r="F20" s="780">
        <v>155.98681818181817</v>
      </c>
      <c r="G20" s="780">
        <v>141.96934782608696</v>
      </c>
      <c r="H20" s="780"/>
      <c r="I20" s="780"/>
      <c r="J20" s="780"/>
      <c r="K20" s="780"/>
      <c r="L20" s="780"/>
      <c r="M20" s="780"/>
      <c r="N20" s="793"/>
      <c r="O20" s="781">
        <v>165.82</v>
      </c>
    </row>
    <row r="21" spans="1:15" ht="15" customHeight="1" thickBot="1">
      <c r="A21" s="1138" t="s">
        <v>83</v>
      </c>
      <c r="B21" s="855" t="s">
        <v>54</v>
      </c>
      <c r="C21" s="776">
        <v>129.43050000000002</v>
      </c>
      <c r="D21" s="776">
        <v>131.26153846153849</v>
      </c>
      <c r="E21" s="776">
        <v>128.28474999999995</v>
      </c>
      <c r="F21" s="776">
        <v>126.17075</v>
      </c>
      <c r="G21" s="776">
        <v>110.28525000000002</v>
      </c>
      <c r="H21" s="776"/>
      <c r="I21" s="776"/>
      <c r="J21" s="776"/>
      <c r="K21" s="776"/>
      <c r="L21" s="776"/>
      <c r="M21" s="776"/>
      <c r="N21" s="792"/>
      <c r="O21" s="777">
        <v>124.23</v>
      </c>
    </row>
    <row r="22" spans="1:15" ht="15" customHeight="1" thickBot="1">
      <c r="A22" s="1120"/>
      <c r="B22" s="855" t="s">
        <v>55</v>
      </c>
      <c r="C22" s="776">
        <v>264.63777777777773</v>
      </c>
      <c r="D22" s="776">
        <v>295.97166666666669</v>
      </c>
      <c r="E22" s="776">
        <v>324.12823529411759</v>
      </c>
      <c r="F22" s="776">
        <v>246.81</v>
      </c>
      <c r="G22" s="776">
        <v>200.97333333333336</v>
      </c>
      <c r="H22" s="776"/>
      <c r="I22" s="776"/>
      <c r="J22" s="776"/>
      <c r="K22" s="776"/>
      <c r="L22" s="776"/>
      <c r="M22" s="776"/>
      <c r="N22" s="792"/>
      <c r="O22" s="777">
        <v>264.22000000000003</v>
      </c>
    </row>
    <row r="23" spans="1:15" ht="15" customHeight="1" thickBot="1">
      <c r="A23" s="1120"/>
      <c r="B23" s="855" t="s">
        <v>56</v>
      </c>
      <c r="C23" s="776">
        <v>215.64249999999998</v>
      </c>
      <c r="D23" s="776">
        <v>235.18</v>
      </c>
      <c r="E23" s="776">
        <v>202.27599999999998</v>
      </c>
      <c r="F23" s="776">
        <v>219.9675</v>
      </c>
      <c r="G23" s="776">
        <v>175.92</v>
      </c>
      <c r="H23" s="776"/>
      <c r="I23" s="776"/>
      <c r="J23" s="776"/>
      <c r="K23" s="776"/>
      <c r="L23" s="776"/>
      <c r="M23" s="776"/>
      <c r="N23" s="792"/>
      <c r="O23" s="777">
        <v>213.98</v>
      </c>
    </row>
    <row r="24" spans="1:15" ht="15" customHeight="1" thickBot="1">
      <c r="A24" s="1121"/>
      <c r="B24" s="856" t="s">
        <v>57</v>
      </c>
      <c r="C24" s="780">
        <v>174.24629032258071</v>
      </c>
      <c r="D24" s="780">
        <v>186.67885245901641</v>
      </c>
      <c r="E24" s="780">
        <v>187.95080645161292</v>
      </c>
      <c r="F24" s="780">
        <v>167.24645161290323</v>
      </c>
      <c r="G24" s="780">
        <v>140.84854838709674</v>
      </c>
      <c r="H24" s="780"/>
      <c r="I24" s="780"/>
      <c r="J24" s="780"/>
      <c r="K24" s="780"/>
      <c r="L24" s="780"/>
      <c r="M24" s="780"/>
      <c r="N24" s="793"/>
      <c r="O24" s="781">
        <v>169.92</v>
      </c>
    </row>
    <row r="25" spans="1:15" ht="15" customHeight="1" thickBot="1">
      <c r="A25" s="1107" t="s">
        <v>79</v>
      </c>
      <c r="B25" s="1108"/>
      <c r="C25" s="782">
        <v>173.7310476190477</v>
      </c>
      <c r="D25" s="782">
        <v>184.37615384615384</v>
      </c>
      <c r="E25" s="782">
        <v>183.18584905660381</v>
      </c>
      <c r="F25" s="782">
        <v>162.57264150943391</v>
      </c>
      <c r="G25" s="782">
        <v>141.32592592592593</v>
      </c>
      <c r="H25" s="782"/>
      <c r="I25" s="782"/>
      <c r="J25" s="782"/>
      <c r="K25" s="782"/>
      <c r="L25" s="782"/>
      <c r="M25" s="782"/>
      <c r="N25" s="794"/>
      <c r="O25" s="783">
        <v>168.17</v>
      </c>
    </row>
    <row r="26" spans="1:15" ht="15" customHeight="1" thickBot="1">
      <c r="O26" s="642"/>
    </row>
    <row r="27" spans="1:15" ht="22.5" customHeight="1" thickBot="1">
      <c r="A27" s="827" t="s">
        <v>64</v>
      </c>
      <c r="B27" s="857" t="s">
        <v>57</v>
      </c>
      <c r="C27" s="858">
        <v>97</v>
      </c>
      <c r="D27" s="858">
        <v>94.78</v>
      </c>
      <c r="E27" s="858">
        <v>94.46</v>
      </c>
      <c r="F27" s="858">
        <v>97.93</v>
      </c>
      <c r="G27" s="858">
        <v>96.97</v>
      </c>
      <c r="H27" s="858"/>
      <c r="I27" s="858"/>
      <c r="J27" s="858"/>
      <c r="K27" s="858"/>
      <c r="L27" s="858"/>
      <c r="M27" s="858"/>
      <c r="N27" s="858"/>
      <c r="O27" s="859">
        <v>96.23</v>
      </c>
    </row>
    <row r="28" spans="1:15" ht="22.5" customHeight="1" thickBot="1">
      <c r="O28" s="642"/>
    </row>
    <row r="29" spans="1:15" ht="20.399999999999999" thickBot="1">
      <c r="A29" s="1139" t="s">
        <v>145</v>
      </c>
      <c r="B29" s="1140"/>
      <c r="C29" s="1140"/>
      <c r="D29" s="1140"/>
      <c r="E29" s="1140"/>
      <c r="F29" s="1140"/>
      <c r="G29" s="1140"/>
      <c r="H29" s="1140"/>
      <c r="I29" s="1140"/>
      <c r="J29" s="1140"/>
      <c r="K29" s="1140"/>
      <c r="L29" s="1140"/>
      <c r="M29" s="1140"/>
      <c r="N29" s="1140"/>
      <c r="O29" s="1141"/>
    </row>
    <row r="30" spans="1:15" ht="27" customHeight="1" thickBot="1">
      <c r="A30" s="860" t="s">
        <v>81</v>
      </c>
      <c r="B30" s="861" t="s">
        <v>86</v>
      </c>
      <c r="C30" s="862" t="s">
        <v>131</v>
      </c>
      <c r="D30" s="862" t="s">
        <v>132</v>
      </c>
      <c r="E30" s="862" t="s">
        <v>133</v>
      </c>
      <c r="F30" s="862" t="s">
        <v>134</v>
      </c>
      <c r="G30" s="862" t="s">
        <v>135</v>
      </c>
      <c r="H30" s="862" t="s">
        <v>136</v>
      </c>
      <c r="I30" s="862" t="s">
        <v>147</v>
      </c>
      <c r="J30" s="862" t="s">
        <v>126</v>
      </c>
      <c r="K30" s="862" t="s">
        <v>127</v>
      </c>
      <c r="L30" s="862" t="s">
        <v>128</v>
      </c>
      <c r="M30" s="862" t="s">
        <v>129</v>
      </c>
      <c r="N30" s="862" t="s">
        <v>130</v>
      </c>
      <c r="O30" s="863" t="s">
        <v>16</v>
      </c>
    </row>
    <row r="31" spans="1:15" ht="15" customHeight="1" thickBot="1">
      <c r="A31" s="1125" t="s">
        <v>82</v>
      </c>
      <c r="B31" s="798" t="s">
        <v>54</v>
      </c>
      <c r="C31" s="799">
        <v>5.4101225255155032E-2</v>
      </c>
      <c r="D31" s="799">
        <v>1.7639840351009711E-2</v>
      </c>
      <c r="E31" s="799">
        <v>1.4301382014620827E-2</v>
      </c>
      <c r="F31" s="799">
        <v>-4.314027877257888E-2</v>
      </c>
      <c r="G31" s="799">
        <v>-2.3728785625110792E-2</v>
      </c>
      <c r="H31" s="799"/>
      <c r="I31" s="799"/>
      <c r="J31" s="799"/>
      <c r="K31" s="799"/>
      <c r="L31" s="799"/>
      <c r="M31" s="799"/>
      <c r="N31" s="800"/>
      <c r="O31" s="801">
        <v>2.0096965905536387E-2</v>
      </c>
    </row>
    <row r="32" spans="1:15" ht="15" customHeight="1" thickBot="1">
      <c r="A32" s="1125"/>
      <c r="B32" s="864" t="s">
        <v>55</v>
      </c>
      <c r="C32" s="799">
        <v>9.9023114689966746E-2</v>
      </c>
      <c r="D32" s="799">
        <v>3.9495569949126785E-2</v>
      </c>
      <c r="E32" s="799">
        <v>-3.3122746903665335E-3</v>
      </c>
      <c r="F32" s="799">
        <v>1.9306954668732876E-2</v>
      </c>
      <c r="G32" s="799">
        <v>-8.8410755424133333E-3</v>
      </c>
      <c r="H32" s="799"/>
      <c r="I32" s="799"/>
      <c r="J32" s="799"/>
      <c r="K32" s="799"/>
      <c r="L32" s="799"/>
      <c r="M32" s="799"/>
      <c r="N32" s="800"/>
      <c r="O32" s="801">
        <v>2.5216435344235372E-2</v>
      </c>
    </row>
    <row r="33" spans="1:15" ht="15" customHeight="1" thickBot="1">
      <c r="A33" s="1125"/>
      <c r="B33" s="864" t="s">
        <v>56</v>
      </c>
      <c r="C33" s="799">
        <v>9.3149312067805079E-2</v>
      </c>
      <c r="D33" s="799">
        <v>8.5817908026108516E-2</v>
      </c>
      <c r="E33" s="799">
        <v>2.1213855740355798E-2</v>
      </c>
      <c r="F33" s="799">
        <v>1.425681961789186E-2</v>
      </c>
      <c r="G33" s="799">
        <v>-6.2116955643378421E-2</v>
      </c>
      <c r="H33" s="799"/>
      <c r="I33" s="799"/>
      <c r="J33" s="799"/>
      <c r="K33" s="799"/>
      <c r="L33" s="799"/>
      <c r="M33" s="799"/>
      <c r="N33" s="800"/>
      <c r="O33" s="801">
        <v>2.4717729630759914E-2</v>
      </c>
    </row>
    <row r="34" spans="1:15" ht="15" customHeight="1" thickBot="1">
      <c r="A34" s="1126"/>
      <c r="B34" s="865" t="s">
        <v>57</v>
      </c>
      <c r="C34" s="804">
        <v>7.1252633262934073E-2</v>
      </c>
      <c r="D34" s="804">
        <v>4.4578416219630622E-2</v>
      </c>
      <c r="E34" s="804">
        <v>8.9631561436834262E-3</v>
      </c>
      <c r="F34" s="804">
        <v>-1.2710610871775944E-2</v>
      </c>
      <c r="G34" s="804">
        <v>-3.9620381632456757E-2</v>
      </c>
      <c r="H34" s="804"/>
      <c r="I34" s="804"/>
      <c r="J34" s="804"/>
      <c r="K34" s="804"/>
      <c r="L34" s="804"/>
      <c r="M34" s="804"/>
      <c r="N34" s="805"/>
      <c r="O34" s="806">
        <v>1.2121577614280662E-2</v>
      </c>
    </row>
    <row r="35" spans="1:15" ht="15" customHeight="1" thickBot="1">
      <c r="A35" s="1127" t="s">
        <v>83</v>
      </c>
      <c r="B35" s="864" t="s">
        <v>54</v>
      </c>
      <c r="C35" s="799">
        <v>4.5835409737273033E-3</v>
      </c>
      <c r="D35" s="799">
        <v>-1.6084593295827707E-2</v>
      </c>
      <c r="E35" s="799">
        <v>6.2938112285365291E-2</v>
      </c>
      <c r="F35" s="799">
        <v>-1.4979547709994389E-2</v>
      </c>
      <c r="G35" s="799">
        <v>0.11347154020584978</v>
      </c>
      <c r="H35" s="799"/>
      <c r="I35" s="799"/>
      <c r="J35" s="799"/>
      <c r="K35" s="799"/>
      <c r="L35" s="799"/>
      <c r="M35" s="799"/>
      <c r="N35" s="800"/>
      <c r="O35" s="801">
        <v>3.0910408113982043E-2</v>
      </c>
    </row>
    <row r="36" spans="1:15" ht="15" customHeight="1" thickBot="1">
      <c r="A36" s="1125"/>
      <c r="B36" s="864" t="s">
        <v>55</v>
      </c>
      <c r="C36" s="799">
        <v>2.2290426326971102E-2</v>
      </c>
      <c r="D36" s="799">
        <v>-7.9795551000564943E-2</v>
      </c>
      <c r="E36" s="799">
        <v>-8.9487094795451153E-2</v>
      </c>
      <c r="F36" s="799">
        <v>-6.0183496976981846E-2</v>
      </c>
      <c r="G36" s="799">
        <v>2.8527831221387329E-3</v>
      </c>
      <c r="H36" s="799"/>
      <c r="I36" s="799"/>
      <c r="J36" s="799"/>
      <c r="K36" s="799"/>
      <c r="L36" s="799"/>
      <c r="M36" s="799"/>
      <c r="N36" s="800"/>
      <c r="O36" s="801">
        <v>-4.4281280750889468E-2</v>
      </c>
    </row>
    <row r="37" spans="1:15" ht="15" customHeight="1" thickBot="1">
      <c r="A37" s="1125"/>
      <c r="B37" s="864" t="s">
        <v>56</v>
      </c>
      <c r="C37" s="799">
        <v>1.5233546262912113E-2</v>
      </c>
      <c r="D37" s="799">
        <v>9.7797431754408624E-4</v>
      </c>
      <c r="E37" s="799">
        <v>4.7746643200379899E-2</v>
      </c>
      <c r="F37" s="799">
        <v>-0.10119676770432004</v>
      </c>
      <c r="G37" s="799">
        <v>-4.0018190086402866E-2</v>
      </c>
      <c r="H37" s="799"/>
      <c r="I37" s="799"/>
      <c r="J37" s="799"/>
      <c r="K37" s="799"/>
      <c r="L37" s="799"/>
      <c r="M37" s="799"/>
      <c r="N37" s="800"/>
      <c r="O37" s="801">
        <v>-1.6590335545377994E-2</v>
      </c>
    </row>
    <row r="38" spans="1:15" ht="15" customHeight="1" thickBot="1">
      <c r="A38" s="1126"/>
      <c r="B38" s="865" t="s">
        <v>57</v>
      </c>
      <c r="C38" s="804">
        <v>1.3241361180456932E-2</v>
      </c>
      <c r="D38" s="804">
        <v>-4.8734622625536309E-2</v>
      </c>
      <c r="E38" s="804">
        <v>-1.0455721512578528E-2</v>
      </c>
      <c r="F38" s="804">
        <v>-3.8133921687466217E-2</v>
      </c>
      <c r="G38" s="804">
        <v>5.828589995280755E-2</v>
      </c>
      <c r="H38" s="804"/>
      <c r="I38" s="804"/>
      <c r="J38" s="804"/>
      <c r="K38" s="804"/>
      <c r="L38" s="804"/>
      <c r="M38" s="804"/>
      <c r="N38" s="805"/>
      <c r="O38" s="806">
        <v>-2.354048964218322E-3</v>
      </c>
    </row>
    <row r="39" spans="1:15" ht="15" customHeight="1" thickBot="1">
      <c r="A39" s="1107" t="s">
        <v>79</v>
      </c>
      <c r="B39" s="1108"/>
      <c r="C39" s="807">
        <v>3.7453310374953648E-2</v>
      </c>
      <c r="D39" s="807">
        <v>-1.0390099351094662E-2</v>
      </c>
      <c r="E39" s="807">
        <v>-2.9272069384234647E-3</v>
      </c>
      <c r="F39" s="807">
        <v>-2.863379331697594E-2</v>
      </c>
      <c r="G39" s="807">
        <v>1.5562267414434464E-2</v>
      </c>
      <c r="H39" s="807"/>
      <c r="I39" s="807"/>
      <c r="J39" s="807"/>
      <c r="K39" s="807"/>
      <c r="L39" s="807"/>
      <c r="M39" s="807"/>
      <c r="N39" s="808"/>
      <c r="O39" s="809">
        <v>3.6867455550930878E-3</v>
      </c>
    </row>
    <row r="40" spans="1:15" ht="15" customHeight="1" thickBot="1"/>
    <row r="41" spans="1:15" ht="16.8" thickBot="1">
      <c r="A41" s="866" t="s">
        <v>64</v>
      </c>
      <c r="B41" s="857" t="s">
        <v>57</v>
      </c>
      <c r="C41" s="867">
        <v>6.2989690721649477E-2</v>
      </c>
      <c r="D41" s="867">
        <v>5.634100021101502E-2</v>
      </c>
      <c r="E41" s="867">
        <v>7.2411602794833829E-2</v>
      </c>
      <c r="F41" s="867">
        <v>-1.3683243132850029E-2</v>
      </c>
      <c r="G41" s="867">
        <v>7.7756007012478146E-2</v>
      </c>
      <c r="H41" s="867"/>
      <c r="I41" s="867"/>
      <c r="J41" s="867"/>
      <c r="K41" s="867"/>
      <c r="L41" s="867"/>
      <c r="M41" s="867"/>
      <c r="N41" s="867"/>
      <c r="O41" s="868">
        <v>5.0919671620076809E-2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3.2"/>
  <cols>
    <col min="1" max="1" width="16.88671875" style="959" customWidth="1"/>
    <col min="2" max="2" width="14.33203125" style="959" customWidth="1"/>
    <col min="3" max="3" width="19.5546875" style="959" customWidth="1"/>
    <col min="4" max="4" width="12.88671875" style="959" customWidth="1"/>
    <col min="5" max="7" width="16.88671875" style="959" customWidth="1"/>
    <col min="8" max="8" width="51.33203125" style="959" customWidth="1"/>
    <col min="9" max="256" width="9.109375" style="959"/>
    <col min="257" max="257" width="16.88671875" style="959" customWidth="1"/>
    <col min="258" max="258" width="14.33203125" style="959" customWidth="1"/>
    <col min="259" max="259" width="19.5546875" style="959" customWidth="1"/>
    <col min="260" max="260" width="12.88671875" style="959" customWidth="1"/>
    <col min="261" max="263" width="16.88671875" style="959" customWidth="1"/>
    <col min="264" max="264" width="51.33203125" style="959" customWidth="1"/>
    <col min="265" max="512" width="9.109375" style="959"/>
    <col min="513" max="513" width="16.88671875" style="959" customWidth="1"/>
    <col min="514" max="514" width="14.33203125" style="959" customWidth="1"/>
    <col min="515" max="515" width="19.5546875" style="959" customWidth="1"/>
    <col min="516" max="516" width="12.88671875" style="959" customWidth="1"/>
    <col min="517" max="519" width="16.88671875" style="959" customWidth="1"/>
    <col min="520" max="520" width="51.33203125" style="959" customWidth="1"/>
    <col min="521" max="768" width="9.109375" style="959"/>
    <col min="769" max="769" width="16.88671875" style="959" customWidth="1"/>
    <col min="770" max="770" width="14.33203125" style="959" customWidth="1"/>
    <col min="771" max="771" width="19.5546875" style="959" customWidth="1"/>
    <col min="772" max="772" width="12.88671875" style="959" customWidth="1"/>
    <col min="773" max="775" width="16.88671875" style="959" customWidth="1"/>
    <col min="776" max="776" width="51.33203125" style="959" customWidth="1"/>
    <col min="777" max="1024" width="9.109375" style="959"/>
    <col min="1025" max="1025" width="16.88671875" style="959" customWidth="1"/>
    <col min="1026" max="1026" width="14.33203125" style="959" customWidth="1"/>
    <col min="1027" max="1027" width="19.5546875" style="959" customWidth="1"/>
    <col min="1028" max="1028" width="12.88671875" style="959" customWidth="1"/>
    <col min="1029" max="1031" width="16.88671875" style="959" customWidth="1"/>
    <col min="1032" max="1032" width="51.33203125" style="959" customWidth="1"/>
    <col min="1033" max="1280" width="9.109375" style="959"/>
    <col min="1281" max="1281" width="16.88671875" style="959" customWidth="1"/>
    <col min="1282" max="1282" width="14.33203125" style="959" customWidth="1"/>
    <col min="1283" max="1283" width="19.5546875" style="959" customWidth="1"/>
    <col min="1284" max="1284" width="12.88671875" style="959" customWidth="1"/>
    <col min="1285" max="1287" width="16.88671875" style="959" customWidth="1"/>
    <col min="1288" max="1288" width="51.33203125" style="959" customWidth="1"/>
    <col min="1289" max="1536" width="9.109375" style="959"/>
    <col min="1537" max="1537" width="16.88671875" style="959" customWidth="1"/>
    <col min="1538" max="1538" width="14.33203125" style="959" customWidth="1"/>
    <col min="1539" max="1539" width="19.5546875" style="959" customWidth="1"/>
    <col min="1540" max="1540" width="12.88671875" style="959" customWidth="1"/>
    <col min="1541" max="1543" width="16.88671875" style="959" customWidth="1"/>
    <col min="1544" max="1544" width="51.33203125" style="959" customWidth="1"/>
    <col min="1545" max="1792" width="9.109375" style="959"/>
    <col min="1793" max="1793" width="16.88671875" style="959" customWidth="1"/>
    <col min="1794" max="1794" width="14.33203125" style="959" customWidth="1"/>
    <col min="1795" max="1795" width="19.5546875" style="959" customWidth="1"/>
    <col min="1796" max="1796" width="12.88671875" style="959" customWidth="1"/>
    <col min="1797" max="1799" width="16.88671875" style="959" customWidth="1"/>
    <col min="1800" max="1800" width="51.33203125" style="959" customWidth="1"/>
    <col min="1801" max="2048" width="9.109375" style="959"/>
    <col min="2049" max="2049" width="16.88671875" style="959" customWidth="1"/>
    <col min="2050" max="2050" width="14.33203125" style="959" customWidth="1"/>
    <col min="2051" max="2051" width="19.5546875" style="959" customWidth="1"/>
    <col min="2052" max="2052" width="12.88671875" style="959" customWidth="1"/>
    <col min="2053" max="2055" width="16.88671875" style="959" customWidth="1"/>
    <col min="2056" max="2056" width="51.33203125" style="959" customWidth="1"/>
    <col min="2057" max="2304" width="9.109375" style="959"/>
    <col min="2305" max="2305" width="16.88671875" style="959" customWidth="1"/>
    <col min="2306" max="2306" width="14.33203125" style="959" customWidth="1"/>
    <col min="2307" max="2307" width="19.5546875" style="959" customWidth="1"/>
    <col min="2308" max="2308" width="12.88671875" style="959" customWidth="1"/>
    <col min="2309" max="2311" width="16.88671875" style="959" customWidth="1"/>
    <col min="2312" max="2312" width="51.33203125" style="959" customWidth="1"/>
    <col min="2313" max="2560" width="9.109375" style="959"/>
    <col min="2561" max="2561" width="16.88671875" style="959" customWidth="1"/>
    <col min="2562" max="2562" width="14.33203125" style="959" customWidth="1"/>
    <col min="2563" max="2563" width="19.5546875" style="959" customWidth="1"/>
    <col min="2564" max="2564" width="12.88671875" style="959" customWidth="1"/>
    <col min="2565" max="2567" width="16.88671875" style="959" customWidth="1"/>
    <col min="2568" max="2568" width="51.33203125" style="959" customWidth="1"/>
    <col min="2569" max="2816" width="9.109375" style="959"/>
    <col min="2817" max="2817" width="16.88671875" style="959" customWidth="1"/>
    <col min="2818" max="2818" width="14.33203125" style="959" customWidth="1"/>
    <col min="2819" max="2819" width="19.5546875" style="959" customWidth="1"/>
    <col min="2820" max="2820" width="12.88671875" style="959" customWidth="1"/>
    <col min="2821" max="2823" width="16.88671875" style="959" customWidth="1"/>
    <col min="2824" max="2824" width="51.33203125" style="959" customWidth="1"/>
    <col min="2825" max="3072" width="9.109375" style="959"/>
    <col min="3073" max="3073" width="16.88671875" style="959" customWidth="1"/>
    <col min="3074" max="3074" width="14.33203125" style="959" customWidth="1"/>
    <col min="3075" max="3075" width="19.5546875" style="959" customWidth="1"/>
    <col min="3076" max="3076" width="12.88671875" style="959" customWidth="1"/>
    <col min="3077" max="3079" width="16.88671875" style="959" customWidth="1"/>
    <col min="3080" max="3080" width="51.33203125" style="959" customWidth="1"/>
    <col min="3081" max="3328" width="9.109375" style="959"/>
    <col min="3329" max="3329" width="16.88671875" style="959" customWidth="1"/>
    <col min="3330" max="3330" width="14.33203125" style="959" customWidth="1"/>
    <col min="3331" max="3331" width="19.5546875" style="959" customWidth="1"/>
    <col min="3332" max="3332" width="12.88671875" style="959" customWidth="1"/>
    <col min="3333" max="3335" width="16.88671875" style="959" customWidth="1"/>
    <col min="3336" max="3336" width="51.33203125" style="959" customWidth="1"/>
    <col min="3337" max="3584" width="9.109375" style="959"/>
    <col min="3585" max="3585" width="16.88671875" style="959" customWidth="1"/>
    <col min="3586" max="3586" width="14.33203125" style="959" customWidth="1"/>
    <col min="3587" max="3587" width="19.5546875" style="959" customWidth="1"/>
    <col min="3588" max="3588" width="12.88671875" style="959" customWidth="1"/>
    <col min="3589" max="3591" width="16.88671875" style="959" customWidth="1"/>
    <col min="3592" max="3592" width="51.33203125" style="959" customWidth="1"/>
    <col min="3593" max="3840" width="9.109375" style="959"/>
    <col min="3841" max="3841" width="16.88671875" style="959" customWidth="1"/>
    <col min="3842" max="3842" width="14.33203125" style="959" customWidth="1"/>
    <col min="3843" max="3843" width="19.5546875" style="959" customWidth="1"/>
    <col min="3844" max="3844" width="12.88671875" style="959" customWidth="1"/>
    <col min="3845" max="3847" width="16.88671875" style="959" customWidth="1"/>
    <col min="3848" max="3848" width="51.33203125" style="959" customWidth="1"/>
    <col min="3849" max="4096" width="9.109375" style="959"/>
    <col min="4097" max="4097" width="16.88671875" style="959" customWidth="1"/>
    <col min="4098" max="4098" width="14.33203125" style="959" customWidth="1"/>
    <col min="4099" max="4099" width="19.5546875" style="959" customWidth="1"/>
    <col min="4100" max="4100" width="12.88671875" style="959" customWidth="1"/>
    <col min="4101" max="4103" width="16.88671875" style="959" customWidth="1"/>
    <col min="4104" max="4104" width="51.33203125" style="959" customWidth="1"/>
    <col min="4105" max="4352" width="9.109375" style="959"/>
    <col min="4353" max="4353" width="16.88671875" style="959" customWidth="1"/>
    <col min="4354" max="4354" width="14.33203125" style="959" customWidth="1"/>
    <col min="4355" max="4355" width="19.5546875" style="959" customWidth="1"/>
    <col min="4356" max="4356" width="12.88671875" style="959" customWidth="1"/>
    <col min="4357" max="4359" width="16.88671875" style="959" customWidth="1"/>
    <col min="4360" max="4360" width="51.33203125" style="959" customWidth="1"/>
    <col min="4361" max="4608" width="9.109375" style="959"/>
    <col min="4609" max="4609" width="16.88671875" style="959" customWidth="1"/>
    <col min="4610" max="4610" width="14.33203125" style="959" customWidth="1"/>
    <col min="4611" max="4611" width="19.5546875" style="959" customWidth="1"/>
    <col min="4612" max="4612" width="12.88671875" style="959" customWidth="1"/>
    <col min="4613" max="4615" width="16.88671875" style="959" customWidth="1"/>
    <col min="4616" max="4616" width="51.33203125" style="959" customWidth="1"/>
    <col min="4617" max="4864" width="9.109375" style="959"/>
    <col min="4865" max="4865" width="16.88671875" style="959" customWidth="1"/>
    <col min="4866" max="4866" width="14.33203125" style="959" customWidth="1"/>
    <col min="4867" max="4867" width="19.5546875" style="959" customWidth="1"/>
    <col min="4868" max="4868" width="12.88671875" style="959" customWidth="1"/>
    <col min="4869" max="4871" width="16.88671875" style="959" customWidth="1"/>
    <col min="4872" max="4872" width="51.33203125" style="959" customWidth="1"/>
    <col min="4873" max="5120" width="9.109375" style="959"/>
    <col min="5121" max="5121" width="16.88671875" style="959" customWidth="1"/>
    <col min="5122" max="5122" width="14.33203125" style="959" customWidth="1"/>
    <col min="5123" max="5123" width="19.5546875" style="959" customWidth="1"/>
    <col min="5124" max="5124" width="12.88671875" style="959" customWidth="1"/>
    <col min="5125" max="5127" width="16.88671875" style="959" customWidth="1"/>
    <col min="5128" max="5128" width="51.33203125" style="959" customWidth="1"/>
    <col min="5129" max="5376" width="9.109375" style="959"/>
    <col min="5377" max="5377" width="16.88671875" style="959" customWidth="1"/>
    <col min="5378" max="5378" width="14.33203125" style="959" customWidth="1"/>
    <col min="5379" max="5379" width="19.5546875" style="959" customWidth="1"/>
    <col min="5380" max="5380" width="12.88671875" style="959" customWidth="1"/>
    <col min="5381" max="5383" width="16.88671875" style="959" customWidth="1"/>
    <col min="5384" max="5384" width="51.33203125" style="959" customWidth="1"/>
    <col min="5385" max="5632" width="9.109375" style="959"/>
    <col min="5633" max="5633" width="16.88671875" style="959" customWidth="1"/>
    <col min="5634" max="5634" width="14.33203125" style="959" customWidth="1"/>
    <col min="5635" max="5635" width="19.5546875" style="959" customWidth="1"/>
    <col min="5636" max="5636" width="12.88671875" style="959" customWidth="1"/>
    <col min="5637" max="5639" width="16.88671875" style="959" customWidth="1"/>
    <col min="5640" max="5640" width="51.33203125" style="959" customWidth="1"/>
    <col min="5641" max="5888" width="9.109375" style="959"/>
    <col min="5889" max="5889" width="16.88671875" style="959" customWidth="1"/>
    <col min="5890" max="5890" width="14.33203125" style="959" customWidth="1"/>
    <col min="5891" max="5891" width="19.5546875" style="959" customWidth="1"/>
    <col min="5892" max="5892" width="12.88671875" style="959" customWidth="1"/>
    <col min="5893" max="5895" width="16.88671875" style="959" customWidth="1"/>
    <col min="5896" max="5896" width="51.33203125" style="959" customWidth="1"/>
    <col min="5897" max="6144" width="9.109375" style="959"/>
    <col min="6145" max="6145" width="16.88671875" style="959" customWidth="1"/>
    <col min="6146" max="6146" width="14.33203125" style="959" customWidth="1"/>
    <col min="6147" max="6147" width="19.5546875" style="959" customWidth="1"/>
    <col min="6148" max="6148" width="12.88671875" style="959" customWidth="1"/>
    <col min="6149" max="6151" width="16.88671875" style="959" customWidth="1"/>
    <col min="6152" max="6152" width="51.33203125" style="959" customWidth="1"/>
    <col min="6153" max="6400" width="9.109375" style="959"/>
    <col min="6401" max="6401" width="16.88671875" style="959" customWidth="1"/>
    <col min="6402" max="6402" width="14.33203125" style="959" customWidth="1"/>
    <col min="6403" max="6403" width="19.5546875" style="959" customWidth="1"/>
    <col min="6404" max="6404" width="12.88671875" style="959" customWidth="1"/>
    <col min="6405" max="6407" width="16.88671875" style="959" customWidth="1"/>
    <col min="6408" max="6408" width="51.33203125" style="959" customWidth="1"/>
    <col min="6409" max="6656" width="9.109375" style="959"/>
    <col min="6657" max="6657" width="16.88671875" style="959" customWidth="1"/>
    <col min="6658" max="6658" width="14.33203125" style="959" customWidth="1"/>
    <col min="6659" max="6659" width="19.5546875" style="959" customWidth="1"/>
    <col min="6660" max="6660" width="12.88671875" style="959" customWidth="1"/>
    <col min="6661" max="6663" width="16.88671875" style="959" customWidth="1"/>
    <col min="6664" max="6664" width="51.33203125" style="959" customWidth="1"/>
    <col min="6665" max="6912" width="9.109375" style="959"/>
    <col min="6913" max="6913" width="16.88671875" style="959" customWidth="1"/>
    <col min="6914" max="6914" width="14.33203125" style="959" customWidth="1"/>
    <col min="6915" max="6915" width="19.5546875" style="959" customWidth="1"/>
    <col min="6916" max="6916" width="12.88671875" style="959" customWidth="1"/>
    <col min="6917" max="6919" width="16.88671875" style="959" customWidth="1"/>
    <col min="6920" max="6920" width="51.33203125" style="959" customWidth="1"/>
    <col min="6921" max="7168" width="9.109375" style="959"/>
    <col min="7169" max="7169" width="16.88671875" style="959" customWidth="1"/>
    <col min="7170" max="7170" width="14.33203125" style="959" customWidth="1"/>
    <col min="7171" max="7171" width="19.5546875" style="959" customWidth="1"/>
    <col min="7172" max="7172" width="12.88671875" style="959" customWidth="1"/>
    <col min="7173" max="7175" width="16.88671875" style="959" customWidth="1"/>
    <col min="7176" max="7176" width="51.33203125" style="959" customWidth="1"/>
    <col min="7177" max="7424" width="9.109375" style="959"/>
    <col min="7425" max="7425" width="16.88671875" style="959" customWidth="1"/>
    <col min="7426" max="7426" width="14.33203125" style="959" customWidth="1"/>
    <col min="7427" max="7427" width="19.5546875" style="959" customWidth="1"/>
    <col min="7428" max="7428" width="12.88671875" style="959" customWidth="1"/>
    <col min="7429" max="7431" width="16.88671875" style="959" customWidth="1"/>
    <col min="7432" max="7432" width="51.33203125" style="959" customWidth="1"/>
    <col min="7433" max="7680" width="9.109375" style="959"/>
    <col min="7681" max="7681" width="16.88671875" style="959" customWidth="1"/>
    <col min="7682" max="7682" width="14.33203125" style="959" customWidth="1"/>
    <col min="7683" max="7683" width="19.5546875" style="959" customWidth="1"/>
    <col min="7684" max="7684" width="12.88671875" style="959" customWidth="1"/>
    <col min="7685" max="7687" width="16.88671875" style="959" customWidth="1"/>
    <col min="7688" max="7688" width="51.33203125" style="959" customWidth="1"/>
    <col min="7689" max="7936" width="9.109375" style="959"/>
    <col min="7937" max="7937" width="16.88671875" style="959" customWidth="1"/>
    <col min="7938" max="7938" width="14.33203125" style="959" customWidth="1"/>
    <col min="7939" max="7939" width="19.5546875" style="959" customWidth="1"/>
    <col min="7940" max="7940" width="12.88671875" style="959" customWidth="1"/>
    <col min="7941" max="7943" width="16.88671875" style="959" customWidth="1"/>
    <col min="7944" max="7944" width="51.33203125" style="959" customWidth="1"/>
    <col min="7945" max="8192" width="9.109375" style="959"/>
    <col min="8193" max="8193" width="16.88671875" style="959" customWidth="1"/>
    <col min="8194" max="8194" width="14.33203125" style="959" customWidth="1"/>
    <col min="8195" max="8195" width="19.5546875" style="959" customWidth="1"/>
    <col min="8196" max="8196" width="12.88671875" style="959" customWidth="1"/>
    <col min="8197" max="8199" width="16.88671875" style="959" customWidth="1"/>
    <col min="8200" max="8200" width="51.33203125" style="959" customWidth="1"/>
    <col min="8201" max="8448" width="9.109375" style="959"/>
    <col min="8449" max="8449" width="16.88671875" style="959" customWidth="1"/>
    <col min="8450" max="8450" width="14.33203125" style="959" customWidth="1"/>
    <col min="8451" max="8451" width="19.5546875" style="959" customWidth="1"/>
    <col min="8452" max="8452" width="12.88671875" style="959" customWidth="1"/>
    <col min="8453" max="8455" width="16.88671875" style="959" customWidth="1"/>
    <col min="8456" max="8456" width="51.33203125" style="959" customWidth="1"/>
    <col min="8457" max="8704" width="9.109375" style="959"/>
    <col min="8705" max="8705" width="16.88671875" style="959" customWidth="1"/>
    <col min="8706" max="8706" width="14.33203125" style="959" customWidth="1"/>
    <col min="8707" max="8707" width="19.5546875" style="959" customWidth="1"/>
    <col min="8708" max="8708" width="12.88671875" style="959" customWidth="1"/>
    <col min="8709" max="8711" width="16.88671875" style="959" customWidth="1"/>
    <col min="8712" max="8712" width="51.33203125" style="959" customWidth="1"/>
    <col min="8713" max="8960" width="9.109375" style="959"/>
    <col min="8961" max="8961" width="16.88671875" style="959" customWidth="1"/>
    <col min="8962" max="8962" width="14.33203125" style="959" customWidth="1"/>
    <col min="8963" max="8963" width="19.5546875" style="959" customWidth="1"/>
    <col min="8964" max="8964" width="12.88671875" style="959" customWidth="1"/>
    <col min="8965" max="8967" width="16.88671875" style="959" customWidth="1"/>
    <col min="8968" max="8968" width="51.33203125" style="959" customWidth="1"/>
    <col min="8969" max="9216" width="9.109375" style="959"/>
    <col min="9217" max="9217" width="16.88671875" style="959" customWidth="1"/>
    <col min="9218" max="9218" width="14.33203125" style="959" customWidth="1"/>
    <col min="9219" max="9219" width="19.5546875" style="959" customWidth="1"/>
    <col min="9220" max="9220" width="12.88671875" style="959" customWidth="1"/>
    <col min="9221" max="9223" width="16.88671875" style="959" customWidth="1"/>
    <col min="9224" max="9224" width="51.33203125" style="959" customWidth="1"/>
    <col min="9225" max="9472" width="9.109375" style="959"/>
    <col min="9473" max="9473" width="16.88671875" style="959" customWidth="1"/>
    <col min="9474" max="9474" width="14.33203125" style="959" customWidth="1"/>
    <col min="9475" max="9475" width="19.5546875" style="959" customWidth="1"/>
    <col min="9476" max="9476" width="12.88671875" style="959" customWidth="1"/>
    <col min="9477" max="9479" width="16.88671875" style="959" customWidth="1"/>
    <col min="9480" max="9480" width="51.33203125" style="959" customWidth="1"/>
    <col min="9481" max="9728" width="9.109375" style="959"/>
    <col min="9729" max="9729" width="16.88671875" style="959" customWidth="1"/>
    <col min="9730" max="9730" width="14.33203125" style="959" customWidth="1"/>
    <col min="9731" max="9731" width="19.5546875" style="959" customWidth="1"/>
    <col min="9732" max="9732" width="12.88671875" style="959" customWidth="1"/>
    <col min="9733" max="9735" width="16.88671875" style="959" customWidth="1"/>
    <col min="9736" max="9736" width="51.33203125" style="959" customWidth="1"/>
    <col min="9737" max="9984" width="9.109375" style="959"/>
    <col min="9985" max="9985" width="16.88671875" style="959" customWidth="1"/>
    <col min="9986" max="9986" width="14.33203125" style="959" customWidth="1"/>
    <col min="9987" max="9987" width="19.5546875" style="959" customWidth="1"/>
    <col min="9988" max="9988" width="12.88671875" style="959" customWidth="1"/>
    <col min="9989" max="9991" width="16.88671875" style="959" customWidth="1"/>
    <col min="9992" max="9992" width="51.33203125" style="959" customWidth="1"/>
    <col min="9993" max="10240" width="9.109375" style="959"/>
    <col min="10241" max="10241" width="16.88671875" style="959" customWidth="1"/>
    <col min="10242" max="10242" width="14.33203125" style="959" customWidth="1"/>
    <col min="10243" max="10243" width="19.5546875" style="959" customWidth="1"/>
    <col min="10244" max="10244" width="12.88671875" style="959" customWidth="1"/>
    <col min="10245" max="10247" width="16.88671875" style="959" customWidth="1"/>
    <col min="10248" max="10248" width="51.33203125" style="959" customWidth="1"/>
    <col min="10249" max="10496" width="9.109375" style="959"/>
    <col min="10497" max="10497" width="16.88671875" style="959" customWidth="1"/>
    <col min="10498" max="10498" width="14.33203125" style="959" customWidth="1"/>
    <col min="10499" max="10499" width="19.5546875" style="959" customWidth="1"/>
    <col min="10500" max="10500" width="12.88671875" style="959" customWidth="1"/>
    <col min="10501" max="10503" width="16.88671875" style="959" customWidth="1"/>
    <col min="10504" max="10504" width="51.33203125" style="959" customWidth="1"/>
    <col min="10505" max="10752" width="9.109375" style="959"/>
    <col min="10753" max="10753" width="16.88671875" style="959" customWidth="1"/>
    <col min="10754" max="10754" width="14.33203125" style="959" customWidth="1"/>
    <col min="10755" max="10755" width="19.5546875" style="959" customWidth="1"/>
    <col min="10756" max="10756" width="12.88671875" style="959" customWidth="1"/>
    <col min="10757" max="10759" width="16.88671875" style="959" customWidth="1"/>
    <col min="10760" max="10760" width="51.33203125" style="959" customWidth="1"/>
    <col min="10761" max="11008" width="9.109375" style="959"/>
    <col min="11009" max="11009" width="16.88671875" style="959" customWidth="1"/>
    <col min="11010" max="11010" width="14.33203125" style="959" customWidth="1"/>
    <col min="11011" max="11011" width="19.5546875" style="959" customWidth="1"/>
    <col min="11012" max="11012" width="12.88671875" style="959" customWidth="1"/>
    <col min="11013" max="11015" width="16.88671875" style="959" customWidth="1"/>
    <col min="11016" max="11016" width="51.33203125" style="959" customWidth="1"/>
    <col min="11017" max="11264" width="9.109375" style="959"/>
    <col min="11265" max="11265" width="16.88671875" style="959" customWidth="1"/>
    <col min="11266" max="11266" width="14.33203125" style="959" customWidth="1"/>
    <col min="11267" max="11267" width="19.5546875" style="959" customWidth="1"/>
    <col min="11268" max="11268" width="12.88671875" style="959" customWidth="1"/>
    <col min="11269" max="11271" width="16.88671875" style="959" customWidth="1"/>
    <col min="11272" max="11272" width="51.33203125" style="959" customWidth="1"/>
    <col min="11273" max="11520" width="9.109375" style="959"/>
    <col min="11521" max="11521" width="16.88671875" style="959" customWidth="1"/>
    <col min="11522" max="11522" width="14.33203125" style="959" customWidth="1"/>
    <col min="11523" max="11523" width="19.5546875" style="959" customWidth="1"/>
    <col min="11524" max="11524" width="12.88671875" style="959" customWidth="1"/>
    <col min="11525" max="11527" width="16.88671875" style="959" customWidth="1"/>
    <col min="11528" max="11528" width="51.33203125" style="959" customWidth="1"/>
    <col min="11529" max="11776" width="9.109375" style="959"/>
    <col min="11777" max="11777" width="16.88671875" style="959" customWidth="1"/>
    <col min="11778" max="11778" width="14.33203125" style="959" customWidth="1"/>
    <col min="11779" max="11779" width="19.5546875" style="959" customWidth="1"/>
    <col min="11780" max="11780" width="12.88671875" style="959" customWidth="1"/>
    <col min="11781" max="11783" width="16.88671875" style="959" customWidth="1"/>
    <col min="11784" max="11784" width="51.33203125" style="959" customWidth="1"/>
    <col min="11785" max="12032" width="9.109375" style="959"/>
    <col min="12033" max="12033" width="16.88671875" style="959" customWidth="1"/>
    <col min="12034" max="12034" width="14.33203125" style="959" customWidth="1"/>
    <col min="12035" max="12035" width="19.5546875" style="959" customWidth="1"/>
    <col min="12036" max="12036" width="12.88671875" style="959" customWidth="1"/>
    <col min="12037" max="12039" width="16.88671875" style="959" customWidth="1"/>
    <col min="12040" max="12040" width="51.33203125" style="959" customWidth="1"/>
    <col min="12041" max="12288" width="9.109375" style="959"/>
    <col min="12289" max="12289" width="16.88671875" style="959" customWidth="1"/>
    <col min="12290" max="12290" width="14.33203125" style="959" customWidth="1"/>
    <col min="12291" max="12291" width="19.5546875" style="959" customWidth="1"/>
    <col min="12292" max="12292" width="12.88671875" style="959" customWidth="1"/>
    <col min="12293" max="12295" width="16.88671875" style="959" customWidth="1"/>
    <col min="12296" max="12296" width="51.33203125" style="959" customWidth="1"/>
    <col min="12297" max="12544" width="9.109375" style="959"/>
    <col min="12545" max="12545" width="16.88671875" style="959" customWidth="1"/>
    <col min="12546" max="12546" width="14.33203125" style="959" customWidth="1"/>
    <col min="12547" max="12547" width="19.5546875" style="959" customWidth="1"/>
    <col min="12548" max="12548" width="12.88671875" style="959" customWidth="1"/>
    <col min="12549" max="12551" width="16.88671875" style="959" customWidth="1"/>
    <col min="12552" max="12552" width="51.33203125" style="959" customWidth="1"/>
    <col min="12553" max="12800" width="9.109375" style="959"/>
    <col min="12801" max="12801" width="16.88671875" style="959" customWidth="1"/>
    <col min="12802" max="12802" width="14.33203125" style="959" customWidth="1"/>
    <col min="12803" max="12803" width="19.5546875" style="959" customWidth="1"/>
    <col min="12804" max="12804" width="12.88671875" style="959" customWidth="1"/>
    <col min="12805" max="12807" width="16.88671875" style="959" customWidth="1"/>
    <col min="12808" max="12808" width="51.33203125" style="959" customWidth="1"/>
    <col min="12809" max="13056" width="9.109375" style="959"/>
    <col min="13057" max="13057" width="16.88671875" style="959" customWidth="1"/>
    <col min="13058" max="13058" width="14.33203125" style="959" customWidth="1"/>
    <col min="13059" max="13059" width="19.5546875" style="959" customWidth="1"/>
    <col min="13060" max="13060" width="12.88671875" style="959" customWidth="1"/>
    <col min="13061" max="13063" width="16.88671875" style="959" customWidth="1"/>
    <col min="13064" max="13064" width="51.33203125" style="959" customWidth="1"/>
    <col min="13065" max="13312" width="9.109375" style="959"/>
    <col min="13313" max="13313" width="16.88671875" style="959" customWidth="1"/>
    <col min="13314" max="13314" width="14.33203125" style="959" customWidth="1"/>
    <col min="13315" max="13315" width="19.5546875" style="959" customWidth="1"/>
    <col min="13316" max="13316" width="12.88671875" style="959" customWidth="1"/>
    <col min="13317" max="13319" width="16.88671875" style="959" customWidth="1"/>
    <col min="13320" max="13320" width="51.33203125" style="959" customWidth="1"/>
    <col min="13321" max="13568" width="9.109375" style="959"/>
    <col min="13569" max="13569" width="16.88671875" style="959" customWidth="1"/>
    <col min="13570" max="13570" width="14.33203125" style="959" customWidth="1"/>
    <col min="13571" max="13571" width="19.5546875" style="959" customWidth="1"/>
    <col min="13572" max="13572" width="12.88671875" style="959" customWidth="1"/>
    <col min="13573" max="13575" width="16.88671875" style="959" customWidth="1"/>
    <col min="13576" max="13576" width="51.33203125" style="959" customWidth="1"/>
    <col min="13577" max="13824" width="9.109375" style="959"/>
    <col min="13825" max="13825" width="16.88671875" style="959" customWidth="1"/>
    <col min="13826" max="13826" width="14.33203125" style="959" customWidth="1"/>
    <col min="13827" max="13827" width="19.5546875" style="959" customWidth="1"/>
    <col min="13828" max="13828" width="12.88671875" style="959" customWidth="1"/>
    <col min="13829" max="13831" width="16.88671875" style="959" customWidth="1"/>
    <col min="13832" max="13832" width="51.33203125" style="959" customWidth="1"/>
    <col min="13833" max="14080" width="9.109375" style="959"/>
    <col min="14081" max="14081" width="16.88671875" style="959" customWidth="1"/>
    <col min="14082" max="14082" width="14.33203125" style="959" customWidth="1"/>
    <col min="14083" max="14083" width="19.5546875" style="959" customWidth="1"/>
    <col min="14084" max="14084" width="12.88671875" style="959" customWidth="1"/>
    <col min="14085" max="14087" width="16.88671875" style="959" customWidth="1"/>
    <col min="14088" max="14088" width="51.33203125" style="959" customWidth="1"/>
    <col min="14089" max="14336" width="9.109375" style="959"/>
    <col min="14337" max="14337" width="16.88671875" style="959" customWidth="1"/>
    <col min="14338" max="14338" width="14.33203125" style="959" customWidth="1"/>
    <col min="14339" max="14339" width="19.5546875" style="959" customWidth="1"/>
    <col min="14340" max="14340" width="12.88671875" style="959" customWidth="1"/>
    <col min="14341" max="14343" width="16.88671875" style="959" customWidth="1"/>
    <col min="14344" max="14344" width="51.33203125" style="959" customWidth="1"/>
    <col min="14345" max="14592" width="9.109375" style="959"/>
    <col min="14593" max="14593" width="16.88671875" style="959" customWidth="1"/>
    <col min="14594" max="14594" width="14.33203125" style="959" customWidth="1"/>
    <col min="14595" max="14595" width="19.5546875" style="959" customWidth="1"/>
    <col min="14596" max="14596" width="12.88671875" style="959" customWidth="1"/>
    <col min="14597" max="14599" width="16.88671875" style="959" customWidth="1"/>
    <col min="14600" max="14600" width="51.33203125" style="959" customWidth="1"/>
    <col min="14601" max="14848" width="9.109375" style="959"/>
    <col min="14849" max="14849" width="16.88671875" style="959" customWidth="1"/>
    <col min="14850" max="14850" width="14.33203125" style="959" customWidth="1"/>
    <col min="14851" max="14851" width="19.5546875" style="959" customWidth="1"/>
    <col min="14852" max="14852" width="12.88671875" style="959" customWidth="1"/>
    <col min="14853" max="14855" width="16.88671875" style="959" customWidth="1"/>
    <col min="14856" max="14856" width="51.33203125" style="959" customWidth="1"/>
    <col min="14857" max="15104" width="9.109375" style="959"/>
    <col min="15105" max="15105" width="16.88671875" style="959" customWidth="1"/>
    <col min="15106" max="15106" width="14.33203125" style="959" customWidth="1"/>
    <col min="15107" max="15107" width="19.5546875" style="959" customWidth="1"/>
    <col min="15108" max="15108" width="12.88671875" style="959" customWidth="1"/>
    <col min="15109" max="15111" width="16.88671875" style="959" customWidth="1"/>
    <col min="15112" max="15112" width="51.33203125" style="959" customWidth="1"/>
    <col min="15113" max="15360" width="9.109375" style="959"/>
    <col min="15361" max="15361" width="16.88671875" style="959" customWidth="1"/>
    <col min="15362" max="15362" width="14.33203125" style="959" customWidth="1"/>
    <col min="15363" max="15363" width="19.5546875" style="959" customWidth="1"/>
    <col min="15364" max="15364" width="12.88671875" style="959" customWidth="1"/>
    <col min="15365" max="15367" width="16.88671875" style="959" customWidth="1"/>
    <col min="15368" max="15368" width="51.33203125" style="959" customWidth="1"/>
    <col min="15369" max="15616" width="9.109375" style="959"/>
    <col min="15617" max="15617" width="16.88671875" style="959" customWidth="1"/>
    <col min="15618" max="15618" width="14.33203125" style="959" customWidth="1"/>
    <col min="15619" max="15619" width="19.5546875" style="959" customWidth="1"/>
    <col min="15620" max="15620" width="12.88671875" style="959" customWidth="1"/>
    <col min="15621" max="15623" width="16.88671875" style="959" customWidth="1"/>
    <col min="15624" max="15624" width="51.33203125" style="959" customWidth="1"/>
    <col min="15625" max="15872" width="9.109375" style="959"/>
    <col min="15873" max="15873" width="16.88671875" style="959" customWidth="1"/>
    <col min="15874" max="15874" width="14.33203125" style="959" customWidth="1"/>
    <col min="15875" max="15875" width="19.5546875" style="959" customWidth="1"/>
    <col min="15876" max="15876" width="12.88671875" style="959" customWidth="1"/>
    <col min="15877" max="15879" width="16.88671875" style="959" customWidth="1"/>
    <col min="15880" max="15880" width="51.33203125" style="959" customWidth="1"/>
    <col min="15881" max="16128" width="9.109375" style="959"/>
    <col min="16129" max="16129" width="16.88671875" style="959" customWidth="1"/>
    <col min="16130" max="16130" width="14.33203125" style="959" customWidth="1"/>
    <col min="16131" max="16131" width="19.5546875" style="959" customWidth="1"/>
    <col min="16132" max="16132" width="12.88671875" style="959" customWidth="1"/>
    <col min="16133" max="16135" width="16.88671875" style="959" customWidth="1"/>
    <col min="16136" max="16136" width="51.33203125" style="959" customWidth="1"/>
    <col min="16137" max="16384" width="9.109375" style="959"/>
  </cols>
  <sheetData>
    <row r="1" spans="1:8" ht="15" thickBot="1">
      <c r="A1" s="958" t="s">
        <v>161</v>
      </c>
      <c r="G1" s="960"/>
    </row>
    <row r="2" spans="1:8" ht="17.100000000000001" customHeight="1" thickBot="1">
      <c r="A2" s="1142" t="s">
        <v>162</v>
      </c>
      <c r="B2" s="1143"/>
      <c r="C2" s="961" t="s">
        <v>163</v>
      </c>
      <c r="D2" s="962" t="s">
        <v>164</v>
      </c>
      <c r="E2" s="1144" t="s">
        <v>165</v>
      </c>
      <c r="F2" s="1145"/>
      <c r="G2" s="960"/>
    </row>
    <row r="3" spans="1:8" ht="17.100000000000001" customHeight="1" thickBot="1">
      <c r="A3" s="1142" t="s">
        <v>166</v>
      </c>
      <c r="B3" s="1143"/>
      <c r="C3" s="1146" t="s">
        <v>167</v>
      </c>
      <c r="D3" s="1147"/>
      <c r="E3" s="1147"/>
      <c r="F3" s="1148"/>
      <c r="G3" s="960"/>
    </row>
    <row r="4" spans="1:8" ht="17.100000000000001" customHeight="1" thickBot="1">
      <c r="A4" s="1149" t="s">
        <v>168</v>
      </c>
      <c r="B4" s="1150"/>
      <c r="C4" s="1146" t="s">
        <v>169</v>
      </c>
      <c r="D4" s="1151"/>
      <c r="E4" s="1151"/>
      <c r="F4" s="1152"/>
      <c r="G4" s="960"/>
    </row>
    <row r="5" spans="1:8" ht="17.100000000000001" customHeight="1" thickBot="1">
      <c r="A5" s="1161" t="s">
        <v>170</v>
      </c>
      <c r="B5" s="1162"/>
      <c r="C5" s="963" t="s">
        <v>171</v>
      </c>
      <c r="D5" s="964" t="s">
        <v>172</v>
      </c>
      <c r="E5" s="965" t="s">
        <v>173</v>
      </c>
      <c r="F5" s="966"/>
      <c r="G5" s="960"/>
    </row>
    <row r="6" spans="1:8" ht="17.100000000000001" customHeight="1" thickBot="1">
      <c r="A6" s="1142" t="s">
        <v>174</v>
      </c>
      <c r="B6" s="1143"/>
      <c r="C6" s="967" t="s">
        <v>175</v>
      </c>
      <c r="D6" s="968"/>
      <c r="E6" s="968"/>
      <c r="F6" s="969"/>
      <c r="G6" s="960"/>
    </row>
    <row r="7" spans="1:8" ht="14.4">
      <c r="A7" s="970"/>
      <c r="B7" s="971"/>
      <c r="C7" s="971"/>
      <c r="D7" s="971"/>
      <c r="G7" s="960"/>
    </row>
    <row r="8" spans="1:8" ht="15" thickBot="1">
      <c r="A8" s="972" t="s">
        <v>176</v>
      </c>
      <c r="B8" s="971"/>
      <c r="C8" s="971"/>
      <c r="D8" s="971"/>
      <c r="G8" s="960"/>
    </row>
    <row r="9" spans="1:8" ht="20.25" customHeight="1" thickBot="1">
      <c r="A9" s="1163" t="s">
        <v>200</v>
      </c>
      <c r="B9" s="1164"/>
      <c r="C9" s="1164"/>
      <c r="D9" s="1165"/>
      <c r="G9" s="960"/>
    </row>
    <row r="10" spans="1:8" ht="14.4">
      <c r="A10" s="972"/>
      <c r="B10" s="971"/>
      <c r="C10" s="971"/>
      <c r="D10" s="971"/>
      <c r="G10" s="960"/>
    </row>
    <row r="11" spans="1:8" ht="14.4" hidden="1">
      <c r="A11" s="972" t="s">
        <v>177</v>
      </c>
      <c r="B11" s="971"/>
      <c r="C11" s="971"/>
      <c r="D11" s="971"/>
      <c r="G11" s="960"/>
    </row>
    <row r="12" spans="1:8" ht="25.5" hidden="1" customHeight="1" thickBot="1">
      <c r="A12" s="973" t="s">
        <v>178</v>
      </c>
      <c r="B12" s="1166" t="s">
        <v>179</v>
      </c>
      <c r="C12" s="1167"/>
      <c r="D12" s="1167"/>
      <c r="E12" s="1167"/>
      <c r="F12" s="1167"/>
      <c r="G12" s="1167"/>
      <c r="H12" s="1168"/>
    </row>
    <row r="13" spans="1:8" ht="14.4">
      <c r="A13" s="958"/>
      <c r="G13" s="960"/>
    </row>
    <row r="14" spans="1:8" ht="15" thickBot="1">
      <c r="A14" s="958" t="s">
        <v>180</v>
      </c>
      <c r="G14" s="960"/>
    </row>
    <row r="15" spans="1:8" ht="13.8">
      <c r="A15" s="974" t="s">
        <v>181</v>
      </c>
      <c r="B15" s="975"/>
      <c r="C15" s="976" t="s">
        <v>182</v>
      </c>
      <c r="D15" s="977"/>
      <c r="E15" s="977"/>
      <c r="F15" s="977"/>
      <c r="G15" s="977"/>
      <c r="H15" s="978"/>
    </row>
    <row r="16" spans="1:8">
      <c r="A16" s="1169" t="s">
        <v>183</v>
      </c>
      <c r="B16" s="1170"/>
      <c r="C16" s="1170"/>
      <c r="D16" s="1170"/>
      <c r="E16" s="1170"/>
      <c r="F16" s="1170"/>
      <c r="G16" s="1170"/>
      <c r="H16" s="1171"/>
    </row>
    <row r="17" spans="1:8">
      <c r="A17" s="1169"/>
      <c r="B17" s="1170"/>
      <c r="C17" s="1170"/>
      <c r="D17" s="1170"/>
      <c r="E17" s="1170"/>
      <c r="F17" s="1170"/>
      <c r="G17" s="1170"/>
      <c r="H17" s="1171"/>
    </row>
    <row r="18" spans="1:8">
      <c r="A18" s="1169"/>
      <c r="B18" s="1170"/>
      <c r="C18" s="1170"/>
      <c r="D18" s="1170"/>
      <c r="E18" s="1170"/>
      <c r="F18" s="1170"/>
      <c r="G18" s="1170"/>
      <c r="H18" s="1171"/>
    </row>
    <row r="19" spans="1:8" ht="13.8">
      <c r="A19" s="1172" t="s">
        <v>184</v>
      </c>
      <c r="B19" s="1173"/>
      <c r="C19" s="1173"/>
      <c r="D19" s="1173"/>
      <c r="E19" s="1173"/>
      <c r="F19" s="1173"/>
      <c r="G19" s="1173"/>
      <c r="H19" s="979"/>
    </row>
    <row r="20" spans="1:8" ht="15.75" customHeight="1" thickBot="1">
      <c r="A20" s="1153" t="s">
        <v>185</v>
      </c>
      <c r="B20" s="1154"/>
      <c r="C20" s="1154"/>
      <c r="D20" s="1154"/>
      <c r="E20" s="1154"/>
      <c r="F20" s="1154"/>
      <c r="G20" s="1154"/>
      <c r="H20" s="980"/>
    </row>
    <row r="21" spans="1:8" ht="14.4">
      <c r="A21" s="981"/>
      <c r="G21" s="960"/>
    </row>
    <row r="22" spans="1:8" ht="15" thickBot="1">
      <c r="A22" s="958" t="s">
        <v>186</v>
      </c>
      <c r="G22" s="960"/>
    </row>
    <row r="23" spans="1:8" ht="29.25" customHeight="1" thickBot="1">
      <c r="A23" s="1155" t="s">
        <v>187</v>
      </c>
      <c r="B23" s="1156"/>
      <c r="C23" s="1156"/>
      <c r="D23" s="1156"/>
      <c r="E23" s="1156"/>
      <c r="F23" s="1156"/>
      <c r="G23" s="1156"/>
      <c r="H23" s="1157"/>
    </row>
    <row r="24" spans="1:8" ht="14.4">
      <c r="A24" s="982"/>
      <c r="G24" s="960"/>
    </row>
    <row r="25" spans="1:8" ht="15" thickBot="1">
      <c r="A25" s="958" t="s">
        <v>188</v>
      </c>
      <c r="G25" s="960"/>
    </row>
    <row r="26" spans="1:8" ht="156" customHeight="1" thickBot="1">
      <c r="A26" s="1158" t="s">
        <v>189</v>
      </c>
      <c r="B26" s="1159"/>
      <c r="C26" s="1159"/>
      <c r="D26" s="1159"/>
      <c r="E26" s="1159"/>
      <c r="F26" s="1159"/>
      <c r="G26" s="1159"/>
      <c r="H26" s="1160"/>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8" sqref="A18"/>
    </sheetView>
  </sheetViews>
  <sheetFormatPr defaultColWidth="9.109375" defaultRowHeight="13.2"/>
  <cols>
    <col min="1" max="1" width="109.5546875" style="489" customWidth="1"/>
    <col min="2" max="16384" width="9.109375" style="489"/>
  </cols>
  <sheetData>
    <row r="1" spans="1:1" ht="18.600000000000001" thickTop="1" thickBot="1">
      <c r="A1" s="983" t="s">
        <v>190</v>
      </c>
    </row>
    <row r="2" spans="1:1" ht="16.2" thickTop="1">
      <c r="A2" s="984"/>
    </row>
    <row r="3" spans="1:1" ht="15">
      <c r="A3" s="985"/>
    </row>
    <row r="4" spans="1:1" ht="43.5" customHeight="1">
      <c r="A4" s="985" t="s">
        <v>191</v>
      </c>
    </row>
    <row r="5" spans="1:1" ht="30.6">
      <c r="A5" s="985" t="s">
        <v>192</v>
      </c>
    </row>
    <row r="6" spans="1:1" ht="30.6">
      <c r="A6" s="985" t="s">
        <v>193</v>
      </c>
    </row>
    <row r="7" spans="1:1" ht="30.6">
      <c r="A7" s="985" t="s">
        <v>194</v>
      </c>
    </row>
    <row r="8" spans="1:1" ht="30.6">
      <c r="A8" s="985" t="s">
        <v>195</v>
      </c>
    </row>
    <row r="9" spans="1:1" ht="30.6">
      <c r="A9" s="985" t="s">
        <v>196</v>
      </c>
    </row>
    <row r="10" spans="1:1" ht="33" customHeight="1">
      <c r="A10" s="985" t="s">
        <v>197</v>
      </c>
    </row>
    <row r="11" spans="1:1" ht="45.6">
      <c r="A11" s="985" t="s">
        <v>198</v>
      </c>
    </row>
    <row r="12" spans="1:1" ht="30.6">
      <c r="A12" s="986" t="s">
        <v>199</v>
      </c>
    </row>
    <row r="13" spans="1:1" ht="15.6">
      <c r="A13" s="98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2599196</v>
      </c>
      <c r="C3" s="23">
        <v>2598822</v>
      </c>
      <c r="D3" s="24" t="s">
        <v>15</v>
      </c>
      <c r="E3" s="23">
        <v>2599196</v>
      </c>
      <c r="F3" s="23">
        <v>2598822</v>
      </c>
      <c r="G3" s="24" t="s">
        <v>15</v>
      </c>
      <c r="H3" s="23">
        <v>2599196</v>
      </c>
      <c r="I3" s="23">
        <v>2598822</v>
      </c>
      <c r="J3" s="25" t="s">
        <v>15</v>
      </c>
      <c r="K3" s="26">
        <v>2599196</v>
      </c>
      <c r="L3" s="23">
        <v>2598822</v>
      </c>
      <c r="M3" s="24" t="s">
        <v>15</v>
      </c>
      <c r="N3" s="23">
        <v>2599196</v>
      </c>
      <c r="O3" s="23">
        <v>2598822</v>
      </c>
      <c r="P3" s="24" t="s">
        <v>15</v>
      </c>
      <c r="Q3" s="23">
        <v>2599196</v>
      </c>
      <c r="R3" s="23">
        <v>2598822</v>
      </c>
      <c r="S3" s="24" t="s">
        <v>15</v>
      </c>
      <c r="T3" s="23">
        <v>2599196</v>
      </c>
      <c r="U3" s="23">
        <v>2598822</v>
      </c>
      <c r="V3" s="27">
        <v>2599196</v>
      </c>
      <c r="W3" s="28">
        <v>2598822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208997</v>
      </c>
      <c r="C6" s="46">
        <v>225803</v>
      </c>
      <c r="D6" s="47">
        <v>-7.4427709109267812E-2</v>
      </c>
      <c r="E6" s="46">
        <v>138262</v>
      </c>
      <c r="F6" s="46">
        <v>148941</v>
      </c>
      <c r="G6" s="47">
        <v>-7.1699532029461333E-2</v>
      </c>
      <c r="H6" s="46">
        <v>70735</v>
      </c>
      <c r="I6" s="46">
        <v>76862</v>
      </c>
      <c r="J6" s="48">
        <v>-7.9714293148760121E-2</v>
      </c>
      <c r="K6" s="49">
        <v>0.64928027499940322</v>
      </c>
      <c r="L6" s="50">
        <v>0.71780061581997356</v>
      </c>
      <c r="M6" s="51">
        <v>-6.9</v>
      </c>
      <c r="N6" s="46">
        <v>271990</v>
      </c>
      <c r="O6" s="46">
        <v>302357</v>
      </c>
      <c r="P6" s="47">
        <v>-0.10043425487089765</v>
      </c>
      <c r="Q6" s="46">
        <v>418910</v>
      </c>
      <c r="R6" s="46">
        <v>421227</v>
      </c>
      <c r="S6" s="47">
        <v>-5.5005970652403577E-3</v>
      </c>
      <c r="T6" s="46">
        <v>519413</v>
      </c>
      <c r="U6" s="52">
        <v>577299</v>
      </c>
      <c r="V6" s="53">
        <v>2.4852653387369195</v>
      </c>
      <c r="W6" s="54">
        <v>2.5566489373480423</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198929</v>
      </c>
      <c r="C8" s="46">
        <v>215616</v>
      </c>
      <c r="D8" s="47">
        <v>-7.7392215791035918E-2</v>
      </c>
      <c r="E8" s="46">
        <v>136468</v>
      </c>
      <c r="F8" s="46">
        <v>146832</v>
      </c>
      <c r="G8" s="47">
        <v>-7.0584068867821731E-2</v>
      </c>
      <c r="H8" s="46">
        <v>62461</v>
      </c>
      <c r="I8" s="46">
        <v>68784</v>
      </c>
      <c r="J8" s="48">
        <v>-9.1925447778553146E-2</v>
      </c>
      <c r="K8" s="49">
        <v>0.66158971083643281</v>
      </c>
      <c r="L8" s="50">
        <v>0.73224890330153491</v>
      </c>
      <c r="M8" s="51">
        <v>-7.1</v>
      </c>
      <c r="N8" s="46">
        <v>264143</v>
      </c>
      <c r="O8" s="46">
        <v>294449</v>
      </c>
      <c r="P8" s="47">
        <v>-0.10292444531990259</v>
      </c>
      <c r="Q8" s="46">
        <v>399255</v>
      </c>
      <c r="R8" s="46">
        <v>402116</v>
      </c>
      <c r="S8" s="47">
        <v>-7.1148623780202726E-3</v>
      </c>
      <c r="T8" s="46">
        <v>499849</v>
      </c>
      <c r="U8" s="52">
        <v>557428</v>
      </c>
      <c r="V8" s="53">
        <v>2.5127005112376777</v>
      </c>
      <c r="W8" s="54">
        <v>2.5852812407242505</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122819</v>
      </c>
      <c r="C10" s="68">
        <v>134197</v>
      </c>
      <c r="D10" s="69">
        <v>-8.4785799980625493E-2</v>
      </c>
      <c r="E10" s="68">
        <v>98475</v>
      </c>
      <c r="F10" s="68">
        <v>108478</v>
      </c>
      <c r="G10" s="69">
        <v>-9.221224580099191E-2</v>
      </c>
      <c r="H10" s="68">
        <v>24344</v>
      </c>
      <c r="I10" s="68">
        <v>25719</v>
      </c>
      <c r="J10" s="70">
        <v>-5.3462420778412845E-2</v>
      </c>
      <c r="K10" s="71">
        <v>0.72984151970550382</v>
      </c>
      <c r="L10" s="72">
        <v>0.81098193642208805</v>
      </c>
      <c r="M10" s="73">
        <v>-8.1</v>
      </c>
      <c r="N10" s="68">
        <v>178039</v>
      </c>
      <c r="O10" s="68">
        <v>198530</v>
      </c>
      <c r="P10" s="69">
        <v>-0.10321362010779227</v>
      </c>
      <c r="Q10" s="68">
        <v>243942</v>
      </c>
      <c r="R10" s="68">
        <v>244802</v>
      </c>
      <c r="S10" s="69">
        <v>-3.5130431940915514E-3</v>
      </c>
      <c r="T10" s="68">
        <v>312529</v>
      </c>
      <c r="U10" s="74">
        <v>352883</v>
      </c>
      <c r="V10" s="75">
        <v>2.5446307167457802</v>
      </c>
      <c r="W10" s="76">
        <v>2.6295893350820063</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76110</v>
      </c>
      <c r="C12" s="68">
        <v>81419</v>
      </c>
      <c r="D12" s="69">
        <v>-6.5205910168388212E-2</v>
      </c>
      <c r="E12" s="68">
        <v>37993</v>
      </c>
      <c r="F12" s="68">
        <v>38354</v>
      </c>
      <c r="G12" s="69">
        <v>-9.4123168378787096E-3</v>
      </c>
      <c r="H12" s="68">
        <v>38117</v>
      </c>
      <c r="I12" s="68">
        <v>43065</v>
      </c>
      <c r="J12" s="70">
        <v>-0.11489608730988041</v>
      </c>
      <c r="K12" s="71">
        <v>0.55439016695318488</v>
      </c>
      <c r="L12" s="72">
        <v>0.60972958541515698</v>
      </c>
      <c r="M12" s="73">
        <v>-5.5</v>
      </c>
      <c r="N12" s="68">
        <v>86104</v>
      </c>
      <c r="O12" s="68">
        <v>95919</v>
      </c>
      <c r="P12" s="69">
        <v>-0.10232592082903283</v>
      </c>
      <c r="Q12" s="68">
        <v>155313</v>
      </c>
      <c r="R12" s="68">
        <v>157314</v>
      </c>
      <c r="S12" s="69">
        <v>-1.2719783363209886E-2</v>
      </c>
      <c r="T12" s="68">
        <v>187320</v>
      </c>
      <c r="U12" s="74">
        <v>204545</v>
      </c>
      <c r="V12" s="75">
        <v>2.4611746156878205</v>
      </c>
      <c r="W12" s="76">
        <v>2.5122514400815534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10068</v>
      </c>
      <c r="C14" s="46">
        <v>10187</v>
      </c>
      <c r="D14" s="47">
        <v>-1.1681554922941003E-2</v>
      </c>
      <c r="E14" s="46">
        <v>1794</v>
      </c>
      <c r="F14" s="46">
        <v>2109</v>
      </c>
      <c r="G14" s="47">
        <v>-0.14935988620199148</v>
      </c>
      <c r="H14" s="46">
        <v>8274</v>
      </c>
      <c r="I14" s="46">
        <v>8078</v>
      </c>
      <c r="J14" s="48">
        <v>2.4263431542461005E-2</v>
      </c>
      <c r="K14" s="49">
        <v>0.39923683541083693</v>
      </c>
      <c r="L14" s="50">
        <v>0.41379310344827586</v>
      </c>
      <c r="M14" s="51">
        <v>-1.5</v>
      </c>
      <c r="N14" s="46">
        <v>7847</v>
      </c>
      <c r="O14" s="46">
        <v>7908</v>
      </c>
      <c r="P14" s="47">
        <v>-7.7137076378351035E-3</v>
      </c>
      <c r="Q14" s="46">
        <v>19655</v>
      </c>
      <c r="R14" s="46">
        <v>19111</v>
      </c>
      <c r="S14" s="47">
        <v>2.846528177489404E-2</v>
      </c>
      <c r="T14" s="46">
        <v>19564</v>
      </c>
      <c r="U14" s="52">
        <v>19871</v>
      </c>
      <c r="V14" s="53">
        <v>1.943186332936035</v>
      </c>
      <c r="W14" s="54">
        <v>1.9506233434769804</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190409</v>
      </c>
      <c r="C18" s="101">
        <v>205209</v>
      </c>
      <c r="D18" s="102">
        <v>-7.2121593107514773E-2</v>
      </c>
      <c r="E18" s="101">
        <v>130440</v>
      </c>
      <c r="F18" s="101">
        <v>138997</v>
      </c>
      <c r="G18" s="102">
        <v>-6.1562479765750341E-2</v>
      </c>
      <c r="H18" s="101">
        <v>59969</v>
      </c>
      <c r="I18" s="101">
        <v>66212</v>
      </c>
      <c r="J18" s="103">
        <v>-9.4288044463239296E-2</v>
      </c>
      <c r="K18" s="104">
        <v>0.66839019592025795</v>
      </c>
      <c r="L18" s="105">
        <v>0.73804278523924793</v>
      </c>
      <c r="M18" s="106">
        <v>-7.0000000000000009</v>
      </c>
      <c r="N18" s="101">
        <v>256855</v>
      </c>
      <c r="O18" s="101">
        <v>284762</v>
      </c>
      <c r="P18" s="102">
        <v>-9.8001137792261606E-2</v>
      </c>
      <c r="Q18" s="101">
        <v>384289</v>
      </c>
      <c r="R18" s="101">
        <v>385834</v>
      </c>
      <c r="S18" s="102">
        <v>-4.0043127355287511E-3</v>
      </c>
      <c r="T18" s="101">
        <v>486289</v>
      </c>
      <c r="U18" s="107">
        <v>539441</v>
      </c>
      <c r="V18" s="108">
        <v>2.5539181446255168</v>
      </c>
      <c r="W18" s="109">
        <v>2.6287394802372215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116220</v>
      </c>
      <c r="C20" s="114">
        <v>126017</v>
      </c>
      <c r="D20" s="115">
        <v>-7.7743479054413298E-2</v>
      </c>
      <c r="E20" s="114">
        <v>92942</v>
      </c>
      <c r="F20" s="114">
        <v>101283</v>
      </c>
      <c r="G20" s="115">
        <v>-8.2353405803540572E-2</v>
      </c>
      <c r="H20" s="114">
        <v>23278</v>
      </c>
      <c r="I20" s="114">
        <v>24734</v>
      </c>
      <c r="J20" s="116">
        <v>-5.8866337834559718E-2</v>
      </c>
      <c r="K20" s="117">
        <v>0.74170957598282772</v>
      </c>
      <c r="L20" s="118">
        <v>0.82254001121608211</v>
      </c>
      <c r="M20" s="119">
        <v>-8.1</v>
      </c>
      <c r="N20" s="114">
        <v>172423</v>
      </c>
      <c r="O20" s="114">
        <v>190673</v>
      </c>
      <c r="P20" s="115">
        <v>-9.5713603918750945E-2</v>
      </c>
      <c r="Q20" s="114">
        <v>232467</v>
      </c>
      <c r="R20" s="114">
        <v>231810</v>
      </c>
      <c r="S20" s="115">
        <v>2.8342176782709979E-3</v>
      </c>
      <c r="T20" s="114">
        <v>302259</v>
      </c>
      <c r="U20" s="120">
        <v>338445</v>
      </c>
      <c r="V20" s="121">
        <v>2.6007485802787818</v>
      </c>
      <c r="W20" s="122">
        <v>2.6857090709983575</v>
      </c>
    </row>
    <row r="21" spans="1:23" ht="15.6">
      <c r="A21" s="113" t="s">
        <v>23</v>
      </c>
      <c r="B21" s="114">
        <v>74189</v>
      </c>
      <c r="C21" s="68">
        <v>79192</v>
      </c>
      <c r="D21" s="115">
        <v>-6.3175573290231338E-2</v>
      </c>
      <c r="E21" s="114">
        <v>37498</v>
      </c>
      <c r="F21" s="114">
        <v>37714</v>
      </c>
      <c r="G21" s="115">
        <v>-5.7273161160311817E-3</v>
      </c>
      <c r="H21" s="114">
        <v>36691</v>
      </c>
      <c r="I21" s="114">
        <v>41478</v>
      </c>
      <c r="J21" s="116">
        <v>-0.11541057910217464</v>
      </c>
      <c r="K21" s="117">
        <v>0.55612493578005817</v>
      </c>
      <c r="L21" s="118">
        <v>0.61087233158468812</v>
      </c>
      <c r="M21" s="119">
        <v>-5.5</v>
      </c>
      <c r="N21" s="114">
        <v>84432</v>
      </c>
      <c r="O21" s="114">
        <v>94089</v>
      </c>
      <c r="P21" s="115">
        <v>-0.10263686509581353</v>
      </c>
      <c r="Q21" s="114">
        <v>151822</v>
      </c>
      <c r="R21" s="114">
        <v>154024</v>
      </c>
      <c r="S21" s="115">
        <v>-1.4296473276891913E-2</v>
      </c>
      <c r="T21" s="114">
        <v>184030</v>
      </c>
      <c r="U21" s="120">
        <v>200996</v>
      </c>
      <c r="V21" s="121">
        <v>2.4805564167194598</v>
      </c>
      <c r="W21" s="122">
        <v>2.5380846550156582</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8520</v>
      </c>
      <c r="C24" s="101">
        <v>10407</v>
      </c>
      <c r="D24" s="102">
        <v>-0.18132026520611128</v>
      </c>
      <c r="E24" s="101">
        <v>6028</v>
      </c>
      <c r="F24" s="101">
        <v>7835</v>
      </c>
      <c r="G24" s="102">
        <v>-0.23063178047223995</v>
      </c>
      <c r="H24" s="101">
        <v>2492</v>
      </c>
      <c r="I24" s="101">
        <v>2572</v>
      </c>
      <c r="J24" s="103">
        <v>-3.110419906687403E-2</v>
      </c>
      <c r="K24" s="104">
        <v>0.48697046639048508</v>
      </c>
      <c r="L24" s="105">
        <v>0.59495148016214228</v>
      </c>
      <c r="M24" s="106">
        <v>-10.8</v>
      </c>
      <c r="N24" s="101">
        <v>7288</v>
      </c>
      <c r="O24" s="101">
        <v>9687</v>
      </c>
      <c r="P24" s="102">
        <v>-0.24765149168989367</v>
      </c>
      <c r="Q24" s="101">
        <v>14966</v>
      </c>
      <c r="R24" s="101">
        <v>16282</v>
      </c>
      <c r="S24" s="102">
        <v>-8.0825451418744629E-2</v>
      </c>
      <c r="T24" s="101">
        <v>13560</v>
      </c>
      <c r="U24" s="107">
        <v>17987</v>
      </c>
      <c r="V24" s="108">
        <v>1.591549295774648</v>
      </c>
      <c r="W24" s="109">
        <v>1.7283559142884597</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6599</v>
      </c>
      <c r="C26" s="114">
        <v>8180</v>
      </c>
      <c r="D26" s="115">
        <v>-0.1932762836185819</v>
      </c>
      <c r="E26" s="114">
        <v>5533</v>
      </c>
      <c r="F26" s="114">
        <v>7195</v>
      </c>
      <c r="G26" s="115">
        <v>-0.23099374565670605</v>
      </c>
      <c r="H26" s="114">
        <v>1066</v>
      </c>
      <c r="I26" s="114">
        <v>985</v>
      </c>
      <c r="J26" s="116">
        <v>8.223350253807106E-2</v>
      </c>
      <c r="K26" s="117">
        <v>0.48941176470588238</v>
      </c>
      <c r="L26" s="118">
        <v>0.60475677339901479</v>
      </c>
      <c r="M26" s="119">
        <v>-11.5</v>
      </c>
      <c r="N26" s="114">
        <v>5616</v>
      </c>
      <c r="O26" s="114">
        <v>7857</v>
      </c>
      <c r="P26" s="115">
        <v>-0.28522336769759449</v>
      </c>
      <c r="Q26" s="114">
        <v>11475</v>
      </c>
      <c r="R26" s="114">
        <v>12992</v>
      </c>
      <c r="S26" s="115">
        <v>-0.11676416256157636</v>
      </c>
      <c r="T26" s="114">
        <v>10270</v>
      </c>
      <c r="U26" s="120">
        <v>14438</v>
      </c>
      <c r="V26" s="121">
        <v>1.5562964085467494</v>
      </c>
      <c r="W26" s="122">
        <v>1.765036674816626</v>
      </c>
    </row>
    <row r="27" spans="1:23" ht="15.6">
      <c r="A27" s="113" t="s">
        <v>23</v>
      </c>
      <c r="B27" s="114">
        <v>1921</v>
      </c>
      <c r="C27" s="114">
        <v>2227</v>
      </c>
      <c r="D27" s="115">
        <v>-0.13740458015267176</v>
      </c>
      <c r="E27" s="114">
        <v>495</v>
      </c>
      <c r="F27" s="114">
        <v>640</v>
      </c>
      <c r="G27" s="115">
        <v>-0.2265625</v>
      </c>
      <c r="H27" s="114">
        <v>1426</v>
      </c>
      <c r="I27" s="114">
        <v>1587</v>
      </c>
      <c r="J27" s="116">
        <v>-0.10144927536231885</v>
      </c>
      <c r="K27" s="117">
        <v>0.47894586078487539</v>
      </c>
      <c r="L27" s="118">
        <v>0.55623100303951367</v>
      </c>
      <c r="M27" s="119">
        <v>-7.7</v>
      </c>
      <c r="N27" s="114">
        <v>1672</v>
      </c>
      <c r="O27" s="114">
        <v>1830</v>
      </c>
      <c r="P27" s="115">
        <v>-8.6338797814207655E-2</v>
      </c>
      <c r="Q27" s="114">
        <v>3491</v>
      </c>
      <c r="R27" s="114">
        <v>3290</v>
      </c>
      <c r="S27" s="115">
        <v>6.1094224924012161E-2</v>
      </c>
      <c r="T27" s="114">
        <v>3290</v>
      </c>
      <c r="U27" s="120">
        <v>3549</v>
      </c>
      <c r="V27" s="121">
        <v>1.7126496616345652</v>
      </c>
      <c r="W27" s="122">
        <v>1.5936237090255949</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MAY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2389503</v>
      </c>
      <c r="C6" s="195">
        <v>2335403</v>
      </c>
      <c r="D6" s="196">
        <v>2.3165166782777961E-2</v>
      </c>
      <c r="E6" s="197">
        <v>1642575</v>
      </c>
      <c r="F6" s="195">
        <v>1588443</v>
      </c>
      <c r="G6" s="198">
        <v>3.4078654380421583E-2</v>
      </c>
      <c r="H6" s="195">
        <v>746928</v>
      </c>
      <c r="I6" s="195">
        <v>746960</v>
      </c>
      <c r="J6" s="196">
        <v>-4.2840312734282958E-5</v>
      </c>
      <c r="K6" s="199">
        <v>0.70099999999999996</v>
      </c>
      <c r="L6" s="196">
        <v>0.70399999999999996</v>
      </c>
      <c r="M6" s="200">
        <v>-0.3</v>
      </c>
      <c r="N6" s="195">
        <v>3168431</v>
      </c>
      <c r="O6" s="195">
        <v>3165154</v>
      </c>
      <c r="P6" s="196">
        <v>1.0353366692426339E-3</v>
      </c>
      <c r="Q6" s="197">
        <v>4522747</v>
      </c>
      <c r="R6" s="195">
        <v>4493195</v>
      </c>
      <c r="S6" s="198">
        <v>6.577057082988831E-3</v>
      </c>
      <c r="T6" s="195">
        <v>6164027</v>
      </c>
      <c r="U6" s="201">
        <v>6152557</v>
      </c>
      <c r="V6" s="202">
        <v>2.5796272279214549</v>
      </c>
      <c r="W6" s="203">
        <v>2.6344733649824033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2281889</v>
      </c>
      <c r="C8" s="195">
        <v>2229542</v>
      </c>
      <c r="D8" s="196">
        <v>2.3478813137406695E-2</v>
      </c>
      <c r="E8" s="197">
        <v>1619613</v>
      </c>
      <c r="F8" s="195">
        <v>1563693</v>
      </c>
      <c r="G8" s="198">
        <v>3.5761495383045135E-2</v>
      </c>
      <c r="H8" s="195">
        <v>662276</v>
      </c>
      <c r="I8" s="195">
        <v>665849</v>
      </c>
      <c r="J8" s="196">
        <v>-5.3660814989584726E-3</v>
      </c>
      <c r="K8" s="199">
        <v>0.71399999999999997</v>
      </c>
      <c r="L8" s="196">
        <v>0.71799999999999997</v>
      </c>
      <c r="M8" s="200">
        <v>-0.4</v>
      </c>
      <c r="N8" s="195">
        <v>3078433</v>
      </c>
      <c r="O8" s="195">
        <v>3077458</v>
      </c>
      <c r="P8" s="196">
        <v>3.1681992085675904E-4</v>
      </c>
      <c r="Q8" s="197">
        <v>4311202</v>
      </c>
      <c r="R8" s="195">
        <v>4288108</v>
      </c>
      <c r="S8" s="198">
        <v>5.3855919673664937E-3</v>
      </c>
      <c r="T8" s="195">
        <v>5943538</v>
      </c>
      <c r="U8" s="201">
        <v>5937883</v>
      </c>
      <c r="V8" s="202">
        <v>2.6046569311653633</v>
      </c>
      <c r="W8" s="208">
        <v>2.6632747891719464</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1439506</v>
      </c>
      <c r="C10" s="220">
        <v>1381474</v>
      </c>
      <c r="D10" s="221">
        <v>4.2007305240634278E-2</v>
      </c>
      <c r="E10" s="222">
        <v>1188412</v>
      </c>
      <c r="F10" s="220">
        <v>1132039</v>
      </c>
      <c r="G10" s="223">
        <v>4.9797754317651599E-2</v>
      </c>
      <c r="H10" s="220">
        <v>251094</v>
      </c>
      <c r="I10" s="220">
        <v>249435</v>
      </c>
      <c r="J10" s="221">
        <v>6.6510313308076252E-3</v>
      </c>
      <c r="K10" s="224">
        <v>0.78400000000000003</v>
      </c>
      <c r="L10" s="221">
        <v>0.78800000000000003</v>
      </c>
      <c r="M10" s="225">
        <v>-0.4</v>
      </c>
      <c r="N10" s="220">
        <v>2038160</v>
      </c>
      <c r="O10" s="220">
        <v>2010821</v>
      </c>
      <c r="P10" s="221">
        <v>1.3595939171114685E-2</v>
      </c>
      <c r="Q10" s="222">
        <v>2600074</v>
      </c>
      <c r="R10" s="220">
        <v>2550364</v>
      </c>
      <c r="S10" s="223">
        <v>1.9491335354482733E-2</v>
      </c>
      <c r="T10" s="220">
        <v>3684345</v>
      </c>
      <c r="U10" s="226">
        <v>3629055</v>
      </c>
      <c r="V10" s="227">
        <v>2.5594509505344196</v>
      </c>
      <c r="W10" s="228">
        <v>2.626944119107562</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842383</v>
      </c>
      <c r="C12" s="220">
        <v>848068</v>
      </c>
      <c r="D12" s="221">
        <v>-6.7034718914049342E-3</v>
      </c>
      <c r="E12" s="222">
        <v>431201</v>
      </c>
      <c r="F12" s="220">
        <v>431654</v>
      </c>
      <c r="G12" s="223">
        <v>-1.0494516441409091E-3</v>
      </c>
      <c r="H12" s="220">
        <v>411182</v>
      </c>
      <c r="I12" s="220">
        <v>416414</v>
      </c>
      <c r="J12" s="221">
        <v>-1.2564419063720239E-2</v>
      </c>
      <c r="K12" s="224">
        <v>0.60799999999999998</v>
      </c>
      <c r="L12" s="221">
        <v>0.61399999999999999</v>
      </c>
      <c r="M12" s="225">
        <v>-0.6</v>
      </c>
      <c r="N12" s="220">
        <v>1040273</v>
      </c>
      <c r="O12" s="220">
        <v>1066637</v>
      </c>
      <c r="P12" s="221">
        <v>-2.4716937439822544E-2</v>
      </c>
      <c r="Q12" s="222">
        <v>1711128</v>
      </c>
      <c r="R12" s="220">
        <v>1737744</v>
      </c>
      <c r="S12" s="223">
        <v>-1.5316410242245117E-2</v>
      </c>
      <c r="T12" s="220">
        <v>2259193</v>
      </c>
      <c r="U12" s="226">
        <v>2308828</v>
      </c>
      <c r="V12" s="227">
        <v>2.6819071609944647</v>
      </c>
      <c r="W12" s="228">
        <v>2.7224562181334515</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107614</v>
      </c>
      <c r="C14" s="195">
        <v>105861</v>
      </c>
      <c r="D14" s="196">
        <v>1.6559450600315509E-2</v>
      </c>
      <c r="E14" s="197">
        <v>22962</v>
      </c>
      <c r="F14" s="195">
        <v>24750</v>
      </c>
      <c r="G14" s="198">
        <v>-7.2242424242424247E-2</v>
      </c>
      <c r="H14" s="195">
        <v>84652</v>
      </c>
      <c r="I14" s="195">
        <v>81111</v>
      </c>
      <c r="J14" s="196">
        <v>4.3656224186608472E-2</v>
      </c>
      <c r="K14" s="199">
        <v>0.42499999999999999</v>
      </c>
      <c r="L14" s="196">
        <v>0.42799999999999999</v>
      </c>
      <c r="M14" s="200">
        <v>-0.3</v>
      </c>
      <c r="N14" s="195">
        <v>89998</v>
      </c>
      <c r="O14" s="195">
        <v>87696</v>
      </c>
      <c r="P14" s="196">
        <v>2.6249771939427111E-2</v>
      </c>
      <c r="Q14" s="197">
        <v>211545</v>
      </c>
      <c r="R14" s="195">
        <v>205087</v>
      </c>
      <c r="S14" s="198">
        <v>3.1489075368014548E-2</v>
      </c>
      <c r="T14" s="195">
        <v>220489</v>
      </c>
      <c r="U14" s="201">
        <v>214674</v>
      </c>
      <c r="V14" s="202">
        <v>2.0488876911925957</v>
      </c>
      <c r="W14" s="208">
        <v>2.0278856236007594</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2171461</v>
      </c>
      <c r="C18" s="252">
        <v>2123571</v>
      </c>
      <c r="D18" s="253">
        <v>2.2551635900094701E-2</v>
      </c>
      <c r="E18" s="254">
        <v>1538463</v>
      </c>
      <c r="F18" s="252">
        <v>1483531</v>
      </c>
      <c r="G18" s="255">
        <v>3.7027874712425961E-2</v>
      </c>
      <c r="H18" s="252">
        <v>632998</v>
      </c>
      <c r="I18" s="252">
        <v>640040</v>
      </c>
      <c r="J18" s="253">
        <v>-1.1002437347665771E-2</v>
      </c>
      <c r="K18" s="256">
        <v>0.72</v>
      </c>
      <c r="L18" s="253">
        <v>0.72599999999999998</v>
      </c>
      <c r="M18" s="257">
        <v>-0.6</v>
      </c>
      <c r="N18" s="252">
        <v>2985195</v>
      </c>
      <c r="O18" s="252">
        <v>2985066</v>
      </c>
      <c r="P18" s="253">
        <v>4.3215124891710938E-5</v>
      </c>
      <c r="Q18" s="254">
        <v>4144483</v>
      </c>
      <c r="R18" s="252">
        <v>4112150</v>
      </c>
      <c r="S18" s="255">
        <v>7.8627968337730871E-3</v>
      </c>
      <c r="T18" s="252">
        <v>5765999</v>
      </c>
      <c r="U18" s="258">
        <v>5760624</v>
      </c>
      <c r="V18" s="259">
        <v>2.6553546206908623</v>
      </c>
      <c r="W18" s="260">
        <v>2.7127060974179815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1351343</v>
      </c>
      <c r="C20" s="264">
        <v>1294938</v>
      </c>
      <c r="D20" s="265">
        <v>4.3558069961650674E-2</v>
      </c>
      <c r="E20" s="222">
        <v>1112186</v>
      </c>
      <c r="F20" s="220">
        <v>1057016</v>
      </c>
      <c r="G20" s="266">
        <v>5.2194101129973434E-2</v>
      </c>
      <c r="H20" s="220">
        <v>239157</v>
      </c>
      <c r="I20" s="220">
        <v>237922</v>
      </c>
      <c r="J20" s="265">
        <v>5.1907768092063784E-3</v>
      </c>
      <c r="K20" s="267">
        <v>0.79500000000000004</v>
      </c>
      <c r="L20" s="265">
        <v>0.80200000000000005</v>
      </c>
      <c r="M20" s="268">
        <v>-0.70000000000000007</v>
      </c>
      <c r="N20" s="220">
        <v>1964676</v>
      </c>
      <c r="O20" s="220">
        <v>1934981</v>
      </c>
      <c r="P20" s="265">
        <v>1.5346403918178007E-2</v>
      </c>
      <c r="Q20" s="222">
        <v>2471191</v>
      </c>
      <c r="R20" s="220">
        <v>2411672</v>
      </c>
      <c r="S20" s="266">
        <v>2.4679558414245385E-2</v>
      </c>
      <c r="T20" s="220">
        <v>3544893</v>
      </c>
      <c r="U20" s="226">
        <v>3484509</v>
      </c>
      <c r="V20" s="269">
        <v>2.6232370316048552</v>
      </c>
      <c r="W20" s="270">
        <v>2.6908693698076664</v>
      </c>
    </row>
    <row r="21" spans="1:23" ht="15" customHeight="1">
      <c r="A21" s="263" t="s">
        <v>23</v>
      </c>
      <c r="B21" s="264">
        <v>820118</v>
      </c>
      <c r="C21" s="220">
        <v>828633</v>
      </c>
      <c r="D21" s="265">
        <v>-1.0275960527760782E-2</v>
      </c>
      <c r="E21" s="222">
        <v>426277</v>
      </c>
      <c r="F21" s="220">
        <v>426515</v>
      </c>
      <c r="G21" s="266">
        <v>-5.5801085542126307E-4</v>
      </c>
      <c r="H21" s="220">
        <v>393841</v>
      </c>
      <c r="I21" s="220">
        <v>402118</v>
      </c>
      <c r="J21" s="265">
        <v>-2.0583510312893231E-2</v>
      </c>
      <c r="K21" s="267">
        <v>0.61</v>
      </c>
      <c r="L21" s="265">
        <v>0.61799999999999999</v>
      </c>
      <c r="M21" s="268">
        <v>-0.8</v>
      </c>
      <c r="N21" s="220">
        <v>1020519</v>
      </c>
      <c r="O21" s="220">
        <v>1050085</v>
      </c>
      <c r="P21" s="265">
        <v>-2.8155815957755802E-2</v>
      </c>
      <c r="Q21" s="222">
        <v>1673292</v>
      </c>
      <c r="R21" s="220">
        <v>1700478</v>
      </c>
      <c r="S21" s="266">
        <v>-1.598726946188072E-2</v>
      </c>
      <c r="T21" s="220">
        <v>2221106</v>
      </c>
      <c r="U21" s="226">
        <v>2276115</v>
      </c>
      <c r="V21" s="269">
        <v>2.7082761261184367</v>
      </c>
      <c r="W21" s="270">
        <v>2.7468312268519357</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110428</v>
      </c>
      <c r="C24" s="252">
        <v>105971</v>
      </c>
      <c r="D24" s="253">
        <v>4.2058676430344152E-2</v>
      </c>
      <c r="E24" s="254">
        <v>81150</v>
      </c>
      <c r="F24" s="252">
        <v>80162</v>
      </c>
      <c r="G24" s="255">
        <v>1.2325041790374492E-2</v>
      </c>
      <c r="H24" s="252">
        <v>29278</v>
      </c>
      <c r="I24" s="252">
        <v>25809</v>
      </c>
      <c r="J24" s="253">
        <v>0.13441047696539968</v>
      </c>
      <c r="K24" s="256">
        <v>0.55900000000000005</v>
      </c>
      <c r="L24" s="253">
        <v>0.52500000000000002</v>
      </c>
      <c r="M24" s="257">
        <v>3.4000000000000004</v>
      </c>
      <c r="N24" s="252">
        <v>93238</v>
      </c>
      <c r="O24" s="252">
        <v>92392</v>
      </c>
      <c r="P24" s="253">
        <v>9.1566369382630533E-3</v>
      </c>
      <c r="Q24" s="254">
        <v>166719</v>
      </c>
      <c r="R24" s="252">
        <v>175958</v>
      </c>
      <c r="S24" s="255">
        <v>-5.2506848225144634E-2</v>
      </c>
      <c r="T24" s="252">
        <v>177539</v>
      </c>
      <c r="U24" s="258">
        <v>177259</v>
      </c>
      <c r="V24" s="259">
        <v>1.6077353569746804</v>
      </c>
      <c r="W24" s="260">
        <v>1.6727123458304631</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88163</v>
      </c>
      <c r="C26" s="264">
        <v>86536</v>
      </c>
      <c r="D26" s="265">
        <v>1.8801423684940373E-2</v>
      </c>
      <c r="E26" s="222">
        <v>76226</v>
      </c>
      <c r="F26" s="220">
        <v>75023</v>
      </c>
      <c r="G26" s="266">
        <v>1.60350825746771E-2</v>
      </c>
      <c r="H26" s="220">
        <v>11937</v>
      </c>
      <c r="I26" s="220">
        <v>11513</v>
      </c>
      <c r="J26" s="265">
        <v>3.6827933640232784E-2</v>
      </c>
      <c r="K26" s="267">
        <v>0.56999999999999995</v>
      </c>
      <c r="L26" s="265">
        <v>0.54700000000000004</v>
      </c>
      <c r="M26" s="268">
        <v>2.2999999999999998</v>
      </c>
      <c r="N26" s="220">
        <v>73484</v>
      </c>
      <c r="O26" s="220">
        <v>75840</v>
      </c>
      <c r="P26" s="265">
        <v>-3.1065400843881857E-2</v>
      </c>
      <c r="Q26" s="222">
        <v>128883</v>
      </c>
      <c r="R26" s="220">
        <v>138692</v>
      </c>
      <c r="S26" s="266">
        <v>-7.0725059844836041E-2</v>
      </c>
      <c r="T26" s="220">
        <v>139452</v>
      </c>
      <c r="U26" s="226">
        <v>144546</v>
      </c>
      <c r="V26" s="269">
        <v>1.5817519821240202</v>
      </c>
      <c r="W26" s="270">
        <v>1.6703568457058333</v>
      </c>
    </row>
    <row r="27" spans="1:23" ht="15" customHeight="1">
      <c r="A27" s="263" t="s">
        <v>23</v>
      </c>
      <c r="B27" s="264">
        <v>22265</v>
      </c>
      <c r="C27" s="264">
        <v>19435</v>
      </c>
      <c r="D27" s="265">
        <v>0.14561358374067404</v>
      </c>
      <c r="E27" s="222">
        <v>4924</v>
      </c>
      <c r="F27" s="220">
        <v>5139</v>
      </c>
      <c r="G27" s="266">
        <v>-4.1836933255497179E-2</v>
      </c>
      <c r="H27" s="220">
        <v>17341</v>
      </c>
      <c r="I27" s="220">
        <v>14296</v>
      </c>
      <c r="J27" s="265">
        <v>0.21299664241745944</v>
      </c>
      <c r="K27" s="267">
        <v>0.52200000000000002</v>
      </c>
      <c r="L27" s="265">
        <v>0.44400000000000001</v>
      </c>
      <c r="M27" s="268">
        <v>7.8</v>
      </c>
      <c r="N27" s="220">
        <v>19754</v>
      </c>
      <c r="O27" s="220">
        <v>16552</v>
      </c>
      <c r="P27" s="265">
        <v>0.19345094248429193</v>
      </c>
      <c r="Q27" s="222">
        <v>37836</v>
      </c>
      <c r="R27" s="220">
        <v>37266</v>
      </c>
      <c r="S27" s="266">
        <v>1.5295443567863469E-2</v>
      </c>
      <c r="T27" s="220">
        <v>38087</v>
      </c>
      <c r="U27" s="226">
        <v>32713</v>
      </c>
      <c r="V27" s="269">
        <v>1.7106220525488436</v>
      </c>
      <c r="W27" s="270">
        <v>1.6832004116285053</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2015-2016 AS OF MAY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0"/>
  <sheetViews>
    <sheetView showRowColHeaders="0"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1102103</v>
      </c>
      <c r="C6" s="195">
        <v>1091524</v>
      </c>
      <c r="D6" s="198">
        <v>9.6919536354674752E-3</v>
      </c>
      <c r="E6" s="195">
        <v>813895</v>
      </c>
      <c r="F6" s="195">
        <v>807663</v>
      </c>
      <c r="G6" s="196">
        <v>7.7160895076288007E-3</v>
      </c>
      <c r="H6" s="197">
        <v>288208</v>
      </c>
      <c r="I6" s="195">
        <v>283861</v>
      </c>
      <c r="J6" s="196">
        <v>1.5313833178915033E-2</v>
      </c>
      <c r="K6" s="199">
        <v>0.72025942430773948</v>
      </c>
      <c r="L6" s="196">
        <v>0.74693451617239148</v>
      </c>
      <c r="M6" s="200">
        <v>-2.7</v>
      </c>
      <c r="N6" s="195">
        <v>1485028</v>
      </c>
      <c r="O6" s="195">
        <v>1528172</v>
      </c>
      <c r="P6" s="196">
        <v>-2.8232424098857983E-2</v>
      </c>
      <c r="Q6" s="197">
        <v>2061796</v>
      </c>
      <c r="R6" s="195">
        <v>2045925</v>
      </c>
      <c r="S6" s="198">
        <v>7.7573713601427228E-3</v>
      </c>
      <c r="T6" s="195">
        <v>2841676</v>
      </c>
      <c r="U6" s="201">
        <v>2907607</v>
      </c>
      <c r="V6" s="202">
        <v>2.5784123625468762</v>
      </c>
      <c r="W6" s="328">
        <v>2.6638049186275334</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1053769</v>
      </c>
      <c r="C8" s="195">
        <v>1046398</v>
      </c>
      <c r="D8" s="198">
        <v>7.0441648397646019E-3</v>
      </c>
      <c r="E8" s="195">
        <v>801946</v>
      </c>
      <c r="F8" s="195">
        <v>795305</v>
      </c>
      <c r="G8" s="196">
        <v>8.3502555623314323E-3</v>
      </c>
      <c r="H8" s="197">
        <v>251823</v>
      </c>
      <c r="I8" s="195">
        <v>251093</v>
      </c>
      <c r="J8" s="196">
        <v>2.9072893310446725E-3</v>
      </c>
      <c r="K8" s="199">
        <v>0.73415183590741251</v>
      </c>
      <c r="L8" s="196">
        <v>0.76216345442566424</v>
      </c>
      <c r="M8" s="200">
        <v>-2.8000000000000003</v>
      </c>
      <c r="N8" s="195">
        <v>1443065</v>
      </c>
      <c r="O8" s="195">
        <v>1488820</v>
      </c>
      <c r="P8" s="196">
        <v>-3.0732392095753683E-2</v>
      </c>
      <c r="Q8" s="197">
        <v>1965622</v>
      </c>
      <c r="R8" s="195">
        <v>1953413</v>
      </c>
      <c r="S8" s="198">
        <v>6.2500863872616804E-3</v>
      </c>
      <c r="T8" s="195">
        <v>2741081</v>
      </c>
      <c r="U8" s="201">
        <v>2816085</v>
      </c>
      <c r="V8" s="202">
        <v>2.6012162058287918</v>
      </c>
      <c r="W8" s="328">
        <v>2.691217873122846</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681549</v>
      </c>
      <c r="C10" s="220">
        <v>668115</v>
      </c>
      <c r="D10" s="223">
        <v>2.0107316854134392E-2</v>
      </c>
      <c r="E10" s="220">
        <v>581013</v>
      </c>
      <c r="F10" s="220">
        <v>568878</v>
      </c>
      <c r="G10" s="221">
        <v>2.1331462985033699E-2</v>
      </c>
      <c r="H10" s="222">
        <v>100536</v>
      </c>
      <c r="I10" s="220">
        <v>99237</v>
      </c>
      <c r="J10" s="221">
        <v>1.3089875751987666E-2</v>
      </c>
      <c r="K10" s="224">
        <v>0.80239003386680852</v>
      </c>
      <c r="L10" s="221">
        <v>0.82884870472581296</v>
      </c>
      <c r="M10" s="225">
        <v>-2.6</v>
      </c>
      <c r="N10" s="220">
        <v>953387</v>
      </c>
      <c r="O10" s="220">
        <v>974155</v>
      </c>
      <c r="P10" s="221">
        <v>-2.1318989277886988E-2</v>
      </c>
      <c r="Q10" s="222">
        <v>1188184</v>
      </c>
      <c r="R10" s="220">
        <v>1175311</v>
      </c>
      <c r="S10" s="223">
        <v>1.0952845672336939E-2</v>
      </c>
      <c r="T10" s="220">
        <v>1705885</v>
      </c>
      <c r="U10" s="226">
        <v>1740349</v>
      </c>
      <c r="V10" s="227">
        <v>2.5029528324449157</v>
      </c>
      <c r="W10" s="337">
        <v>2.6048644320214334</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372220</v>
      </c>
      <c r="C12" s="220">
        <v>378283</v>
      </c>
      <c r="D12" s="223">
        <v>-1.6027682978087834E-2</v>
      </c>
      <c r="E12" s="220">
        <v>220933</v>
      </c>
      <c r="F12" s="220">
        <v>226427</v>
      </c>
      <c r="G12" s="221">
        <v>-2.4263890790409273E-2</v>
      </c>
      <c r="H12" s="222">
        <v>151287</v>
      </c>
      <c r="I12" s="220">
        <v>151856</v>
      </c>
      <c r="J12" s="221">
        <v>-3.7469708144558002E-3</v>
      </c>
      <c r="K12" s="224">
        <v>0.6298611593464688</v>
      </c>
      <c r="L12" s="221">
        <v>0.66143641836160294</v>
      </c>
      <c r="M12" s="225">
        <v>-3.2</v>
      </c>
      <c r="N12" s="220">
        <v>489678</v>
      </c>
      <c r="O12" s="220">
        <v>514665</v>
      </c>
      <c r="P12" s="221">
        <v>-4.85500276879135E-2</v>
      </c>
      <c r="Q12" s="222">
        <v>777438</v>
      </c>
      <c r="R12" s="220">
        <v>778102</v>
      </c>
      <c r="S12" s="223">
        <v>-8.5335855710433849E-4</v>
      </c>
      <c r="T12" s="220">
        <v>1035196</v>
      </c>
      <c r="U12" s="226">
        <v>1075736</v>
      </c>
      <c r="V12" s="227">
        <v>2.7811401859115579</v>
      </c>
      <c r="W12" s="337">
        <v>2.8437333953680182</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48334</v>
      </c>
      <c r="C14" s="195">
        <v>45126</v>
      </c>
      <c r="D14" s="198">
        <v>7.108983734432478E-2</v>
      </c>
      <c r="E14" s="195">
        <v>11949</v>
      </c>
      <c r="F14" s="195">
        <v>12358</v>
      </c>
      <c r="G14" s="196">
        <v>-3.3095970221718722E-2</v>
      </c>
      <c r="H14" s="197">
        <v>36385</v>
      </c>
      <c r="I14" s="195">
        <v>32768</v>
      </c>
      <c r="J14" s="196">
        <v>0.110382080078125</v>
      </c>
      <c r="K14" s="199">
        <v>0.43632374654272466</v>
      </c>
      <c r="L14" s="196">
        <v>0.4253718436527153</v>
      </c>
      <c r="M14" s="200">
        <v>1.0999999999999999</v>
      </c>
      <c r="N14" s="195">
        <v>41963</v>
      </c>
      <c r="O14" s="195">
        <v>39352</v>
      </c>
      <c r="P14" s="196">
        <v>6.6349867859320996E-2</v>
      </c>
      <c r="Q14" s="197">
        <v>96174</v>
      </c>
      <c r="R14" s="195">
        <v>92512</v>
      </c>
      <c r="S14" s="198">
        <v>3.9584053960567279E-2</v>
      </c>
      <c r="T14" s="195">
        <v>100595</v>
      </c>
      <c r="U14" s="201">
        <v>91522</v>
      </c>
      <c r="V14" s="202">
        <v>2.0812471552116523</v>
      </c>
      <c r="W14" s="328">
        <v>2.028143420644418</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998982</v>
      </c>
      <c r="C18" s="252">
        <v>988755</v>
      </c>
      <c r="D18" s="255">
        <v>1.0343310526874707E-2</v>
      </c>
      <c r="E18" s="252">
        <v>760349</v>
      </c>
      <c r="F18" s="252">
        <v>750094</v>
      </c>
      <c r="G18" s="253">
        <v>1.367161982364877E-2</v>
      </c>
      <c r="H18" s="254">
        <v>238633</v>
      </c>
      <c r="I18" s="252">
        <v>238661</v>
      </c>
      <c r="J18" s="253">
        <v>-1.1732122131391387E-4</v>
      </c>
      <c r="K18" s="256">
        <v>0.73996402561984953</v>
      </c>
      <c r="L18" s="253">
        <v>0.76893005696090422</v>
      </c>
      <c r="M18" s="257">
        <v>-2.9000000000000004</v>
      </c>
      <c r="N18" s="252">
        <v>1399528</v>
      </c>
      <c r="O18" s="252">
        <v>1441181</v>
      </c>
      <c r="P18" s="253">
        <v>-2.890199079782484E-2</v>
      </c>
      <c r="Q18" s="254">
        <v>1891346</v>
      </c>
      <c r="R18" s="252">
        <v>1874268</v>
      </c>
      <c r="S18" s="255">
        <v>9.1118239227260985E-3</v>
      </c>
      <c r="T18" s="252">
        <v>2657914</v>
      </c>
      <c r="U18" s="258">
        <v>2724160</v>
      </c>
      <c r="V18" s="259">
        <v>2.6606225137189661</v>
      </c>
      <c r="W18" s="352">
        <v>2.7551415669200154</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637142</v>
      </c>
      <c r="C20" s="264">
        <v>620900</v>
      </c>
      <c r="D20" s="266">
        <v>2.6158801739410532E-2</v>
      </c>
      <c r="E20" s="220">
        <v>542027</v>
      </c>
      <c r="F20" s="220">
        <v>527048</v>
      </c>
      <c r="G20" s="265">
        <v>2.8420561315098434E-2</v>
      </c>
      <c r="H20" s="222">
        <v>95115</v>
      </c>
      <c r="I20" s="220">
        <v>93852</v>
      </c>
      <c r="J20" s="265">
        <v>1.3457358394067255E-2</v>
      </c>
      <c r="K20" s="267">
        <v>0.81276008000693256</v>
      </c>
      <c r="L20" s="265">
        <v>0.84058882794335332</v>
      </c>
      <c r="M20" s="268">
        <v>-2.8000000000000003</v>
      </c>
      <c r="N20" s="220">
        <v>919152</v>
      </c>
      <c r="O20" s="220">
        <v>935282</v>
      </c>
      <c r="P20" s="265">
        <v>-1.7246135390181785E-2</v>
      </c>
      <c r="Q20" s="222">
        <v>1130902</v>
      </c>
      <c r="R20" s="220">
        <v>1112651</v>
      </c>
      <c r="S20" s="266">
        <v>1.6403166851061114E-2</v>
      </c>
      <c r="T20" s="220">
        <v>1640858</v>
      </c>
      <c r="U20" s="226">
        <v>1666058</v>
      </c>
      <c r="V20" s="269">
        <v>2.5753411327459186</v>
      </c>
      <c r="W20" s="355">
        <v>2.6832952166210338</v>
      </c>
    </row>
    <row r="21" spans="1:23" ht="15.6">
      <c r="A21" s="354" t="s">
        <v>23</v>
      </c>
      <c r="B21" s="264">
        <v>361840</v>
      </c>
      <c r="C21" s="220">
        <v>367855</v>
      </c>
      <c r="D21" s="266">
        <v>-1.6351551562436287E-2</v>
      </c>
      <c r="E21" s="220">
        <v>218322</v>
      </c>
      <c r="F21" s="220">
        <v>223046</v>
      </c>
      <c r="G21" s="265">
        <v>-2.1179487639321037E-2</v>
      </c>
      <c r="H21" s="222">
        <v>143518</v>
      </c>
      <c r="I21" s="220">
        <v>144809</v>
      </c>
      <c r="J21" s="265">
        <v>-8.9151917353203179E-3</v>
      </c>
      <c r="K21" s="267">
        <v>0.63170463571282043</v>
      </c>
      <c r="L21" s="265">
        <v>0.66424331389661728</v>
      </c>
      <c r="M21" s="268">
        <v>-3.3000000000000003</v>
      </c>
      <c r="N21" s="220">
        <v>480376</v>
      </c>
      <c r="O21" s="220">
        <v>505899</v>
      </c>
      <c r="P21" s="265">
        <v>-5.0450781677765719E-2</v>
      </c>
      <c r="Q21" s="222">
        <v>760444</v>
      </c>
      <c r="R21" s="220">
        <v>761617</v>
      </c>
      <c r="S21" s="266">
        <v>-1.540144193209973E-3</v>
      </c>
      <c r="T21" s="220">
        <v>1017056</v>
      </c>
      <c r="U21" s="226">
        <v>1058102</v>
      </c>
      <c r="V21" s="269">
        <v>2.8107892991377406</v>
      </c>
      <c r="W21" s="355">
        <v>2.8764105421973332</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54787</v>
      </c>
      <c r="C24" s="252">
        <v>57643</v>
      </c>
      <c r="D24" s="255">
        <v>-4.9546345610048052E-2</v>
      </c>
      <c r="E24" s="252">
        <v>41597</v>
      </c>
      <c r="F24" s="252">
        <v>45211</v>
      </c>
      <c r="G24" s="253">
        <v>-7.9936298688372293E-2</v>
      </c>
      <c r="H24" s="254">
        <v>13190</v>
      </c>
      <c r="I24" s="252">
        <v>12432</v>
      </c>
      <c r="J24" s="253">
        <v>6.0971685971685972E-2</v>
      </c>
      <c r="K24" s="256">
        <v>0.58615165060046315</v>
      </c>
      <c r="L24" s="253">
        <v>0.60192052561753739</v>
      </c>
      <c r="M24" s="257">
        <v>-1.6</v>
      </c>
      <c r="N24" s="252">
        <v>43537</v>
      </c>
      <c r="O24" s="252">
        <v>47639</v>
      </c>
      <c r="P24" s="253">
        <v>-8.6105921618841702E-2</v>
      </c>
      <c r="Q24" s="254">
        <v>74276</v>
      </c>
      <c r="R24" s="252">
        <v>79145</v>
      </c>
      <c r="S24" s="255">
        <v>-6.1519994945985215E-2</v>
      </c>
      <c r="T24" s="252">
        <v>83167</v>
      </c>
      <c r="U24" s="258">
        <v>91925</v>
      </c>
      <c r="V24" s="259">
        <v>1.5180060963367221</v>
      </c>
      <c r="W24" s="352">
        <v>1.5947296289228527</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44407</v>
      </c>
      <c r="C26" s="264">
        <v>47215</v>
      </c>
      <c r="D26" s="266">
        <v>-5.9472625225034416E-2</v>
      </c>
      <c r="E26" s="220">
        <v>38986</v>
      </c>
      <c r="F26" s="220">
        <v>41830</v>
      </c>
      <c r="G26" s="265">
        <v>-6.7989481233564422E-2</v>
      </c>
      <c r="H26" s="222">
        <v>5421</v>
      </c>
      <c r="I26" s="220">
        <v>5385</v>
      </c>
      <c r="J26" s="265">
        <v>6.6852367688022283E-3</v>
      </c>
      <c r="K26" s="267">
        <v>0.5976572047065396</v>
      </c>
      <c r="L26" s="265">
        <v>0.62037982764123845</v>
      </c>
      <c r="M26" s="268">
        <v>-2.2999999999999998</v>
      </c>
      <c r="N26" s="220">
        <v>34235</v>
      </c>
      <c r="O26" s="220">
        <v>38873</v>
      </c>
      <c r="P26" s="265">
        <v>-0.11931160445553469</v>
      </c>
      <c r="Q26" s="222">
        <v>57282</v>
      </c>
      <c r="R26" s="220">
        <v>62660</v>
      </c>
      <c r="S26" s="266">
        <v>-8.5828279604213215E-2</v>
      </c>
      <c r="T26" s="220">
        <v>65027</v>
      </c>
      <c r="U26" s="226">
        <v>74291</v>
      </c>
      <c r="V26" s="269">
        <v>1.4643412074672912</v>
      </c>
      <c r="W26" s="355">
        <v>1.5734618235730171</v>
      </c>
    </row>
    <row r="27" spans="1:23" ht="15.6">
      <c r="A27" s="354" t="s">
        <v>23</v>
      </c>
      <c r="B27" s="264">
        <v>10380</v>
      </c>
      <c r="C27" s="264">
        <v>10428</v>
      </c>
      <c r="D27" s="266">
        <v>-4.6029919447640967E-3</v>
      </c>
      <c r="E27" s="220">
        <v>2611</v>
      </c>
      <c r="F27" s="220">
        <v>3381</v>
      </c>
      <c r="G27" s="265">
        <v>-0.2277432712215321</v>
      </c>
      <c r="H27" s="222">
        <v>7769</v>
      </c>
      <c r="I27" s="220">
        <v>7047</v>
      </c>
      <c r="J27" s="265">
        <v>0.10245494536682276</v>
      </c>
      <c r="K27" s="267">
        <v>0.54736965987995767</v>
      </c>
      <c r="L27" s="265">
        <v>0.53175614194722476</v>
      </c>
      <c r="M27" s="268">
        <v>1.6</v>
      </c>
      <c r="N27" s="220">
        <v>9302</v>
      </c>
      <c r="O27" s="220">
        <v>8766</v>
      </c>
      <c r="P27" s="265">
        <v>6.1145334245950263E-2</v>
      </c>
      <c r="Q27" s="222">
        <v>16994</v>
      </c>
      <c r="R27" s="220">
        <v>16485</v>
      </c>
      <c r="S27" s="266">
        <v>3.0876554443433426E-2</v>
      </c>
      <c r="T27" s="220">
        <v>18140</v>
      </c>
      <c r="U27" s="226">
        <v>17634</v>
      </c>
      <c r="V27" s="269">
        <v>1.7475915221579961</v>
      </c>
      <c r="W27" s="355">
        <v>1.6910241657077101</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MAY</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10" t="s">
        <v>38</v>
      </c>
      <c r="B1" s="1010"/>
      <c r="C1" s="1010"/>
      <c r="D1" s="1010"/>
      <c r="E1" s="1010"/>
      <c r="F1" s="1010"/>
      <c r="G1" s="1010"/>
      <c r="H1" s="1010"/>
      <c r="I1" s="1010"/>
      <c r="J1" s="1010"/>
      <c r="K1" s="1010"/>
      <c r="L1" s="1010"/>
      <c r="M1" s="1010"/>
      <c r="N1" s="1010"/>
      <c r="O1" s="1010"/>
      <c r="P1" s="1010"/>
      <c r="Q1" s="1010"/>
      <c r="R1" s="1010"/>
      <c r="S1" s="1010"/>
      <c r="T1" s="1010"/>
      <c r="U1" s="1010"/>
      <c r="V1" s="1010"/>
      <c r="W1" s="1010"/>
      <c r="X1" s="1010"/>
      <c r="Y1" s="1010"/>
      <c r="Z1" s="1010"/>
    </row>
    <row r="2" spans="1:26" s="377" customFormat="1" ht="15" customHeight="1">
      <c r="A2" s="1011"/>
      <c r="B2" s="1011"/>
      <c r="C2" s="1011"/>
      <c r="D2" s="1011"/>
      <c r="E2" s="1011"/>
      <c r="F2" s="1011"/>
      <c r="G2" s="1011"/>
      <c r="H2" s="1011"/>
      <c r="I2" s="1011"/>
      <c r="J2" s="1011"/>
      <c r="K2" s="1011"/>
      <c r="L2" s="1011"/>
      <c r="M2" s="1011"/>
      <c r="N2" s="1011"/>
      <c r="O2" s="1011"/>
      <c r="P2" s="1011"/>
      <c r="Q2" s="1011"/>
      <c r="R2" s="1011"/>
      <c r="S2" s="1011"/>
      <c r="T2" s="1011"/>
      <c r="U2" s="1011"/>
      <c r="V2" s="1011"/>
      <c r="W2" s="1011"/>
      <c r="X2" s="1011"/>
      <c r="Y2" s="1011"/>
      <c r="Z2" s="1011"/>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12" t="s">
        <v>39</v>
      </c>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12"/>
    </row>
    <row r="5" spans="1:26" ht="13.8">
      <c r="A5" s="379"/>
      <c r="B5" s="380"/>
      <c r="C5" s="1013" t="s">
        <v>40</v>
      </c>
      <c r="D5" s="1013"/>
      <c r="E5" s="381" t="s">
        <v>41</v>
      </c>
      <c r="F5" s="1013" t="s">
        <v>42</v>
      </c>
      <c r="G5" s="1013"/>
      <c r="H5" s="381" t="s">
        <v>41</v>
      </c>
      <c r="I5" s="1013" t="s">
        <v>43</v>
      </c>
      <c r="J5" s="1013"/>
      <c r="K5" s="382" t="s">
        <v>41</v>
      </c>
      <c r="L5" s="383"/>
      <c r="M5" s="1014" t="s">
        <v>44</v>
      </c>
      <c r="N5" s="1014"/>
      <c r="O5" s="381" t="s">
        <v>45</v>
      </c>
      <c r="P5" s="1013" t="s">
        <v>46</v>
      </c>
      <c r="Q5" s="1013"/>
      <c r="R5" s="381" t="s">
        <v>41</v>
      </c>
      <c r="S5" s="1013" t="s">
        <v>47</v>
      </c>
      <c r="T5" s="1013"/>
      <c r="U5" s="381" t="s">
        <v>41</v>
      </c>
      <c r="V5" s="1013" t="s">
        <v>48</v>
      </c>
      <c r="W5" s="1013"/>
      <c r="X5" s="381" t="s">
        <v>41</v>
      </c>
      <c r="Y5" s="1015" t="s">
        <v>49</v>
      </c>
      <c r="Z5" s="1016"/>
    </row>
    <row r="6" spans="1:26" ht="28.2" thickBot="1">
      <c r="A6" s="384" t="s">
        <v>50</v>
      </c>
      <c r="B6" s="385" t="s">
        <v>51</v>
      </c>
      <c r="C6" s="386">
        <v>2016</v>
      </c>
      <c r="D6" s="386">
        <v>2015</v>
      </c>
      <c r="E6" s="387" t="s">
        <v>52</v>
      </c>
      <c r="F6" s="386">
        <v>2016</v>
      </c>
      <c r="G6" s="386">
        <v>2015</v>
      </c>
      <c r="H6" s="387" t="s">
        <v>52</v>
      </c>
      <c r="I6" s="386">
        <v>2016</v>
      </c>
      <c r="J6" s="386">
        <v>2015</v>
      </c>
      <c r="K6" s="387" t="s">
        <v>52</v>
      </c>
      <c r="L6" s="388"/>
      <c r="M6" s="389">
        <v>2016</v>
      </c>
      <c r="N6" s="386">
        <v>2015</v>
      </c>
      <c r="O6" s="387" t="s">
        <v>52</v>
      </c>
      <c r="P6" s="386">
        <v>2016</v>
      </c>
      <c r="Q6" s="386">
        <v>2015</v>
      </c>
      <c r="R6" s="387" t="s">
        <v>52</v>
      </c>
      <c r="S6" s="386">
        <v>2016</v>
      </c>
      <c r="T6" s="386">
        <v>2015</v>
      </c>
      <c r="U6" s="387" t="s">
        <v>52</v>
      </c>
      <c r="V6" s="386">
        <v>2016</v>
      </c>
      <c r="W6" s="386">
        <v>2015</v>
      </c>
      <c r="X6" s="387" t="s">
        <v>52</v>
      </c>
      <c r="Y6" s="390">
        <v>2016</v>
      </c>
      <c r="Z6" s="391">
        <v>2015</v>
      </c>
    </row>
    <row r="7" spans="1:26" ht="13.8">
      <c r="A7" s="1008" t="s">
        <v>53</v>
      </c>
      <c r="B7" s="392" t="s">
        <v>54</v>
      </c>
      <c r="C7" s="393">
        <v>10340</v>
      </c>
      <c r="D7" s="393">
        <v>13614</v>
      </c>
      <c r="E7" s="394">
        <v>-0.24048773321580727</v>
      </c>
      <c r="F7" s="393">
        <v>7940</v>
      </c>
      <c r="G7" s="393">
        <v>10854</v>
      </c>
      <c r="H7" s="394">
        <v>-0.26847245255205454</v>
      </c>
      <c r="I7" s="393">
        <v>2400</v>
      </c>
      <c r="J7" s="393">
        <v>2760</v>
      </c>
      <c r="K7" s="394">
        <v>-0.13043478260869565</v>
      </c>
      <c r="L7" s="395"/>
      <c r="M7" s="396">
        <v>0.51798969699428066</v>
      </c>
      <c r="N7" s="396">
        <v>0.66200876780961326</v>
      </c>
      <c r="O7" s="397">
        <v>-14.399999999999999</v>
      </c>
      <c r="P7" s="393">
        <v>12770</v>
      </c>
      <c r="Q7" s="393">
        <v>16913</v>
      </c>
      <c r="R7" s="394">
        <v>-0.24495949861053629</v>
      </c>
      <c r="S7" s="393">
        <v>24653</v>
      </c>
      <c r="T7" s="393">
        <v>25548</v>
      </c>
      <c r="U7" s="394">
        <v>-3.5032096445905749E-2</v>
      </c>
      <c r="V7" s="393">
        <v>24015</v>
      </c>
      <c r="W7" s="393">
        <v>31642</v>
      </c>
      <c r="X7" s="394">
        <v>-0.24104038935591934</v>
      </c>
      <c r="Y7" s="398">
        <v>2.3225338491295937</v>
      </c>
      <c r="Z7" s="399">
        <v>2.3242250624357279</v>
      </c>
    </row>
    <row r="8" spans="1:26" ht="13.8">
      <c r="A8" s="1017"/>
      <c r="B8" s="392" t="s">
        <v>55</v>
      </c>
      <c r="C8" s="393">
        <v>23361</v>
      </c>
      <c r="D8" s="393">
        <v>22249</v>
      </c>
      <c r="E8" s="394">
        <v>4.9979774371881884E-2</v>
      </c>
      <c r="F8" s="393">
        <v>17460</v>
      </c>
      <c r="G8" s="393">
        <v>17665</v>
      </c>
      <c r="H8" s="394">
        <v>-1.1604868383809794E-2</v>
      </c>
      <c r="I8" s="393">
        <v>5901</v>
      </c>
      <c r="J8" s="393">
        <v>4584</v>
      </c>
      <c r="K8" s="394">
        <v>0.28730366492146597</v>
      </c>
      <c r="L8" s="395"/>
      <c r="M8" s="396">
        <v>0.7699317814924751</v>
      </c>
      <c r="N8" s="396">
        <v>0.84159096342338036</v>
      </c>
      <c r="O8" s="397">
        <v>-7.1999999999999993</v>
      </c>
      <c r="P8" s="393">
        <v>29570</v>
      </c>
      <c r="Q8" s="393">
        <v>28163</v>
      </c>
      <c r="R8" s="394">
        <v>4.9959166282001206E-2</v>
      </c>
      <c r="S8" s="393">
        <v>38406</v>
      </c>
      <c r="T8" s="393">
        <v>33464</v>
      </c>
      <c r="U8" s="394">
        <v>0.14768109012670333</v>
      </c>
      <c r="V8" s="393">
        <v>52985</v>
      </c>
      <c r="W8" s="393">
        <v>49002</v>
      </c>
      <c r="X8" s="394">
        <v>8.1282396636871965E-2</v>
      </c>
      <c r="Y8" s="398">
        <v>2.2680963999828774</v>
      </c>
      <c r="Z8" s="399">
        <v>2.2024360645422267</v>
      </c>
    </row>
    <row r="9" spans="1:26" ht="14.4" thickBot="1">
      <c r="A9" s="1009"/>
      <c r="B9" s="392" t="s">
        <v>56</v>
      </c>
      <c r="C9" s="393">
        <v>87421</v>
      </c>
      <c r="D9" s="393">
        <v>96845</v>
      </c>
      <c r="E9" s="394">
        <v>-9.7310134751406888E-2</v>
      </c>
      <c r="F9" s="393">
        <v>72381</v>
      </c>
      <c r="G9" s="393">
        <v>79403</v>
      </c>
      <c r="H9" s="394">
        <v>-8.8434945782904922E-2</v>
      </c>
      <c r="I9" s="393">
        <v>15040</v>
      </c>
      <c r="J9" s="393">
        <v>17442</v>
      </c>
      <c r="K9" s="394">
        <v>-0.13771356495814699</v>
      </c>
      <c r="L9" s="395"/>
      <c r="M9" s="396">
        <v>0.75101732127033938</v>
      </c>
      <c r="N9" s="396">
        <v>0.83044402806701356</v>
      </c>
      <c r="O9" s="397">
        <v>-7.9</v>
      </c>
      <c r="P9" s="393">
        <v>133066</v>
      </c>
      <c r="Q9" s="393">
        <v>151135</v>
      </c>
      <c r="R9" s="394">
        <v>-0.11955536440930294</v>
      </c>
      <c r="S9" s="393">
        <v>177181</v>
      </c>
      <c r="T9" s="393">
        <v>181993</v>
      </c>
      <c r="U9" s="394">
        <v>-2.6440577384844472E-2</v>
      </c>
      <c r="V9" s="393">
        <v>231286</v>
      </c>
      <c r="W9" s="393">
        <v>268516</v>
      </c>
      <c r="X9" s="394">
        <v>-0.13865095562275617</v>
      </c>
      <c r="Y9" s="398">
        <v>2.6456572219489596</v>
      </c>
      <c r="Z9" s="399">
        <v>2.7726366874903197</v>
      </c>
    </row>
    <row r="10" spans="1:26" ht="14.4" thickBot="1">
      <c r="A10" s="400" t="s">
        <v>57</v>
      </c>
      <c r="B10" s="401"/>
      <c r="C10" s="402">
        <v>121122</v>
      </c>
      <c r="D10" s="402">
        <v>132708</v>
      </c>
      <c r="E10" s="403">
        <v>-8.7304457907586577E-2</v>
      </c>
      <c r="F10" s="402">
        <v>97781</v>
      </c>
      <c r="G10" s="402">
        <v>107922</v>
      </c>
      <c r="H10" s="403">
        <v>-9.3966012490502404E-2</v>
      </c>
      <c r="I10" s="402">
        <v>23341</v>
      </c>
      <c r="J10" s="402">
        <v>24786</v>
      </c>
      <c r="K10" s="403">
        <v>-5.8299039780521263E-2</v>
      </c>
      <c r="L10" s="395"/>
      <c r="M10" s="404">
        <v>0.73012820512820509</v>
      </c>
      <c r="N10" s="404">
        <v>0.81413663616937404</v>
      </c>
      <c r="O10" s="405">
        <v>-8.4</v>
      </c>
      <c r="P10" s="402">
        <v>175406</v>
      </c>
      <c r="Q10" s="402">
        <v>196211</v>
      </c>
      <c r="R10" s="403">
        <v>-0.10603381054069344</v>
      </c>
      <c r="S10" s="402">
        <v>240240</v>
      </c>
      <c r="T10" s="402">
        <v>241005</v>
      </c>
      <c r="U10" s="403">
        <v>-3.1742080039833197E-3</v>
      </c>
      <c r="V10" s="402">
        <v>308286</v>
      </c>
      <c r="W10" s="402">
        <v>349160</v>
      </c>
      <c r="X10" s="403">
        <v>-0.11706381028754725</v>
      </c>
      <c r="Y10" s="406">
        <v>2.5452518947837719</v>
      </c>
      <c r="Z10" s="407">
        <v>2.6310395756096092</v>
      </c>
    </row>
    <row r="11" spans="1:26" ht="13.8">
      <c r="A11" s="1008" t="s">
        <v>58</v>
      </c>
      <c r="B11" s="392" t="s">
        <v>54</v>
      </c>
      <c r="C11" s="393">
        <v>13586</v>
      </c>
      <c r="D11" s="393">
        <v>13973</v>
      </c>
      <c r="E11" s="394">
        <v>-2.7696271380519572E-2</v>
      </c>
      <c r="F11" s="393">
        <v>2462</v>
      </c>
      <c r="G11" s="393">
        <v>2845</v>
      </c>
      <c r="H11" s="394">
        <v>-0.13462214411247803</v>
      </c>
      <c r="I11" s="393">
        <v>11124</v>
      </c>
      <c r="J11" s="393">
        <v>11128</v>
      </c>
      <c r="K11" s="394">
        <v>-3.5945363048166788E-4</v>
      </c>
      <c r="L11" s="395"/>
      <c r="M11" s="396">
        <v>0.38263699349149694</v>
      </c>
      <c r="N11" s="396">
        <v>0.40558635840569096</v>
      </c>
      <c r="O11" s="397">
        <v>-2.2999999999999998</v>
      </c>
      <c r="P11" s="393">
        <v>10935</v>
      </c>
      <c r="Q11" s="393">
        <v>11631</v>
      </c>
      <c r="R11" s="394">
        <v>-5.9840082538044882E-2</v>
      </c>
      <c r="S11" s="393">
        <v>28578</v>
      </c>
      <c r="T11" s="393">
        <v>28677</v>
      </c>
      <c r="U11" s="394">
        <v>-3.4522439585730723E-3</v>
      </c>
      <c r="V11" s="393">
        <v>25702</v>
      </c>
      <c r="W11" s="393">
        <v>27269</v>
      </c>
      <c r="X11" s="394">
        <v>-5.7464520151087314E-2</v>
      </c>
      <c r="Y11" s="398">
        <v>1.8918003827469454</v>
      </c>
      <c r="Z11" s="399">
        <v>1.9515494167322693</v>
      </c>
    </row>
    <row r="12" spans="1:26" ht="14.4" thickBot="1">
      <c r="A12" s="1009"/>
      <c r="B12" s="392" t="s">
        <v>55</v>
      </c>
      <c r="C12" s="393">
        <v>14547</v>
      </c>
      <c r="D12" s="393">
        <v>15908</v>
      </c>
      <c r="E12" s="394">
        <v>-8.5554438018606987E-2</v>
      </c>
      <c r="F12" s="393">
        <v>3818</v>
      </c>
      <c r="G12" s="393">
        <v>3666</v>
      </c>
      <c r="H12" s="394">
        <v>4.1462084015275506E-2</v>
      </c>
      <c r="I12" s="393">
        <v>10729</v>
      </c>
      <c r="J12" s="393">
        <v>12242</v>
      </c>
      <c r="K12" s="394">
        <v>-0.123590916516909</v>
      </c>
      <c r="L12" s="395"/>
      <c r="M12" s="396">
        <v>0.54407036475849069</v>
      </c>
      <c r="N12" s="396">
        <v>0.61211410707307545</v>
      </c>
      <c r="O12" s="397">
        <v>-6.8000000000000007</v>
      </c>
      <c r="P12" s="393">
        <v>14722</v>
      </c>
      <c r="Q12" s="393">
        <v>15664</v>
      </c>
      <c r="R12" s="394">
        <v>-6.0137895812053116E-2</v>
      </c>
      <c r="S12" s="393">
        <v>27059</v>
      </c>
      <c r="T12" s="393">
        <v>25590</v>
      </c>
      <c r="U12" s="394">
        <v>5.7405236420476749E-2</v>
      </c>
      <c r="V12" s="393">
        <v>33330</v>
      </c>
      <c r="W12" s="393">
        <v>35157</v>
      </c>
      <c r="X12" s="394">
        <v>-5.1966891372984041E-2</v>
      </c>
      <c r="Y12" s="398">
        <v>2.2911940606310579</v>
      </c>
      <c r="Z12" s="399">
        <v>2.2100201156650741</v>
      </c>
    </row>
    <row r="13" spans="1:26" ht="14.4" thickBot="1">
      <c r="A13" s="400" t="s">
        <v>57</v>
      </c>
      <c r="B13" s="401"/>
      <c r="C13" s="402">
        <v>28133</v>
      </c>
      <c r="D13" s="402">
        <v>29881</v>
      </c>
      <c r="E13" s="403">
        <v>-5.8498711555838155E-2</v>
      </c>
      <c r="F13" s="402">
        <v>6280</v>
      </c>
      <c r="G13" s="402">
        <v>6511</v>
      </c>
      <c r="H13" s="403">
        <v>-3.5478421133466442E-2</v>
      </c>
      <c r="I13" s="402">
        <v>21853</v>
      </c>
      <c r="J13" s="402">
        <v>23370</v>
      </c>
      <c r="K13" s="403">
        <v>-6.491228070175438E-2</v>
      </c>
      <c r="L13" s="395"/>
      <c r="M13" s="404">
        <v>0.4611499541671909</v>
      </c>
      <c r="N13" s="404">
        <v>0.50297602594578661</v>
      </c>
      <c r="O13" s="405">
        <v>-4.2</v>
      </c>
      <c r="P13" s="402">
        <v>25657</v>
      </c>
      <c r="Q13" s="402">
        <v>27295</v>
      </c>
      <c r="R13" s="403">
        <v>-6.0010991023997068E-2</v>
      </c>
      <c r="S13" s="402">
        <v>55637</v>
      </c>
      <c r="T13" s="402">
        <v>54267</v>
      </c>
      <c r="U13" s="403">
        <v>2.5245545174783939E-2</v>
      </c>
      <c r="V13" s="402">
        <v>59032</v>
      </c>
      <c r="W13" s="402">
        <v>62426</v>
      </c>
      <c r="X13" s="403">
        <v>-5.4368372152628713E-2</v>
      </c>
      <c r="Y13" s="406">
        <v>2.0983187004585364</v>
      </c>
      <c r="Z13" s="407">
        <v>2.0891536427830393</v>
      </c>
    </row>
    <row r="14" spans="1:26" ht="13.8">
      <c r="A14" s="1008" t="s">
        <v>59</v>
      </c>
      <c r="B14" s="392" t="s">
        <v>54</v>
      </c>
      <c r="C14" s="393">
        <v>1872</v>
      </c>
      <c r="D14" s="393">
        <v>2691</v>
      </c>
      <c r="E14" s="394">
        <v>-0.30434782608695654</v>
      </c>
      <c r="F14" s="393">
        <v>433</v>
      </c>
      <c r="G14" s="393">
        <v>505</v>
      </c>
      <c r="H14" s="394">
        <v>-0.14257425742574256</v>
      </c>
      <c r="I14" s="393">
        <v>1439</v>
      </c>
      <c r="J14" s="393">
        <v>2186</v>
      </c>
      <c r="K14" s="394">
        <v>-0.34172003659652334</v>
      </c>
      <c r="L14" s="395"/>
      <c r="M14" s="396">
        <v>0.34193256392849058</v>
      </c>
      <c r="N14" s="396">
        <v>0.36441139125702882</v>
      </c>
      <c r="O14" s="397">
        <v>-2.1999999999999997</v>
      </c>
      <c r="P14" s="393">
        <v>1511</v>
      </c>
      <c r="Q14" s="393">
        <v>2009</v>
      </c>
      <c r="R14" s="394">
        <v>-0.24788451966152314</v>
      </c>
      <c r="S14" s="393">
        <v>4419</v>
      </c>
      <c r="T14" s="393">
        <v>5513</v>
      </c>
      <c r="U14" s="394">
        <v>-0.19844005078904409</v>
      </c>
      <c r="V14" s="393">
        <v>3574</v>
      </c>
      <c r="W14" s="393">
        <v>5096</v>
      </c>
      <c r="X14" s="394">
        <v>-0.29866562009419151</v>
      </c>
      <c r="Y14" s="398">
        <v>1.9091880341880343</v>
      </c>
      <c r="Z14" s="399">
        <v>1.893719806763285</v>
      </c>
    </row>
    <row r="15" spans="1:26" ht="13.8">
      <c r="A15" s="1017"/>
      <c r="B15" s="392" t="s">
        <v>55</v>
      </c>
      <c r="C15" s="393">
        <v>7978</v>
      </c>
      <c r="D15" s="393">
        <v>9169</v>
      </c>
      <c r="E15" s="394">
        <v>-0.12989420874686444</v>
      </c>
      <c r="F15" s="393">
        <v>4368</v>
      </c>
      <c r="G15" s="393">
        <v>5770</v>
      </c>
      <c r="H15" s="394">
        <v>-0.24298093587521663</v>
      </c>
      <c r="I15" s="393">
        <v>3610</v>
      </c>
      <c r="J15" s="393">
        <v>3399</v>
      </c>
      <c r="K15" s="394">
        <v>6.2077081494557221E-2</v>
      </c>
      <c r="L15" s="395"/>
      <c r="M15" s="396">
        <v>0.54232999472851873</v>
      </c>
      <c r="N15" s="396">
        <v>0.64527116930118689</v>
      </c>
      <c r="O15" s="397">
        <v>-10.299999999999999</v>
      </c>
      <c r="P15" s="393">
        <v>10288</v>
      </c>
      <c r="Q15" s="393">
        <v>12124</v>
      </c>
      <c r="R15" s="394">
        <v>-0.15143516991092049</v>
      </c>
      <c r="S15" s="393">
        <v>18970</v>
      </c>
      <c r="T15" s="393">
        <v>18789</v>
      </c>
      <c r="U15" s="394">
        <v>9.6332960774921494E-3</v>
      </c>
      <c r="V15" s="393">
        <v>19733</v>
      </c>
      <c r="W15" s="393">
        <v>22926</v>
      </c>
      <c r="X15" s="394">
        <v>-0.1392741865131292</v>
      </c>
      <c r="Y15" s="398">
        <v>2.4734269240411129</v>
      </c>
      <c r="Z15" s="399">
        <v>2.5003817210164687</v>
      </c>
    </row>
    <row r="16" spans="1:26" ht="14.4" thickBot="1">
      <c r="A16" s="1009"/>
      <c r="B16" s="392" t="s">
        <v>56</v>
      </c>
      <c r="C16" s="393">
        <v>26081</v>
      </c>
      <c r="D16" s="393">
        <v>26839</v>
      </c>
      <c r="E16" s="394">
        <v>-2.8242482953910353E-2</v>
      </c>
      <c r="F16" s="393">
        <v>17084</v>
      </c>
      <c r="G16" s="393">
        <v>17246</v>
      </c>
      <c r="H16" s="394">
        <v>-9.3934825466774896E-3</v>
      </c>
      <c r="I16" s="393">
        <v>8997</v>
      </c>
      <c r="J16" s="393">
        <v>9593</v>
      </c>
      <c r="K16" s="394">
        <v>-6.21286354633587E-2</v>
      </c>
      <c r="L16" s="395"/>
      <c r="M16" s="396">
        <v>0.59517152278293062</v>
      </c>
      <c r="N16" s="396">
        <v>0.69038472143080343</v>
      </c>
      <c r="O16" s="397">
        <v>-9.5</v>
      </c>
      <c r="P16" s="393">
        <v>30865</v>
      </c>
      <c r="Q16" s="393">
        <v>37559</v>
      </c>
      <c r="R16" s="394">
        <v>-0.17822625735509465</v>
      </c>
      <c r="S16" s="393">
        <v>51859</v>
      </c>
      <c r="T16" s="393">
        <v>54403</v>
      </c>
      <c r="U16" s="394">
        <v>-4.6762127088579672E-2</v>
      </c>
      <c r="V16" s="393">
        <v>71571</v>
      </c>
      <c r="W16" s="393">
        <v>81467</v>
      </c>
      <c r="X16" s="394">
        <v>-0.12147249806670185</v>
      </c>
      <c r="Y16" s="398">
        <v>2.7441815881292895</v>
      </c>
      <c r="Z16" s="399">
        <v>3.0353962517232387</v>
      </c>
    </row>
    <row r="17" spans="1:26" ht="14.4" thickBot="1">
      <c r="A17" s="400" t="s">
        <v>57</v>
      </c>
      <c r="B17" s="401"/>
      <c r="C17" s="402">
        <v>35931</v>
      </c>
      <c r="D17" s="402">
        <v>38699</v>
      </c>
      <c r="E17" s="403">
        <v>-7.1526396030905187E-2</v>
      </c>
      <c r="F17" s="402">
        <v>21885</v>
      </c>
      <c r="G17" s="402">
        <v>23521</v>
      </c>
      <c r="H17" s="403">
        <v>-6.9554865864546581E-2</v>
      </c>
      <c r="I17" s="402">
        <v>14046</v>
      </c>
      <c r="J17" s="402">
        <v>15178</v>
      </c>
      <c r="K17" s="403">
        <v>-7.4581631308472784E-2</v>
      </c>
      <c r="L17" s="395"/>
      <c r="M17" s="404">
        <v>0.56697852434616203</v>
      </c>
      <c r="N17" s="404">
        <v>0.65678165300806812</v>
      </c>
      <c r="O17" s="405">
        <v>-9</v>
      </c>
      <c r="P17" s="402">
        <v>42664</v>
      </c>
      <c r="Q17" s="402">
        <v>51692</v>
      </c>
      <c r="R17" s="403">
        <v>-0.17464984910624468</v>
      </c>
      <c r="S17" s="402">
        <v>75248</v>
      </c>
      <c r="T17" s="402">
        <v>78705</v>
      </c>
      <c r="U17" s="403">
        <v>-4.392351184804015E-2</v>
      </c>
      <c r="V17" s="402">
        <v>94878</v>
      </c>
      <c r="W17" s="402">
        <v>109489</v>
      </c>
      <c r="X17" s="403">
        <v>-0.13344719560869128</v>
      </c>
      <c r="Y17" s="406">
        <v>2.6405610753945061</v>
      </c>
      <c r="Z17" s="407">
        <v>2.8292462337528104</v>
      </c>
    </row>
    <row r="18" spans="1:26" ht="13.8">
      <c r="A18" s="1008" t="s">
        <v>60</v>
      </c>
      <c r="B18" s="392" t="s">
        <v>54</v>
      </c>
      <c r="C18" s="393">
        <v>3594</v>
      </c>
      <c r="D18" s="393">
        <v>3727</v>
      </c>
      <c r="E18" s="394">
        <v>-3.568553796619265E-2</v>
      </c>
      <c r="F18" s="393">
        <v>979</v>
      </c>
      <c r="G18" s="393">
        <v>1356</v>
      </c>
      <c r="H18" s="394">
        <v>-0.278023598820059</v>
      </c>
      <c r="I18" s="393">
        <v>2615</v>
      </c>
      <c r="J18" s="393">
        <v>2371</v>
      </c>
      <c r="K18" s="394">
        <v>0.10291016448755799</v>
      </c>
      <c r="L18" s="395"/>
      <c r="M18" s="396">
        <v>0.37899255144552457</v>
      </c>
      <c r="N18" s="396">
        <v>0.40725652450668365</v>
      </c>
      <c r="O18" s="397">
        <v>-2.8000000000000003</v>
      </c>
      <c r="P18" s="393">
        <v>3002</v>
      </c>
      <c r="Q18" s="393">
        <v>3199</v>
      </c>
      <c r="R18" s="394">
        <v>-6.1581744295092215E-2</v>
      </c>
      <c r="S18" s="393">
        <v>7921</v>
      </c>
      <c r="T18" s="393">
        <v>7855</v>
      </c>
      <c r="U18" s="394">
        <v>8.4022915340547424E-3</v>
      </c>
      <c r="V18" s="393">
        <v>6231</v>
      </c>
      <c r="W18" s="393">
        <v>6207</v>
      </c>
      <c r="X18" s="394">
        <v>3.8666022232962784E-3</v>
      </c>
      <c r="Y18" s="398">
        <v>1.7337228714524207</v>
      </c>
      <c r="Z18" s="399">
        <v>1.665414542527502</v>
      </c>
    </row>
    <row r="19" spans="1:26" ht="14.4" thickBot="1">
      <c r="A19" s="1009"/>
      <c r="B19" s="392" t="s">
        <v>61</v>
      </c>
      <c r="C19" s="393">
        <v>7796</v>
      </c>
      <c r="D19" s="393">
        <v>8257</v>
      </c>
      <c r="E19" s="394">
        <v>-5.5831415768438898E-2</v>
      </c>
      <c r="F19" s="393">
        <v>4316</v>
      </c>
      <c r="G19" s="393">
        <v>4333</v>
      </c>
      <c r="H19" s="394">
        <v>-3.9233787214401107E-3</v>
      </c>
      <c r="I19" s="393">
        <v>3480</v>
      </c>
      <c r="J19" s="393">
        <v>3924</v>
      </c>
      <c r="K19" s="394">
        <v>-0.11314984709480122</v>
      </c>
      <c r="L19" s="395"/>
      <c r="M19" s="396">
        <v>0.5810071460473426</v>
      </c>
      <c r="N19" s="396">
        <v>0.52421849994665526</v>
      </c>
      <c r="O19" s="397">
        <v>5.7</v>
      </c>
      <c r="P19" s="393">
        <v>10407</v>
      </c>
      <c r="Q19" s="393">
        <v>9827</v>
      </c>
      <c r="R19" s="394">
        <v>5.9021064414368579E-2</v>
      </c>
      <c r="S19" s="393">
        <v>17912</v>
      </c>
      <c r="T19" s="393">
        <v>18746</v>
      </c>
      <c r="U19" s="394">
        <v>-4.448949109143284E-2</v>
      </c>
      <c r="V19" s="393">
        <v>18322</v>
      </c>
      <c r="W19" s="393">
        <v>17729</v>
      </c>
      <c r="X19" s="394">
        <v>3.3448023013142307E-2</v>
      </c>
      <c r="Y19" s="398">
        <v>2.3501795792714213</v>
      </c>
      <c r="Z19" s="399">
        <v>2.1471478745307011</v>
      </c>
    </row>
    <row r="20" spans="1:26" ht="14.4" thickBot="1">
      <c r="A20" s="400" t="s">
        <v>57</v>
      </c>
      <c r="B20" s="401"/>
      <c r="C20" s="402">
        <v>11390</v>
      </c>
      <c r="D20" s="402">
        <v>11984</v>
      </c>
      <c r="E20" s="403">
        <v>-4.9566088117489984E-2</v>
      </c>
      <c r="F20" s="402">
        <v>5295</v>
      </c>
      <c r="G20" s="402">
        <v>5689</v>
      </c>
      <c r="H20" s="403">
        <v>-6.9256459834768858E-2</v>
      </c>
      <c r="I20" s="402">
        <v>6095</v>
      </c>
      <c r="J20" s="402">
        <v>6295</v>
      </c>
      <c r="K20" s="403">
        <v>-3.1771247021445591E-2</v>
      </c>
      <c r="L20" s="395"/>
      <c r="M20" s="404">
        <v>0.51906476212596286</v>
      </c>
      <c r="N20" s="404">
        <v>0.48968083906620052</v>
      </c>
      <c r="O20" s="405">
        <v>2.9000000000000004</v>
      </c>
      <c r="P20" s="402">
        <v>13409</v>
      </c>
      <c r="Q20" s="402">
        <v>13026</v>
      </c>
      <c r="R20" s="403">
        <v>2.9402732995547368E-2</v>
      </c>
      <c r="S20" s="402">
        <v>25833</v>
      </c>
      <c r="T20" s="402">
        <v>26601</v>
      </c>
      <c r="U20" s="403">
        <v>-2.887109507161385E-2</v>
      </c>
      <c r="V20" s="402">
        <v>24553</v>
      </c>
      <c r="W20" s="402">
        <v>23936</v>
      </c>
      <c r="X20" s="403">
        <v>2.5777072192513368E-2</v>
      </c>
      <c r="Y20" s="406">
        <v>2.1556628621597893</v>
      </c>
      <c r="Z20" s="407">
        <v>1.9973297730307076</v>
      </c>
    </row>
    <row r="21" spans="1:26" ht="13.8">
      <c r="A21" s="1008" t="s">
        <v>62</v>
      </c>
      <c r="B21" s="392" t="s">
        <v>54</v>
      </c>
      <c r="C21" s="393">
        <v>2134</v>
      </c>
      <c r="D21" s="393">
        <v>2275</v>
      </c>
      <c r="E21" s="394">
        <v>-6.1978021978021977E-2</v>
      </c>
      <c r="F21" s="393">
        <v>834</v>
      </c>
      <c r="G21" s="393">
        <v>993</v>
      </c>
      <c r="H21" s="394">
        <v>-0.16012084592145015</v>
      </c>
      <c r="I21" s="393">
        <v>1300</v>
      </c>
      <c r="J21" s="393">
        <v>1282</v>
      </c>
      <c r="K21" s="394">
        <v>1.4040561622464899E-2</v>
      </c>
      <c r="L21" s="395"/>
      <c r="M21" s="396">
        <v>0.53490227363382525</v>
      </c>
      <c r="N21" s="396">
        <v>0.57867707477403452</v>
      </c>
      <c r="O21" s="397">
        <v>-4.3999999999999995</v>
      </c>
      <c r="P21" s="393">
        <v>2682</v>
      </c>
      <c r="Q21" s="393">
        <v>2817</v>
      </c>
      <c r="R21" s="394">
        <v>-4.7923322683706068E-2</v>
      </c>
      <c r="S21" s="393">
        <v>5014</v>
      </c>
      <c r="T21" s="393">
        <v>4868</v>
      </c>
      <c r="U21" s="394">
        <v>2.9991783073130648E-2</v>
      </c>
      <c r="V21" s="393">
        <v>4821</v>
      </c>
      <c r="W21" s="393">
        <v>5212</v>
      </c>
      <c r="X21" s="394">
        <v>-7.5019186492709139E-2</v>
      </c>
      <c r="Y21" s="398">
        <v>2.2591377694470478</v>
      </c>
      <c r="Z21" s="399">
        <v>2.2909890109890112</v>
      </c>
    </row>
    <row r="22" spans="1:26" ht="14.4" thickBot="1">
      <c r="A22" s="1009"/>
      <c r="B22" s="392" t="s">
        <v>55</v>
      </c>
      <c r="C22" s="393">
        <v>10287</v>
      </c>
      <c r="D22" s="393">
        <v>10256</v>
      </c>
      <c r="E22" s="394">
        <v>3.0226209048361936E-3</v>
      </c>
      <c r="F22" s="393">
        <v>6187</v>
      </c>
      <c r="G22" s="393">
        <v>4305</v>
      </c>
      <c r="H22" s="394">
        <v>0.43716608594657375</v>
      </c>
      <c r="I22" s="393">
        <v>4100</v>
      </c>
      <c r="J22" s="393">
        <v>5951</v>
      </c>
      <c r="K22" s="394">
        <v>-0.31104016131742562</v>
      </c>
      <c r="L22" s="395"/>
      <c r="M22" s="396">
        <v>0.71862085252095875</v>
      </c>
      <c r="N22" s="396">
        <v>0.71706482478930356</v>
      </c>
      <c r="O22" s="397">
        <v>0.2</v>
      </c>
      <c r="P22" s="393">
        <v>12172</v>
      </c>
      <c r="Q22" s="393">
        <v>11316</v>
      </c>
      <c r="R22" s="394">
        <v>7.5645104277129727E-2</v>
      </c>
      <c r="S22" s="393">
        <v>16938</v>
      </c>
      <c r="T22" s="393">
        <v>15781</v>
      </c>
      <c r="U22" s="394">
        <v>7.3316012926937457E-2</v>
      </c>
      <c r="V22" s="393">
        <v>27843</v>
      </c>
      <c r="W22" s="393">
        <v>27076</v>
      </c>
      <c r="X22" s="394">
        <v>2.8327670261486186E-2</v>
      </c>
      <c r="Y22" s="398">
        <v>2.7066200058326042</v>
      </c>
      <c r="Z22" s="399">
        <v>2.6400156006240252</v>
      </c>
    </row>
    <row r="23" spans="1:26" ht="14.4" thickBot="1">
      <c r="A23" s="400" t="s">
        <v>57</v>
      </c>
      <c r="B23" s="401"/>
      <c r="C23" s="402">
        <v>12421</v>
      </c>
      <c r="D23" s="402">
        <v>12531</v>
      </c>
      <c r="E23" s="403">
        <v>-8.7782299896257288E-3</v>
      </c>
      <c r="F23" s="402">
        <v>7021</v>
      </c>
      <c r="G23" s="402">
        <v>5298</v>
      </c>
      <c r="H23" s="403">
        <v>0.32521706304265763</v>
      </c>
      <c r="I23" s="402">
        <v>5400</v>
      </c>
      <c r="J23" s="402">
        <v>7233</v>
      </c>
      <c r="K23" s="403">
        <v>-0.25342181667357944</v>
      </c>
      <c r="L23" s="408"/>
      <c r="M23" s="404">
        <v>0.67665816326530615</v>
      </c>
      <c r="N23" s="404">
        <v>0.68443992445154733</v>
      </c>
      <c r="O23" s="405">
        <v>-0.8</v>
      </c>
      <c r="P23" s="402">
        <v>14854</v>
      </c>
      <c r="Q23" s="402">
        <v>14133</v>
      </c>
      <c r="R23" s="403">
        <v>5.1015354135710747E-2</v>
      </c>
      <c r="S23" s="402">
        <v>21952</v>
      </c>
      <c r="T23" s="402">
        <v>20649</v>
      </c>
      <c r="U23" s="403">
        <v>6.3102329410625213E-2</v>
      </c>
      <c r="V23" s="402">
        <v>32664</v>
      </c>
      <c r="W23" s="402">
        <v>32288</v>
      </c>
      <c r="X23" s="403">
        <v>1.1645193260654113E-2</v>
      </c>
      <c r="Y23" s="406">
        <v>2.6297399565252397</v>
      </c>
      <c r="Z23" s="407">
        <v>2.5766499082275955</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1018" t="s">
        <v>63</v>
      </c>
      <c r="B25" s="1019"/>
      <c r="C25" s="418">
        <v>208997</v>
      </c>
      <c r="D25" s="418">
        <v>225803</v>
      </c>
      <c r="E25" s="419">
        <v>-7.4427709109267812E-2</v>
      </c>
      <c r="F25" s="418">
        <v>138262</v>
      </c>
      <c r="G25" s="418">
        <v>148941</v>
      </c>
      <c r="H25" s="419">
        <v>-7.1699532029461333E-2</v>
      </c>
      <c r="I25" s="418">
        <v>70735</v>
      </c>
      <c r="J25" s="418">
        <v>76862</v>
      </c>
      <c r="K25" s="419">
        <v>-7.9714293148760121E-2</v>
      </c>
      <c r="L25" s="420"/>
      <c r="M25" s="421">
        <v>0.64928027499940322</v>
      </c>
      <c r="N25" s="421">
        <v>0.71780061581997356</v>
      </c>
      <c r="O25" s="422">
        <v>-6.9</v>
      </c>
      <c r="P25" s="418">
        <v>271990</v>
      </c>
      <c r="Q25" s="418">
        <v>302357</v>
      </c>
      <c r="R25" s="419">
        <v>-0.10043425487089765</v>
      </c>
      <c r="S25" s="418">
        <v>418910</v>
      </c>
      <c r="T25" s="418">
        <v>421227</v>
      </c>
      <c r="U25" s="419">
        <v>-5.5005970652403577E-3</v>
      </c>
      <c r="V25" s="418">
        <v>519413</v>
      </c>
      <c r="W25" s="418">
        <v>577299</v>
      </c>
      <c r="X25" s="419">
        <v>-0.10027039714255524</v>
      </c>
      <c r="Y25" s="423">
        <v>2.4852653387369195</v>
      </c>
      <c r="Z25" s="424">
        <v>2.5566489373480423</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20" t="s">
        <v>64</v>
      </c>
      <c r="B27" s="1021"/>
      <c r="C27" s="428">
        <v>10068</v>
      </c>
      <c r="D27" s="428">
        <v>10187</v>
      </c>
      <c r="E27" s="429">
        <v>-1.1681554922941003E-2</v>
      </c>
      <c r="F27" s="428">
        <v>1794</v>
      </c>
      <c r="G27" s="428">
        <v>2109</v>
      </c>
      <c r="H27" s="429">
        <v>-0.14935988620199148</v>
      </c>
      <c r="I27" s="428">
        <v>8274</v>
      </c>
      <c r="J27" s="428">
        <v>8078</v>
      </c>
      <c r="K27" s="429">
        <v>2.4263431542461005E-2</v>
      </c>
      <c r="L27" s="430"/>
      <c r="M27" s="431">
        <v>0.39923683541083693</v>
      </c>
      <c r="N27" s="431">
        <v>0.41379310344827586</v>
      </c>
      <c r="O27" s="432">
        <v>-1.5</v>
      </c>
      <c r="P27" s="428">
        <v>7847</v>
      </c>
      <c r="Q27" s="428">
        <v>7908</v>
      </c>
      <c r="R27" s="429">
        <v>-7.7137076378351035E-3</v>
      </c>
      <c r="S27" s="428">
        <v>19655</v>
      </c>
      <c r="T27" s="428">
        <v>19111</v>
      </c>
      <c r="U27" s="429">
        <v>2.846528177489404E-2</v>
      </c>
      <c r="V27" s="428">
        <v>19564</v>
      </c>
      <c r="W27" s="428">
        <v>19871</v>
      </c>
      <c r="X27" s="429">
        <v>-1.5449650244074279E-2</v>
      </c>
      <c r="Y27" s="433">
        <v>1.943186332936035</v>
      </c>
      <c r="Z27" s="434">
        <v>1.9506233434769804</v>
      </c>
    </row>
    <row r="28" spans="1:26">
      <c r="O28" s="435"/>
    </row>
    <row r="30" spans="1:26" ht="23.4" thickBot="1">
      <c r="A30" s="1022" t="s">
        <v>65</v>
      </c>
      <c r="B30" s="1022"/>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2"/>
    </row>
    <row r="31" spans="1:26" ht="13.8">
      <c r="A31" s="379"/>
      <c r="B31" s="380"/>
      <c r="C31" s="1013" t="s">
        <v>40</v>
      </c>
      <c r="D31" s="1013"/>
      <c r="E31" s="381" t="s">
        <v>41</v>
      </c>
      <c r="F31" s="1013" t="s">
        <v>42</v>
      </c>
      <c r="G31" s="1013"/>
      <c r="H31" s="381" t="s">
        <v>41</v>
      </c>
      <c r="I31" s="1013" t="s">
        <v>43</v>
      </c>
      <c r="J31" s="1013"/>
      <c r="K31" s="382" t="s">
        <v>41</v>
      </c>
      <c r="L31" s="383"/>
      <c r="M31" s="1014" t="s">
        <v>44</v>
      </c>
      <c r="N31" s="1014"/>
      <c r="O31" s="381" t="s">
        <v>45</v>
      </c>
      <c r="P31" s="1013" t="s">
        <v>46</v>
      </c>
      <c r="Q31" s="1013"/>
      <c r="R31" s="381" t="s">
        <v>41</v>
      </c>
      <c r="S31" s="1013" t="s">
        <v>47</v>
      </c>
      <c r="T31" s="1013"/>
      <c r="U31" s="381" t="s">
        <v>41</v>
      </c>
      <c r="V31" s="1013" t="s">
        <v>48</v>
      </c>
      <c r="W31" s="1013"/>
      <c r="X31" s="381" t="s">
        <v>41</v>
      </c>
      <c r="Y31" s="1015" t="s">
        <v>49</v>
      </c>
      <c r="Z31" s="1016"/>
    </row>
    <row r="32" spans="1:26" ht="28.5" customHeight="1" thickBot="1">
      <c r="A32" s="1023" t="s">
        <v>51</v>
      </c>
      <c r="B32" s="1024"/>
      <c r="C32" s="386">
        <v>2016</v>
      </c>
      <c r="D32" s="386">
        <v>2015</v>
      </c>
      <c r="E32" s="387" t="s">
        <v>52</v>
      </c>
      <c r="F32" s="386">
        <v>2016</v>
      </c>
      <c r="G32" s="386">
        <v>2015</v>
      </c>
      <c r="H32" s="387" t="s">
        <v>52</v>
      </c>
      <c r="I32" s="386">
        <v>2016</v>
      </c>
      <c r="J32" s="386">
        <v>2015</v>
      </c>
      <c r="K32" s="387" t="s">
        <v>52</v>
      </c>
      <c r="L32" s="388"/>
      <c r="M32" s="386">
        <v>2016</v>
      </c>
      <c r="N32" s="386">
        <v>2015</v>
      </c>
      <c r="O32" s="387" t="s">
        <v>52</v>
      </c>
      <c r="P32" s="386">
        <v>2016</v>
      </c>
      <c r="Q32" s="386">
        <v>2015</v>
      </c>
      <c r="R32" s="387" t="s">
        <v>52</v>
      </c>
      <c r="S32" s="386">
        <v>2016</v>
      </c>
      <c r="T32" s="386">
        <v>2015</v>
      </c>
      <c r="U32" s="387" t="s">
        <v>52</v>
      </c>
      <c r="V32" s="386">
        <v>2016</v>
      </c>
      <c r="W32" s="386">
        <v>2015</v>
      </c>
      <c r="X32" s="387" t="s">
        <v>52</v>
      </c>
      <c r="Y32" s="386">
        <v>2016</v>
      </c>
      <c r="Z32" s="391">
        <v>2015</v>
      </c>
    </row>
    <row r="33" spans="1:26" ht="13.8">
      <c r="A33" s="1025" t="s">
        <v>54</v>
      </c>
      <c r="B33" s="1026"/>
      <c r="C33" s="393">
        <f>C7+C11+C14+C18+C21</f>
        <v>31526</v>
      </c>
      <c r="D33" s="393">
        <f>D7+D11+D14+D18+D21</f>
        <v>36280</v>
      </c>
      <c r="E33" s="394">
        <f>(C33-D33)/D33</f>
        <v>-0.13103638368246967</v>
      </c>
      <c r="F33" s="393">
        <f>F7+F11+F14+F18+F21</f>
        <v>12648</v>
      </c>
      <c r="G33" s="393">
        <f>G7+G11+G14+G18+G21</f>
        <v>16553</v>
      </c>
      <c r="H33" s="394">
        <f>(F33-G33)/G33</f>
        <v>-0.2359088986890594</v>
      </c>
      <c r="I33" s="393">
        <f>I7+I11+I14+I18+I21</f>
        <v>18878</v>
      </c>
      <c r="J33" s="393">
        <f>J7+J11+J14+J18+J21</f>
        <v>19727</v>
      </c>
      <c r="K33" s="394">
        <f>(I33-J33)/J33</f>
        <v>-4.3037461347391899E-2</v>
      </c>
      <c r="L33" s="436"/>
      <c r="M33" s="396">
        <f t="shared" ref="M33:N35" si="0">P33/S33</f>
        <v>0.4377700644612878</v>
      </c>
      <c r="N33" s="396">
        <f t="shared" si="0"/>
        <v>0.50467147845047677</v>
      </c>
      <c r="O33" s="397">
        <f>ROUND(+M33-N33,3)*100</f>
        <v>-6.7</v>
      </c>
      <c r="P33" s="393">
        <f>P7+P11+P14+P18+P21</f>
        <v>30900</v>
      </c>
      <c r="Q33" s="393">
        <f>Q7+Q11+Q14+Q18+Q21</f>
        <v>36569</v>
      </c>
      <c r="R33" s="394">
        <f>(P33-Q33)/Q33</f>
        <v>-0.15502201318056277</v>
      </c>
      <c r="S33" s="393">
        <f>S7+S11+S14+S18+S21</f>
        <v>70585</v>
      </c>
      <c r="T33" s="393">
        <f>T7+T11+T14+T18+T21</f>
        <v>72461</v>
      </c>
      <c r="U33" s="394">
        <f>(S33-T33)/T33</f>
        <v>-2.5889788989939416E-2</v>
      </c>
      <c r="V33" s="393">
        <f>V7+V11+V14+V18+V21</f>
        <v>64343</v>
      </c>
      <c r="W33" s="393">
        <f>W7+W11+W14+W18+W21</f>
        <v>75426</v>
      </c>
      <c r="X33" s="394">
        <f>(V33-W33)/W33</f>
        <v>-0.14693872139580516</v>
      </c>
      <c r="Y33" s="437">
        <f t="shared" ref="Y33:Z35" si="1">V33/C33</f>
        <v>2.0409503267144578</v>
      </c>
      <c r="Z33" s="438">
        <f t="shared" si="1"/>
        <v>2.078996692392503</v>
      </c>
    </row>
    <row r="34" spans="1:26" ht="13.8">
      <c r="A34" s="1027" t="s">
        <v>55</v>
      </c>
      <c r="B34" s="1028"/>
      <c r="C34" s="439">
        <f>C8+C12+C19+C15+C22</f>
        <v>63969</v>
      </c>
      <c r="D34" s="439">
        <f>D8+D12+D19+D15+D22</f>
        <v>65839</v>
      </c>
      <c r="E34" s="440">
        <f>(C34-D34)/D34</f>
        <v>-2.8402618508786587E-2</v>
      </c>
      <c r="F34" s="439">
        <f>F8+F12+F19+F15+F22</f>
        <v>36149</v>
      </c>
      <c r="G34" s="439">
        <f>G8+G12+G19+G15+G22</f>
        <v>35739</v>
      </c>
      <c r="H34" s="440">
        <f>(F34-G34)/G34</f>
        <v>1.1472061333557179E-2</v>
      </c>
      <c r="I34" s="439">
        <f>I8+I12+I19+I15+I22</f>
        <v>27820</v>
      </c>
      <c r="J34" s="439">
        <f>J8+J12+J19+J15+J22</f>
        <v>30100</v>
      </c>
      <c r="K34" s="440">
        <f>(I34-J34)/J34</f>
        <v>-7.5747508305647845E-2</v>
      </c>
      <c r="L34" s="436"/>
      <c r="M34" s="441">
        <f t="shared" si="0"/>
        <v>0.64684578949574545</v>
      </c>
      <c r="N34" s="442">
        <f t="shared" si="0"/>
        <v>0.68607279523004361</v>
      </c>
      <c r="O34" s="443">
        <f>ROUND(+M34-N34,3)*100</f>
        <v>-3.9</v>
      </c>
      <c r="P34" s="439">
        <f>P8+P12+P19+P15+P22</f>
        <v>77159</v>
      </c>
      <c r="Q34" s="439">
        <f>Q8+Q12+Q19+Q15+Q22</f>
        <v>77094</v>
      </c>
      <c r="R34" s="440">
        <f>(P34-Q34)/Q34</f>
        <v>8.4312657275533766E-4</v>
      </c>
      <c r="S34" s="439">
        <f>S8+S12+S19+S15+S22</f>
        <v>119285</v>
      </c>
      <c r="T34" s="439">
        <f>T8+T12+T19+T15+T22</f>
        <v>112370</v>
      </c>
      <c r="U34" s="440">
        <f>(S34-T34)/T34</f>
        <v>6.1537776986740234E-2</v>
      </c>
      <c r="V34" s="439">
        <f>V8+V12+V19+V15+V22</f>
        <v>152213</v>
      </c>
      <c r="W34" s="439">
        <f>W8+W12+W19+W15+W22</f>
        <v>151890</v>
      </c>
      <c r="X34" s="440">
        <f>(V34-W34)/W34</f>
        <v>2.1265389426558695E-3</v>
      </c>
      <c r="Y34" s="444">
        <f t="shared" si="1"/>
        <v>2.3794806859572604</v>
      </c>
      <c r="Z34" s="445">
        <f t="shared" si="1"/>
        <v>2.3069912969516548</v>
      </c>
    </row>
    <row r="35" spans="1:26" ht="14.4" thickBot="1">
      <c r="A35" s="1029" t="s">
        <v>56</v>
      </c>
      <c r="B35" s="1030"/>
      <c r="C35" s="446">
        <f>C9+C16</f>
        <v>113502</v>
      </c>
      <c r="D35" s="447">
        <f>D9+D16</f>
        <v>123684</v>
      </c>
      <c r="E35" s="448">
        <f>(C35-D35)/D35</f>
        <v>-8.232269331522267E-2</v>
      </c>
      <c r="F35" s="449">
        <f>F9+F16</f>
        <v>89465</v>
      </c>
      <c r="G35" s="447">
        <f>G9+G16</f>
        <v>96649</v>
      </c>
      <c r="H35" s="448">
        <f>(F35-G35)/G35</f>
        <v>-7.4330825978540904E-2</v>
      </c>
      <c r="I35" s="449">
        <f>I9+I16</f>
        <v>24037</v>
      </c>
      <c r="J35" s="447">
        <f>J9+J16</f>
        <v>27035</v>
      </c>
      <c r="K35" s="450">
        <f>(I35-J35)/J35</f>
        <v>-0.11089328648048825</v>
      </c>
      <c r="L35" s="451"/>
      <c r="M35" s="452">
        <f t="shared" si="0"/>
        <v>0.71573087670275937</v>
      </c>
      <c r="N35" s="453">
        <f t="shared" si="0"/>
        <v>0.79821147565948658</v>
      </c>
      <c r="O35" s="454">
        <f>ROUND(+M35-N35,3)*100</f>
        <v>-8.2000000000000011</v>
      </c>
      <c r="P35" s="449">
        <f>P9+P16</f>
        <v>163931</v>
      </c>
      <c r="Q35" s="447">
        <f>Q9+Q16</f>
        <v>188694</v>
      </c>
      <c r="R35" s="448">
        <f>(P35-Q35)/Q35</f>
        <v>-0.1312336375295452</v>
      </c>
      <c r="S35" s="449">
        <f>S9+S16</f>
        <v>229040</v>
      </c>
      <c r="T35" s="447">
        <f>T9+T16</f>
        <v>236396</v>
      </c>
      <c r="U35" s="448">
        <f>(S35-T35)/T35</f>
        <v>-3.1117277788118243E-2</v>
      </c>
      <c r="V35" s="449">
        <f>V9+V16</f>
        <v>302857</v>
      </c>
      <c r="W35" s="447">
        <f>W9+W16</f>
        <v>349983</v>
      </c>
      <c r="X35" s="450">
        <f>(V35-W35)/W35</f>
        <v>-0.13465225453807755</v>
      </c>
      <c r="Y35" s="455">
        <f t="shared" si="1"/>
        <v>2.6682965938926184</v>
      </c>
      <c r="Z35" s="456">
        <f t="shared" si="1"/>
        <v>2.8296546036674104</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1018" t="s">
        <v>63</v>
      </c>
      <c r="B37" s="1019"/>
      <c r="C37" s="418">
        <f>SUM(C33:C35)</f>
        <v>208997</v>
      </c>
      <c r="D37" s="418">
        <f>SUM(D33:D35)</f>
        <v>225803</v>
      </c>
      <c r="E37" s="419">
        <f>(C37-D37)/D37</f>
        <v>-7.4427709109267812E-2</v>
      </c>
      <c r="F37" s="418">
        <f>SUM(F33:F35)</f>
        <v>138262</v>
      </c>
      <c r="G37" s="418">
        <f>SUM(G33:G35)</f>
        <v>148941</v>
      </c>
      <c r="H37" s="419">
        <f>(F37-G37)/G37</f>
        <v>-7.1699532029461333E-2</v>
      </c>
      <c r="I37" s="418">
        <f>SUM(I33:I35)</f>
        <v>70735</v>
      </c>
      <c r="J37" s="418">
        <f>SUM(J33:J35)</f>
        <v>76862</v>
      </c>
      <c r="K37" s="419">
        <f>(I37-J37)/J37</f>
        <v>-7.9714293148760121E-2</v>
      </c>
      <c r="L37" s="461"/>
      <c r="M37" s="421">
        <f>P37/S37</f>
        <v>0.64928027499940322</v>
      </c>
      <c r="N37" s="421">
        <f>Q37/T37</f>
        <v>0.71780061581997356</v>
      </c>
      <c r="O37" s="422">
        <f>ROUND(+M37-N37,3)*100</f>
        <v>-6.9</v>
      </c>
      <c r="P37" s="418">
        <f>SUM(P33:P35)</f>
        <v>271990</v>
      </c>
      <c r="Q37" s="418">
        <f>SUM(Q33:Q35)</f>
        <v>302357</v>
      </c>
      <c r="R37" s="419">
        <f>(P37-Q37)/Q37</f>
        <v>-0.10043425487089765</v>
      </c>
      <c r="S37" s="418">
        <f>SUM(S33:S35)</f>
        <v>418910</v>
      </c>
      <c r="T37" s="418">
        <f>SUM(T33:T35)</f>
        <v>421227</v>
      </c>
      <c r="U37" s="419">
        <f>(S37-T37)/T37</f>
        <v>-5.5005970652403577E-3</v>
      </c>
      <c r="V37" s="418">
        <f>SUM(V33:V35)</f>
        <v>519413</v>
      </c>
      <c r="W37" s="418">
        <f>SUM(W33:W35)</f>
        <v>577299</v>
      </c>
      <c r="X37" s="419">
        <f>(V37-W37)/W37</f>
        <v>-0.10027039714255524</v>
      </c>
      <c r="Y37" s="462">
        <f>V37/C37</f>
        <v>2.4852653387369195</v>
      </c>
      <c r="Z37" s="463">
        <f>W37/D37</f>
        <v>2.5566489373480423</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22" t="s">
        <v>66</v>
      </c>
      <c r="B40" s="1022"/>
      <c r="C40" s="1022"/>
      <c r="D40" s="1022"/>
      <c r="E40" s="1022"/>
      <c r="F40" s="1022"/>
      <c r="G40" s="1022"/>
      <c r="H40" s="1022"/>
      <c r="I40" s="1022"/>
      <c r="J40" s="1022"/>
      <c r="K40" s="1022"/>
      <c r="L40" s="1022"/>
      <c r="M40" s="1022"/>
      <c r="N40" s="1022"/>
      <c r="O40" s="1022"/>
      <c r="P40" s="1022"/>
      <c r="Q40" s="1022"/>
      <c r="R40" s="1022"/>
      <c r="S40" s="1022"/>
      <c r="T40" s="1022"/>
      <c r="U40" s="1022"/>
      <c r="V40" s="1022"/>
      <c r="W40" s="1022"/>
      <c r="X40" s="1022"/>
      <c r="Y40" s="1022"/>
      <c r="Z40" s="1022"/>
    </row>
    <row r="41" spans="1:26" ht="13.8">
      <c r="A41" s="379"/>
      <c r="B41" s="380"/>
      <c r="C41" s="1013" t="s">
        <v>40</v>
      </c>
      <c r="D41" s="1013"/>
      <c r="E41" s="381" t="s">
        <v>41</v>
      </c>
      <c r="F41" s="1013" t="s">
        <v>42</v>
      </c>
      <c r="G41" s="1013"/>
      <c r="H41" s="381" t="s">
        <v>41</v>
      </c>
      <c r="I41" s="1013" t="s">
        <v>43</v>
      </c>
      <c r="J41" s="1013"/>
      <c r="K41" s="382" t="s">
        <v>41</v>
      </c>
      <c r="L41" s="383"/>
      <c r="M41" s="1014" t="s">
        <v>44</v>
      </c>
      <c r="N41" s="1014"/>
      <c r="O41" s="381" t="s">
        <v>45</v>
      </c>
      <c r="P41" s="1013" t="s">
        <v>46</v>
      </c>
      <c r="Q41" s="1013"/>
      <c r="R41" s="381" t="s">
        <v>41</v>
      </c>
      <c r="S41" s="1013" t="s">
        <v>47</v>
      </c>
      <c r="T41" s="1013"/>
      <c r="U41" s="381" t="s">
        <v>41</v>
      </c>
      <c r="V41" s="1013" t="s">
        <v>48</v>
      </c>
      <c r="W41" s="1013"/>
      <c r="X41" s="381" t="s">
        <v>41</v>
      </c>
      <c r="Y41" s="1015" t="s">
        <v>49</v>
      </c>
      <c r="Z41" s="1016"/>
    </row>
    <row r="42" spans="1:26" ht="14.4" thickBot="1">
      <c r="A42" s="1031" t="s">
        <v>50</v>
      </c>
      <c r="B42" s="1032"/>
      <c r="C42" s="386">
        <v>2016</v>
      </c>
      <c r="D42" s="386">
        <v>2015</v>
      </c>
      <c r="E42" s="387" t="s">
        <v>52</v>
      </c>
      <c r="F42" s="386">
        <v>2016</v>
      </c>
      <c r="G42" s="386">
        <v>2015</v>
      </c>
      <c r="H42" s="387" t="s">
        <v>52</v>
      </c>
      <c r="I42" s="386">
        <v>2016</v>
      </c>
      <c r="J42" s="386">
        <v>2015</v>
      </c>
      <c r="K42" s="387" t="s">
        <v>52</v>
      </c>
      <c r="L42" s="388"/>
      <c r="M42" s="386">
        <v>2016</v>
      </c>
      <c r="N42" s="386">
        <v>2015</v>
      </c>
      <c r="O42" s="387" t="s">
        <v>52</v>
      </c>
      <c r="P42" s="386">
        <v>2016</v>
      </c>
      <c r="Q42" s="386">
        <v>2015</v>
      </c>
      <c r="R42" s="387" t="s">
        <v>52</v>
      </c>
      <c r="S42" s="386">
        <v>2016</v>
      </c>
      <c r="T42" s="386">
        <v>2015</v>
      </c>
      <c r="U42" s="387" t="s">
        <v>52</v>
      </c>
      <c r="V42" s="386">
        <v>2016</v>
      </c>
      <c r="W42" s="386">
        <v>2015</v>
      </c>
      <c r="X42" s="387" t="s">
        <v>52</v>
      </c>
      <c r="Y42" s="386">
        <v>2016</v>
      </c>
      <c r="Z42" s="391">
        <v>2015</v>
      </c>
    </row>
    <row r="43" spans="1:26" s="471" customFormat="1" ht="13.8">
      <c r="A43" s="1033" t="s">
        <v>53</v>
      </c>
      <c r="B43" s="1034"/>
      <c r="C43" s="411">
        <f>C10</f>
        <v>121122</v>
      </c>
      <c r="D43" s="468">
        <f>D10</f>
        <v>132708</v>
      </c>
      <c r="E43" s="457">
        <f>(C43-D43)/D43</f>
        <v>-8.7304457907586577E-2</v>
      </c>
      <c r="F43" s="411">
        <f>F10</f>
        <v>97781</v>
      </c>
      <c r="G43" s="468">
        <f>G10</f>
        <v>107922</v>
      </c>
      <c r="H43" s="457">
        <f>(F43-G43)/G43</f>
        <v>-9.3966012490502404E-2</v>
      </c>
      <c r="I43" s="411">
        <f>I10</f>
        <v>23341</v>
      </c>
      <c r="J43" s="468">
        <f>J10</f>
        <v>24786</v>
      </c>
      <c r="K43" s="457">
        <f>(I43-J43)/J43</f>
        <v>-5.8299039780521263E-2</v>
      </c>
      <c r="L43" s="436"/>
      <c r="M43" s="414">
        <f t="shared" ref="M43:N47" si="2">P43/S43</f>
        <v>0.73012820512820509</v>
      </c>
      <c r="N43" s="469">
        <f t="shared" si="2"/>
        <v>0.81413663616937404</v>
      </c>
      <c r="O43" s="459">
        <f>ROUND(+M43-N43,3)*100</f>
        <v>-8.4</v>
      </c>
      <c r="P43" s="411">
        <f>P10</f>
        <v>175406</v>
      </c>
      <c r="Q43" s="468">
        <f>Q10</f>
        <v>196211</v>
      </c>
      <c r="R43" s="457">
        <f>(P43-Q43)/Q43</f>
        <v>-0.10603381054069344</v>
      </c>
      <c r="S43" s="411">
        <f>S10</f>
        <v>240240</v>
      </c>
      <c r="T43" s="468">
        <f>T10</f>
        <v>241005</v>
      </c>
      <c r="U43" s="457">
        <f>(S43-T43)/T43</f>
        <v>-3.1742080039833197E-3</v>
      </c>
      <c r="V43" s="411">
        <f>V10</f>
        <v>308286</v>
      </c>
      <c r="W43" s="468">
        <f>W10</f>
        <v>349160</v>
      </c>
      <c r="X43" s="457">
        <f>(V43-W43)/W43</f>
        <v>-0.11706381028754725</v>
      </c>
      <c r="Y43" s="460">
        <f t="shared" ref="Y43:Z47" si="3">V43/C43</f>
        <v>2.5452518947837719</v>
      </c>
      <c r="Z43" s="470">
        <f t="shared" si="3"/>
        <v>2.6310395756096092</v>
      </c>
    </row>
    <row r="44" spans="1:26" s="471" customFormat="1" ht="13.8">
      <c r="A44" s="1035" t="s">
        <v>58</v>
      </c>
      <c r="B44" s="1036"/>
      <c r="C44" s="472">
        <f>C13</f>
        <v>28133</v>
      </c>
      <c r="D44" s="473">
        <f>D13</f>
        <v>29881</v>
      </c>
      <c r="E44" s="474">
        <f>(C44-D44)/D44</f>
        <v>-5.8498711555838155E-2</v>
      </c>
      <c r="F44" s="472">
        <f>F13</f>
        <v>6280</v>
      </c>
      <c r="G44" s="473">
        <f>G13</f>
        <v>6511</v>
      </c>
      <c r="H44" s="474">
        <f>(F44-G44)/G44</f>
        <v>-3.5478421133466442E-2</v>
      </c>
      <c r="I44" s="472">
        <f>I13</f>
        <v>21853</v>
      </c>
      <c r="J44" s="473">
        <f>J13</f>
        <v>23370</v>
      </c>
      <c r="K44" s="474">
        <f>(I44-J44)/J44</f>
        <v>-6.491228070175438E-2</v>
      </c>
      <c r="L44" s="436"/>
      <c r="M44" s="475">
        <f t="shared" si="2"/>
        <v>0.4611499541671909</v>
      </c>
      <c r="N44" s="476">
        <f t="shared" si="2"/>
        <v>0.50297602594578661</v>
      </c>
      <c r="O44" s="477">
        <f>ROUND(+M44-N44,3)*100</f>
        <v>-4.2</v>
      </c>
      <c r="P44" s="472">
        <f>P13</f>
        <v>25657</v>
      </c>
      <c r="Q44" s="473">
        <f>Q13</f>
        <v>27295</v>
      </c>
      <c r="R44" s="474">
        <f>(P44-Q44)/Q44</f>
        <v>-6.0010991023997068E-2</v>
      </c>
      <c r="S44" s="472">
        <f>S13</f>
        <v>55637</v>
      </c>
      <c r="T44" s="473">
        <f>T13</f>
        <v>54267</v>
      </c>
      <c r="U44" s="474">
        <f>(S44-T44)/T44</f>
        <v>2.5245545174783939E-2</v>
      </c>
      <c r="V44" s="472">
        <f>V13</f>
        <v>59032</v>
      </c>
      <c r="W44" s="473">
        <f>W13</f>
        <v>62426</v>
      </c>
      <c r="X44" s="474">
        <f>(V44-W44)/W44</f>
        <v>-5.4368372152628713E-2</v>
      </c>
      <c r="Y44" s="478">
        <f t="shared" si="3"/>
        <v>2.0983187004585364</v>
      </c>
      <c r="Z44" s="479">
        <f t="shared" si="3"/>
        <v>2.0891536427830393</v>
      </c>
    </row>
    <row r="45" spans="1:26" s="471" customFormat="1" ht="13.8">
      <c r="A45" s="1035" t="s">
        <v>59</v>
      </c>
      <c r="B45" s="1036"/>
      <c r="C45" s="472">
        <f>C17</f>
        <v>35931</v>
      </c>
      <c r="D45" s="473">
        <f>D17</f>
        <v>38699</v>
      </c>
      <c r="E45" s="474">
        <f>(C45-D45)/D45</f>
        <v>-7.1526396030905187E-2</v>
      </c>
      <c r="F45" s="472">
        <f>F17</f>
        <v>21885</v>
      </c>
      <c r="G45" s="473">
        <f>G17</f>
        <v>23521</v>
      </c>
      <c r="H45" s="474">
        <f>(F45-G45)/G45</f>
        <v>-6.9554865864546581E-2</v>
      </c>
      <c r="I45" s="472">
        <f>I17</f>
        <v>14046</v>
      </c>
      <c r="J45" s="473">
        <f>J17</f>
        <v>15178</v>
      </c>
      <c r="K45" s="474">
        <f>(I45-J45)/J45</f>
        <v>-7.4581631308472784E-2</v>
      </c>
      <c r="L45" s="436"/>
      <c r="M45" s="475">
        <f t="shared" si="2"/>
        <v>0.56697852434616203</v>
      </c>
      <c r="N45" s="476">
        <f t="shared" si="2"/>
        <v>0.65678165300806812</v>
      </c>
      <c r="O45" s="477">
        <f>ROUND(+M45-N45,3)*100</f>
        <v>-9</v>
      </c>
      <c r="P45" s="472">
        <f>P17</f>
        <v>42664</v>
      </c>
      <c r="Q45" s="473">
        <f>Q17</f>
        <v>51692</v>
      </c>
      <c r="R45" s="474">
        <f>(P45-Q45)/Q45</f>
        <v>-0.17464984910624468</v>
      </c>
      <c r="S45" s="472">
        <f>S17</f>
        <v>75248</v>
      </c>
      <c r="T45" s="473">
        <f>T17</f>
        <v>78705</v>
      </c>
      <c r="U45" s="474">
        <f>(S45-T45)/T45</f>
        <v>-4.392351184804015E-2</v>
      </c>
      <c r="V45" s="472">
        <f>V17</f>
        <v>94878</v>
      </c>
      <c r="W45" s="473">
        <f>W17</f>
        <v>109489</v>
      </c>
      <c r="X45" s="474">
        <f>(V45-W45)/W45</f>
        <v>-0.13344719560869128</v>
      </c>
      <c r="Y45" s="478">
        <f t="shared" si="3"/>
        <v>2.6405610753945061</v>
      </c>
      <c r="Z45" s="479">
        <f t="shared" si="3"/>
        <v>2.8292462337528104</v>
      </c>
    </row>
    <row r="46" spans="1:26" s="471" customFormat="1" ht="13.8">
      <c r="A46" s="1035" t="s">
        <v>60</v>
      </c>
      <c r="B46" s="1036"/>
      <c r="C46" s="472">
        <f>C20</f>
        <v>11390</v>
      </c>
      <c r="D46" s="473">
        <f>D20</f>
        <v>11984</v>
      </c>
      <c r="E46" s="474">
        <f>(C46-D46)/D46</f>
        <v>-4.9566088117489984E-2</v>
      </c>
      <c r="F46" s="472">
        <f>F20</f>
        <v>5295</v>
      </c>
      <c r="G46" s="473">
        <f>G20</f>
        <v>5689</v>
      </c>
      <c r="H46" s="474">
        <f>(F46-G46)/G46</f>
        <v>-6.9256459834768858E-2</v>
      </c>
      <c r="I46" s="472">
        <f>I20</f>
        <v>6095</v>
      </c>
      <c r="J46" s="473">
        <f>J20</f>
        <v>6295</v>
      </c>
      <c r="K46" s="474">
        <f>(I46-J46)/J46</f>
        <v>-3.1771247021445591E-2</v>
      </c>
      <c r="L46" s="436"/>
      <c r="M46" s="475">
        <f t="shared" si="2"/>
        <v>0.51906476212596286</v>
      </c>
      <c r="N46" s="476">
        <f t="shared" si="2"/>
        <v>0.48968083906620052</v>
      </c>
      <c r="O46" s="477">
        <f>ROUND(+M46-N46,3)*100</f>
        <v>2.9000000000000004</v>
      </c>
      <c r="P46" s="472">
        <f>P20</f>
        <v>13409</v>
      </c>
      <c r="Q46" s="473">
        <f>Q20</f>
        <v>13026</v>
      </c>
      <c r="R46" s="474">
        <f>(P46-Q46)/Q46</f>
        <v>2.9402732995547368E-2</v>
      </c>
      <c r="S46" s="472">
        <f>S20</f>
        <v>25833</v>
      </c>
      <c r="T46" s="473">
        <f>T20</f>
        <v>26601</v>
      </c>
      <c r="U46" s="474">
        <f>(S46-T46)/T46</f>
        <v>-2.887109507161385E-2</v>
      </c>
      <c r="V46" s="472">
        <f>V20</f>
        <v>24553</v>
      </c>
      <c r="W46" s="473">
        <f>W20</f>
        <v>23936</v>
      </c>
      <c r="X46" s="474">
        <f>(V46-W46)/W46</f>
        <v>2.5777072192513368E-2</v>
      </c>
      <c r="Y46" s="478">
        <f t="shared" si="3"/>
        <v>2.1556628621597893</v>
      </c>
      <c r="Z46" s="479">
        <f t="shared" si="3"/>
        <v>1.9973297730307076</v>
      </c>
    </row>
    <row r="47" spans="1:26" s="471" customFormat="1" ht="14.4" thickBot="1">
      <c r="A47" s="1037" t="s">
        <v>62</v>
      </c>
      <c r="B47" s="1038"/>
      <c r="C47" s="480">
        <f>C23</f>
        <v>12421</v>
      </c>
      <c r="D47" s="481">
        <f>D23</f>
        <v>12531</v>
      </c>
      <c r="E47" s="482">
        <f>(C47-D47)/D47</f>
        <v>-8.7782299896257288E-3</v>
      </c>
      <c r="F47" s="480">
        <f>F23</f>
        <v>7021</v>
      </c>
      <c r="G47" s="481">
        <f>G23</f>
        <v>5298</v>
      </c>
      <c r="H47" s="482">
        <f>(F47-G47)/G47</f>
        <v>0.32521706304265763</v>
      </c>
      <c r="I47" s="480">
        <f>I23</f>
        <v>5400</v>
      </c>
      <c r="J47" s="481">
        <f>J23</f>
        <v>7233</v>
      </c>
      <c r="K47" s="482">
        <f>(I47-J47)/J47</f>
        <v>-0.25342181667357944</v>
      </c>
      <c r="L47" s="451"/>
      <c r="M47" s="483">
        <f t="shared" si="2"/>
        <v>0.67665816326530615</v>
      </c>
      <c r="N47" s="484">
        <f t="shared" si="2"/>
        <v>0.68443992445154733</v>
      </c>
      <c r="O47" s="485">
        <f>ROUND(+M47-N47,3)*100</f>
        <v>-0.8</v>
      </c>
      <c r="P47" s="480">
        <f>P23</f>
        <v>14854</v>
      </c>
      <c r="Q47" s="481">
        <f>Q23</f>
        <v>14133</v>
      </c>
      <c r="R47" s="482">
        <f>(P47-Q47)/Q47</f>
        <v>5.1015354135710747E-2</v>
      </c>
      <c r="S47" s="480">
        <f>S23</f>
        <v>21952</v>
      </c>
      <c r="T47" s="481">
        <f>T23</f>
        <v>20649</v>
      </c>
      <c r="U47" s="482">
        <f>(S47-T47)/T47</f>
        <v>6.3102329410625213E-2</v>
      </c>
      <c r="V47" s="480">
        <f>V23</f>
        <v>32664</v>
      </c>
      <c r="W47" s="481">
        <f>W23</f>
        <v>32288</v>
      </c>
      <c r="X47" s="482">
        <f>(V47-W47)/W47</f>
        <v>1.1645193260654113E-2</v>
      </c>
      <c r="Y47" s="486">
        <f t="shared" si="3"/>
        <v>2.6297399565252397</v>
      </c>
      <c r="Z47" s="487">
        <f t="shared" si="3"/>
        <v>2.5766499082275955</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1018" t="s">
        <v>63</v>
      </c>
      <c r="B49" s="1019"/>
      <c r="C49" s="418">
        <f>SUM(C43:C47)</f>
        <v>208997</v>
      </c>
      <c r="D49" s="418">
        <f>SUM(D43:D47)</f>
        <v>225803</v>
      </c>
      <c r="E49" s="419">
        <f>(C49-D49)/D49</f>
        <v>-7.4427709109267812E-2</v>
      </c>
      <c r="F49" s="418">
        <f>SUM(F43:F47)</f>
        <v>138262</v>
      </c>
      <c r="G49" s="418">
        <f>SUM(G43:G47)</f>
        <v>148941</v>
      </c>
      <c r="H49" s="419">
        <f>(F49-G49)/G49</f>
        <v>-7.1699532029461333E-2</v>
      </c>
      <c r="I49" s="418">
        <f>SUM(I43:I47)</f>
        <v>70735</v>
      </c>
      <c r="J49" s="418">
        <f>SUM(J43:J47)</f>
        <v>76862</v>
      </c>
      <c r="K49" s="419">
        <f>(I49-J49)/J49</f>
        <v>-7.9714293148760121E-2</v>
      </c>
      <c r="L49" s="461"/>
      <c r="M49" s="421">
        <f>P49/S49</f>
        <v>0.64928027499940322</v>
      </c>
      <c r="N49" s="421">
        <f>Q49/T49</f>
        <v>0.71780061581997356</v>
      </c>
      <c r="O49" s="422">
        <f>ROUND(+M49-N49,3)*100</f>
        <v>-6.9</v>
      </c>
      <c r="P49" s="418">
        <f>SUM(P43:P47)</f>
        <v>271990</v>
      </c>
      <c r="Q49" s="418">
        <f>SUM(Q43:Q47)</f>
        <v>302357</v>
      </c>
      <c r="R49" s="419">
        <f>(P49-Q49)/Q49</f>
        <v>-0.10043425487089765</v>
      </c>
      <c r="S49" s="418">
        <f>SUM(S43:S47)</f>
        <v>418910</v>
      </c>
      <c r="T49" s="418">
        <f>SUM(T43:T47)</f>
        <v>421227</v>
      </c>
      <c r="U49" s="419">
        <f>(S49-T49)/T49</f>
        <v>-5.5005970652403577E-3</v>
      </c>
      <c r="V49" s="418">
        <f>SUM(V43:V47)</f>
        <v>519413</v>
      </c>
      <c r="W49" s="418">
        <f>SUM(W43:W47)</f>
        <v>577299</v>
      </c>
      <c r="X49" s="419">
        <f>(V49-W49)/W49</f>
        <v>-0.10027039714255524</v>
      </c>
      <c r="Y49" s="462">
        <f>V49/C49</f>
        <v>2.4852653387369195</v>
      </c>
      <c r="Z49" s="463">
        <f>W49/D49</f>
        <v>2.5566489373480423</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41" t="s">
        <v>38</v>
      </c>
      <c r="B1" s="1041"/>
      <c r="C1" s="1041"/>
      <c r="D1" s="1041"/>
      <c r="E1" s="1041"/>
      <c r="F1" s="1041"/>
      <c r="G1" s="1041"/>
      <c r="H1" s="1041"/>
      <c r="I1" s="1041"/>
      <c r="J1" s="1041"/>
      <c r="K1" s="1041"/>
      <c r="L1" s="1041"/>
      <c r="M1" s="1041"/>
      <c r="N1" s="1041"/>
      <c r="O1" s="1041"/>
      <c r="P1" s="1041"/>
      <c r="Q1" s="1041"/>
      <c r="R1" s="1041"/>
      <c r="S1" s="1041"/>
      <c r="T1" s="1041"/>
      <c r="U1" s="1041"/>
      <c r="V1" s="1041"/>
      <c r="W1" s="1041"/>
      <c r="X1" s="1041"/>
      <c r="Y1" s="1041"/>
      <c r="Z1" s="1041"/>
    </row>
    <row r="2" spans="1:26" s="490" customFormat="1" ht="26.25" customHeight="1">
      <c r="A2" s="1041" t="s">
        <v>69</v>
      </c>
      <c r="B2" s="1041"/>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42" t="s">
        <v>70</v>
      </c>
      <c r="B4" s="1042"/>
      <c r="C4" s="1042"/>
      <c r="D4" s="1042"/>
      <c r="E4" s="1042"/>
      <c r="F4" s="1042"/>
      <c r="G4" s="1042"/>
      <c r="H4" s="1042"/>
      <c r="I4" s="1042"/>
      <c r="J4" s="1042"/>
      <c r="K4" s="1042"/>
      <c r="L4" s="1042"/>
      <c r="M4" s="1042"/>
      <c r="N4" s="1042"/>
      <c r="O4" s="1042"/>
      <c r="P4" s="1042"/>
      <c r="Q4" s="1042"/>
      <c r="R4" s="1042"/>
      <c r="S4" s="1042"/>
      <c r="T4" s="1042"/>
      <c r="U4" s="1042"/>
      <c r="V4" s="1042"/>
      <c r="W4" s="1042"/>
      <c r="X4" s="1042"/>
      <c r="Y4" s="1042"/>
      <c r="Z4" s="1042"/>
    </row>
    <row r="5" spans="1:26" ht="13.8">
      <c r="A5" s="494"/>
      <c r="B5" s="495"/>
      <c r="C5" s="1043" t="s">
        <v>40</v>
      </c>
      <c r="D5" s="1043"/>
      <c r="E5" s="496" t="s">
        <v>41</v>
      </c>
      <c r="F5" s="1043" t="s">
        <v>42</v>
      </c>
      <c r="G5" s="1043"/>
      <c r="H5" s="496" t="s">
        <v>41</v>
      </c>
      <c r="I5" s="1043" t="s">
        <v>43</v>
      </c>
      <c r="J5" s="1043"/>
      <c r="K5" s="497" t="s">
        <v>41</v>
      </c>
      <c r="L5" s="498"/>
      <c r="M5" s="1044" t="s">
        <v>44</v>
      </c>
      <c r="N5" s="1044"/>
      <c r="O5" s="496" t="s">
        <v>45</v>
      </c>
      <c r="P5" s="1043" t="s">
        <v>46</v>
      </c>
      <c r="Q5" s="1043"/>
      <c r="R5" s="496" t="s">
        <v>41</v>
      </c>
      <c r="S5" s="1043" t="s">
        <v>47</v>
      </c>
      <c r="T5" s="1043"/>
      <c r="U5" s="496" t="s">
        <v>41</v>
      </c>
      <c r="V5" s="1043" t="s">
        <v>48</v>
      </c>
      <c r="W5" s="1043"/>
      <c r="X5" s="496" t="s">
        <v>41</v>
      </c>
      <c r="Y5" s="1045" t="s">
        <v>49</v>
      </c>
      <c r="Z5" s="1046"/>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504">
        <v>2016</v>
      </c>
      <c r="N6" s="501">
        <v>2015</v>
      </c>
      <c r="O6" s="502" t="s">
        <v>52</v>
      </c>
      <c r="P6" s="501">
        <v>2016</v>
      </c>
      <c r="Q6" s="501">
        <v>2015</v>
      </c>
      <c r="R6" s="502" t="s">
        <v>52</v>
      </c>
      <c r="S6" s="501">
        <v>2016</v>
      </c>
      <c r="T6" s="501">
        <v>2015</v>
      </c>
      <c r="U6" s="502" t="s">
        <v>52</v>
      </c>
      <c r="V6" s="501">
        <v>2016</v>
      </c>
      <c r="W6" s="501">
        <v>2015</v>
      </c>
      <c r="X6" s="502" t="s">
        <v>52</v>
      </c>
      <c r="Y6" s="505">
        <v>2016</v>
      </c>
      <c r="Z6" s="506">
        <v>2015</v>
      </c>
    </row>
    <row r="7" spans="1:26" ht="13.8">
      <c r="A7" s="1039" t="s">
        <v>53</v>
      </c>
      <c r="B7" s="507" t="s">
        <v>54</v>
      </c>
      <c r="C7" s="508">
        <v>146968</v>
      </c>
      <c r="D7" s="508">
        <v>132151</v>
      </c>
      <c r="E7" s="509">
        <v>0.11212173952524007</v>
      </c>
      <c r="F7" s="508">
        <v>115671</v>
      </c>
      <c r="G7" s="508">
        <v>103109</v>
      </c>
      <c r="H7" s="509">
        <v>0.12183223578931034</v>
      </c>
      <c r="I7" s="508">
        <v>31297</v>
      </c>
      <c r="J7" s="508">
        <v>29042</v>
      </c>
      <c r="K7" s="509">
        <v>7.7646167619309966E-2</v>
      </c>
      <c r="L7" s="510"/>
      <c r="M7" s="511">
        <v>0.61685440891472865</v>
      </c>
      <c r="N7" s="511">
        <v>0.60001009791089754</v>
      </c>
      <c r="O7" s="512">
        <v>1.7000000000000002</v>
      </c>
      <c r="P7" s="508">
        <v>162968</v>
      </c>
      <c r="Q7" s="508">
        <v>154490</v>
      </c>
      <c r="R7" s="509">
        <v>5.487733833905107E-2</v>
      </c>
      <c r="S7" s="508">
        <v>264192</v>
      </c>
      <c r="T7" s="508">
        <v>257479</v>
      </c>
      <c r="U7" s="509">
        <v>2.6072029175194869E-2</v>
      </c>
      <c r="V7" s="508">
        <v>312565</v>
      </c>
      <c r="W7" s="508">
        <v>293038</v>
      </c>
      <c r="X7" s="509">
        <v>6.6636408929899874E-2</v>
      </c>
      <c r="Y7" s="513">
        <v>2.1267554841870338</v>
      </c>
      <c r="Z7" s="514">
        <v>2.2174482221095566</v>
      </c>
    </row>
    <row r="8" spans="1:26" ht="13.8">
      <c r="A8" s="1047"/>
      <c r="B8" s="507" t="s">
        <v>55</v>
      </c>
      <c r="C8" s="508">
        <v>246936</v>
      </c>
      <c r="D8" s="508">
        <v>211593</v>
      </c>
      <c r="E8" s="509">
        <v>0.16703293587216969</v>
      </c>
      <c r="F8" s="508">
        <v>195683</v>
      </c>
      <c r="G8" s="508">
        <v>169674</v>
      </c>
      <c r="H8" s="509">
        <v>0.15328807006376935</v>
      </c>
      <c r="I8" s="508">
        <v>51253</v>
      </c>
      <c r="J8" s="508">
        <v>41919</v>
      </c>
      <c r="K8" s="509">
        <v>0.22266752546577925</v>
      </c>
      <c r="L8" s="510"/>
      <c r="M8" s="511">
        <v>0.82605767395916352</v>
      </c>
      <c r="N8" s="511">
        <v>0.77749138529369499</v>
      </c>
      <c r="O8" s="512">
        <v>4.9000000000000004</v>
      </c>
      <c r="P8" s="508">
        <v>294364</v>
      </c>
      <c r="Q8" s="508">
        <v>254284</v>
      </c>
      <c r="R8" s="509">
        <v>0.15761904012836042</v>
      </c>
      <c r="S8" s="508">
        <v>356348</v>
      </c>
      <c r="T8" s="508">
        <v>327057</v>
      </c>
      <c r="U8" s="509">
        <v>8.9559312291129678E-2</v>
      </c>
      <c r="V8" s="508">
        <v>533119</v>
      </c>
      <c r="W8" s="508">
        <v>456940</v>
      </c>
      <c r="X8" s="509">
        <v>0.16671554252199414</v>
      </c>
      <c r="Y8" s="513">
        <v>2.1589359186185892</v>
      </c>
      <c r="Z8" s="514">
        <v>2.1595232356457918</v>
      </c>
    </row>
    <row r="9" spans="1:26" ht="14.4" thickBot="1">
      <c r="A9" s="1040"/>
      <c r="B9" s="507" t="s">
        <v>56</v>
      </c>
      <c r="C9" s="508">
        <v>1024621</v>
      </c>
      <c r="D9" s="508">
        <v>1019791</v>
      </c>
      <c r="E9" s="509">
        <v>4.7362645875478407E-3</v>
      </c>
      <c r="F9" s="508">
        <v>868062</v>
      </c>
      <c r="G9" s="508">
        <v>851847</v>
      </c>
      <c r="H9" s="509">
        <v>1.9035108417356637E-2</v>
      </c>
      <c r="I9" s="508">
        <v>156559</v>
      </c>
      <c r="J9" s="508">
        <v>167944</v>
      </c>
      <c r="K9" s="509">
        <v>-6.7790453960844085E-2</v>
      </c>
      <c r="L9" s="510"/>
      <c r="M9" s="511">
        <v>0.79932119789335143</v>
      </c>
      <c r="N9" s="511">
        <v>0.81870225536795027</v>
      </c>
      <c r="O9" s="512">
        <v>-1.9</v>
      </c>
      <c r="P9" s="508">
        <v>1549887</v>
      </c>
      <c r="Q9" s="508">
        <v>1575536</v>
      </c>
      <c r="R9" s="509">
        <v>-1.6279539153659452E-2</v>
      </c>
      <c r="S9" s="508">
        <v>1939004</v>
      </c>
      <c r="T9" s="508">
        <v>1924431</v>
      </c>
      <c r="U9" s="509">
        <v>7.5726279611999601E-3</v>
      </c>
      <c r="V9" s="508">
        <v>2786753</v>
      </c>
      <c r="W9" s="508">
        <v>2834628</v>
      </c>
      <c r="X9" s="509">
        <v>-1.6889341388005762E-2</v>
      </c>
      <c r="Y9" s="513">
        <v>2.7197890732280521</v>
      </c>
      <c r="Z9" s="514">
        <v>2.7796166077166791</v>
      </c>
    </row>
    <row r="10" spans="1:26" ht="14.4" thickBot="1">
      <c r="A10" s="515" t="s">
        <v>57</v>
      </c>
      <c r="B10" s="516"/>
      <c r="C10" s="517">
        <v>1418525</v>
      </c>
      <c r="D10" s="517">
        <v>1363535</v>
      </c>
      <c r="E10" s="518">
        <v>4.0328997788835634E-2</v>
      </c>
      <c r="F10" s="517">
        <v>1179416</v>
      </c>
      <c r="G10" s="517">
        <v>1124630</v>
      </c>
      <c r="H10" s="518">
        <v>4.8714688386402638E-2</v>
      </c>
      <c r="I10" s="517">
        <v>239109</v>
      </c>
      <c r="J10" s="517">
        <v>238905</v>
      </c>
      <c r="K10" s="518">
        <v>8.5389590004395052E-4</v>
      </c>
      <c r="L10" s="510"/>
      <c r="M10" s="519">
        <v>0.78420960921164085</v>
      </c>
      <c r="N10" s="519">
        <v>0.79088724562738366</v>
      </c>
      <c r="O10" s="520">
        <v>-0.70000000000000007</v>
      </c>
      <c r="P10" s="517">
        <v>2007219</v>
      </c>
      <c r="Q10" s="517">
        <v>1984310</v>
      </c>
      <c r="R10" s="518">
        <v>1.1545071082643337E-2</v>
      </c>
      <c r="S10" s="517">
        <v>2559544</v>
      </c>
      <c r="T10" s="517">
        <v>2508967</v>
      </c>
      <c r="U10" s="518">
        <v>2.0158495508310791E-2</v>
      </c>
      <c r="V10" s="517">
        <v>3632437</v>
      </c>
      <c r="W10" s="517">
        <v>3584606</v>
      </c>
      <c r="X10" s="518">
        <v>1.3343446950655107E-2</v>
      </c>
      <c r="Y10" s="521">
        <v>2.5607141220634109</v>
      </c>
      <c r="Z10" s="522">
        <v>2.6289064820484991</v>
      </c>
    </row>
    <row r="11" spans="1:26" ht="13.8">
      <c r="A11" s="1039" t="s">
        <v>58</v>
      </c>
      <c r="B11" s="507" t="s">
        <v>54</v>
      </c>
      <c r="C11" s="508">
        <v>147112</v>
      </c>
      <c r="D11" s="508">
        <v>141909</v>
      </c>
      <c r="E11" s="509">
        <v>3.6664341232761841E-2</v>
      </c>
      <c r="F11" s="508">
        <v>29801</v>
      </c>
      <c r="G11" s="508">
        <v>32322</v>
      </c>
      <c r="H11" s="509">
        <v>-7.7996411113173694E-2</v>
      </c>
      <c r="I11" s="508">
        <v>117311</v>
      </c>
      <c r="J11" s="508">
        <v>109587</v>
      </c>
      <c r="K11" s="509">
        <v>7.0482812742387324E-2</v>
      </c>
      <c r="L11" s="510"/>
      <c r="M11" s="511">
        <v>0.40758981041443099</v>
      </c>
      <c r="N11" s="511">
        <v>0.40680248929577101</v>
      </c>
      <c r="O11" s="512">
        <v>0.1</v>
      </c>
      <c r="P11" s="508">
        <v>127618</v>
      </c>
      <c r="Q11" s="508">
        <v>126553</v>
      </c>
      <c r="R11" s="509">
        <v>8.4154464927737784E-3</v>
      </c>
      <c r="S11" s="508">
        <v>313104</v>
      </c>
      <c r="T11" s="508">
        <v>311092</v>
      </c>
      <c r="U11" s="509">
        <v>6.4675401488948608E-3</v>
      </c>
      <c r="V11" s="508">
        <v>294436</v>
      </c>
      <c r="W11" s="508">
        <v>286781</v>
      </c>
      <c r="X11" s="509">
        <v>2.6692842273372364E-2</v>
      </c>
      <c r="Y11" s="513">
        <v>2.0014410789058674</v>
      </c>
      <c r="Z11" s="514">
        <v>2.0208795777575772</v>
      </c>
    </row>
    <row r="12" spans="1:26" ht="14.4" thickBot="1">
      <c r="A12" s="1040"/>
      <c r="B12" s="507" t="s">
        <v>55</v>
      </c>
      <c r="C12" s="508">
        <v>157343</v>
      </c>
      <c r="D12" s="508">
        <v>151704</v>
      </c>
      <c r="E12" s="509">
        <v>3.7171069978378948E-2</v>
      </c>
      <c r="F12" s="508">
        <v>47055</v>
      </c>
      <c r="G12" s="508">
        <v>47481</v>
      </c>
      <c r="H12" s="509">
        <v>-8.9720098565742087E-3</v>
      </c>
      <c r="I12" s="508">
        <v>110288</v>
      </c>
      <c r="J12" s="508">
        <v>104223</v>
      </c>
      <c r="K12" s="509">
        <v>5.8192529480057188E-2</v>
      </c>
      <c r="L12" s="510"/>
      <c r="M12" s="511">
        <v>0.62265344939792389</v>
      </c>
      <c r="N12" s="511">
        <v>0.61809931846026311</v>
      </c>
      <c r="O12" s="512">
        <v>0.5</v>
      </c>
      <c r="P12" s="508">
        <v>173173</v>
      </c>
      <c r="Q12" s="508">
        <v>168505</v>
      </c>
      <c r="R12" s="509">
        <v>2.770244206403371E-2</v>
      </c>
      <c r="S12" s="508">
        <v>278121</v>
      </c>
      <c r="T12" s="508">
        <v>272618</v>
      </c>
      <c r="U12" s="509">
        <v>2.0185754425606526E-2</v>
      </c>
      <c r="V12" s="508">
        <v>373105</v>
      </c>
      <c r="W12" s="508">
        <v>364987</v>
      </c>
      <c r="X12" s="509">
        <v>2.2241888067246231E-2</v>
      </c>
      <c r="Y12" s="513">
        <v>2.3712843914251032</v>
      </c>
      <c r="Z12" s="514">
        <v>2.4059154669619787</v>
      </c>
    </row>
    <row r="13" spans="1:26" ht="14.4" thickBot="1">
      <c r="A13" s="515" t="s">
        <v>57</v>
      </c>
      <c r="B13" s="516"/>
      <c r="C13" s="517">
        <v>304455</v>
      </c>
      <c r="D13" s="517">
        <v>293613</v>
      </c>
      <c r="E13" s="518">
        <v>3.6926157901727784E-2</v>
      </c>
      <c r="F13" s="517">
        <v>76856</v>
      </c>
      <c r="G13" s="517">
        <v>79803</v>
      </c>
      <c r="H13" s="518">
        <v>-3.692843627432553E-2</v>
      </c>
      <c r="I13" s="517">
        <v>227599</v>
      </c>
      <c r="J13" s="517">
        <v>213810</v>
      </c>
      <c r="K13" s="518">
        <v>6.4491838548243766E-2</v>
      </c>
      <c r="L13" s="510"/>
      <c r="M13" s="519">
        <v>0.50875893272442807</v>
      </c>
      <c r="N13" s="519">
        <v>0.50548731390587787</v>
      </c>
      <c r="O13" s="520">
        <v>0.3</v>
      </c>
      <c r="P13" s="517">
        <v>300791</v>
      </c>
      <c r="Q13" s="517">
        <v>295058</v>
      </c>
      <c r="R13" s="518">
        <v>1.9430078154125629E-2</v>
      </c>
      <c r="S13" s="517">
        <v>591225</v>
      </c>
      <c r="T13" s="517">
        <v>583710</v>
      </c>
      <c r="U13" s="518">
        <v>1.2874543865960836E-2</v>
      </c>
      <c r="V13" s="517">
        <v>667541</v>
      </c>
      <c r="W13" s="517">
        <v>651768</v>
      </c>
      <c r="X13" s="518">
        <v>2.420032895140602E-2</v>
      </c>
      <c r="Y13" s="521">
        <v>2.1925768997060322</v>
      </c>
      <c r="Z13" s="522">
        <v>2.2198199670995495</v>
      </c>
    </row>
    <row r="14" spans="1:26" ht="13.8">
      <c r="A14" s="1039" t="s">
        <v>59</v>
      </c>
      <c r="B14" s="507" t="s">
        <v>54</v>
      </c>
      <c r="C14" s="508">
        <v>23397</v>
      </c>
      <c r="D14" s="508">
        <v>22329</v>
      </c>
      <c r="E14" s="509">
        <v>4.7830176004299341E-2</v>
      </c>
      <c r="F14" s="508">
        <v>5238</v>
      </c>
      <c r="G14" s="508">
        <v>4619</v>
      </c>
      <c r="H14" s="509">
        <v>0.13401169084217363</v>
      </c>
      <c r="I14" s="508">
        <v>18159</v>
      </c>
      <c r="J14" s="508">
        <v>17710</v>
      </c>
      <c r="K14" s="509">
        <v>2.5352907961603614E-2</v>
      </c>
      <c r="L14" s="510"/>
      <c r="M14" s="511">
        <v>0.35170957918050944</v>
      </c>
      <c r="N14" s="511">
        <v>0.35791222642374243</v>
      </c>
      <c r="O14" s="512">
        <v>-0.6</v>
      </c>
      <c r="P14" s="508">
        <v>20326</v>
      </c>
      <c r="Q14" s="508">
        <v>18741</v>
      </c>
      <c r="R14" s="509">
        <v>8.4573928819166533E-2</v>
      </c>
      <c r="S14" s="508">
        <v>57792</v>
      </c>
      <c r="T14" s="508">
        <v>52362</v>
      </c>
      <c r="U14" s="509">
        <v>0.10370115732783317</v>
      </c>
      <c r="V14" s="508">
        <v>47629</v>
      </c>
      <c r="W14" s="508">
        <v>45000</v>
      </c>
      <c r="X14" s="509">
        <v>5.8422222222222223E-2</v>
      </c>
      <c r="Y14" s="513">
        <v>2.0356883361114675</v>
      </c>
      <c r="Z14" s="514">
        <v>2.0153164046755339</v>
      </c>
    </row>
    <row r="15" spans="1:26" ht="13.8">
      <c r="A15" s="1047"/>
      <c r="B15" s="507" t="s">
        <v>55</v>
      </c>
      <c r="C15" s="508">
        <v>100937</v>
      </c>
      <c r="D15" s="508">
        <v>99374</v>
      </c>
      <c r="E15" s="509">
        <v>1.572846016060539E-2</v>
      </c>
      <c r="F15" s="508">
        <v>64669</v>
      </c>
      <c r="G15" s="508">
        <v>62654</v>
      </c>
      <c r="H15" s="509">
        <v>3.216075589746864E-2</v>
      </c>
      <c r="I15" s="508">
        <v>36268</v>
      </c>
      <c r="J15" s="508">
        <v>36720</v>
      </c>
      <c r="K15" s="509">
        <v>-1.2309368191721133E-2</v>
      </c>
      <c r="L15" s="510"/>
      <c r="M15" s="511">
        <v>0.64245627550697004</v>
      </c>
      <c r="N15" s="511">
        <v>0.66248324364229794</v>
      </c>
      <c r="O15" s="512">
        <v>-2</v>
      </c>
      <c r="P15" s="508">
        <v>131762</v>
      </c>
      <c r="Q15" s="508">
        <v>136400</v>
      </c>
      <c r="R15" s="509">
        <v>-3.4002932551319649E-2</v>
      </c>
      <c r="S15" s="508">
        <v>205091</v>
      </c>
      <c r="T15" s="508">
        <v>205892</v>
      </c>
      <c r="U15" s="509">
        <v>-3.8903891360519108E-3</v>
      </c>
      <c r="V15" s="508">
        <v>260293</v>
      </c>
      <c r="W15" s="508">
        <v>265112</v>
      </c>
      <c r="X15" s="509">
        <v>-1.8177223211322008E-2</v>
      </c>
      <c r="Y15" s="513">
        <v>2.5787669536443523</v>
      </c>
      <c r="Z15" s="514">
        <v>2.667820556684847</v>
      </c>
    </row>
    <row r="16" spans="1:26" ht="14.4" thickBot="1">
      <c r="A16" s="1040"/>
      <c r="B16" s="507" t="s">
        <v>56</v>
      </c>
      <c r="C16" s="508">
        <v>292536</v>
      </c>
      <c r="D16" s="508">
        <v>314605</v>
      </c>
      <c r="E16" s="509">
        <v>-7.0148281177985092E-2</v>
      </c>
      <c r="F16" s="508">
        <v>195503</v>
      </c>
      <c r="G16" s="508">
        <v>200847</v>
      </c>
      <c r="H16" s="509">
        <v>-2.6607318008235126E-2</v>
      </c>
      <c r="I16" s="508">
        <v>97033</v>
      </c>
      <c r="J16" s="508">
        <v>113758</v>
      </c>
      <c r="K16" s="509">
        <v>-0.14702262698008053</v>
      </c>
      <c r="L16" s="510"/>
      <c r="M16" s="511">
        <v>0.66563676178744957</v>
      </c>
      <c r="N16" s="511">
        <v>0.70641204963262905</v>
      </c>
      <c r="O16" s="512">
        <v>-4.1000000000000005</v>
      </c>
      <c r="P16" s="508">
        <v>389078</v>
      </c>
      <c r="Q16" s="508">
        <v>423227</v>
      </c>
      <c r="R16" s="509">
        <v>-8.0687196232754527E-2</v>
      </c>
      <c r="S16" s="508">
        <v>584520</v>
      </c>
      <c r="T16" s="508">
        <v>599122</v>
      </c>
      <c r="U16" s="509">
        <v>-2.4372331511778905E-2</v>
      </c>
      <c r="V16" s="508">
        <v>915321</v>
      </c>
      <c r="W16" s="508">
        <v>986808</v>
      </c>
      <c r="X16" s="509">
        <v>-7.2442663618454653E-2</v>
      </c>
      <c r="Y16" s="513">
        <v>3.1289174665682173</v>
      </c>
      <c r="Z16" s="514">
        <v>3.1366570779231098</v>
      </c>
    </row>
    <row r="17" spans="1:26" ht="14.4" thickBot="1">
      <c r="A17" s="515" t="s">
        <v>57</v>
      </c>
      <c r="B17" s="516"/>
      <c r="C17" s="517">
        <v>416870</v>
      </c>
      <c r="D17" s="517">
        <v>436308</v>
      </c>
      <c r="E17" s="518">
        <v>-4.4551096931525438E-2</v>
      </c>
      <c r="F17" s="517">
        <v>265410</v>
      </c>
      <c r="G17" s="517">
        <v>268120</v>
      </c>
      <c r="H17" s="518">
        <v>-1.0107414590481874E-2</v>
      </c>
      <c r="I17" s="517">
        <v>151460</v>
      </c>
      <c r="J17" s="517">
        <v>168188</v>
      </c>
      <c r="K17" s="518">
        <v>-9.9460127952053654E-2</v>
      </c>
      <c r="L17" s="510"/>
      <c r="M17" s="519">
        <v>0.63861704525473717</v>
      </c>
      <c r="N17" s="519">
        <v>0.67457918112939952</v>
      </c>
      <c r="O17" s="520">
        <v>-3.5999999999999996</v>
      </c>
      <c r="P17" s="517">
        <v>541166</v>
      </c>
      <c r="Q17" s="517">
        <v>578368</v>
      </c>
      <c r="R17" s="518">
        <v>-6.4322369149053885E-2</v>
      </c>
      <c r="S17" s="517">
        <v>847403</v>
      </c>
      <c r="T17" s="517">
        <v>857376</v>
      </c>
      <c r="U17" s="518">
        <v>-1.1632002761915426E-2</v>
      </c>
      <c r="V17" s="517">
        <v>1223243</v>
      </c>
      <c r="W17" s="517">
        <v>1296920</v>
      </c>
      <c r="X17" s="518">
        <v>-5.6809209511766337E-2</v>
      </c>
      <c r="Y17" s="521">
        <v>2.934351236596541</v>
      </c>
      <c r="Z17" s="522">
        <v>2.9724873254673305</v>
      </c>
    </row>
    <row r="18" spans="1:26" ht="13.8">
      <c r="A18" s="1039" t="s">
        <v>60</v>
      </c>
      <c r="B18" s="507" t="s">
        <v>54</v>
      </c>
      <c r="C18" s="508">
        <v>42708</v>
      </c>
      <c r="D18" s="508">
        <v>37134</v>
      </c>
      <c r="E18" s="509">
        <v>0.15010502504443368</v>
      </c>
      <c r="F18" s="508">
        <v>11195</v>
      </c>
      <c r="G18" s="508">
        <v>10187</v>
      </c>
      <c r="H18" s="509">
        <v>9.8949641700206148E-2</v>
      </c>
      <c r="I18" s="508">
        <v>31513</v>
      </c>
      <c r="J18" s="508">
        <v>26947</v>
      </c>
      <c r="K18" s="509">
        <v>0.16944372286339851</v>
      </c>
      <c r="L18" s="510"/>
      <c r="M18" s="511">
        <v>0.4283688437888668</v>
      </c>
      <c r="N18" s="511">
        <v>0.37225111315047077</v>
      </c>
      <c r="O18" s="512">
        <v>5.6000000000000005</v>
      </c>
      <c r="P18" s="508">
        <v>36853</v>
      </c>
      <c r="Q18" s="508">
        <v>32856</v>
      </c>
      <c r="R18" s="509">
        <v>0.12165205746286828</v>
      </c>
      <c r="S18" s="508">
        <v>86031</v>
      </c>
      <c r="T18" s="508">
        <v>88263</v>
      </c>
      <c r="U18" s="509">
        <v>-2.5288059549301519E-2</v>
      </c>
      <c r="V18" s="508">
        <v>75314</v>
      </c>
      <c r="W18" s="508">
        <v>66869</v>
      </c>
      <c r="X18" s="509">
        <v>0.1262917046763074</v>
      </c>
      <c r="Y18" s="513">
        <v>1.7634635197152759</v>
      </c>
      <c r="Z18" s="514">
        <v>1.8007486400603221</v>
      </c>
    </row>
    <row r="19" spans="1:26" ht="14.4" thickBot="1">
      <c r="A19" s="1040"/>
      <c r="B19" s="507" t="s">
        <v>61</v>
      </c>
      <c r="C19" s="508">
        <v>94659</v>
      </c>
      <c r="D19" s="508">
        <v>96977</v>
      </c>
      <c r="E19" s="509">
        <v>-2.3902574837332564E-2</v>
      </c>
      <c r="F19" s="508">
        <v>43898</v>
      </c>
      <c r="G19" s="508">
        <v>44021</v>
      </c>
      <c r="H19" s="509">
        <v>-2.7941209877104111E-3</v>
      </c>
      <c r="I19" s="508">
        <v>50761</v>
      </c>
      <c r="J19" s="508">
        <v>52956</v>
      </c>
      <c r="K19" s="509">
        <v>-4.1449505249641215E-2</v>
      </c>
      <c r="L19" s="510"/>
      <c r="M19" s="511">
        <v>0.5980505161872306</v>
      </c>
      <c r="N19" s="511">
        <v>0.55808345990382147</v>
      </c>
      <c r="O19" s="512">
        <v>4</v>
      </c>
      <c r="P19" s="508">
        <v>119335</v>
      </c>
      <c r="Q19" s="508">
        <v>123827</v>
      </c>
      <c r="R19" s="509">
        <v>-3.6276417905626399E-2</v>
      </c>
      <c r="S19" s="508">
        <v>199540</v>
      </c>
      <c r="T19" s="508">
        <v>221879</v>
      </c>
      <c r="U19" s="509">
        <v>-0.10068100180729136</v>
      </c>
      <c r="V19" s="508">
        <v>219728</v>
      </c>
      <c r="W19" s="508">
        <v>229204</v>
      </c>
      <c r="X19" s="509">
        <v>-4.1343083017748382E-2</v>
      </c>
      <c r="Y19" s="513">
        <v>2.3212584117727846</v>
      </c>
      <c r="Z19" s="514">
        <v>2.3634882497911875</v>
      </c>
    </row>
    <row r="20" spans="1:26" ht="14.4" thickBot="1">
      <c r="A20" s="515" t="s">
        <v>57</v>
      </c>
      <c r="B20" s="516"/>
      <c r="C20" s="517">
        <v>137367</v>
      </c>
      <c r="D20" s="517">
        <v>134111</v>
      </c>
      <c r="E20" s="518">
        <v>2.4278396253849425E-2</v>
      </c>
      <c r="F20" s="517">
        <v>55093</v>
      </c>
      <c r="G20" s="517">
        <v>54208</v>
      </c>
      <c r="H20" s="518">
        <v>1.6326003541912631E-2</v>
      </c>
      <c r="I20" s="517">
        <v>82274</v>
      </c>
      <c r="J20" s="517">
        <v>79903</v>
      </c>
      <c r="K20" s="518">
        <v>2.9673479093400748E-2</v>
      </c>
      <c r="L20" s="510"/>
      <c r="M20" s="519">
        <v>0.54693228654170067</v>
      </c>
      <c r="N20" s="519">
        <v>0.50519761915509664</v>
      </c>
      <c r="O20" s="520">
        <v>4.2</v>
      </c>
      <c r="P20" s="517">
        <v>156188</v>
      </c>
      <c r="Q20" s="517">
        <v>156683</v>
      </c>
      <c r="R20" s="518">
        <v>-3.1592450999789385E-3</v>
      </c>
      <c r="S20" s="517">
        <v>285571</v>
      </c>
      <c r="T20" s="517">
        <v>310142</v>
      </c>
      <c r="U20" s="518">
        <v>-7.9225000161216474E-2</v>
      </c>
      <c r="V20" s="517">
        <v>295042</v>
      </c>
      <c r="W20" s="517">
        <v>296073</v>
      </c>
      <c r="X20" s="518">
        <v>-3.4822493101363517E-3</v>
      </c>
      <c r="Y20" s="521">
        <v>2.147837544679581</v>
      </c>
      <c r="Z20" s="522">
        <v>2.2076712573912656</v>
      </c>
    </row>
    <row r="21" spans="1:26" ht="13.8">
      <c r="A21" s="1039" t="s">
        <v>62</v>
      </c>
      <c r="B21" s="507" t="s">
        <v>54</v>
      </c>
      <c r="C21" s="508">
        <v>25283</v>
      </c>
      <c r="D21" s="508">
        <v>24771</v>
      </c>
      <c r="E21" s="509">
        <v>2.0669331072625249E-2</v>
      </c>
      <c r="F21" s="508">
        <v>12908</v>
      </c>
      <c r="G21" s="508">
        <v>12245</v>
      </c>
      <c r="H21" s="509">
        <v>5.4144548795426704E-2</v>
      </c>
      <c r="I21" s="508">
        <v>12375</v>
      </c>
      <c r="J21" s="508">
        <v>12526</v>
      </c>
      <c r="K21" s="509">
        <v>-1.2054925754430785E-2</v>
      </c>
      <c r="L21" s="510"/>
      <c r="M21" s="511">
        <v>0.56887646481663179</v>
      </c>
      <c r="N21" s="511">
        <v>0.53803650363610434</v>
      </c>
      <c r="O21" s="512">
        <v>3.1</v>
      </c>
      <c r="P21" s="508">
        <v>30729</v>
      </c>
      <c r="Q21" s="508">
        <v>30186</v>
      </c>
      <c r="R21" s="509">
        <v>1.7988471476843571E-2</v>
      </c>
      <c r="S21" s="508">
        <v>54017</v>
      </c>
      <c r="T21" s="508">
        <v>56104</v>
      </c>
      <c r="U21" s="509">
        <v>-3.7198773705974617E-2</v>
      </c>
      <c r="V21" s="508">
        <v>56082</v>
      </c>
      <c r="W21" s="508">
        <v>54679</v>
      </c>
      <c r="X21" s="509">
        <v>2.5658845260520494E-2</v>
      </c>
      <c r="Y21" s="513">
        <v>2.218170312067397</v>
      </c>
      <c r="Z21" s="514">
        <v>2.2073795971095231</v>
      </c>
    </row>
    <row r="22" spans="1:26" ht="14.4" thickBot="1">
      <c r="A22" s="1040"/>
      <c r="B22" s="507" t="s">
        <v>55</v>
      </c>
      <c r="C22" s="508">
        <v>87003</v>
      </c>
      <c r="D22" s="508">
        <v>83065</v>
      </c>
      <c r="E22" s="509">
        <v>4.740865587190754E-2</v>
      </c>
      <c r="F22" s="508">
        <v>52892</v>
      </c>
      <c r="G22" s="508">
        <v>49437</v>
      </c>
      <c r="H22" s="509">
        <v>6.9886926795719811E-2</v>
      </c>
      <c r="I22" s="508">
        <v>34111</v>
      </c>
      <c r="J22" s="508">
        <v>33628</v>
      </c>
      <c r="K22" s="509">
        <v>1.4363030807660283E-2</v>
      </c>
      <c r="L22" s="510"/>
      <c r="M22" s="511">
        <v>0.71539081124619563</v>
      </c>
      <c r="N22" s="511">
        <v>0.68146820730824886</v>
      </c>
      <c r="O22" s="512">
        <v>3.4000000000000004</v>
      </c>
      <c r="P22" s="508">
        <v>132338</v>
      </c>
      <c r="Q22" s="508">
        <v>120549</v>
      </c>
      <c r="R22" s="509">
        <v>9.7794257936606691E-2</v>
      </c>
      <c r="S22" s="508">
        <v>184987</v>
      </c>
      <c r="T22" s="508">
        <v>176896</v>
      </c>
      <c r="U22" s="509">
        <v>4.5738739146164976E-2</v>
      </c>
      <c r="V22" s="508">
        <v>289682</v>
      </c>
      <c r="W22" s="508">
        <v>268511</v>
      </c>
      <c r="X22" s="509">
        <v>7.8845931824022109E-2</v>
      </c>
      <c r="Y22" s="513">
        <v>3.3295633483902853</v>
      </c>
      <c r="Z22" s="514">
        <v>3.2325407813158371</v>
      </c>
    </row>
    <row r="23" spans="1:26" ht="14.4" thickBot="1">
      <c r="A23" s="523" t="s">
        <v>57</v>
      </c>
      <c r="B23" s="524"/>
      <c r="C23" s="525">
        <v>112286</v>
      </c>
      <c r="D23" s="525">
        <v>107836</v>
      </c>
      <c r="E23" s="526">
        <v>4.126636744686376E-2</v>
      </c>
      <c r="F23" s="525">
        <v>65800</v>
      </c>
      <c r="G23" s="525">
        <v>61682</v>
      </c>
      <c r="H23" s="526">
        <v>6.6761778152459386E-2</v>
      </c>
      <c r="I23" s="525">
        <v>46486</v>
      </c>
      <c r="J23" s="525">
        <v>46154</v>
      </c>
      <c r="K23" s="526">
        <v>7.1933093556354813E-3</v>
      </c>
      <c r="L23" s="527"/>
      <c r="M23" s="528">
        <v>0.68227728406219146</v>
      </c>
      <c r="N23" s="528">
        <v>0.64693133047210305</v>
      </c>
      <c r="O23" s="529">
        <v>3.5000000000000004</v>
      </c>
      <c r="P23" s="525">
        <v>163067</v>
      </c>
      <c r="Q23" s="525">
        <v>150735</v>
      </c>
      <c r="R23" s="526">
        <v>8.181245231698013E-2</v>
      </c>
      <c r="S23" s="525">
        <v>239004</v>
      </c>
      <c r="T23" s="525">
        <v>233000</v>
      </c>
      <c r="U23" s="526">
        <v>2.576824034334764E-2</v>
      </c>
      <c r="V23" s="525">
        <v>345764</v>
      </c>
      <c r="W23" s="525">
        <v>323190</v>
      </c>
      <c r="X23" s="526">
        <v>6.9847458151551717E-2</v>
      </c>
      <c r="Y23" s="530">
        <v>3.0793153198083467</v>
      </c>
      <c r="Z23" s="531">
        <v>2.9970510775622241</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48" t="s">
        <v>63</v>
      </c>
      <c r="B25" s="1049"/>
      <c r="C25" s="540">
        <v>2389503</v>
      </c>
      <c r="D25" s="540">
        <v>2335403</v>
      </c>
      <c r="E25" s="541">
        <v>2.3165166782777961E-2</v>
      </c>
      <c r="F25" s="540">
        <v>1642575</v>
      </c>
      <c r="G25" s="540">
        <v>1588443</v>
      </c>
      <c r="H25" s="541">
        <v>3.4078654380421583E-2</v>
      </c>
      <c r="I25" s="540">
        <v>746928</v>
      </c>
      <c r="J25" s="540">
        <v>746960</v>
      </c>
      <c r="K25" s="541">
        <v>-4.2840312734282958E-5</v>
      </c>
      <c r="L25" s="542"/>
      <c r="M25" s="543">
        <v>0.70055455235501785</v>
      </c>
      <c r="N25" s="543">
        <v>0.70443281451172268</v>
      </c>
      <c r="O25" s="544">
        <v>-0.4</v>
      </c>
      <c r="P25" s="540">
        <v>3168431</v>
      </c>
      <c r="Q25" s="540">
        <v>3165154</v>
      </c>
      <c r="R25" s="541">
        <v>1.0353366692426339E-3</v>
      </c>
      <c r="S25" s="540">
        <v>4522747</v>
      </c>
      <c r="T25" s="540">
        <v>4493195</v>
      </c>
      <c r="U25" s="541">
        <v>6.577057082988831E-3</v>
      </c>
      <c r="V25" s="540">
        <v>6164027</v>
      </c>
      <c r="W25" s="540">
        <v>6152557</v>
      </c>
      <c r="X25" s="541">
        <v>1.8642655403273793E-3</v>
      </c>
      <c r="Y25" s="545">
        <v>2.5796272279214549</v>
      </c>
      <c r="Z25" s="546">
        <v>2.6344733649824033</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50" t="s">
        <v>64</v>
      </c>
      <c r="B27" s="1051"/>
      <c r="C27" s="551">
        <v>107614</v>
      </c>
      <c r="D27" s="551">
        <v>105861</v>
      </c>
      <c r="E27" s="552">
        <v>1.6559450600315509E-2</v>
      </c>
      <c r="F27" s="551">
        <v>22962</v>
      </c>
      <c r="G27" s="551">
        <v>24750</v>
      </c>
      <c r="H27" s="552">
        <v>-7.2242424242424247E-2</v>
      </c>
      <c r="I27" s="551">
        <v>84652</v>
      </c>
      <c r="J27" s="551">
        <v>81111</v>
      </c>
      <c r="K27" s="552">
        <v>4.3656224186608472E-2</v>
      </c>
      <c r="L27" s="553"/>
      <c r="M27" s="554">
        <v>0.42543194119454492</v>
      </c>
      <c r="N27" s="554">
        <v>0.42760389493239453</v>
      </c>
      <c r="O27" s="555">
        <v>-0.2</v>
      </c>
      <c r="P27" s="551">
        <v>89998</v>
      </c>
      <c r="Q27" s="551">
        <v>87696</v>
      </c>
      <c r="R27" s="552">
        <v>2.6249771939427111E-2</v>
      </c>
      <c r="S27" s="551">
        <v>211545</v>
      </c>
      <c r="T27" s="551">
        <v>205087</v>
      </c>
      <c r="U27" s="552">
        <v>3.1489075368014548E-2</v>
      </c>
      <c r="V27" s="551">
        <v>220489</v>
      </c>
      <c r="W27" s="551">
        <v>214674</v>
      </c>
      <c r="X27" s="552">
        <v>2.708758396452295E-2</v>
      </c>
      <c r="Y27" s="556">
        <v>2.0488876911925957</v>
      </c>
      <c r="Z27" s="557">
        <v>2.0278856236007594</v>
      </c>
    </row>
    <row r="28" spans="1:26">
      <c r="O28" s="558"/>
    </row>
    <row r="30" spans="1:26" ht="23.4" thickBot="1">
      <c r="A30" s="1052" t="s">
        <v>65</v>
      </c>
      <c r="B30" s="1052"/>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row>
    <row r="31" spans="1:26" ht="13.8">
      <c r="A31" s="494"/>
      <c r="B31" s="495"/>
      <c r="C31" s="1043" t="s">
        <v>40</v>
      </c>
      <c r="D31" s="1043"/>
      <c r="E31" s="496" t="s">
        <v>41</v>
      </c>
      <c r="F31" s="1043" t="s">
        <v>42</v>
      </c>
      <c r="G31" s="1043"/>
      <c r="H31" s="496" t="s">
        <v>41</v>
      </c>
      <c r="I31" s="1043" t="s">
        <v>43</v>
      </c>
      <c r="J31" s="1043"/>
      <c r="K31" s="497" t="s">
        <v>41</v>
      </c>
      <c r="L31" s="498"/>
      <c r="M31" s="1044" t="s">
        <v>44</v>
      </c>
      <c r="N31" s="1044"/>
      <c r="O31" s="496" t="s">
        <v>45</v>
      </c>
      <c r="P31" s="1043" t="s">
        <v>46</v>
      </c>
      <c r="Q31" s="1043"/>
      <c r="R31" s="496" t="s">
        <v>41</v>
      </c>
      <c r="S31" s="1043" t="s">
        <v>47</v>
      </c>
      <c r="T31" s="1043"/>
      <c r="U31" s="496" t="s">
        <v>41</v>
      </c>
      <c r="V31" s="1043" t="s">
        <v>48</v>
      </c>
      <c r="W31" s="1043"/>
      <c r="X31" s="496" t="s">
        <v>41</v>
      </c>
      <c r="Y31" s="1045" t="s">
        <v>49</v>
      </c>
      <c r="Z31" s="1046"/>
    </row>
    <row r="32" spans="1:26" ht="28.5" customHeight="1" thickBot="1">
      <c r="A32" s="1053" t="s">
        <v>51</v>
      </c>
      <c r="B32" s="1054"/>
      <c r="C32" s="501">
        <v>2016</v>
      </c>
      <c r="D32" s="501">
        <v>2015</v>
      </c>
      <c r="E32" s="502" t="s">
        <v>52</v>
      </c>
      <c r="F32" s="501">
        <v>2016</v>
      </c>
      <c r="G32" s="501">
        <v>2015</v>
      </c>
      <c r="H32" s="502" t="s">
        <v>52</v>
      </c>
      <c r="I32" s="501">
        <v>2016</v>
      </c>
      <c r="J32" s="501">
        <v>2015</v>
      </c>
      <c r="K32" s="502" t="s">
        <v>52</v>
      </c>
      <c r="L32" s="503"/>
      <c r="M32" s="501">
        <v>2016</v>
      </c>
      <c r="N32" s="501">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55" t="s">
        <v>54</v>
      </c>
      <c r="B33" s="1056"/>
      <c r="C33" s="559">
        <f>C7+C11+C14+C18+C21</f>
        <v>385468</v>
      </c>
      <c r="D33" s="559">
        <f>D7+D11+D14+D18+D21</f>
        <v>358294</v>
      </c>
      <c r="E33" s="509">
        <f>(C33-D33)/D33</f>
        <v>7.584274366860734E-2</v>
      </c>
      <c r="F33" s="559">
        <f>F7+F11+F14+F18+F21</f>
        <v>174813</v>
      </c>
      <c r="G33" s="559">
        <f>G7+G11+G14+G18+G21</f>
        <v>162482</v>
      </c>
      <c r="H33" s="509">
        <f>(F33-G33)/G33</f>
        <v>7.5891483364311119E-2</v>
      </c>
      <c r="I33" s="559">
        <f>I7+I11+I14+I18+I21</f>
        <v>210655</v>
      </c>
      <c r="J33" s="559">
        <f>J7+J11+J14+J18+J21</f>
        <v>195812</v>
      </c>
      <c r="K33" s="509">
        <f>(I33-J33)/J33</f>
        <v>7.5802300165464839E-2</v>
      </c>
      <c r="L33" s="560"/>
      <c r="M33" s="561">
        <f t="shared" ref="M33:N35" si="0">P33/S33</f>
        <v>0.48829366717582462</v>
      </c>
      <c r="N33" s="561">
        <f t="shared" si="0"/>
        <v>0.47409643277146218</v>
      </c>
      <c r="O33" s="512">
        <f>ROUND(+M33-N33,3)*100</f>
        <v>1.4000000000000001</v>
      </c>
      <c r="P33" s="559">
        <f>P7+P11+P14+P18+P21</f>
        <v>378494</v>
      </c>
      <c r="Q33" s="559">
        <f>Q7+Q11+Q14+Q18+Q21</f>
        <v>362826</v>
      </c>
      <c r="R33" s="509">
        <f>(P33-Q33)/Q33</f>
        <v>4.3183233836604877E-2</v>
      </c>
      <c r="S33" s="559">
        <f>S7+S11+S14+S18+S21</f>
        <v>775136</v>
      </c>
      <c r="T33" s="559">
        <f>T7+T11+T14+T18+T21</f>
        <v>765300</v>
      </c>
      <c r="U33" s="509">
        <f>(S33-T33)/T33</f>
        <v>1.2852476153142559E-2</v>
      </c>
      <c r="V33" s="559">
        <f>V7+V11+V14+V18+V21</f>
        <v>786026</v>
      </c>
      <c r="W33" s="559">
        <f>W7+W11+W14+W18+W21</f>
        <v>746367</v>
      </c>
      <c r="X33" s="509">
        <f>(V33-W33)/W33</f>
        <v>5.3136057730312297E-2</v>
      </c>
      <c r="Y33" s="562">
        <f t="shared" ref="Y33:Z35" si="1">V33/C33</f>
        <v>2.0391472184461485</v>
      </c>
      <c r="Z33" s="563">
        <f t="shared" si="1"/>
        <v>2.083113309181845</v>
      </c>
    </row>
    <row r="34" spans="1:26" ht="13.8">
      <c r="A34" s="1057" t="s">
        <v>55</v>
      </c>
      <c r="B34" s="1058"/>
      <c r="C34" s="564">
        <f>C8+C12+C19+C15+C22</f>
        <v>686878</v>
      </c>
      <c r="D34" s="564">
        <f>D8+D12+D19+D15+D22</f>
        <v>642713</v>
      </c>
      <c r="E34" s="565">
        <f>(C34-D34)/D34</f>
        <v>6.8716518881678137E-2</v>
      </c>
      <c r="F34" s="564">
        <f>F8+F12+F19+F15+F22</f>
        <v>404197</v>
      </c>
      <c r="G34" s="564">
        <f>G8+G12+G19+G15+G22</f>
        <v>373267</v>
      </c>
      <c r="H34" s="565">
        <f>(F34-G34)/G34</f>
        <v>8.2862937254029961E-2</v>
      </c>
      <c r="I34" s="564">
        <f>I8+I12+I19+I15+I22</f>
        <v>282681</v>
      </c>
      <c r="J34" s="564">
        <f>J8+J12+J19+J15+J22</f>
        <v>269446</v>
      </c>
      <c r="K34" s="565">
        <f>(I34-J34)/J34</f>
        <v>4.9119304053502372E-2</v>
      </c>
      <c r="L34" s="560"/>
      <c r="M34" s="566">
        <f t="shared" si="0"/>
        <v>0.69518914913727536</v>
      </c>
      <c r="N34" s="567">
        <f t="shared" si="0"/>
        <v>0.66722326382373109</v>
      </c>
      <c r="O34" s="568">
        <f>ROUND(+M34-N34,3)*100</f>
        <v>2.8000000000000003</v>
      </c>
      <c r="P34" s="564">
        <f>P8+P12+P19+P15+P22</f>
        <v>850972</v>
      </c>
      <c r="Q34" s="564">
        <f>Q8+Q12+Q19+Q15+Q22</f>
        <v>803565</v>
      </c>
      <c r="R34" s="565">
        <f>(P34-Q34)/Q34</f>
        <v>5.8995849744575737E-2</v>
      </c>
      <c r="S34" s="564">
        <f>S8+S12+S19+S15+S22</f>
        <v>1224087</v>
      </c>
      <c r="T34" s="564">
        <f>T8+T12+T19+T15+T22</f>
        <v>1204342</v>
      </c>
      <c r="U34" s="565">
        <f>(S34-T34)/T34</f>
        <v>1.6394844653761141E-2</v>
      </c>
      <c r="V34" s="564">
        <f>V8+V12+V19+V15+V22</f>
        <v>1675927</v>
      </c>
      <c r="W34" s="564">
        <f>W8+W12+W19+W15+W22</f>
        <v>1584754</v>
      </c>
      <c r="X34" s="565">
        <f>(V34-W34)/W34</f>
        <v>5.7531326628612392E-2</v>
      </c>
      <c r="Y34" s="569">
        <f t="shared" si="1"/>
        <v>2.43991946168024</v>
      </c>
      <c r="Z34" s="570">
        <f t="shared" si="1"/>
        <v>2.4657257593980515</v>
      </c>
    </row>
    <row r="35" spans="1:26" ht="14.4" thickBot="1">
      <c r="A35" s="1059" t="s">
        <v>56</v>
      </c>
      <c r="B35" s="1060"/>
      <c r="C35" s="571">
        <f>C9+C16</f>
        <v>1317157</v>
      </c>
      <c r="D35" s="572">
        <f>D9+D16</f>
        <v>1334396</v>
      </c>
      <c r="E35" s="573">
        <f>(C35-D35)/D35</f>
        <v>-1.2918953593985594E-2</v>
      </c>
      <c r="F35" s="574">
        <f>F9+F16</f>
        <v>1063565</v>
      </c>
      <c r="G35" s="572">
        <f>G9+G16</f>
        <v>1052694</v>
      </c>
      <c r="H35" s="573">
        <f>(F35-G35)/G35</f>
        <v>1.0326837618529221E-2</v>
      </c>
      <c r="I35" s="574">
        <f>I9+I16</f>
        <v>253592</v>
      </c>
      <c r="J35" s="572">
        <f>J9+J16</f>
        <v>281702</v>
      </c>
      <c r="K35" s="575">
        <f>(I35-J35)/J35</f>
        <v>-9.9786298996812239E-2</v>
      </c>
      <c r="L35" s="576"/>
      <c r="M35" s="577">
        <f t="shared" si="0"/>
        <v>0.76835607666105021</v>
      </c>
      <c r="N35" s="578">
        <f t="shared" si="0"/>
        <v>0.79204320257985472</v>
      </c>
      <c r="O35" s="579">
        <f>ROUND(+M35-N35,3)*100</f>
        <v>-2.4</v>
      </c>
      <c r="P35" s="574">
        <f>P9+P16</f>
        <v>1938965</v>
      </c>
      <c r="Q35" s="572">
        <f>Q9+Q16</f>
        <v>1998763</v>
      </c>
      <c r="R35" s="573">
        <f>(P35-Q35)/Q35</f>
        <v>-2.9917503976209285E-2</v>
      </c>
      <c r="S35" s="574">
        <f>S9+S16</f>
        <v>2523524</v>
      </c>
      <c r="T35" s="572">
        <f>T9+T16</f>
        <v>2523553</v>
      </c>
      <c r="U35" s="573">
        <f>(S35-T35)/T35</f>
        <v>-1.1491734074933239E-5</v>
      </c>
      <c r="V35" s="574">
        <f>V9+V16</f>
        <v>3702074</v>
      </c>
      <c r="W35" s="572">
        <f>W9+W16</f>
        <v>3821436</v>
      </c>
      <c r="X35" s="575">
        <f>(V35-W35)/W35</f>
        <v>-3.1234855169627335E-2</v>
      </c>
      <c r="Y35" s="580">
        <f t="shared" si="1"/>
        <v>2.8106550699726758</v>
      </c>
      <c r="Z35" s="581">
        <f t="shared" si="1"/>
        <v>2.863794555739076</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48" t="s">
        <v>63</v>
      </c>
      <c r="B37" s="1049"/>
      <c r="C37" s="589">
        <f>SUM(C33:C35)</f>
        <v>2389503</v>
      </c>
      <c r="D37" s="589">
        <f>SUM(D33:D35)</f>
        <v>2335403</v>
      </c>
      <c r="E37" s="541">
        <f>(C37-D37)/D37</f>
        <v>2.3165166782777961E-2</v>
      </c>
      <c r="F37" s="589">
        <f>SUM(F33:F35)</f>
        <v>1642575</v>
      </c>
      <c r="G37" s="589">
        <f>SUM(G33:G35)</f>
        <v>1588443</v>
      </c>
      <c r="H37" s="541">
        <f>(F37-G37)/G37</f>
        <v>3.4078654380421583E-2</v>
      </c>
      <c r="I37" s="589">
        <f>SUM(I33:I35)</f>
        <v>746928</v>
      </c>
      <c r="J37" s="589">
        <f>SUM(J33:J35)</f>
        <v>746960</v>
      </c>
      <c r="K37" s="541">
        <f>(I37-J37)/J37</f>
        <v>-4.2840312734282958E-5</v>
      </c>
      <c r="L37" s="590"/>
      <c r="M37" s="591">
        <f>P37/S37</f>
        <v>0.70055455235501785</v>
      </c>
      <c r="N37" s="591">
        <f>Q37/T37</f>
        <v>0.70443281451172268</v>
      </c>
      <c r="O37" s="544">
        <f>ROUND(+M37-N37,3)*100</f>
        <v>-0.4</v>
      </c>
      <c r="P37" s="589">
        <f>SUM(P33:P35)</f>
        <v>3168431</v>
      </c>
      <c r="Q37" s="589">
        <f>SUM(Q33:Q35)</f>
        <v>3165154</v>
      </c>
      <c r="R37" s="541">
        <f>(P37-Q37)/Q37</f>
        <v>1.0353366692426339E-3</v>
      </c>
      <c r="S37" s="589">
        <f>SUM(S33:S35)</f>
        <v>4522747</v>
      </c>
      <c r="T37" s="589">
        <f>SUM(T33:T35)</f>
        <v>4493195</v>
      </c>
      <c r="U37" s="541">
        <f>(S37-T37)/T37</f>
        <v>6.577057082988831E-3</v>
      </c>
      <c r="V37" s="589">
        <f>SUM(V33:V35)</f>
        <v>6164027</v>
      </c>
      <c r="W37" s="589">
        <f>SUM(W33:W35)</f>
        <v>6152557</v>
      </c>
      <c r="X37" s="541">
        <f>(V37-W37)/W37</f>
        <v>1.8642655403273793E-3</v>
      </c>
      <c r="Y37" s="592">
        <f>V37/C37</f>
        <v>2.5796272279214549</v>
      </c>
      <c r="Z37" s="593">
        <f>W37/D37</f>
        <v>2.6344733649824033</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52" t="s">
        <v>66</v>
      </c>
      <c r="B40" s="1052"/>
      <c r="C40" s="1052"/>
      <c r="D40" s="1052"/>
      <c r="E40" s="1052"/>
      <c r="F40" s="1052"/>
      <c r="G40" s="1052"/>
      <c r="H40" s="1052"/>
      <c r="I40" s="1052"/>
      <c r="J40" s="1052"/>
      <c r="K40" s="1052"/>
      <c r="L40" s="1052"/>
      <c r="M40" s="1052"/>
      <c r="N40" s="1052"/>
      <c r="O40" s="1052"/>
      <c r="P40" s="1052"/>
      <c r="Q40" s="1052"/>
      <c r="R40" s="1052"/>
      <c r="S40" s="1052"/>
      <c r="T40" s="1052"/>
      <c r="U40" s="1052"/>
      <c r="V40" s="1052"/>
      <c r="W40" s="1052"/>
      <c r="X40" s="1052"/>
      <c r="Y40" s="1052"/>
      <c r="Z40" s="1052"/>
    </row>
    <row r="41" spans="1:26" ht="13.8">
      <c r="A41" s="494"/>
      <c r="B41" s="495"/>
      <c r="C41" s="1043" t="s">
        <v>40</v>
      </c>
      <c r="D41" s="1043"/>
      <c r="E41" s="496" t="s">
        <v>41</v>
      </c>
      <c r="F41" s="1043" t="s">
        <v>42</v>
      </c>
      <c r="G41" s="1043"/>
      <c r="H41" s="496" t="s">
        <v>41</v>
      </c>
      <c r="I41" s="1043" t="s">
        <v>43</v>
      </c>
      <c r="J41" s="1043"/>
      <c r="K41" s="497" t="s">
        <v>41</v>
      </c>
      <c r="L41" s="498"/>
      <c r="M41" s="1044" t="s">
        <v>44</v>
      </c>
      <c r="N41" s="1044"/>
      <c r="O41" s="496" t="s">
        <v>45</v>
      </c>
      <c r="P41" s="1043" t="s">
        <v>46</v>
      </c>
      <c r="Q41" s="1043"/>
      <c r="R41" s="496" t="s">
        <v>41</v>
      </c>
      <c r="S41" s="1043" t="s">
        <v>47</v>
      </c>
      <c r="T41" s="1043"/>
      <c r="U41" s="496" t="s">
        <v>41</v>
      </c>
      <c r="V41" s="1043" t="s">
        <v>48</v>
      </c>
      <c r="W41" s="1043"/>
      <c r="X41" s="496" t="s">
        <v>41</v>
      </c>
      <c r="Y41" s="1045" t="s">
        <v>49</v>
      </c>
      <c r="Z41" s="1046"/>
    </row>
    <row r="42" spans="1:26" ht="14.4" thickBot="1">
      <c r="A42" s="1061" t="s">
        <v>50</v>
      </c>
      <c r="B42" s="1062"/>
      <c r="C42" s="501">
        <v>2016</v>
      </c>
      <c r="D42" s="501">
        <v>2015</v>
      </c>
      <c r="E42" s="502" t="s">
        <v>52</v>
      </c>
      <c r="F42" s="501">
        <v>2016</v>
      </c>
      <c r="G42" s="501">
        <v>2015</v>
      </c>
      <c r="H42" s="502" t="s">
        <v>52</v>
      </c>
      <c r="I42" s="501">
        <v>2016</v>
      </c>
      <c r="J42" s="501">
        <v>2015</v>
      </c>
      <c r="K42" s="502" t="s">
        <v>52</v>
      </c>
      <c r="L42" s="503"/>
      <c r="M42" s="501">
        <v>2016</v>
      </c>
      <c r="N42" s="501">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63" t="s">
        <v>53</v>
      </c>
      <c r="B43" s="1064"/>
      <c r="C43" s="582">
        <f>C10</f>
        <v>1418525</v>
      </c>
      <c r="D43" s="598">
        <f>D10</f>
        <v>1363535</v>
      </c>
      <c r="E43" s="583">
        <f>(C43-D43)/D43</f>
        <v>4.0328997788835634E-2</v>
      </c>
      <c r="F43" s="582">
        <f>F10</f>
        <v>1179416</v>
      </c>
      <c r="G43" s="598">
        <f>G10</f>
        <v>1124630</v>
      </c>
      <c r="H43" s="583">
        <f>(F43-G43)/G43</f>
        <v>4.8714688386402638E-2</v>
      </c>
      <c r="I43" s="582">
        <f>I10</f>
        <v>239109</v>
      </c>
      <c r="J43" s="598">
        <f>J10</f>
        <v>238905</v>
      </c>
      <c r="K43" s="583">
        <f>(I43-J43)/J43</f>
        <v>8.5389590004395052E-4</v>
      </c>
      <c r="L43" s="560"/>
      <c r="M43" s="586">
        <f t="shared" ref="M43:N47" si="2">P43/S43</f>
        <v>0.78420960921164085</v>
      </c>
      <c r="N43" s="599">
        <f t="shared" si="2"/>
        <v>0.79088724562738366</v>
      </c>
      <c r="O43" s="587">
        <f>ROUND(+M43-N43,3)*100</f>
        <v>-0.70000000000000007</v>
      </c>
      <c r="P43" s="582">
        <f>P10</f>
        <v>2007219</v>
      </c>
      <c r="Q43" s="598">
        <f>Q10</f>
        <v>1984310</v>
      </c>
      <c r="R43" s="583">
        <f>(P43-Q43)/Q43</f>
        <v>1.1545071082643337E-2</v>
      </c>
      <c r="S43" s="582">
        <f>S10</f>
        <v>2559544</v>
      </c>
      <c r="T43" s="598">
        <f>T10</f>
        <v>2508967</v>
      </c>
      <c r="U43" s="583">
        <f>(S43-T43)/T43</f>
        <v>2.0158495508310791E-2</v>
      </c>
      <c r="V43" s="582">
        <f>V10</f>
        <v>3632437</v>
      </c>
      <c r="W43" s="598">
        <f>W10</f>
        <v>3584606</v>
      </c>
      <c r="X43" s="583">
        <f>(V43-W43)/W43</f>
        <v>1.3343446950655107E-2</v>
      </c>
      <c r="Y43" s="588">
        <f t="shared" ref="Y43:Z47" si="3">V43/C43</f>
        <v>2.5607141220634109</v>
      </c>
      <c r="Z43" s="600">
        <f t="shared" si="3"/>
        <v>2.6289064820484991</v>
      </c>
    </row>
    <row r="44" spans="1:26" s="601" customFormat="1" ht="13.8">
      <c r="A44" s="1065" t="s">
        <v>58</v>
      </c>
      <c r="B44" s="1066"/>
      <c r="C44" s="602">
        <f>C13</f>
        <v>304455</v>
      </c>
      <c r="D44" s="603">
        <f>D13</f>
        <v>293613</v>
      </c>
      <c r="E44" s="604">
        <f>(C44-D44)/D44</f>
        <v>3.6926157901727784E-2</v>
      </c>
      <c r="F44" s="602">
        <f>F13</f>
        <v>76856</v>
      </c>
      <c r="G44" s="603">
        <f>G13</f>
        <v>79803</v>
      </c>
      <c r="H44" s="604">
        <f>(F44-G44)/G44</f>
        <v>-3.692843627432553E-2</v>
      </c>
      <c r="I44" s="602">
        <f>I13</f>
        <v>227599</v>
      </c>
      <c r="J44" s="603">
        <f>J13</f>
        <v>213810</v>
      </c>
      <c r="K44" s="604">
        <f>(I44-J44)/J44</f>
        <v>6.4491838548243766E-2</v>
      </c>
      <c r="L44" s="560"/>
      <c r="M44" s="605">
        <f t="shared" si="2"/>
        <v>0.50875893272442807</v>
      </c>
      <c r="N44" s="606">
        <f t="shared" si="2"/>
        <v>0.50548731390587787</v>
      </c>
      <c r="O44" s="607">
        <f>ROUND(+M44-N44,3)*100</f>
        <v>0.3</v>
      </c>
      <c r="P44" s="602">
        <f>P13</f>
        <v>300791</v>
      </c>
      <c r="Q44" s="603">
        <f>Q13</f>
        <v>295058</v>
      </c>
      <c r="R44" s="604">
        <f>(P44-Q44)/Q44</f>
        <v>1.9430078154125629E-2</v>
      </c>
      <c r="S44" s="602">
        <f>S13</f>
        <v>591225</v>
      </c>
      <c r="T44" s="603">
        <f>T13</f>
        <v>583710</v>
      </c>
      <c r="U44" s="604">
        <f>(S44-T44)/T44</f>
        <v>1.2874543865960836E-2</v>
      </c>
      <c r="V44" s="602">
        <f>V13</f>
        <v>667541</v>
      </c>
      <c r="W44" s="603">
        <f>W13</f>
        <v>651768</v>
      </c>
      <c r="X44" s="604">
        <f>(V44-W44)/W44</f>
        <v>2.420032895140602E-2</v>
      </c>
      <c r="Y44" s="608">
        <f t="shared" si="3"/>
        <v>2.1925768997060322</v>
      </c>
      <c r="Z44" s="609">
        <f t="shared" si="3"/>
        <v>2.2198199670995495</v>
      </c>
    </row>
    <row r="45" spans="1:26" s="601" customFormat="1" ht="13.8">
      <c r="A45" s="1065" t="s">
        <v>59</v>
      </c>
      <c r="B45" s="1066"/>
      <c r="C45" s="602">
        <f>C17</f>
        <v>416870</v>
      </c>
      <c r="D45" s="603">
        <f>D17</f>
        <v>436308</v>
      </c>
      <c r="E45" s="604">
        <f>(C45-D45)/D45</f>
        <v>-4.4551096931525438E-2</v>
      </c>
      <c r="F45" s="602">
        <f>F17</f>
        <v>265410</v>
      </c>
      <c r="G45" s="603">
        <f>G17</f>
        <v>268120</v>
      </c>
      <c r="H45" s="604">
        <f>(F45-G45)/G45</f>
        <v>-1.0107414590481874E-2</v>
      </c>
      <c r="I45" s="602">
        <f>I17</f>
        <v>151460</v>
      </c>
      <c r="J45" s="603">
        <f>J17</f>
        <v>168188</v>
      </c>
      <c r="K45" s="604">
        <f>(I45-J45)/J45</f>
        <v>-9.9460127952053654E-2</v>
      </c>
      <c r="L45" s="560"/>
      <c r="M45" s="605">
        <f t="shared" si="2"/>
        <v>0.63861704525473717</v>
      </c>
      <c r="N45" s="606">
        <f t="shared" si="2"/>
        <v>0.67457918112939952</v>
      </c>
      <c r="O45" s="607">
        <f>ROUND(+M45-N45,3)*100</f>
        <v>-3.5999999999999996</v>
      </c>
      <c r="P45" s="602">
        <f>P17</f>
        <v>541166</v>
      </c>
      <c r="Q45" s="603">
        <f>Q17</f>
        <v>578368</v>
      </c>
      <c r="R45" s="604">
        <f>(P45-Q45)/Q45</f>
        <v>-6.4322369149053885E-2</v>
      </c>
      <c r="S45" s="602">
        <f>S17</f>
        <v>847403</v>
      </c>
      <c r="T45" s="603">
        <f>T17</f>
        <v>857376</v>
      </c>
      <c r="U45" s="604">
        <f>(S45-T45)/T45</f>
        <v>-1.1632002761915426E-2</v>
      </c>
      <c r="V45" s="602">
        <f>V17</f>
        <v>1223243</v>
      </c>
      <c r="W45" s="603">
        <f>W17</f>
        <v>1296920</v>
      </c>
      <c r="X45" s="604">
        <f>(V45-W45)/W45</f>
        <v>-5.6809209511766337E-2</v>
      </c>
      <c r="Y45" s="608">
        <f t="shared" si="3"/>
        <v>2.934351236596541</v>
      </c>
      <c r="Z45" s="609">
        <f t="shared" si="3"/>
        <v>2.9724873254673305</v>
      </c>
    </row>
    <row r="46" spans="1:26" s="601" customFormat="1" ht="13.8">
      <c r="A46" s="1065" t="s">
        <v>60</v>
      </c>
      <c r="B46" s="1066"/>
      <c r="C46" s="602">
        <f>C20</f>
        <v>137367</v>
      </c>
      <c r="D46" s="603">
        <f>D20</f>
        <v>134111</v>
      </c>
      <c r="E46" s="604">
        <f>(C46-D46)/D46</f>
        <v>2.4278396253849425E-2</v>
      </c>
      <c r="F46" s="602">
        <f>F20</f>
        <v>55093</v>
      </c>
      <c r="G46" s="603">
        <f>G20</f>
        <v>54208</v>
      </c>
      <c r="H46" s="604">
        <f>(F46-G46)/G46</f>
        <v>1.6326003541912631E-2</v>
      </c>
      <c r="I46" s="602">
        <f>I20</f>
        <v>82274</v>
      </c>
      <c r="J46" s="603">
        <f>J20</f>
        <v>79903</v>
      </c>
      <c r="K46" s="604">
        <f>(I46-J46)/J46</f>
        <v>2.9673479093400748E-2</v>
      </c>
      <c r="L46" s="560"/>
      <c r="M46" s="605">
        <f t="shared" si="2"/>
        <v>0.54693228654170067</v>
      </c>
      <c r="N46" s="606">
        <f t="shared" si="2"/>
        <v>0.50519761915509664</v>
      </c>
      <c r="O46" s="607">
        <f>ROUND(+M46-N46,3)*100</f>
        <v>4.2</v>
      </c>
      <c r="P46" s="602">
        <f>P20</f>
        <v>156188</v>
      </c>
      <c r="Q46" s="603">
        <f>Q20</f>
        <v>156683</v>
      </c>
      <c r="R46" s="604">
        <f>(P46-Q46)/Q46</f>
        <v>-3.1592450999789385E-3</v>
      </c>
      <c r="S46" s="602">
        <f>S20</f>
        <v>285571</v>
      </c>
      <c r="T46" s="603">
        <f>T20</f>
        <v>310142</v>
      </c>
      <c r="U46" s="604">
        <f>(S46-T46)/T46</f>
        <v>-7.9225000161216474E-2</v>
      </c>
      <c r="V46" s="602">
        <f>V20</f>
        <v>295042</v>
      </c>
      <c r="W46" s="603">
        <f>W20</f>
        <v>296073</v>
      </c>
      <c r="X46" s="604">
        <f>(V46-W46)/W46</f>
        <v>-3.4822493101363517E-3</v>
      </c>
      <c r="Y46" s="608">
        <f t="shared" si="3"/>
        <v>2.147837544679581</v>
      </c>
      <c r="Z46" s="609">
        <f t="shared" si="3"/>
        <v>2.2076712573912656</v>
      </c>
    </row>
    <row r="47" spans="1:26" s="601" customFormat="1" ht="14.4" thickBot="1">
      <c r="A47" s="1067" t="s">
        <v>62</v>
      </c>
      <c r="B47" s="1068"/>
      <c r="C47" s="610">
        <f>C23</f>
        <v>112286</v>
      </c>
      <c r="D47" s="611">
        <f>D23</f>
        <v>107836</v>
      </c>
      <c r="E47" s="612">
        <f>(C47-D47)/D47</f>
        <v>4.126636744686376E-2</v>
      </c>
      <c r="F47" s="610">
        <f>F23</f>
        <v>65800</v>
      </c>
      <c r="G47" s="611">
        <f>G23</f>
        <v>61682</v>
      </c>
      <c r="H47" s="612">
        <f>(F47-G47)/G47</f>
        <v>6.6761778152459386E-2</v>
      </c>
      <c r="I47" s="610">
        <f>I23</f>
        <v>46486</v>
      </c>
      <c r="J47" s="611">
        <f>J23</f>
        <v>46154</v>
      </c>
      <c r="K47" s="612">
        <f>(I47-J47)/J47</f>
        <v>7.1933093556354813E-3</v>
      </c>
      <c r="L47" s="576"/>
      <c r="M47" s="613">
        <f t="shared" si="2"/>
        <v>0.68227728406219146</v>
      </c>
      <c r="N47" s="614">
        <f t="shared" si="2"/>
        <v>0.64693133047210305</v>
      </c>
      <c r="O47" s="615">
        <f>ROUND(+M47-N47,3)*100</f>
        <v>3.5000000000000004</v>
      </c>
      <c r="P47" s="610">
        <f>P23</f>
        <v>163067</v>
      </c>
      <c r="Q47" s="611">
        <f>Q23</f>
        <v>150735</v>
      </c>
      <c r="R47" s="612">
        <f>(P47-Q47)/Q47</f>
        <v>8.181245231698013E-2</v>
      </c>
      <c r="S47" s="610">
        <f>S23</f>
        <v>239004</v>
      </c>
      <c r="T47" s="611">
        <f>T23</f>
        <v>233000</v>
      </c>
      <c r="U47" s="612">
        <f>(S47-T47)/T47</f>
        <v>2.576824034334764E-2</v>
      </c>
      <c r="V47" s="610">
        <f>V23</f>
        <v>345764</v>
      </c>
      <c r="W47" s="611">
        <f>W23</f>
        <v>323190</v>
      </c>
      <c r="X47" s="612">
        <f>(V47-W47)/W47</f>
        <v>6.9847458151551717E-2</v>
      </c>
      <c r="Y47" s="616">
        <f t="shared" si="3"/>
        <v>3.0793153198083467</v>
      </c>
      <c r="Z47" s="617">
        <f t="shared" si="3"/>
        <v>2.9970510775622241</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48" t="s">
        <v>63</v>
      </c>
      <c r="B49" s="1049"/>
      <c r="C49" s="589">
        <f>SUM(C43:C47)</f>
        <v>2389503</v>
      </c>
      <c r="D49" s="589">
        <f>SUM(D43:D47)</f>
        <v>2335403</v>
      </c>
      <c r="E49" s="541">
        <f>(C49-D49)/D49</f>
        <v>2.3165166782777961E-2</v>
      </c>
      <c r="F49" s="589">
        <f>SUM(F43:F47)</f>
        <v>1642575</v>
      </c>
      <c r="G49" s="589">
        <f>SUM(G43:G47)</f>
        <v>1588443</v>
      </c>
      <c r="H49" s="541">
        <f>(F49-G49)/G49</f>
        <v>3.4078654380421583E-2</v>
      </c>
      <c r="I49" s="589">
        <f>SUM(I43:I47)</f>
        <v>746928</v>
      </c>
      <c r="J49" s="589">
        <f>SUM(J43:J47)</f>
        <v>746960</v>
      </c>
      <c r="K49" s="541">
        <f>(I49-J49)/J49</f>
        <v>-4.2840312734282958E-5</v>
      </c>
      <c r="L49" s="590"/>
      <c r="M49" s="591">
        <f>P49/S49</f>
        <v>0.70055455235501785</v>
      </c>
      <c r="N49" s="591">
        <f>Q49/T49</f>
        <v>0.70443281451172268</v>
      </c>
      <c r="O49" s="544">
        <f>ROUND(+M49-N49,3)*100</f>
        <v>-0.4</v>
      </c>
      <c r="P49" s="589">
        <f>SUM(P43:P47)</f>
        <v>3168431</v>
      </c>
      <c r="Q49" s="589">
        <f>SUM(Q43:Q47)</f>
        <v>3165154</v>
      </c>
      <c r="R49" s="541">
        <f>(P49-Q49)/Q49</f>
        <v>1.0353366692426339E-3</v>
      </c>
      <c r="S49" s="589">
        <f>SUM(S43:S47)</f>
        <v>4522747</v>
      </c>
      <c r="T49" s="589">
        <f>SUM(T43:T47)</f>
        <v>4493195</v>
      </c>
      <c r="U49" s="541">
        <f>(S49-T49)/T49</f>
        <v>6.577057082988831E-3</v>
      </c>
      <c r="V49" s="589">
        <f>SUM(V43:V47)</f>
        <v>6164027</v>
      </c>
      <c r="W49" s="589">
        <f>SUM(W43:W47)</f>
        <v>6152557</v>
      </c>
      <c r="X49" s="541">
        <f>(V49-W49)/W49</f>
        <v>1.8642655403273793E-3</v>
      </c>
      <c r="Y49" s="592">
        <f>V49/C49</f>
        <v>2.5796272279214549</v>
      </c>
      <c r="Z49" s="593">
        <f>W49/D49</f>
        <v>2.6344733649824033</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41" t="s">
        <v>38</v>
      </c>
      <c r="B1" s="1041"/>
      <c r="C1" s="1041"/>
      <c r="D1" s="1041"/>
      <c r="E1" s="1041"/>
      <c r="F1" s="1041"/>
      <c r="G1" s="1041"/>
      <c r="H1" s="1041"/>
      <c r="I1" s="1041"/>
      <c r="J1" s="1041"/>
      <c r="K1" s="1041"/>
      <c r="L1" s="1041"/>
      <c r="M1" s="1041"/>
      <c r="N1" s="1041"/>
      <c r="O1" s="1041"/>
      <c r="P1" s="1041"/>
      <c r="Q1" s="1041"/>
      <c r="R1" s="1041"/>
      <c r="S1" s="1041"/>
      <c r="T1" s="1041"/>
      <c r="U1" s="1041"/>
      <c r="V1" s="1041"/>
      <c r="W1" s="1041"/>
      <c r="X1" s="1041"/>
      <c r="Y1" s="1041"/>
      <c r="Z1" s="1041"/>
    </row>
    <row r="2" spans="1:26" s="491" customFormat="1" ht="24.6">
      <c r="A2" s="1041" t="s">
        <v>36</v>
      </c>
      <c r="B2" s="1041"/>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row>
    <row r="3" spans="1:26" s="491" customFormat="1" ht="20.399999999999999">
      <c r="E3" s="493"/>
      <c r="H3" s="493"/>
      <c r="K3" s="493"/>
      <c r="O3" s="493"/>
      <c r="R3" s="493"/>
      <c r="U3" s="493"/>
      <c r="Y3" s="493"/>
      <c r="Z3" s="493"/>
    </row>
    <row r="4" spans="1:26" ht="23.4" thickBot="1">
      <c r="A4" s="1042" t="s">
        <v>70</v>
      </c>
      <c r="B4" s="1042"/>
      <c r="C4" s="1042"/>
      <c r="D4" s="1042"/>
      <c r="E4" s="1042"/>
      <c r="F4" s="1042"/>
      <c r="G4" s="1042"/>
      <c r="H4" s="1042"/>
      <c r="I4" s="1042"/>
      <c r="J4" s="1042"/>
      <c r="K4" s="1042"/>
      <c r="L4" s="1042"/>
      <c r="M4" s="1042"/>
      <c r="N4" s="1042"/>
      <c r="O4" s="1042"/>
      <c r="P4" s="1042"/>
      <c r="Q4" s="1042"/>
      <c r="R4" s="1042"/>
      <c r="S4" s="1042"/>
      <c r="T4" s="1042"/>
      <c r="U4" s="1042"/>
      <c r="V4" s="1042"/>
      <c r="W4" s="1042"/>
      <c r="X4" s="1042"/>
      <c r="Y4" s="1042"/>
      <c r="Z4" s="1042"/>
    </row>
    <row r="5" spans="1:26" ht="13.8">
      <c r="A5" s="494"/>
      <c r="B5" s="495"/>
      <c r="C5" s="1043" t="s">
        <v>40</v>
      </c>
      <c r="D5" s="1043"/>
      <c r="E5" s="496" t="s">
        <v>41</v>
      </c>
      <c r="F5" s="1043" t="s">
        <v>42</v>
      </c>
      <c r="G5" s="1043"/>
      <c r="H5" s="496" t="s">
        <v>41</v>
      </c>
      <c r="I5" s="1043" t="s">
        <v>43</v>
      </c>
      <c r="J5" s="1043"/>
      <c r="K5" s="619" t="s">
        <v>41</v>
      </c>
      <c r="L5" s="498"/>
      <c r="M5" s="1044" t="s">
        <v>44</v>
      </c>
      <c r="N5" s="1044"/>
      <c r="O5" s="496" t="s">
        <v>45</v>
      </c>
      <c r="P5" s="1043" t="s">
        <v>46</v>
      </c>
      <c r="Q5" s="1043"/>
      <c r="R5" s="496" t="s">
        <v>41</v>
      </c>
      <c r="S5" s="1043" t="s">
        <v>47</v>
      </c>
      <c r="T5" s="1043"/>
      <c r="U5" s="496" t="s">
        <v>41</v>
      </c>
      <c r="V5" s="1043" t="s">
        <v>48</v>
      </c>
      <c r="W5" s="1043"/>
      <c r="X5" s="496" t="s">
        <v>41</v>
      </c>
      <c r="Y5" s="1043" t="s">
        <v>49</v>
      </c>
      <c r="Z5" s="1046"/>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620">
        <v>2016</v>
      </c>
      <c r="N6" s="620">
        <v>2015</v>
      </c>
      <c r="O6" s="502" t="s">
        <v>52</v>
      </c>
      <c r="P6" s="501">
        <v>2016</v>
      </c>
      <c r="Q6" s="501">
        <v>2015</v>
      </c>
      <c r="R6" s="502" t="s">
        <v>52</v>
      </c>
      <c r="S6" s="501">
        <v>2016</v>
      </c>
      <c r="T6" s="501">
        <v>2015</v>
      </c>
      <c r="U6" s="502" t="s">
        <v>52</v>
      </c>
      <c r="V6" s="501">
        <v>2016</v>
      </c>
      <c r="W6" s="501">
        <v>2015</v>
      </c>
      <c r="X6" s="502" t="s">
        <v>52</v>
      </c>
      <c r="Y6" s="501">
        <v>2016</v>
      </c>
      <c r="Z6" s="506">
        <v>2015</v>
      </c>
    </row>
    <row r="7" spans="1:26" ht="13.8">
      <c r="A7" s="1039" t="s">
        <v>53</v>
      </c>
      <c r="B7" s="507" t="s">
        <v>54</v>
      </c>
      <c r="C7" s="508">
        <v>71752</v>
      </c>
      <c r="D7" s="508">
        <v>68729</v>
      </c>
      <c r="E7" s="509">
        <v>4.3984344308807051E-2</v>
      </c>
      <c r="F7" s="508">
        <v>58289</v>
      </c>
      <c r="G7" s="508">
        <v>55680</v>
      </c>
      <c r="H7" s="509">
        <v>4.6857040229885058E-2</v>
      </c>
      <c r="I7" s="508">
        <v>13463</v>
      </c>
      <c r="J7" s="508">
        <v>13049</v>
      </c>
      <c r="K7" s="509">
        <v>3.1726569085753699E-2</v>
      </c>
      <c r="L7" s="621"/>
      <c r="M7" s="511">
        <v>0.64621053247219828</v>
      </c>
      <c r="N7" s="511">
        <v>0.67021917506003348</v>
      </c>
      <c r="O7" s="512">
        <v>-2.4</v>
      </c>
      <c r="P7" s="508">
        <v>77343</v>
      </c>
      <c r="Q7" s="508">
        <v>78986</v>
      </c>
      <c r="R7" s="509">
        <v>-2.0801154634998608E-2</v>
      </c>
      <c r="S7" s="508">
        <v>119687</v>
      </c>
      <c r="T7" s="508">
        <v>117851</v>
      </c>
      <c r="U7" s="509">
        <v>1.5578993814223044E-2</v>
      </c>
      <c r="V7" s="508">
        <v>148178</v>
      </c>
      <c r="W7" s="508">
        <v>149428</v>
      </c>
      <c r="X7" s="509">
        <v>-8.3652327542361547E-3</v>
      </c>
      <c r="Y7" s="549">
        <v>2.0651410413647007</v>
      </c>
      <c r="Z7" s="514">
        <v>2.1741622895720876</v>
      </c>
    </row>
    <row r="8" spans="1:26" ht="13.8">
      <c r="A8" s="1047"/>
      <c r="B8" s="507" t="s">
        <v>55</v>
      </c>
      <c r="C8" s="508">
        <v>124708</v>
      </c>
      <c r="D8" s="508">
        <v>110218</v>
      </c>
      <c r="E8" s="509">
        <v>0.13146672957230215</v>
      </c>
      <c r="F8" s="508">
        <v>101004</v>
      </c>
      <c r="G8" s="508">
        <v>91219</v>
      </c>
      <c r="H8" s="509">
        <v>0.10726931889189752</v>
      </c>
      <c r="I8" s="508">
        <v>23704</v>
      </c>
      <c r="J8" s="508">
        <v>18999</v>
      </c>
      <c r="K8" s="509">
        <v>0.24764461287436182</v>
      </c>
      <c r="L8" s="621"/>
      <c r="M8" s="511">
        <v>0.84313994579201978</v>
      </c>
      <c r="N8" s="511">
        <v>0.84007470135557205</v>
      </c>
      <c r="O8" s="512">
        <v>0.3</v>
      </c>
      <c r="P8" s="508">
        <v>147450</v>
      </c>
      <c r="Q8" s="508">
        <v>130451</v>
      </c>
      <c r="R8" s="509">
        <v>0.13030946485653616</v>
      </c>
      <c r="S8" s="508">
        <v>174882</v>
      </c>
      <c r="T8" s="508">
        <v>155285</v>
      </c>
      <c r="U8" s="509">
        <v>0.12620021251247707</v>
      </c>
      <c r="V8" s="508">
        <v>264221</v>
      </c>
      <c r="W8" s="508">
        <v>229471</v>
      </c>
      <c r="X8" s="509">
        <v>0.15143525761425192</v>
      </c>
      <c r="Y8" s="549">
        <v>2.1187173236680885</v>
      </c>
      <c r="Z8" s="514">
        <v>2.0819739062585061</v>
      </c>
    </row>
    <row r="9" spans="1:26" ht="14.4" thickBot="1">
      <c r="A9" s="1040"/>
      <c r="B9" s="507" t="s">
        <v>56</v>
      </c>
      <c r="C9" s="508">
        <v>475872</v>
      </c>
      <c r="D9" s="508">
        <v>481566</v>
      </c>
      <c r="E9" s="509">
        <v>-1.1823924446493316E-2</v>
      </c>
      <c r="F9" s="508">
        <v>417710</v>
      </c>
      <c r="G9" s="508">
        <v>418696</v>
      </c>
      <c r="H9" s="509">
        <v>-2.3549305462674591E-3</v>
      </c>
      <c r="I9" s="508">
        <v>58162</v>
      </c>
      <c r="J9" s="508">
        <v>62870</v>
      </c>
      <c r="K9" s="509">
        <v>-7.4884682678543021E-2</v>
      </c>
      <c r="L9" s="621"/>
      <c r="M9" s="511">
        <v>0.81686539401944158</v>
      </c>
      <c r="N9" s="511">
        <v>0.85205310455666972</v>
      </c>
      <c r="O9" s="512">
        <v>-3.5000000000000004</v>
      </c>
      <c r="P9" s="508">
        <v>714950</v>
      </c>
      <c r="Q9" s="508">
        <v>752823</v>
      </c>
      <c r="R9" s="509">
        <v>-5.0307974118750355E-2</v>
      </c>
      <c r="S9" s="508">
        <v>875236</v>
      </c>
      <c r="T9" s="508">
        <v>883540</v>
      </c>
      <c r="U9" s="509">
        <v>-9.3985558095841734E-3</v>
      </c>
      <c r="V9" s="508">
        <v>1271068</v>
      </c>
      <c r="W9" s="508">
        <v>1342935</v>
      </c>
      <c r="X9" s="509">
        <v>-5.3514875999210683E-2</v>
      </c>
      <c r="Y9" s="549">
        <v>2.6710291843184724</v>
      </c>
      <c r="Z9" s="514">
        <v>2.7886831711541098</v>
      </c>
    </row>
    <row r="10" spans="1:26" ht="14.4" thickBot="1">
      <c r="A10" s="622" t="s">
        <v>57</v>
      </c>
      <c r="B10" s="623"/>
      <c r="C10" s="624">
        <v>672332</v>
      </c>
      <c r="D10" s="624">
        <v>660513</v>
      </c>
      <c r="E10" s="625">
        <v>1.78936674978388E-2</v>
      </c>
      <c r="F10" s="624">
        <v>577003</v>
      </c>
      <c r="G10" s="624">
        <v>565595</v>
      </c>
      <c r="H10" s="625">
        <v>2.016990956426418E-2</v>
      </c>
      <c r="I10" s="624">
        <v>95329</v>
      </c>
      <c r="J10" s="624">
        <v>94918</v>
      </c>
      <c r="K10" s="625">
        <v>4.3300533091721275E-3</v>
      </c>
      <c r="L10" s="621"/>
      <c r="M10" s="626">
        <v>0.80333303413816837</v>
      </c>
      <c r="N10" s="626">
        <v>0.83191835916021428</v>
      </c>
      <c r="O10" s="627">
        <v>-2.9000000000000004</v>
      </c>
      <c r="P10" s="624">
        <v>939743</v>
      </c>
      <c r="Q10" s="624">
        <v>962260</v>
      </c>
      <c r="R10" s="625">
        <v>-2.3400120549539626E-2</v>
      </c>
      <c r="S10" s="624">
        <v>1169805</v>
      </c>
      <c r="T10" s="624">
        <v>1156676</v>
      </c>
      <c r="U10" s="625">
        <v>1.1350628871006229E-2</v>
      </c>
      <c r="V10" s="624">
        <v>1683467</v>
      </c>
      <c r="W10" s="624">
        <v>1721834</v>
      </c>
      <c r="X10" s="625">
        <v>-2.2282635840621106E-2</v>
      </c>
      <c r="Y10" s="628">
        <v>2.5039221694044014</v>
      </c>
      <c r="Z10" s="629">
        <v>2.6068131891423789</v>
      </c>
    </row>
    <row r="11" spans="1:26" ht="13.8">
      <c r="A11" s="1047" t="s">
        <v>58</v>
      </c>
      <c r="B11" s="507" t="s">
        <v>54</v>
      </c>
      <c r="C11" s="508">
        <v>65833</v>
      </c>
      <c r="D11" s="508">
        <v>62212</v>
      </c>
      <c r="E11" s="509">
        <v>5.8204204976531858E-2</v>
      </c>
      <c r="F11" s="508">
        <v>15285</v>
      </c>
      <c r="G11" s="508">
        <v>16031</v>
      </c>
      <c r="H11" s="509">
        <v>-4.6534838749922029E-2</v>
      </c>
      <c r="I11" s="508">
        <v>50548</v>
      </c>
      <c r="J11" s="508">
        <v>46181</v>
      </c>
      <c r="K11" s="509">
        <v>9.4562698945453758E-2</v>
      </c>
      <c r="L11" s="621"/>
      <c r="M11" s="511">
        <v>0.4167880152579575</v>
      </c>
      <c r="N11" s="511">
        <v>0.41439582010276543</v>
      </c>
      <c r="O11" s="512">
        <v>0.2</v>
      </c>
      <c r="P11" s="508">
        <v>58675</v>
      </c>
      <c r="Q11" s="508">
        <v>57422</v>
      </c>
      <c r="R11" s="509">
        <v>2.1820904879662848E-2</v>
      </c>
      <c r="S11" s="508">
        <v>140779</v>
      </c>
      <c r="T11" s="508">
        <v>138568</v>
      </c>
      <c r="U11" s="509">
        <v>1.5956064892327232E-2</v>
      </c>
      <c r="V11" s="508">
        <v>133177</v>
      </c>
      <c r="W11" s="508">
        <v>125558</v>
      </c>
      <c r="X11" s="509">
        <v>6.0681119482629539E-2</v>
      </c>
      <c r="Y11" s="549">
        <v>2.0229520149469109</v>
      </c>
      <c r="Z11" s="514">
        <v>2.0182279945991128</v>
      </c>
    </row>
    <row r="12" spans="1:26" ht="14.4" thickBot="1">
      <c r="A12" s="1047"/>
      <c r="B12" s="507" t="s">
        <v>55</v>
      </c>
      <c r="C12" s="508">
        <v>68127</v>
      </c>
      <c r="D12" s="508">
        <v>67701</v>
      </c>
      <c r="E12" s="509">
        <v>6.2923738201799088E-3</v>
      </c>
      <c r="F12" s="508">
        <v>23567</v>
      </c>
      <c r="G12" s="508">
        <v>23953</v>
      </c>
      <c r="H12" s="509">
        <v>-1.6114891662839727E-2</v>
      </c>
      <c r="I12" s="508">
        <v>44560</v>
      </c>
      <c r="J12" s="508">
        <v>43748</v>
      </c>
      <c r="K12" s="509">
        <v>1.8560848495931242E-2</v>
      </c>
      <c r="L12" s="621"/>
      <c r="M12" s="511">
        <v>0.61376374767769093</v>
      </c>
      <c r="N12" s="511">
        <v>0.62555907453521264</v>
      </c>
      <c r="O12" s="512">
        <v>-1.2</v>
      </c>
      <c r="P12" s="508">
        <v>78296</v>
      </c>
      <c r="Q12" s="508">
        <v>77625</v>
      </c>
      <c r="R12" s="509">
        <v>8.6441223832528172E-3</v>
      </c>
      <c r="S12" s="508">
        <v>127567</v>
      </c>
      <c r="T12" s="508">
        <v>124089</v>
      </c>
      <c r="U12" s="509">
        <v>2.8028270031993166E-2</v>
      </c>
      <c r="V12" s="508">
        <v>164460</v>
      </c>
      <c r="W12" s="508">
        <v>163428</v>
      </c>
      <c r="X12" s="509">
        <v>6.3147073940817977E-3</v>
      </c>
      <c r="Y12" s="549">
        <v>2.4140208727817165</v>
      </c>
      <c r="Z12" s="514">
        <v>2.4139672973811317</v>
      </c>
    </row>
    <row r="13" spans="1:26" ht="14.4" thickBot="1">
      <c r="A13" s="622" t="s">
        <v>57</v>
      </c>
      <c r="B13" s="623"/>
      <c r="C13" s="624">
        <v>133960</v>
      </c>
      <c r="D13" s="624">
        <v>129913</v>
      </c>
      <c r="E13" s="625">
        <v>3.1151616851277392E-2</v>
      </c>
      <c r="F13" s="624">
        <v>38852</v>
      </c>
      <c r="G13" s="624">
        <v>39984</v>
      </c>
      <c r="H13" s="625">
        <v>-2.8311324529811926E-2</v>
      </c>
      <c r="I13" s="624">
        <v>95108</v>
      </c>
      <c r="J13" s="624">
        <v>89929</v>
      </c>
      <c r="K13" s="625">
        <v>5.758987645809472E-2</v>
      </c>
      <c r="L13" s="621"/>
      <c r="M13" s="626">
        <v>0.51042683699403013</v>
      </c>
      <c r="N13" s="626">
        <v>0.51415724690375664</v>
      </c>
      <c r="O13" s="627">
        <v>-0.4</v>
      </c>
      <c r="P13" s="624">
        <v>136971</v>
      </c>
      <c r="Q13" s="624">
        <v>135047</v>
      </c>
      <c r="R13" s="625">
        <v>1.4246891822846861E-2</v>
      </c>
      <c r="S13" s="624">
        <v>268346</v>
      </c>
      <c r="T13" s="624">
        <v>262657</v>
      </c>
      <c r="U13" s="625">
        <v>2.1659426552500027E-2</v>
      </c>
      <c r="V13" s="624">
        <v>297637</v>
      </c>
      <c r="W13" s="624">
        <v>288986</v>
      </c>
      <c r="X13" s="625">
        <v>2.9935706227983361E-2</v>
      </c>
      <c r="Y13" s="628">
        <v>2.2218348760824127</v>
      </c>
      <c r="Z13" s="629">
        <v>2.2244579064450827</v>
      </c>
    </row>
    <row r="14" spans="1:26" ht="13.8">
      <c r="A14" s="1047" t="s">
        <v>59</v>
      </c>
      <c r="B14" s="507" t="s">
        <v>54</v>
      </c>
      <c r="C14" s="508">
        <v>9449</v>
      </c>
      <c r="D14" s="508">
        <v>9727</v>
      </c>
      <c r="E14" s="509">
        <v>-2.8580240567492546E-2</v>
      </c>
      <c r="F14" s="508">
        <v>2766</v>
      </c>
      <c r="G14" s="508">
        <v>2755</v>
      </c>
      <c r="H14" s="509">
        <v>3.9927404718693282E-3</v>
      </c>
      <c r="I14" s="508">
        <v>6683</v>
      </c>
      <c r="J14" s="508">
        <v>6972</v>
      </c>
      <c r="K14" s="509">
        <v>-4.1451520367183019E-2</v>
      </c>
      <c r="L14" s="621"/>
      <c r="M14" s="511">
        <v>0.33486440068698325</v>
      </c>
      <c r="N14" s="511">
        <v>0.33704191091438368</v>
      </c>
      <c r="O14" s="512">
        <v>-0.2</v>
      </c>
      <c r="P14" s="508">
        <v>8384</v>
      </c>
      <c r="Q14" s="508">
        <v>8452</v>
      </c>
      <c r="R14" s="509">
        <v>-8.0454330336015151E-3</v>
      </c>
      <c r="S14" s="508">
        <v>25037</v>
      </c>
      <c r="T14" s="508">
        <v>25077</v>
      </c>
      <c r="U14" s="509">
        <v>-1.5950871316345655E-3</v>
      </c>
      <c r="V14" s="508">
        <v>18888</v>
      </c>
      <c r="W14" s="508">
        <v>19634</v>
      </c>
      <c r="X14" s="509">
        <v>-3.7995314250789447E-2</v>
      </c>
      <c r="Y14" s="549">
        <v>1.9989416869510002</v>
      </c>
      <c r="Z14" s="514">
        <v>2.0185051917343477</v>
      </c>
    </row>
    <row r="15" spans="1:26" ht="13.8">
      <c r="A15" s="1047"/>
      <c r="B15" s="507" t="s">
        <v>55</v>
      </c>
      <c r="C15" s="508">
        <v>46588</v>
      </c>
      <c r="D15" s="508">
        <v>46729</v>
      </c>
      <c r="E15" s="509">
        <v>-3.0173981895610861E-3</v>
      </c>
      <c r="F15" s="508">
        <v>32560</v>
      </c>
      <c r="G15" s="508">
        <v>31950</v>
      </c>
      <c r="H15" s="509">
        <v>1.9092331768388107E-2</v>
      </c>
      <c r="I15" s="508">
        <v>14028</v>
      </c>
      <c r="J15" s="508">
        <v>14779</v>
      </c>
      <c r="K15" s="509">
        <v>-5.0815346099194802E-2</v>
      </c>
      <c r="L15" s="621"/>
      <c r="M15" s="511">
        <v>0.6723106301718651</v>
      </c>
      <c r="N15" s="511">
        <v>0.72704981823221504</v>
      </c>
      <c r="O15" s="512">
        <v>-5.5</v>
      </c>
      <c r="P15" s="508">
        <v>63372</v>
      </c>
      <c r="Q15" s="508">
        <v>68198</v>
      </c>
      <c r="R15" s="509">
        <v>-7.0764538549517586E-2</v>
      </c>
      <c r="S15" s="508">
        <v>94260</v>
      </c>
      <c r="T15" s="508">
        <v>93801</v>
      </c>
      <c r="U15" s="509">
        <v>4.8933380241148816E-3</v>
      </c>
      <c r="V15" s="508">
        <v>125744</v>
      </c>
      <c r="W15" s="508">
        <v>129647</v>
      </c>
      <c r="X15" s="509">
        <v>-3.0104823096562202E-2</v>
      </c>
      <c r="Y15" s="549">
        <v>2.699064136687559</v>
      </c>
      <c r="Z15" s="514">
        <v>2.774444135333519</v>
      </c>
    </row>
    <row r="16" spans="1:26" ht="14.4" thickBot="1">
      <c r="A16" s="1047"/>
      <c r="B16" s="507" t="s">
        <v>56</v>
      </c>
      <c r="C16" s="508">
        <v>126413</v>
      </c>
      <c r="D16" s="508">
        <v>134699</v>
      </c>
      <c r="E16" s="509">
        <v>-6.1514933295718603E-2</v>
      </c>
      <c r="F16" s="508">
        <v>100982</v>
      </c>
      <c r="G16" s="508">
        <v>107983</v>
      </c>
      <c r="H16" s="509">
        <v>-6.4834279469916559E-2</v>
      </c>
      <c r="I16" s="508">
        <v>25431</v>
      </c>
      <c r="J16" s="508">
        <v>26716</v>
      </c>
      <c r="K16" s="509">
        <v>-4.8098517742176973E-2</v>
      </c>
      <c r="L16" s="621"/>
      <c r="M16" s="511">
        <v>0.6991225395534777</v>
      </c>
      <c r="N16" s="511">
        <v>0.76076602830974183</v>
      </c>
      <c r="O16" s="512">
        <v>-6.2</v>
      </c>
      <c r="P16" s="508">
        <v>185724</v>
      </c>
      <c r="Q16" s="508">
        <v>205578</v>
      </c>
      <c r="R16" s="509">
        <v>-9.6576481919271512E-2</v>
      </c>
      <c r="S16" s="508">
        <v>265653</v>
      </c>
      <c r="T16" s="508">
        <v>270225</v>
      </c>
      <c r="U16" s="509">
        <v>-1.6919233971690258E-2</v>
      </c>
      <c r="V16" s="508">
        <v>422116</v>
      </c>
      <c r="W16" s="508">
        <v>459895</v>
      </c>
      <c r="X16" s="509">
        <v>-8.2147011817914964E-2</v>
      </c>
      <c r="Y16" s="549">
        <v>3.3391818879387403</v>
      </c>
      <c r="Z16" s="514">
        <v>3.414242125034336</v>
      </c>
    </row>
    <row r="17" spans="1:26" ht="14.4" thickBot="1">
      <c r="A17" s="622" t="s">
        <v>57</v>
      </c>
      <c r="B17" s="623"/>
      <c r="C17" s="624">
        <v>182450</v>
      </c>
      <c r="D17" s="624">
        <v>191155</v>
      </c>
      <c r="E17" s="625">
        <v>-4.5538960529413301E-2</v>
      </c>
      <c r="F17" s="624">
        <v>136308</v>
      </c>
      <c r="G17" s="624">
        <v>142688</v>
      </c>
      <c r="H17" s="625">
        <v>-4.4712940121103384E-2</v>
      </c>
      <c r="I17" s="624">
        <v>46142</v>
      </c>
      <c r="J17" s="624">
        <v>48467</v>
      </c>
      <c r="K17" s="625">
        <v>-4.7970784244950174E-2</v>
      </c>
      <c r="L17" s="621"/>
      <c r="M17" s="626">
        <v>0.66886608650474089</v>
      </c>
      <c r="N17" s="626">
        <v>0.72532979699462607</v>
      </c>
      <c r="O17" s="627">
        <v>-5.6000000000000005</v>
      </c>
      <c r="P17" s="624">
        <v>257480</v>
      </c>
      <c r="Q17" s="624">
        <v>282228</v>
      </c>
      <c r="R17" s="625">
        <v>-8.7687968592768964E-2</v>
      </c>
      <c r="S17" s="624">
        <v>384950</v>
      </c>
      <c r="T17" s="624">
        <v>389103</v>
      </c>
      <c r="U17" s="625">
        <v>-1.0673266461579583E-2</v>
      </c>
      <c r="V17" s="624">
        <v>566748</v>
      </c>
      <c r="W17" s="624">
        <v>609176</v>
      </c>
      <c r="X17" s="625">
        <v>-6.9648180492993816E-2</v>
      </c>
      <c r="Y17" s="628">
        <v>3.1063195395998906</v>
      </c>
      <c r="Z17" s="629">
        <v>3.1868169809840183</v>
      </c>
    </row>
    <row r="18" spans="1:26" ht="13.8">
      <c r="A18" s="1047" t="s">
        <v>60</v>
      </c>
      <c r="B18" s="507" t="s">
        <v>54</v>
      </c>
      <c r="C18" s="508">
        <v>19831</v>
      </c>
      <c r="D18" s="508">
        <v>18824</v>
      </c>
      <c r="E18" s="509">
        <v>5.3495537611559708E-2</v>
      </c>
      <c r="F18" s="508">
        <v>6096</v>
      </c>
      <c r="G18" s="508">
        <v>6430</v>
      </c>
      <c r="H18" s="509">
        <v>-5.1944012441679628E-2</v>
      </c>
      <c r="I18" s="508">
        <v>13735</v>
      </c>
      <c r="J18" s="508">
        <v>12394</v>
      </c>
      <c r="K18" s="509">
        <v>0.10819751492657738</v>
      </c>
      <c r="L18" s="621"/>
      <c r="M18" s="511">
        <v>0.44317015599343185</v>
      </c>
      <c r="N18" s="511">
        <v>0.43502970808576596</v>
      </c>
      <c r="O18" s="512">
        <v>0.8</v>
      </c>
      <c r="P18" s="508">
        <v>17273</v>
      </c>
      <c r="Q18" s="508">
        <v>16840</v>
      </c>
      <c r="R18" s="509">
        <v>2.5712589073634204E-2</v>
      </c>
      <c r="S18" s="508">
        <v>38976</v>
      </c>
      <c r="T18" s="508">
        <v>38710</v>
      </c>
      <c r="U18" s="509">
        <v>6.8716094032549727E-3</v>
      </c>
      <c r="V18" s="508">
        <v>34933</v>
      </c>
      <c r="W18" s="508">
        <v>33760</v>
      </c>
      <c r="X18" s="509">
        <v>3.474526066350711E-2</v>
      </c>
      <c r="Y18" s="549">
        <v>1.7615349705007313</v>
      </c>
      <c r="Z18" s="514">
        <v>1.7934551636209095</v>
      </c>
    </row>
    <row r="19" spans="1:26" ht="14.4" thickBot="1">
      <c r="A19" s="1047"/>
      <c r="B19" s="507" t="s">
        <v>61</v>
      </c>
      <c r="C19" s="508">
        <v>42096</v>
      </c>
      <c r="D19" s="508">
        <v>40284</v>
      </c>
      <c r="E19" s="509">
        <v>4.4980637473935062E-2</v>
      </c>
      <c r="F19" s="508">
        <v>23023</v>
      </c>
      <c r="G19" s="508">
        <v>22516</v>
      </c>
      <c r="H19" s="509">
        <v>2.2517321016166283E-2</v>
      </c>
      <c r="I19" s="508">
        <v>19073</v>
      </c>
      <c r="J19" s="508">
        <v>17768</v>
      </c>
      <c r="K19" s="509">
        <v>7.3446645655110304E-2</v>
      </c>
      <c r="L19" s="621"/>
      <c r="M19" s="511">
        <v>0.61378999053217953</v>
      </c>
      <c r="N19" s="511">
        <v>0.62093862815884482</v>
      </c>
      <c r="O19" s="512">
        <v>-0.70000000000000007</v>
      </c>
      <c r="P19" s="508">
        <v>55753</v>
      </c>
      <c r="Q19" s="508">
        <v>58824</v>
      </c>
      <c r="R19" s="509">
        <v>-5.220658234734122E-2</v>
      </c>
      <c r="S19" s="508">
        <v>90834</v>
      </c>
      <c r="T19" s="508">
        <v>94734</v>
      </c>
      <c r="U19" s="509">
        <v>-4.1167901703717778E-2</v>
      </c>
      <c r="V19" s="508">
        <v>99776</v>
      </c>
      <c r="W19" s="508">
        <v>102001</v>
      </c>
      <c r="X19" s="509">
        <v>-2.1813511632238901E-2</v>
      </c>
      <c r="Y19" s="549">
        <v>2.3702014443177499</v>
      </c>
      <c r="Z19" s="514">
        <v>2.5320474630126104</v>
      </c>
    </row>
    <row r="20" spans="1:26" ht="14.4" thickBot="1">
      <c r="A20" s="622" t="s">
        <v>57</v>
      </c>
      <c r="B20" s="623"/>
      <c r="C20" s="624">
        <v>61927</v>
      </c>
      <c r="D20" s="624">
        <v>59108</v>
      </c>
      <c r="E20" s="625">
        <v>4.7692359748257425E-2</v>
      </c>
      <c r="F20" s="624">
        <v>29119</v>
      </c>
      <c r="G20" s="624">
        <v>28946</v>
      </c>
      <c r="H20" s="625">
        <v>5.9766461687279764E-3</v>
      </c>
      <c r="I20" s="624">
        <v>32808</v>
      </c>
      <c r="J20" s="624">
        <v>30162</v>
      </c>
      <c r="K20" s="625">
        <v>8.7726278098269342E-2</v>
      </c>
      <c r="L20" s="621"/>
      <c r="M20" s="626">
        <v>0.56256066558816731</v>
      </c>
      <c r="N20" s="626">
        <v>0.56700938221276342</v>
      </c>
      <c r="O20" s="627">
        <v>-0.4</v>
      </c>
      <c r="P20" s="624">
        <v>73026</v>
      </c>
      <c r="Q20" s="624">
        <v>75664</v>
      </c>
      <c r="R20" s="625">
        <v>-3.4864664834002961E-2</v>
      </c>
      <c r="S20" s="624">
        <v>129810</v>
      </c>
      <c r="T20" s="624">
        <v>133444</v>
      </c>
      <c r="U20" s="625">
        <v>-2.7232397110398369E-2</v>
      </c>
      <c r="V20" s="624">
        <v>134709</v>
      </c>
      <c r="W20" s="624">
        <v>135761</v>
      </c>
      <c r="X20" s="625">
        <v>-7.7489116903970952E-3</v>
      </c>
      <c r="Y20" s="628">
        <v>2.1752870315048365</v>
      </c>
      <c r="Z20" s="629">
        <v>2.2968295323814036</v>
      </c>
    </row>
    <row r="21" spans="1:26" ht="13.8">
      <c r="A21" s="1039" t="s">
        <v>62</v>
      </c>
      <c r="B21" s="507" t="s">
        <v>54</v>
      </c>
      <c r="C21" s="508">
        <v>11370</v>
      </c>
      <c r="D21" s="508">
        <v>11401</v>
      </c>
      <c r="E21" s="509">
        <v>-2.7190597316024911E-3</v>
      </c>
      <c r="F21" s="508">
        <v>5712</v>
      </c>
      <c r="G21" s="508">
        <v>6184</v>
      </c>
      <c r="H21" s="509">
        <v>-7.6326002587322125E-2</v>
      </c>
      <c r="I21" s="508">
        <v>5658</v>
      </c>
      <c r="J21" s="508">
        <v>5217</v>
      </c>
      <c r="K21" s="509">
        <v>8.4531339850488788E-2</v>
      </c>
      <c r="L21" s="621"/>
      <c r="M21" s="511">
        <v>0.5914122369541418</v>
      </c>
      <c r="N21" s="511">
        <v>0.57515110274986991</v>
      </c>
      <c r="O21" s="512">
        <v>1.6</v>
      </c>
      <c r="P21" s="508">
        <v>14586</v>
      </c>
      <c r="Q21" s="508">
        <v>14369</v>
      </c>
      <c r="R21" s="509">
        <v>1.5101955598858654E-2</v>
      </c>
      <c r="S21" s="508">
        <v>24663</v>
      </c>
      <c r="T21" s="508">
        <v>24983</v>
      </c>
      <c r="U21" s="509">
        <v>-1.2808709922747468E-2</v>
      </c>
      <c r="V21" s="508">
        <v>26056</v>
      </c>
      <c r="W21" s="508">
        <v>25317</v>
      </c>
      <c r="X21" s="509">
        <v>2.9189872417743019E-2</v>
      </c>
      <c r="Y21" s="549">
        <v>2.2916446789797713</v>
      </c>
      <c r="Z21" s="514">
        <v>2.2205946846767826</v>
      </c>
    </row>
    <row r="22" spans="1:26" ht="14.4" thickBot="1">
      <c r="A22" s="1040"/>
      <c r="B22" s="507" t="s">
        <v>55</v>
      </c>
      <c r="C22" s="508">
        <v>40064</v>
      </c>
      <c r="D22" s="508">
        <v>39434</v>
      </c>
      <c r="E22" s="509">
        <v>1.5976061266927018E-2</v>
      </c>
      <c r="F22" s="508">
        <v>26901</v>
      </c>
      <c r="G22" s="508">
        <v>24266</v>
      </c>
      <c r="H22" s="509">
        <v>0.10858814802604468</v>
      </c>
      <c r="I22" s="508">
        <v>13163</v>
      </c>
      <c r="J22" s="508">
        <v>15168</v>
      </c>
      <c r="K22" s="509">
        <v>-0.13218618143459915</v>
      </c>
      <c r="L22" s="621"/>
      <c r="M22" s="511">
        <v>0.75065897271496762</v>
      </c>
      <c r="N22" s="511">
        <v>0.74124105132680684</v>
      </c>
      <c r="O22" s="512">
        <v>0.89999999999999991</v>
      </c>
      <c r="P22" s="508">
        <v>63222</v>
      </c>
      <c r="Q22" s="508">
        <v>58604</v>
      </c>
      <c r="R22" s="509">
        <v>7.8800081905671962E-2</v>
      </c>
      <c r="S22" s="508">
        <v>84222</v>
      </c>
      <c r="T22" s="508">
        <v>79062</v>
      </c>
      <c r="U22" s="509">
        <v>6.5265234878955761E-2</v>
      </c>
      <c r="V22" s="508">
        <v>133059</v>
      </c>
      <c r="W22" s="508">
        <v>126533</v>
      </c>
      <c r="X22" s="509">
        <v>5.1575478333715313E-2</v>
      </c>
      <c r="Y22" s="549">
        <v>3.321161142172524</v>
      </c>
      <c r="Z22" s="514">
        <v>3.2087285083937718</v>
      </c>
    </row>
    <row r="23" spans="1:26" ht="14.4" thickBot="1">
      <c r="A23" s="622" t="s">
        <v>57</v>
      </c>
      <c r="B23" s="623"/>
      <c r="C23" s="624">
        <v>51434</v>
      </c>
      <c r="D23" s="624">
        <v>50835</v>
      </c>
      <c r="E23" s="625">
        <v>1.1783220222287795E-2</v>
      </c>
      <c r="F23" s="624">
        <v>32613</v>
      </c>
      <c r="G23" s="624">
        <v>30450</v>
      </c>
      <c r="H23" s="625">
        <v>7.103448275862069E-2</v>
      </c>
      <c r="I23" s="624">
        <v>18821</v>
      </c>
      <c r="J23" s="624">
        <v>20385</v>
      </c>
      <c r="K23" s="625">
        <v>-7.6723080696590631E-2</v>
      </c>
      <c r="L23" s="630"/>
      <c r="M23" s="626">
        <v>0.71458878633420586</v>
      </c>
      <c r="N23" s="626">
        <v>0.70135998846652892</v>
      </c>
      <c r="O23" s="627">
        <v>1.3</v>
      </c>
      <c r="P23" s="624">
        <v>77808</v>
      </c>
      <c r="Q23" s="624">
        <v>72973</v>
      </c>
      <c r="R23" s="625">
        <v>6.6257382867635981E-2</v>
      </c>
      <c r="S23" s="624">
        <v>108885</v>
      </c>
      <c r="T23" s="624">
        <v>104045</v>
      </c>
      <c r="U23" s="625">
        <v>4.6518333413426885E-2</v>
      </c>
      <c r="V23" s="624">
        <v>159115</v>
      </c>
      <c r="W23" s="624">
        <v>151850</v>
      </c>
      <c r="X23" s="625">
        <v>4.7843266381297336E-2</v>
      </c>
      <c r="Y23" s="628">
        <v>3.0935762336197845</v>
      </c>
      <c r="Z23" s="629">
        <v>2.9871151765515886</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69" t="s">
        <v>63</v>
      </c>
      <c r="B25" s="1070"/>
      <c r="C25" s="632">
        <v>1102103</v>
      </c>
      <c r="D25" s="632">
        <v>1091524</v>
      </c>
      <c r="E25" s="633">
        <v>9.6919536354674752E-3</v>
      </c>
      <c r="F25" s="632">
        <v>813895</v>
      </c>
      <c r="G25" s="632">
        <v>807663</v>
      </c>
      <c r="H25" s="633">
        <v>7.7160895076288007E-3</v>
      </c>
      <c r="I25" s="632">
        <v>288208</v>
      </c>
      <c r="J25" s="632">
        <v>283861</v>
      </c>
      <c r="K25" s="633">
        <v>1.5313833178915033E-2</v>
      </c>
      <c r="L25" s="553"/>
      <c r="M25" s="634">
        <v>0.72025942430773948</v>
      </c>
      <c r="N25" s="634">
        <v>0.74693451617239148</v>
      </c>
      <c r="O25" s="635">
        <v>-2.7</v>
      </c>
      <c r="P25" s="632">
        <v>1485028</v>
      </c>
      <c r="Q25" s="632">
        <v>1528172</v>
      </c>
      <c r="R25" s="633">
        <v>-2.8232424098857983E-2</v>
      </c>
      <c r="S25" s="632">
        <v>2061796</v>
      </c>
      <c r="T25" s="632">
        <v>2045925</v>
      </c>
      <c r="U25" s="633">
        <v>7.7573713601427228E-3</v>
      </c>
      <c r="V25" s="632">
        <v>2841676</v>
      </c>
      <c r="W25" s="632">
        <v>2907607</v>
      </c>
      <c r="X25" s="633">
        <v>-2.2675347803193486E-2</v>
      </c>
      <c r="Y25" s="636">
        <v>2.5784123625468762</v>
      </c>
      <c r="Z25" s="637">
        <v>2.6638049186275334</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50" t="s">
        <v>64</v>
      </c>
      <c r="B27" s="1051"/>
      <c r="C27" s="551">
        <v>48334</v>
      </c>
      <c r="D27" s="551">
        <v>45126</v>
      </c>
      <c r="E27" s="552">
        <v>7.108983734432478E-2</v>
      </c>
      <c r="F27" s="551">
        <v>11949</v>
      </c>
      <c r="G27" s="551">
        <v>12358</v>
      </c>
      <c r="H27" s="552">
        <v>-3.3095970221718722E-2</v>
      </c>
      <c r="I27" s="551">
        <v>36385</v>
      </c>
      <c r="J27" s="551">
        <v>32768</v>
      </c>
      <c r="K27" s="552">
        <v>0.110382080078125</v>
      </c>
      <c r="L27" s="553"/>
      <c r="M27" s="554">
        <v>0.43632374654272466</v>
      </c>
      <c r="N27" s="554">
        <v>0.4253718436527153</v>
      </c>
      <c r="O27" s="555">
        <v>1.0999999999999999</v>
      </c>
      <c r="P27" s="551">
        <v>41963</v>
      </c>
      <c r="Q27" s="551">
        <v>39352</v>
      </c>
      <c r="R27" s="552">
        <v>6.6349867859320996E-2</v>
      </c>
      <c r="S27" s="551">
        <v>96174</v>
      </c>
      <c r="T27" s="551">
        <v>92512</v>
      </c>
      <c r="U27" s="552">
        <v>3.9584053960567279E-2</v>
      </c>
      <c r="V27" s="551">
        <v>100595</v>
      </c>
      <c r="W27" s="551">
        <v>91522</v>
      </c>
      <c r="X27" s="552">
        <v>9.9134634295579199E-2</v>
      </c>
      <c r="Y27" s="641">
        <v>2.0812471552116523</v>
      </c>
      <c r="Z27" s="557">
        <v>2.028143420644418</v>
      </c>
    </row>
    <row r="28" spans="1:26">
      <c r="O28" s="558"/>
    </row>
    <row r="30" spans="1:26" ht="23.4" thickBot="1">
      <c r="A30" s="1042" t="s">
        <v>65</v>
      </c>
      <c r="B30" s="1042"/>
      <c r="C30" s="1042"/>
      <c r="D30" s="1042"/>
      <c r="E30" s="1042"/>
      <c r="F30" s="1042"/>
      <c r="G30" s="1042"/>
      <c r="H30" s="1042"/>
      <c r="I30" s="1042"/>
      <c r="J30" s="1042"/>
      <c r="K30" s="1042"/>
      <c r="L30" s="1042"/>
      <c r="M30" s="1042"/>
      <c r="N30" s="1042"/>
      <c r="O30" s="1042"/>
      <c r="P30" s="1042"/>
      <c r="Q30" s="1042"/>
      <c r="R30" s="1042"/>
      <c r="S30" s="1042"/>
      <c r="T30" s="1042"/>
      <c r="U30" s="1042"/>
      <c r="V30" s="1042"/>
      <c r="W30" s="1042"/>
      <c r="X30" s="1042"/>
      <c r="Y30" s="1042"/>
      <c r="Z30" s="1042"/>
    </row>
    <row r="31" spans="1:26" ht="13.8">
      <c r="A31" s="494"/>
      <c r="B31" s="495"/>
      <c r="C31" s="1043" t="s">
        <v>40</v>
      </c>
      <c r="D31" s="1043"/>
      <c r="E31" s="496" t="s">
        <v>41</v>
      </c>
      <c r="F31" s="1043" t="s">
        <v>42</v>
      </c>
      <c r="G31" s="1043"/>
      <c r="H31" s="496" t="s">
        <v>41</v>
      </c>
      <c r="I31" s="1043" t="s">
        <v>43</v>
      </c>
      <c r="J31" s="1043"/>
      <c r="K31" s="497" t="s">
        <v>41</v>
      </c>
      <c r="L31" s="498"/>
      <c r="M31" s="1044" t="s">
        <v>44</v>
      </c>
      <c r="N31" s="1044"/>
      <c r="O31" s="496" t="s">
        <v>45</v>
      </c>
      <c r="P31" s="1043" t="s">
        <v>46</v>
      </c>
      <c r="Q31" s="1043"/>
      <c r="R31" s="496" t="s">
        <v>41</v>
      </c>
      <c r="S31" s="1043" t="s">
        <v>47</v>
      </c>
      <c r="T31" s="1043"/>
      <c r="U31" s="496" t="s">
        <v>41</v>
      </c>
      <c r="V31" s="1043" t="s">
        <v>48</v>
      </c>
      <c r="W31" s="1043"/>
      <c r="X31" s="496" t="s">
        <v>41</v>
      </c>
      <c r="Y31" s="1043" t="s">
        <v>49</v>
      </c>
      <c r="Z31" s="1046"/>
    </row>
    <row r="32" spans="1:26" ht="28.5" customHeight="1" thickBot="1">
      <c r="A32" s="1053" t="s">
        <v>51</v>
      </c>
      <c r="B32" s="1054"/>
      <c r="C32" s="501">
        <v>2016</v>
      </c>
      <c r="D32" s="501">
        <v>2015</v>
      </c>
      <c r="E32" s="502" t="s">
        <v>52</v>
      </c>
      <c r="F32" s="501">
        <v>2016</v>
      </c>
      <c r="G32" s="501">
        <v>2015</v>
      </c>
      <c r="H32" s="502" t="s">
        <v>52</v>
      </c>
      <c r="I32" s="501">
        <v>2016</v>
      </c>
      <c r="J32" s="501">
        <v>2015</v>
      </c>
      <c r="K32" s="502" t="s">
        <v>52</v>
      </c>
      <c r="L32" s="503"/>
      <c r="M32" s="504">
        <v>2016</v>
      </c>
      <c r="N32" s="620">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55" t="s">
        <v>54</v>
      </c>
      <c r="B33" s="1056"/>
      <c r="C33" s="508">
        <f>C7+C11+C14+C18+C21</f>
        <v>178235</v>
      </c>
      <c r="D33" s="508">
        <f>D7+D11+D14+D18+D21</f>
        <v>170893</v>
      </c>
      <c r="E33" s="509">
        <f>(C33-D33)/D33</f>
        <v>4.2962555517194967E-2</v>
      </c>
      <c r="F33" s="508">
        <f>F7+F11+F14+F18+F21</f>
        <v>88148</v>
      </c>
      <c r="G33" s="508">
        <f>G7+G11+G14+G18+G21</f>
        <v>87080</v>
      </c>
      <c r="H33" s="509">
        <f>(F33-G33)/G33</f>
        <v>1.2264584290307762E-2</v>
      </c>
      <c r="I33" s="508">
        <f>I7+I11+I14+I18+I21</f>
        <v>90087</v>
      </c>
      <c r="J33" s="508">
        <f>J7+J11+J14+J18+J21</f>
        <v>83813</v>
      </c>
      <c r="K33" s="509">
        <f>(I33-J33)/J33</f>
        <v>7.4857122403445761E-2</v>
      </c>
      <c r="L33" s="643"/>
      <c r="M33" s="511">
        <f t="shared" ref="M33:N35" si="0">P33/S33</f>
        <v>0.50484043741514917</v>
      </c>
      <c r="N33" s="511">
        <f t="shared" si="0"/>
        <v>0.51006550034908416</v>
      </c>
      <c r="O33" s="512">
        <f>ROUND(+M33-N33,3)*100</f>
        <v>-0.5</v>
      </c>
      <c r="P33" s="508">
        <f>P7+P11+P14+P18+P21</f>
        <v>176261</v>
      </c>
      <c r="Q33" s="508">
        <f>Q7+Q11+Q14+Q18+Q21</f>
        <v>176069</v>
      </c>
      <c r="R33" s="509">
        <f>(P33-Q33)/Q33</f>
        <v>1.0904815725653011E-3</v>
      </c>
      <c r="S33" s="508">
        <f>S7+S11+S14+S18+S21</f>
        <v>349142</v>
      </c>
      <c r="T33" s="508">
        <f>T7+T11+T14+T18+T21</f>
        <v>345189</v>
      </c>
      <c r="U33" s="509">
        <f>(S33-T33)/T33</f>
        <v>1.1451697475875535E-2</v>
      </c>
      <c r="V33" s="508">
        <f>V7+V11+V14+V18+V21</f>
        <v>361232</v>
      </c>
      <c r="W33" s="508">
        <f>W7+W11+W14+W18+W21</f>
        <v>353697</v>
      </c>
      <c r="X33" s="509">
        <f>(V33-W33)/W33</f>
        <v>2.1303545124781945E-2</v>
      </c>
      <c r="Y33" s="644">
        <f t="shared" ref="Y33:Z35" si="1">V33/C33</f>
        <v>2.026717535837518</v>
      </c>
      <c r="Z33" s="645">
        <f t="shared" si="1"/>
        <v>2.0696985833240684</v>
      </c>
    </row>
    <row r="34" spans="1:26" ht="13.8">
      <c r="A34" s="1057" t="s">
        <v>55</v>
      </c>
      <c r="B34" s="1058"/>
      <c r="C34" s="646">
        <f>C8+C12+C19+C15+C22</f>
        <v>321583</v>
      </c>
      <c r="D34" s="646">
        <f>D8+D12+D19+D15+D22</f>
        <v>304366</v>
      </c>
      <c r="E34" s="565">
        <f>(C34-D34)/D34</f>
        <v>5.6566765013174924E-2</v>
      </c>
      <c r="F34" s="646">
        <f>F8+F12+F19+F15+F22</f>
        <v>207055</v>
      </c>
      <c r="G34" s="646">
        <f>G8+G12+G19+G15+G22</f>
        <v>193904</v>
      </c>
      <c r="H34" s="565">
        <f>(F34-G34)/G34</f>
        <v>6.7822221305388231E-2</v>
      </c>
      <c r="I34" s="646">
        <f>I8+I12+I19+I15+I22</f>
        <v>114528</v>
      </c>
      <c r="J34" s="646">
        <f>J8+J12+J19+J15+J22</f>
        <v>110462</v>
      </c>
      <c r="K34" s="565">
        <f>(I34-J34)/J34</f>
        <v>3.6809038402346506E-2</v>
      </c>
      <c r="L34" s="643"/>
      <c r="M34" s="647">
        <f t="shared" si="0"/>
        <v>0.71374253408305854</v>
      </c>
      <c r="N34" s="648">
        <f t="shared" si="0"/>
        <v>0.71978587530234694</v>
      </c>
      <c r="O34" s="568">
        <f>ROUND(+M34-N34,3)*100</f>
        <v>-0.6</v>
      </c>
      <c r="P34" s="646">
        <f>P8+P12+P19+P15+P22</f>
        <v>408093</v>
      </c>
      <c r="Q34" s="646">
        <f>Q8+Q12+Q19+Q15+Q22</f>
        <v>393702</v>
      </c>
      <c r="R34" s="565">
        <f>(P34-Q34)/Q34</f>
        <v>3.6553027416675557E-2</v>
      </c>
      <c r="S34" s="646">
        <f>S8+S12+S19+S15+S22</f>
        <v>571765</v>
      </c>
      <c r="T34" s="646">
        <f>T8+T12+T19+T15+T22</f>
        <v>546971</v>
      </c>
      <c r="U34" s="565">
        <f>(S34-T34)/T34</f>
        <v>4.53296427050063E-2</v>
      </c>
      <c r="V34" s="646">
        <f>V8+V12+V19+V15+V22</f>
        <v>787260</v>
      </c>
      <c r="W34" s="646">
        <f>W8+W12+W19+W15+W22</f>
        <v>751080</v>
      </c>
      <c r="X34" s="565">
        <f>(V34-W34)/W34</f>
        <v>4.8170634286627254E-2</v>
      </c>
      <c r="Y34" s="649">
        <f t="shared" si="1"/>
        <v>2.4480771682582723</v>
      </c>
      <c r="Z34" s="650">
        <f t="shared" si="1"/>
        <v>2.4676869295519213</v>
      </c>
    </row>
    <row r="35" spans="1:26" ht="14.4" thickBot="1">
      <c r="A35" s="1059" t="s">
        <v>56</v>
      </c>
      <c r="B35" s="1060"/>
      <c r="C35" s="651">
        <f>C9+C16</f>
        <v>602285</v>
      </c>
      <c r="D35" s="652">
        <f>D9+D16</f>
        <v>616265</v>
      </c>
      <c r="E35" s="653">
        <f>(C35-D35)/D35</f>
        <v>-2.2685046205771869E-2</v>
      </c>
      <c r="F35" s="654">
        <f>F9+F16</f>
        <v>518692</v>
      </c>
      <c r="G35" s="652">
        <f>G9+G16</f>
        <v>526679</v>
      </c>
      <c r="H35" s="653">
        <f>(F35-G35)/G35</f>
        <v>-1.5164834747540722E-2</v>
      </c>
      <c r="I35" s="654">
        <f>I9+I16</f>
        <v>83593</v>
      </c>
      <c r="J35" s="652">
        <f>J9+J16</f>
        <v>89586</v>
      </c>
      <c r="K35" s="575">
        <f>(I35-J35)/J35</f>
        <v>-6.6896613310115413E-2</v>
      </c>
      <c r="L35" s="655"/>
      <c r="M35" s="656">
        <f t="shared" si="0"/>
        <v>0.78944928034190875</v>
      </c>
      <c r="N35" s="657">
        <f t="shared" si="0"/>
        <v>0.83067262397455288</v>
      </c>
      <c r="O35" s="658">
        <f>ROUND(+M35-N35,3)*100</f>
        <v>-4.1000000000000005</v>
      </c>
      <c r="P35" s="654">
        <f>P9+P16</f>
        <v>900674</v>
      </c>
      <c r="Q35" s="652">
        <f>Q9+Q16</f>
        <v>958401</v>
      </c>
      <c r="R35" s="653">
        <f>(P35-Q35)/Q35</f>
        <v>-6.0232616618722229E-2</v>
      </c>
      <c r="S35" s="654">
        <f>S9+S16</f>
        <v>1140889</v>
      </c>
      <c r="T35" s="652">
        <f>T9+T16</f>
        <v>1153765</v>
      </c>
      <c r="U35" s="653">
        <f>(S35-T35)/T35</f>
        <v>-1.1159984918939299E-2</v>
      </c>
      <c r="V35" s="654">
        <f>V9+V16</f>
        <v>1693184</v>
      </c>
      <c r="W35" s="652">
        <f>W9+W16</f>
        <v>1802830</v>
      </c>
      <c r="X35" s="575">
        <f>(V35-W35)/W35</f>
        <v>-6.0818823738233774E-2</v>
      </c>
      <c r="Y35" s="659">
        <f t="shared" si="1"/>
        <v>2.8112670911611612</v>
      </c>
      <c r="Z35" s="660">
        <f t="shared" si="1"/>
        <v>2.9254135801968308</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69" t="s">
        <v>63</v>
      </c>
      <c r="B37" s="1070"/>
      <c r="C37" s="632">
        <f>SUM(C33:C35)</f>
        <v>1102103</v>
      </c>
      <c r="D37" s="632">
        <f>SUM(D33:D35)</f>
        <v>1091524</v>
      </c>
      <c r="E37" s="633">
        <f>(C37-D37)/D37</f>
        <v>9.6919536354674752E-3</v>
      </c>
      <c r="F37" s="632">
        <f>SUM(F33:F35)</f>
        <v>813895</v>
      </c>
      <c r="G37" s="632">
        <f>SUM(G33:G35)</f>
        <v>807663</v>
      </c>
      <c r="H37" s="633">
        <f>(F37-G37)/G37</f>
        <v>7.7160895076288007E-3</v>
      </c>
      <c r="I37" s="632">
        <f>SUM(I33:I35)</f>
        <v>288208</v>
      </c>
      <c r="J37" s="632">
        <f>SUM(J33:J35)</f>
        <v>283861</v>
      </c>
      <c r="K37" s="633">
        <f>(I37-J37)/J37</f>
        <v>1.5313833178915033E-2</v>
      </c>
      <c r="L37" s="542"/>
      <c r="M37" s="634">
        <f>P37/S37</f>
        <v>0.72025942430773948</v>
      </c>
      <c r="N37" s="634">
        <f>Q37/T37</f>
        <v>0.74693451617239148</v>
      </c>
      <c r="O37" s="635">
        <f>ROUND(+M37-N37,3)*100</f>
        <v>-2.7</v>
      </c>
      <c r="P37" s="632">
        <f>SUM(P33:P35)</f>
        <v>1485028</v>
      </c>
      <c r="Q37" s="632">
        <f>SUM(Q33:Q35)</f>
        <v>1528172</v>
      </c>
      <c r="R37" s="633">
        <f>(P37-Q37)/Q37</f>
        <v>-2.8232424098857983E-2</v>
      </c>
      <c r="S37" s="632">
        <f>SUM(S33:S35)</f>
        <v>2061796</v>
      </c>
      <c r="T37" s="632">
        <f>SUM(T33:T35)</f>
        <v>2045925</v>
      </c>
      <c r="U37" s="633">
        <f>(S37-T37)/T37</f>
        <v>7.7573713601427228E-3</v>
      </c>
      <c r="V37" s="632">
        <f>SUM(V33:V35)</f>
        <v>2841676</v>
      </c>
      <c r="W37" s="632">
        <f>SUM(W33:W35)</f>
        <v>2907607</v>
      </c>
      <c r="X37" s="633">
        <f>(V37-W37)/W37</f>
        <v>-2.2675347803193486E-2</v>
      </c>
      <c r="Y37" s="663">
        <f>V37/C37</f>
        <v>2.5784123625468762</v>
      </c>
      <c r="Z37" s="664">
        <f>W37/D37</f>
        <v>2.6638049186275334</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42" t="s">
        <v>66</v>
      </c>
      <c r="B40" s="1042"/>
      <c r="C40" s="1042"/>
      <c r="D40" s="1042"/>
      <c r="E40" s="1042"/>
      <c r="F40" s="1042"/>
      <c r="G40" s="1042"/>
      <c r="H40" s="1042"/>
      <c r="I40" s="1042"/>
      <c r="J40" s="1042"/>
      <c r="K40" s="1042"/>
      <c r="L40" s="1042"/>
      <c r="M40" s="1042"/>
      <c r="N40" s="1042"/>
      <c r="O40" s="1042"/>
      <c r="P40" s="1042"/>
      <c r="Q40" s="1042"/>
      <c r="R40" s="1042"/>
      <c r="S40" s="1042"/>
      <c r="T40" s="1042"/>
      <c r="U40" s="1042"/>
      <c r="V40" s="1042"/>
      <c r="W40" s="1042"/>
      <c r="X40" s="1042"/>
      <c r="Y40" s="1042"/>
      <c r="Z40" s="1042"/>
    </row>
    <row r="41" spans="1:26" ht="13.8">
      <c r="A41" s="494"/>
      <c r="B41" s="495"/>
      <c r="C41" s="1043" t="s">
        <v>40</v>
      </c>
      <c r="D41" s="1043"/>
      <c r="E41" s="496" t="s">
        <v>41</v>
      </c>
      <c r="F41" s="1043" t="s">
        <v>42</v>
      </c>
      <c r="G41" s="1043"/>
      <c r="H41" s="496" t="s">
        <v>41</v>
      </c>
      <c r="I41" s="1043" t="s">
        <v>43</v>
      </c>
      <c r="J41" s="1043"/>
      <c r="K41" s="497" t="s">
        <v>41</v>
      </c>
      <c r="L41" s="498"/>
      <c r="M41" s="1044" t="s">
        <v>44</v>
      </c>
      <c r="N41" s="1044"/>
      <c r="O41" s="496" t="s">
        <v>45</v>
      </c>
      <c r="P41" s="1043" t="s">
        <v>46</v>
      </c>
      <c r="Q41" s="1043"/>
      <c r="R41" s="496" t="s">
        <v>41</v>
      </c>
      <c r="S41" s="1043" t="s">
        <v>47</v>
      </c>
      <c r="T41" s="1043"/>
      <c r="U41" s="496" t="s">
        <v>41</v>
      </c>
      <c r="V41" s="1043" t="s">
        <v>48</v>
      </c>
      <c r="W41" s="1043"/>
      <c r="X41" s="496" t="s">
        <v>41</v>
      </c>
      <c r="Y41" s="1043" t="s">
        <v>49</v>
      </c>
      <c r="Z41" s="1046"/>
    </row>
    <row r="42" spans="1:26" ht="14.4" thickBot="1">
      <c r="A42" s="1061" t="s">
        <v>50</v>
      </c>
      <c r="B42" s="1062"/>
      <c r="C42" s="501">
        <v>2016</v>
      </c>
      <c r="D42" s="501">
        <v>2015</v>
      </c>
      <c r="E42" s="502" t="s">
        <v>52</v>
      </c>
      <c r="F42" s="501">
        <v>2016</v>
      </c>
      <c r="G42" s="501">
        <v>2015</v>
      </c>
      <c r="H42" s="502" t="s">
        <v>52</v>
      </c>
      <c r="I42" s="501">
        <v>2016</v>
      </c>
      <c r="J42" s="501">
        <v>2015</v>
      </c>
      <c r="K42" s="502" t="s">
        <v>52</v>
      </c>
      <c r="L42" s="503"/>
      <c r="M42" s="504">
        <v>2016</v>
      </c>
      <c r="N42" s="620">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63" t="s">
        <v>53</v>
      </c>
      <c r="B43" s="1064"/>
      <c r="C43" s="534">
        <f>C10</f>
        <v>672332</v>
      </c>
      <c r="D43" s="666">
        <f>D10</f>
        <v>660513</v>
      </c>
      <c r="E43" s="583">
        <f>(C43-D43)/D43</f>
        <v>1.78936674978388E-2</v>
      </c>
      <c r="F43" s="534">
        <f>F10</f>
        <v>577003</v>
      </c>
      <c r="G43" s="666">
        <f>G10</f>
        <v>565595</v>
      </c>
      <c r="H43" s="583">
        <f>(F43-G43)/G43</f>
        <v>2.016990956426418E-2</v>
      </c>
      <c r="I43" s="534">
        <f>I10</f>
        <v>95329</v>
      </c>
      <c r="J43" s="666">
        <f>J10</f>
        <v>94918</v>
      </c>
      <c r="K43" s="583">
        <f>(I43-J43)/J43</f>
        <v>4.3300533091721275E-3</v>
      </c>
      <c r="L43" s="643"/>
      <c r="M43" s="536">
        <f t="shared" ref="M43:N47" si="2">P43/S43</f>
        <v>0.80333303413816837</v>
      </c>
      <c r="N43" s="667">
        <f t="shared" si="2"/>
        <v>0.83191835916021428</v>
      </c>
      <c r="O43" s="587">
        <f>ROUND(+M43-N43,3)*100</f>
        <v>-2.9000000000000004</v>
      </c>
      <c r="P43" s="534">
        <f>P10</f>
        <v>939743</v>
      </c>
      <c r="Q43" s="666">
        <f>Q10</f>
        <v>962260</v>
      </c>
      <c r="R43" s="583">
        <f>(P43-Q43)/Q43</f>
        <v>-2.3400120549539626E-2</v>
      </c>
      <c r="S43" s="534">
        <f>S10</f>
        <v>1169805</v>
      </c>
      <c r="T43" s="666">
        <f>T10</f>
        <v>1156676</v>
      </c>
      <c r="U43" s="583">
        <f>(S43-T43)/T43</f>
        <v>1.1350628871006229E-2</v>
      </c>
      <c r="V43" s="534">
        <f>V10</f>
        <v>1683467</v>
      </c>
      <c r="W43" s="666">
        <f>W10</f>
        <v>1721834</v>
      </c>
      <c r="X43" s="583">
        <f>(V43-W43)/W43</f>
        <v>-2.2282635840621106E-2</v>
      </c>
      <c r="Y43" s="662">
        <f t="shared" ref="Y43:Z47" si="3">V43/C43</f>
        <v>2.5039221694044014</v>
      </c>
      <c r="Z43" s="668">
        <f t="shared" si="3"/>
        <v>2.6068131891423789</v>
      </c>
    </row>
    <row r="44" spans="1:26" s="601" customFormat="1" ht="13.8">
      <c r="A44" s="1065" t="s">
        <v>58</v>
      </c>
      <c r="B44" s="1066"/>
      <c r="C44" s="669">
        <f>C13</f>
        <v>133960</v>
      </c>
      <c r="D44" s="670">
        <f>D13</f>
        <v>129913</v>
      </c>
      <c r="E44" s="604">
        <f>(C44-D44)/D44</f>
        <v>3.1151616851277392E-2</v>
      </c>
      <c r="F44" s="669">
        <f>F13</f>
        <v>38852</v>
      </c>
      <c r="G44" s="670">
        <f>G13</f>
        <v>39984</v>
      </c>
      <c r="H44" s="604">
        <f>(F44-G44)/G44</f>
        <v>-2.8311324529811926E-2</v>
      </c>
      <c r="I44" s="669">
        <f>I13</f>
        <v>95108</v>
      </c>
      <c r="J44" s="670">
        <f>J13</f>
        <v>89929</v>
      </c>
      <c r="K44" s="604">
        <f>(I44-J44)/J44</f>
        <v>5.758987645809472E-2</v>
      </c>
      <c r="L44" s="643"/>
      <c r="M44" s="671">
        <f t="shared" si="2"/>
        <v>0.51042683699403013</v>
      </c>
      <c r="N44" s="672">
        <f t="shared" si="2"/>
        <v>0.51415724690375664</v>
      </c>
      <c r="O44" s="607">
        <f>ROUND(+M44-N44,3)*100</f>
        <v>-0.4</v>
      </c>
      <c r="P44" s="669">
        <f>P13</f>
        <v>136971</v>
      </c>
      <c r="Q44" s="670">
        <f>Q13</f>
        <v>135047</v>
      </c>
      <c r="R44" s="604">
        <f>(P44-Q44)/Q44</f>
        <v>1.4246891822846861E-2</v>
      </c>
      <c r="S44" s="669">
        <f>S13</f>
        <v>268346</v>
      </c>
      <c r="T44" s="670">
        <f>T13</f>
        <v>262657</v>
      </c>
      <c r="U44" s="604">
        <f>(S44-T44)/T44</f>
        <v>2.1659426552500027E-2</v>
      </c>
      <c r="V44" s="669">
        <f>V13</f>
        <v>297637</v>
      </c>
      <c r="W44" s="670">
        <f>W13</f>
        <v>288986</v>
      </c>
      <c r="X44" s="604">
        <f>(V44-W44)/W44</f>
        <v>2.9935706227983361E-2</v>
      </c>
      <c r="Y44" s="673">
        <f t="shared" si="3"/>
        <v>2.2218348760824127</v>
      </c>
      <c r="Z44" s="674">
        <f t="shared" si="3"/>
        <v>2.2244579064450827</v>
      </c>
    </row>
    <row r="45" spans="1:26" s="601" customFormat="1" ht="13.8">
      <c r="A45" s="1065" t="s">
        <v>59</v>
      </c>
      <c r="B45" s="1066"/>
      <c r="C45" s="669">
        <f>C17</f>
        <v>182450</v>
      </c>
      <c r="D45" s="670">
        <f>D17</f>
        <v>191155</v>
      </c>
      <c r="E45" s="604">
        <f>(C45-D45)/D45</f>
        <v>-4.5538960529413301E-2</v>
      </c>
      <c r="F45" s="669">
        <f>F17</f>
        <v>136308</v>
      </c>
      <c r="G45" s="670">
        <f>G17</f>
        <v>142688</v>
      </c>
      <c r="H45" s="604">
        <f>(F45-G45)/G45</f>
        <v>-4.4712940121103384E-2</v>
      </c>
      <c r="I45" s="669">
        <f>I17</f>
        <v>46142</v>
      </c>
      <c r="J45" s="670">
        <f>J17</f>
        <v>48467</v>
      </c>
      <c r="K45" s="604">
        <f>(I45-J45)/J45</f>
        <v>-4.7970784244950174E-2</v>
      </c>
      <c r="L45" s="643"/>
      <c r="M45" s="671">
        <f t="shared" si="2"/>
        <v>0.66886608650474089</v>
      </c>
      <c r="N45" s="672">
        <f t="shared" si="2"/>
        <v>0.72532979699462607</v>
      </c>
      <c r="O45" s="607">
        <f>ROUND(+M45-N45,3)*100</f>
        <v>-5.6000000000000005</v>
      </c>
      <c r="P45" s="669">
        <f>P17</f>
        <v>257480</v>
      </c>
      <c r="Q45" s="670">
        <f>Q17</f>
        <v>282228</v>
      </c>
      <c r="R45" s="604">
        <f>(P45-Q45)/Q45</f>
        <v>-8.7687968592768964E-2</v>
      </c>
      <c r="S45" s="669">
        <f>S17</f>
        <v>384950</v>
      </c>
      <c r="T45" s="670">
        <f>T17</f>
        <v>389103</v>
      </c>
      <c r="U45" s="604">
        <f>(S45-T45)/T45</f>
        <v>-1.0673266461579583E-2</v>
      </c>
      <c r="V45" s="669">
        <f>V17</f>
        <v>566748</v>
      </c>
      <c r="W45" s="670">
        <f>W17</f>
        <v>609176</v>
      </c>
      <c r="X45" s="604">
        <f>(V45-W45)/W45</f>
        <v>-6.9648180492993816E-2</v>
      </c>
      <c r="Y45" s="673">
        <f t="shared" si="3"/>
        <v>3.1063195395998906</v>
      </c>
      <c r="Z45" s="674">
        <f t="shared" si="3"/>
        <v>3.1868169809840183</v>
      </c>
    </row>
    <row r="46" spans="1:26" s="601" customFormat="1" ht="13.8">
      <c r="A46" s="1065" t="s">
        <v>60</v>
      </c>
      <c r="B46" s="1066"/>
      <c r="C46" s="669">
        <f>C20</f>
        <v>61927</v>
      </c>
      <c r="D46" s="670">
        <f>D20</f>
        <v>59108</v>
      </c>
      <c r="E46" s="604">
        <f>(C46-D46)/D46</f>
        <v>4.7692359748257425E-2</v>
      </c>
      <c r="F46" s="669">
        <f>F20</f>
        <v>29119</v>
      </c>
      <c r="G46" s="670">
        <f>G20</f>
        <v>28946</v>
      </c>
      <c r="H46" s="604">
        <f>(F46-G46)/G46</f>
        <v>5.9766461687279764E-3</v>
      </c>
      <c r="I46" s="669">
        <f>I20</f>
        <v>32808</v>
      </c>
      <c r="J46" s="670">
        <f>J20</f>
        <v>30162</v>
      </c>
      <c r="K46" s="604">
        <f>(I46-J46)/J46</f>
        <v>8.7726278098269342E-2</v>
      </c>
      <c r="L46" s="643"/>
      <c r="M46" s="671">
        <f t="shared" si="2"/>
        <v>0.56256066558816731</v>
      </c>
      <c r="N46" s="672">
        <f t="shared" si="2"/>
        <v>0.56700938221276342</v>
      </c>
      <c r="O46" s="607">
        <f>ROUND(+M46-N46,3)*100</f>
        <v>-0.4</v>
      </c>
      <c r="P46" s="669">
        <f>P20</f>
        <v>73026</v>
      </c>
      <c r="Q46" s="670">
        <f>Q20</f>
        <v>75664</v>
      </c>
      <c r="R46" s="604">
        <f>(P46-Q46)/Q46</f>
        <v>-3.4864664834002961E-2</v>
      </c>
      <c r="S46" s="669">
        <f>S20</f>
        <v>129810</v>
      </c>
      <c r="T46" s="670">
        <f>T20</f>
        <v>133444</v>
      </c>
      <c r="U46" s="604">
        <f>(S46-T46)/T46</f>
        <v>-2.7232397110398369E-2</v>
      </c>
      <c r="V46" s="669">
        <f>V20</f>
        <v>134709</v>
      </c>
      <c r="W46" s="670">
        <f>W20</f>
        <v>135761</v>
      </c>
      <c r="X46" s="604">
        <f>(V46-W46)/W46</f>
        <v>-7.7489116903970952E-3</v>
      </c>
      <c r="Y46" s="673">
        <f t="shared" si="3"/>
        <v>2.1752870315048365</v>
      </c>
      <c r="Z46" s="674">
        <f t="shared" si="3"/>
        <v>2.2968295323814036</v>
      </c>
    </row>
    <row r="47" spans="1:26" s="601" customFormat="1" ht="14.4" thickBot="1">
      <c r="A47" s="1067" t="s">
        <v>62</v>
      </c>
      <c r="B47" s="1068"/>
      <c r="C47" s="675">
        <f>C23</f>
        <v>51434</v>
      </c>
      <c r="D47" s="676">
        <f>D23</f>
        <v>50835</v>
      </c>
      <c r="E47" s="612">
        <f>(C47-D47)/D47</f>
        <v>1.1783220222287795E-2</v>
      </c>
      <c r="F47" s="675">
        <f>F23</f>
        <v>32613</v>
      </c>
      <c r="G47" s="676">
        <f>G23</f>
        <v>30450</v>
      </c>
      <c r="H47" s="612">
        <f>(F47-G47)/G47</f>
        <v>7.103448275862069E-2</v>
      </c>
      <c r="I47" s="675">
        <f>I23</f>
        <v>18821</v>
      </c>
      <c r="J47" s="676">
        <f>J23</f>
        <v>20385</v>
      </c>
      <c r="K47" s="612">
        <f>(I47-J47)/J47</f>
        <v>-7.6723080696590631E-2</v>
      </c>
      <c r="L47" s="655"/>
      <c r="M47" s="677">
        <f t="shared" si="2"/>
        <v>0.71458878633420586</v>
      </c>
      <c r="N47" s="678">
        <f t="shared" si="2"/>
        <v>0.70135998846652892</v>
      </c>
      <c r="O47" s="615">
        <f>ROUND(+M47-N47,3)*100</f>
        <v>1.3</v>
      </c>
      <c r="P47" s="675">
        <f>P23</f>
        <v>77808</v>
      </c>
      <c r="Q47" s="676">
        <f>Q23</f>
        <v>72973</v>
      </c>
      <c r="R47" s="612">
        <f>(P47-Q47)/Q47</f>
        <v>6.6257382867635981E-2</v>
      </c>
      <c r="S47" s="675">
        <f>S23</f>
        <v>108885</v>
      </c>
      <c r="T47" s="676">
        <f>T23</f>
        <v>104045</v>
      </c>
      <c r="U47" s="612">
        <f>(S47-T47)/T47</f>
        <v>4.6518333413426885E-2</v>
      </c>
      <c r="V47" s="675">
        <f>V23</f>
        <v>159115</v>
      </c>
      <c r="W47" s="676">
        <f>W23</f>
        <v>151850</v>
      </c>
      <c r="X47" s="612">
        <f>(V47-W47)/W47</f>
        <v>4.7843266381297336E-2</v>
      </c>
      <c r="Y47" s="679">
        <f t="shared" si="3"/>
        <v>3.0935762336197845</v>
      </c>
      <c r="Z47" s="680">
        <f t="shared" si="3"/>
        <v>2.9871151765515886</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69" t="s">
        <v>63</v>
      </c>
      <c r="B49" s="1070"/>
      <c r="C49" s="632">
        <f>SUM(C43:C47)</f>
        <v>1102103</v>
      </c>
      <c r="D49" s="632">
        <f>SUM(D43:D47)</f>
        <v>1091524</v>
      </c>
      <c r="E49" s="633">
        <f>(C49-D49)/D49</f>
        <v>9.6919536354674752E-3</v>
      </c>
      <c r="F49" s="632">
        <f>SUM(F43:F47)</f>
        <v>813895</v>
      </c>
      <c r="G49" s="632">
        <f>SUM(G43:G47)</f>
        <v>807663</v>
      </c>
      <c r="H49" s="633">
        <f>(F49-G49)/G49</f>
        <v>7.7160895076288007E-3</v>
      </c>
      <c r="I49" s="632">
        <f>SUM(I43:I47)</f>
        <v>288208</v>
      </c>
      <c r="J49" s="632">
        <f>SUM(J43:J47)</f>
        <v>283861</v>
      </c>
      <c r="K49" s="633">
        <f>(I49-J49)/J49</f>
        <v>1.5313833178915033E-2</v>
      </c>
      <c r="L49" s="553"/>
      <c r="M49" s="634">
        <f>P49/S49</f>
        <v>0.72025942430773948</v>
      </c>
      <c r="N49" s="634">
        <f>Q49/T49</f>
        <v>0.74693451617239148</v>
      </c>
      <c r="O49" s="635">
        <f>ROUND(+M49-N49,3)*100</f>
        <v>-2.7</v>
      </c>
      <c r="P49" s="632">
        <f>SUM(P43:P47)</f>
        <v>1485028</v>
      </c>
      <c r="Q49" s="632">
        <f>SUM(Q43:Q47)</f>
        <v>1528172</v>
      </c>
      <c r="R49" s="633">
        <f>(P49-Q49)/Q49</f>
        <v>-2.8232424098857983E-2</v>
      </c>
      <c r="S49" s="632">
        <f>SUM(S43:S47)</f>
        <v>2061796</v>
      </c>
      <c r="T49" s="632">
        <f>SUM(T43:T47)</f>
        <v>2045925</v>
      </c>
      <c r="U49" s="633">
        <f>(S49-T49)/T49</f>
        <v>7.7573713601427228E-3</v>
      </c>
      <c r="V49" s="632">
        <f>SUM(V43:V47)</f>
        <v>2841676</v>
      </c>
      <c r="W49" s="632">
        <f>SUM(W43:W47)</f>
        <v>2907607</v>
      </c>
      <c r="X49" s="633">
        <f>(V49-W49)/W49</f>
        <v>-2.2675347803193486E-2</v>
      </c>
      <c r="Y49" s="663">
        <f>V49/C49</f>
        <v>2.5784123625468762</v>
      </c>
      <c r="Z49" s="664">
        <f>W49/D49</f>
        <v>2.6638049186275334</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6" bestFit="1" customWidth="1"/>
    <col min="6" max="16384" width="9.109375" style="488"/>
  </cols>
  <sheetData>
    <row r="1" spans="1:5" ht="20.399999999999999" thickBot="1">
      <c r="A1" s="1076" t="s">
        <v>71</v>
      </c>
      <c r="B1" s="1076"/>
      <c r="C1" s="1076"/>
      <c r="D1" s="1076"/>
      <c r="E1" s="1076"/>
    </row>
    <row r="2" spans="1:5" s="111" customFormat="1" ht="16.2" customHeight="1">
      <c r="A2" s="1077" t="s">
        <v>50</v>
      </c>
      <c r="B2" s="681" t="s">
        <v>72</v>
      </c>
      <c r="C2" s="1073" t="s">
        <v>73</v>
      </c>
      <c r="D2" s="1073"/>
      <c r="E2" s="1079" t="s">
        <v>74</v>
      </c>
    </row>
    <row r="3" spans="1:5" s="685" customFormat="1" ht="16.8" thickBot="1">
      <c r="A3" s="1078"/>
      <c r="B3" s="682" t="s">
        <v>75</v>
      </c>
      <c r="C3" s="683" t="s">
        <v>76</v>
      </c>
      <c r="D3" s="684" t="s">
        <v>77</v>
      </c>
      <c r="E3" s="1080"/>
    </row>
    <row r="4" spans="1:5" ht="13.2" customHeight="1">
      <c r="A4" s="1081" t="s">
        <v>78</v>
      </c>
      <c r="B4" s="686" t="s">
        <v>54</v>
      </c>
      <c r="C4" s="687">
        <v>107.70090909090909</v>
      </c>
      <c r="D4" s="688">
        <v>110.31863636363637</v>
      </c>
      <c r="E4" s="689">
        <v>-2.3728785625110792E-2</v>
      </c>
    </row>
    <row r="5" spans="1:5" ht="13.2" customHeight="1">
      <c r="A5" s="1082"/>
      <c r="B5" s="690" t="s">
        <v>55</v>
      </c>
      <c r="C5" s="691">
        <v>127.53444444444443</v>
      </c>
      <c r="D5" s="692">
        <v>128.69749999999999</v>
      </c>
      <c r="E5" s="693">
        <v>-9.0371262499703477E-3</v>
      </c>
    </row>
    <row r="6" spans="1:5" ht="13.2" customHeight="1">
      <c r="A6" s="1082"/>
      <c r="B6" s="690" t="s">
        <v>56</v>
      </c>
      <c r="C6" s="691">
        <v>183.84133333333332</v>
      </c>
      <c r="D6" s="692">
        <v>196.01733333333331</v>
      </c>
      <c r="E6" s="693">
        <v>-6.2116955643378421E-2</v>
      </c>
    </row>
    <row r="7" spans="1:5" s="464" customFormat="1" ht="14.4" thickBot="1">
      <c r="A7" s="1083"/>
      <c r="B7" s="694" t="s">
        <v>57</v>
      </c>
      <c r="C7" s="695">
        <v>136.40978260869565</v>
      </c>
      <c r="D7" s="696">
        <v>142.15222222222224</v>
      </c>
      <c r="E7" s="697">
        <v>-4.0396411141217364E-2</v>
      </c>
    </row>
    <row r="8" spans="1:5" ht="13.2" customHeight="1">
      <c r="A8" s="1084" t="s">
        <v>58</v>
      </c>
      <c r="B8" s="698" t="s">
        <v>54</v>
      </c>
      <c r="C8" s="699">
        <v>118.30681818181816</v>
      </c>
      <c r="D8" s="688">
        <v>115.63454545454543</v>
      </c>
      <c r="E8" s="700">
        <v>2.310964008868064E-2</v>
      </c>
    </row>
    <row r="9" spans="1:5" ht="13.2" customHeight="1">
      <c r="A9" s="1082"/>
      <c r="B9" s="690" t="s">
        <v>61</v>
      </c>
      <c r="C9" s="691">
        <v>134.45714285714286</v>
      </c>
      <c r="D9" s="692">
        <v>133.5757142857143</v>
      </c>
      <c r="E9" s="693">
        <v>6.5987187576868143E-3</v>
      </c>
    </row>
    <row r="10" spans="1:5" s="464" customFormat="1" ht="14.4" thickBot="1">
      <c r="A10" s="1085"/>
      <c r="B10" s="701" t="s">
        <v>57</v>
      </c>
      <c r="C10" s="702">
        <v>122.20517241379309</v>
      </c>
      <c r="D10" s="703">
        <v>119.96517241379311</v>
      </c>
      <c r="E10" s="704">
        <v>1.8672085864000595E-2</v>
      </c>
    </row>
    <row r="11" spans="1:5" ht="13.2" customHeight="1">
      <c r="A11" s="1084" t="s">
        <v>59</v>
      </c>
      <c r="B11" s="698" t="s">
        <v>54</v>
      </c>
      <c r="C11" s="699">
        <v>106.16200000000001</v>
      </c>
      <c r="D11" s="688">
        <v>100.16833333333334</v>
      </c>
      <c r="E11" s="700">
        <v>5.9835942829570249E-2</v>
      </c>
    </row>
    <row r="12" spans="1:5" ht="13.2" customHeight="1">
      <c r="A12" s="1082"/>
      <c r="B12" s="690" t="s">
        <v>55</v>
      </c>
      <c r="C12" s="691">
        <v>262.05</v>
      </c>
      <c r="D12" s="692">
        <v>232.02600000000001</v>
      </c>
      <c r="E12" s="693">
        <v>0.12939929145871584</v>
      </c>
    </row>
    <row r="13" spans="1:5" ht="13.2" customHeight="1">
      <c r="A13" s="1082"/>
      <c r="B13" s="690" t="s">
        <v>56</v>
      </c>
      <c r="C13" s="691">
        <v>169.40666666666667</v>
      </c>
      <c r="D13" s="692">
        <v>177.85666666666665</v>
      </c>
      <c r="E13" s="693">
        <v>-4.7510167363232506E-2</v>
      </c>
    </row>
    <row r="14" spans="1:5" s="464" customFormat="1" ht="14.4" thickBot="1">
      <c r="A14" s="1085"/>
      <c r="B14" s="701" t="s">
        <v>57</v>
      </c>
      <c r="C14" s="702">
        <v>180.71384615384613</v>
      </c>
      <c r="D14" s="703">
        <v>163.90785714285715</v>
      </c>
      <c r="E14" s="704">
        <v>0.10253315066123637</v>
      </c>
    </row>
    <row r="15" spans="1:5" ht="13.2" customHeight="1">
      <c r="A15" s="1081" t="s">
        <v>60</v>
      </c>
      <c r="B15" s="686" t="s">
        <v>54</v>
      </c>
      <c r="C15" s="687">
        <v>99.371428571428581</v>
      </c>
      <c r="D15" s="705">
        <v>93.795714285714297</v>
      </c>
      <c r="E15" s="689">
        <v>5.9445299054175463E-2</v>
      </c>
    </row>
    <row r="16" spans="1:5" ht="13.2" customHeight="1">
      <c r="A16" s="1082"/>
      <c r="B16" s="690" t="s">
        <v>61</v>
      </c>
      <c r="C16" s="691">
        <v>121.1075</v>
      </c>
      <c r="D16" s="692">
        <v>120.9975</v>
      </c>
      <c r="E16" s="693">
        <v>9.0910969234901076E-4</v>
      </c>
    </row>
    <row r="17" spans="1:5" s="464" customFormat="1" ht="14.4" thickBot="1">
      <c r="A17" s="1083"/>
      <c r="B17" s="694" t="s">
        <v>57</v>
      </c>
      <c r="C17" s="695">
        <v>107.27545454545456</v>
      </c>
      <c r="D17" s="696">
        <v>103.68727272727273</v>
      </c>
      <c r="E17" s="697">
        <v>3.460580767342377E-2</v>
      </c>
    </row>
    <row r="18" spans="1:5" ht="13.2" customHeight="1">
      <c r="A18" s="1084" t="s">
        <v>62</v>
      </c>
      <c r="B18" s="698" t="s">
        <v>54</v>
      </c>
      <c r="C18" s="699">
        <v>192.00400000000002</v>
      </c>
      <c r="D18" s="688">
        <v>121.974</v>
      </c>
      <c r="E18" s="700">
        <v>0.57413875088133548</v>
      </c>
    </row>
    <row r="19" spans="1:5" ht="13.2" customHeight="1">
      <c r="A19" s="1086"/>
      <c r="B19" s="690" t="s">
        <v>55</v>
      </c>
      <c r="C19" s="706">
        <v>298.15000000000003</v>
      </c>
      <c r="D19" s="707">
        <v>335.55500000000001</v>
      </c>
      <c r="E19" s="708">
        <v>-0.11147203886099141</v>
      </c>
    </row>
    <row r="20" spans="1:5" s="464" customFormat="1" ht="14.4" thickBot="1">
      <c r="A20" s="1085"/>
      <c r="B20" s="701" t="s">
        <v>57</v>
      </c>
      <c r="C20" s="702">
        <v>239.17999999999998</v>
      </c>
      <c r="D20" s="703">
        <v>216.89888888888891</v>
      </c>
      <c r="E20" s="704">
        <v>0.10272579645405676</v>
      </c>
    </row>
    <row r="21" spans="1:5" s="111" customFormat="1" ht="16.8" thickBot="1">
      <c r="A21" s="1087" t="s">
        <v>79</v>
      </c>
      <c r="B21" s="1088"/>
      <c r="C21" s="709">
        <v>143.52527777777775</v>
      </c>
      <c r="D21" s="710">
        <v>141.32592592592593</v>
      </c>
      <c r="E21" s="711">
        <v>1.5562267414434464E-2</v>
      </c>
    </row>
    <row r="23" spans="1:5" ht="20.399999999999999" thickBot="1">
      <c r="A23" s="1089" t="s">
        <v>80</v>
      </c>
      <c r="B23" s="1089"/>
      <c r="C23" s="1089"/>
      <c r="D23" s="1089"/>
      <c r="E23" s="1089"/>
    </row>
    <row r="24" spans="1:5" s="111" customFormat="1" ht="15.75" customHeight="1">
      <c r="A24" s="1071" t="s">
        <v>81</v>
      </c>
      <c r="B24" s="712" t="s">
        <v>72</v>
      </c>
      <c r="C24" s="1073" t="s">
        <v>73</v>
      </c>
      <c r="D24" s="1073"/>
      <c r="E24" s="1074" t="s">
        <v>74</v>
      </c>
    </row>
    <row r="25" spans="1:5" s="111" customFormat="1" ht="16.8" thickBot="1">
      <c r="A25" s="1072"/>
      <c r="B25" s="713" t="s">
        <v>75</v>
      </c>
      <c r="C25" s="683" t="s">
        <v>76</v>
      </c>
      <c r="D25" s="684" t="s">
        <v>77</v>
      </c>
      <c r="E25" s="1075"/>
    </row>
    <row r="26" spans="1:5" ht="13.2" customHeight="1">
      <c r="A26" s="1084" t="s">
        <v>82</v>
      </c>
      <c r="B26" s="698" t="s">
        <v>54</v>
      </c>
      <c r="C26" s="699">
        <v>107.70090909090909</v>
      </c>
      <c r="D26" s="688">
        <v>110.31863636363637</v>
      </c>
      <c r="E26" s="714">
        <v>-2.3728785625110792E-2</v>
      </c>
    </row>
    <row r="27" spans="1:5" ht="13.2" customHeight="1">
      <c r="A27" s="1082"/>
      <c r="B27" s="690" t="s">
        <v>55</v>
      </c>
      <c r="C27" s="691">
        <v>128.11499999999998</v>
      </c>
      <c r="D27" s="692">
        <v>129.25777777777779</v>
      </c>
      <c r="E27" s="715">
        <v>-8.8410755424133333E-3</v>
      </c>
    </row>
    <row r="28" spans="1:5" ht="13.2" customHeight="1">
      <c r="A28" s="1082"/>
      <c r="B28" s="690" t="s">
        <v>56</v>
      </c>
      <c r="C28" s="691">
        <v>183.84133333333332</v>
      </c>
      <c r="D28" s="692">
        <v>196.01733333333331</v>
      </c>
      <c r="E28" s="715">
        <v>-6.2116955643378421E-2</v>
      </c>
    </row>
    <row r="29" spans="1:5" s="464" customFormat="1" ht="14.4" thickBot="1">
      <c r="A29" s="1085"/>
      <c r="B29" s="701" t="s">
        <v>57</v>
      </c>
      <c r="C29" s="702">
        <v>136.3444680851064</v>
      </c>
      <c r="D29" s="703">
        <v>141.96934782608696</v>
      </c>
      <c r="E29" s="716">
        <v>-3.9620381632456757E-2</v>
      </c>
    </row>
    <row r="30" spans="1:5" ht="13.2" customHeight="1">
      <c r="A30" s="1084" t="s">
        <v>83</v>
      </c>
      <c r="B30" s="698" t="s">
        <v>54</v>
      </c>
      <c r="C30" s="699">
        <v>122.79948717948722</v>
      </c>
      <c r="D30" s="688">
        <v>110.28525000000002</v>
      </c>
      <c r="E30" s="714">
        <v>0.11347154020584978</v>
      </c>
    </row>
    <row r="31" spans="1:5" ht="13.2" customHeight="1">
      <c r="A31" s="1082"/>
      <c r="B31" s="690" t="s">
        <v>55</v>
      </c>
      <c r="C31" s="691">
        <v>201.54666666666665</v>
      </c>
      <c r="D31" s="692">
        <v>200.97333333333336</v>
      </c>
      <c r="E31" s="715">
        <v>2.8527831221387329E-3</v>
      </c>
    </row>
    <row r="32" spans="1:5" ht="13.2" customHeight="1">
      <c r="A32" s="1082"/>
      <c r="B32" s="690" t="s">
        <v>56</v>
      </c>
      <c r="C32" s="691">
        <v>168.88</v>
      </c>
      <c r="D32" s="692">
        <v>175.92</v>
      </c>
      <c r="E32" s="715">
        <v>-4.0018190086402866E-2</v>
      </c>
    </row>
    <row r="33" spans="1:5" s="464" customFormat="1" ht="14.4" thickBot="1">
      <c r="A33" s="1085"/>
      <c r="B33" s="701" t="s">
        <v>57</v>
      </c>
      <c r="C33" s="702">
        <v>149.05803278688524</v>
      </c>
      <c r="D33" s="703">
        <v>140.84854838709674</v>
      </c>
      <c r="E33" s="716">
        <v>5.828589995280755E-2</v>
      </c>
    </row>
    <row r="34" spans="1:5" s="111" customFormat="1" ht="16.8" thickBot="1">
      <c r="A34" s="1090" t="s">
        <v>79</v>
      </c>
      <c r="B34" s="1091"/>
      <c r="C34" s="717">
        <v>143.52527777777775</v>
      </c>
      <c r="D34" s="710">
        <v>141.32592592592593</v>
      </c>
      <c r="E34" s="718">
        <v>1.5562267414434464E-2</v>
      </c>
    </row>
    <row r="36" spans="1:5" ht="20.399999999999999" thickBot="1">
      <c r="A36" s="1092" t="s">
        <v>84</v>
      </c>
      <c r="B36" s="1092"/>
      <c r="C36" s="1092"/>
      <c r="D36" s="1092"/>
      <c r="E36" s="1092"/>
    </row>
    <row r="37" spans="1:5" ht="16.2">
      <c r="A37" s="1093"/>
      <c r="B37" s="719"/>
      <c r="C37" s="1095" t="s">
        <v>73</v>
      </c>
      <c r="D37" s="1095"/>
      <c r="E37" s="1096" t="s">
        <v>74</v>
      </c>
    </row>
    <row r="38" spans="1:5" ht="16.8" thickBot="1">
      <c r="A38" s="1094"/>
      <c r="B38" s="720"/>
      <c r="C38" s="683" t="s">
        <v>76</v>
      </c>
      <c r="D38" s="684" t="s">
        <v>77</v>
      </c>
      <c r="E38" s="1097"/>
    </row>
    <row r="39" spans="1:5" ht="14.4" thickBot="1">
      <c r="A39" s="721" t="s">
        <v>83</v>
      </c>
      <c r="B39" s="722" t="s">
        <v>57</v>
      </c>
      <c r="C39" s="723">
        <v>104.51466666666664</v>
      </c>
      <c r="D39" s="724">
        <v>96.969999999999985</v>
      </c>
      <c r="E39" s="725">
        <v>7.7804131862087844E-2</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99" t="s">
        <v>85</v>
      </c>
      <c r="B1" s="1100"/>
      <c r="C1" s="1100"/>
      <c r="D1" s="1100"/>
      <c r="E1" s="1100"/>
      <c r="F1" s="1100"/>
      <c r="G1" s="1100"/>
      <c r="H1" s="1100"/>
      <c r="I1" s="1100"/>
      <c r="J1" s="1100"/>
      <c r="K1" s="1100"/>
      <c r="L1" s="1100"/>
      <c r="M1" s="1100"/>
      <c r="N1" s="1100"/>
      <c r="O1" s="1101"/>
    </row>
    <row r="2" spans="1:15">
      <c r="A2" s="1102" t="s">
        <v>50</v>
      </c>
      <c r="B2" s="1104" t="s">
        <v>86</v>
      </c>
      <c r="C2" s="728" t="s">
        <v>87</v>
      </c>
      <c r="D2" s="728" t="s">
        <v>88</v>
      </c>
      <c r="E2" s="728" t="s">
        <v>89</v>
      </c>
      <c r="F2" s="728" t="s">
        <v>90</v>
      </c>
      <c r="G2" s="728" t="s">
        <v>91</v>
      </c>
      <c r="H2" s="728" t="s">
        <v>92</v>
      </c>
      <c r="I2" s="728" t="s">
        <v>93</v>
      </c>
      <c r="J2" s="728" t="s">
        <v>94</v>
      </c>
      <c r="K2" s="728" t="s">
        <v>95</v>
      </c>
      <c r="L2" s="728" t="s">
        <v>96</v>
      </c>
      <c r="M2" s="728" t="s">
        <v>97</v>
      </c>
      <c r="N2" s="728" t="s">
        <v>98</v>
      </c>
      <c r="O2" s="729" t="s">
        <v>16</v>
      </c>
    </row>
    <row r="3" spans="1:15" ht="13.8" thickBot="1">
      <c r="A3" s="1103"/>
      <c r="B3" s="1105"/>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5" ht="13.8" thickBot="1">
      <c r="A4" s="1106" t="s">
        <v>78</v>
      </c>
      <c r="B4" s="732" t="s">
        <v>54</v>
      </c>
      <c r="C4" s="733">
        <v>106.6909090909091</v>
      </c>
      <c r="D4" s="733">
        <v>100.12727272727274</v>
      </c>
      <c r="E4" s="733">
        <v>96.280476190476193</v>
      </c>
      <c r="F4" s="733">
        <v>101.23571428571428</v>
      </c>
      <c r="G4" s="733">
        <v>115.25666666666663</v>
      </c>
      <c r="H4" s="733">
        <v>129.20380952380953</v>
      </c>
      <c r="I4" s="733">
        <v>145.40904761904758</v>
      </c>
      <c r="J4" s="733">
        <v>140.46380952380954</v>
      </c>
      <c r="K4" s="733">
        <v>135.79619047619045</v>
      </c>
      <c r="L4" s="733">
        <v>118.41952380952378</v>
      </c>
      <c r="M4" s="733">
        <v>107.70090909090909</v>
      </c>
      <c r="N4" s="733"/>
      <c r="O4" s="734">
        <v>118.2</v>
      </c>
    </row>
    <row r="5" spans="1:15" ht="13.8" thickBot="1">
      <c r="A5" s="1098"/>
      <c r="B5" s="735" t="s">
        <v>55</v>
      </c>
      <c r="C5" s="736">
        <v>133.85285714285715</v>
      </c>
      <c r="D5" s="736">
        <v>128.1142857142857</v>
      </c>
      <c r="E5" s="736">
        <v>118.98142857142859</v>
      </c>
      <c r="F5" s="736">
        <v>118.62428571428572</v>
      </c>
      <c r="G5" s="736">
        <v>126.66000000000001</v>
      </c>
      <c r="H5" s="736">
        <v>151.22</v>
      </c>
      <c r="I5" s="736">
        <v>166.86250000000001</v>
      </c>
      <c r="J5" s="736">
        <v>167.785</v>
      </c>
      <c r="K5" s="736">
        <v>158.76999999999998</v>
      </c>
      <c r="L5" s="736">
        <v>141.57</v>
      </c>
      <c r="M5" s="736">
        <v>127.53444444444443</v>
      </c>
      <c r="N5" s="736"/>
      <c r="O5" s="737">
        <v>141.6</v>
      </c>
    </row>
    <row r="6" spans="1:15" ht="13.8" thickBot="1">
      <c r="A6" s="1098"/>
      <c r="B6" s="735" t="s">
        <v>56</v>
      </c>
      <c r="C6" s="736">
        <v>189.36733333333333</v>
      </c>
      <c r="D6" s="736">
        <v>173.86733333333331</v>
      </c>
      <c r="E6" s="736">
        <v>163.06399999999996</v>
      </c>
      <c r="F6" s="736">
        <v>174.30799999999999</v>
      </c>
      <c r="G6" s="736">
        <v>189.15533333333335</v>
      </c>
      <c r="H6" s="736">
        <v>249.38466666666665</v>
      </c>
      <c r="I6" s="736">
        <v>254.51066666666659</v>
      </c>
      <c r="J6" s="736">
        <v>273.04266666666666</v>
      </c>
      <c r="K6" s="736">
        <v>250.96466666666672</v>
      </c>
      <c r="L6" s="736">
        <v>212.95133333333337</v>
      </c>
      <c r="M6" s="736">
        <v>183.84133333333332</v>
      </c>
      <c r="N6" s="736"/>
      <c r="O6" s="737">
        <v>210.41</v>
      </c>
    </row>
    <row r="7" spans="1:15" s="741" customFormat="1" ht="14.4" thickBot="1">
      <c r="A7" s="1098"/>
      <c r="B7" s="738" t="s">
        <v>57</v>
      </c>
      <c r="C7" s="739">
        <v>139.19727272727269</v>
      </c>
      <c r="D7" s="739">
        <v>129.71840909090909</v>
      </c>
      <c r="E7" s="739">
        <v>123.27255813953489</v>
      </c>
      <c r="F7" s="739">
        <v>129.55674418604647</v>
      </c>
      <c r="G7" s="739">
        <v>142.89162790697671</v>
      </c>
      <c r="H7" s="739">
        <v>174.71139534883721</v>
      </c>
      <c r="I7" s="739">
        <v>186.50340909090912</v>
      </c>
      <c r="J7" s="739">
        <v>190.62863636363633</v>
      </c>
      <c r="K7" s="739">
        <v>179.23522727272729</v>
      </c>
      <c r="L7" s="739">
        <v>154.56022222222222</v>
      </c>
      <c r="M7" s="739">
        <v>136.40978260869565</v>
      </c>
      <c r="N7" s="739"/>
      <c r="O7" s="740">
        <v>152.11000000000001</v>
      </c>
    </row>
    <row r="8" spans="1:15" ht="13.8" thickBot="1">
      <c r="A8" s="1098" t="s">
        <v>58</v>
      </c>
      <c r="B8" s="735" t="s">
        <v>54</v>
      </c>
      <c r="C8" s="736">
        <v>128.29090909090914</v>
      </c>
      <c r="D8" s="736">
        <v>114.09363636363636</v>
      </c>
      <c r="E8" s="736">
        <v>116.45227272727271</v>
      </c>
      <c r="F8" s="736">
        <v>109.3319047619048</v>
      </c>
      <c r="G8" s="736">
        <v>110.60954545454547</v>
      </c>
      <c r="H8" s="736">
        <v>128.64772727272728</v>
      </c>
      <c r="I8" s="736">
        <v>124.45727272727272</v>
      </c>
      <c r="J8" s="736">
        <v>126.98681818181821</v>
      </c>
      <c r="K8" s="736">
        <v>128.60545454545453</v>
      </c>
      <c r="L8" s="736">
        <v>118.72363636363637</v>
      </c>
      <c r="M8" s="736">
        <v>118.30681818181816</v>
      </c>
      <c r="N8" s="736"/>
      <c r="O8" s="737">
        <v>120.43</v>
      </c>
    </row>
    <row r="9" spans="1:15" ht="13.8" thickBot="1">
      <c r="A9" s="1098"/>
      <c r="B9" s="735" t="s">
        <v>61</v>
      </c>
      <c r="C9" s="736">
        <v>151.13857142857145</v>
      </c>
      <c r="D9" s="736">
        <v>129.87571428571428</v>
      </c>
      <c r="E9" s="736">
        <v>127.28</v>
      </c>
      <c r="F9" s="736">
        <v>121.70142857142856</v>
      </c>
      <c r="G9" s="736">
        <v>126.48428571428573</v>
      </c>
      <c r="H9" s="736">
        <v>142.69857142857143</v>
      </c>
      <c r="I9" s="736">
        <v>137.88857142857142</v>
      </c>
      <c r="J9" s="736">
        <v>143.10285714285715</v>
      </c>
      <c r="K9" s="736">
        <v>144.11000000000004</v>
      </c>
      <c r="L9" s="736">
        <v>146.92857142857142</v>
      </c>
      <c r="M9" s="736">
        <v>134.45714285714286</v>
      </c>
      <c r="N9" s="736"/>
      <c r="O9" s="737">
        <v>136.88</v>
      </c>
    </row>
    <row r="10" spans="1:15" s="741" customFormat="1" ht="14.4" thickBot="1">
      <c r="A10" s="1098"/>
      <c r="B10" s="738" t="s">
        <v>57</v>
      </c>
      <c r="C10" s="739">
        <v>133.80586206896552</v>
      </c>
      <c r="D10" s="739">
        <v>117.90310344827583</v>
      </c>
      <c r="E10" s="739">
        <v>119.06586206896553</v>
      </c>
      <c r="F10" s="739">
        <v>112.42428571428573</v>
      </c>
      <c r="G10" s="739">
        <v>114.44137931034483</v>
      </c>
      <c r="H10" s="739">
        <v>132.03931034482758</v>
      </c>
      <c r="I10" s="739">
        <v>127.69931034482757</v>
      </c>
      <c r="J10" s="739">
        <v>130.87689655172414</v>
      </c>
      <c r="K10" s="739">
        <v>132.34793103448274</v>
      </c>
      <c r="L10" s="739">
        <v>125.53172413793099</v>
      </c>
      <c r="M10" s="739">
        <v>122.20517241379309</v>
      </c>
      <c r="N10" s="739"/>
      <c r="O10" s="740">
        <v>124.4</v>
      </c>
    </row>
    <row r="11" spans="1:15" ht="13.8" thickBot="1">
      <c r="A11" s="1098" t="s">
        <v>59</v>
      </c>
      <c r="B11" s="735" t="s">
        <v>54</v>
      </c>
      <c r="C11" s="736">
        <v>90.820000000000007</v>
      </c>
      <c r="D11" s="736">
        <v>87.506666666666661</v>
      </c>
      <c r="E11" s="736">
        <v>83.743333333333339</v>
      </c>
      <c r="F11" s="736">
        <v>87.343333333333348</v>
      </c>
      <c r="G11" s="736">
        <v>89.223333333333343</v>
      </c>
      <c r="H11" s="736">
        <v>94.15333333333335</v>
      </c>
      <c r="I11" s="736">
        <v>98.773333333333326</v>
      </c>
      <c r="J11" s="736">
        <v>92.248333333333335</v>
      </c>
      <c r="K11" s="736">
        <v>94.258333333333326</v>
      </c>
      <c r="L11" s="736">
        <v>89.748000000000005</v>
      </c>
      <c r="M11" s="736">
        <v>106.16200000000001</v>
      </c>
      <c r="N11" s="736"/>
      <c r="O11" s="737">
        <v>91.45</v>
      </c>
    </row>
    <row r="12" spans="1:15" ht="13.8" thickBot="1">
      <c r="A12" s="1098"/>
      <c r="B12" s="735" t="s">
        <v>55</v>
      </c>
      <c r="C12" s="736">
        <v>230.77999999999997</v>
      </c>
      <c r="D12" s="736">
        <v>238.54999999999995</v>
      </c>
      <c r="E12" s="736">
        <v>225.19800000000001</v>
      </c>
      <c r="F12" s="736">
        <v>222.33200000000002</v>
      </c>
      <c r="G12" s="736">
        <v>268.03599999999994</v>
      </c>
      <c r="H12" s="736">
        <v>469.44199999999989</v>
      </c>
      <c r="I12" s="736">
        <v>310.76599999999996</v>
      </c>
      <c r="J12" s="736">
        <v>302.98199999999997</v>
      </c>
      <c r="K12" s="736">
        <v>350.04200000000003</v>
      </c>
      <c r="L12" s="736">
        <v>283.03599999999994</v>
      </c>
      <c r="M12" s="736">
        <v>262.05</v>
      </c>
      <c r="N12" s="736"/>
      <c r="O12" s="737">
        <v>287.56</v>
      </c>
    </row>
    <row r="13" spans="1:15" ht="13.8" thickBot="1">
      <c r="A13" s="1098"/>
      <c r="B13" s="735" t="s">
        <v>56</v>
      </c>
      <c r="C13" s="736">
        <v>176.04</v>
      </c>
      <c r="D13" s="736">
        <v>165.53333333333333</v>
      </c>
      <c r="E13" s="736">
        <v>159.97</v>
      </c>
      <c r="F13" s="736">
        <v>156.90666666666667</v>
      </c>
      <c r="G13" s="736">
        <v>160.35</v>
      </c>
      <c r="H13" s="736">
        <v>276.42</v>
      </c>
      <c r="I13" s="736">
        <v>230.92999999999998</v>
      </c>
      <c r="J13" s="736">
        <v>254.36333333333334</v>
      </c>
      <c r="K13" s="736">
        <v>249.63000000000002</v>
      </c>
      <c r="L13" s="736">
        <v>207.5566666666667</v>
      </c>
      <c r="M13" s="736">
        <v>169.40666666666667</v>
      </c>
      <c r="N13" s="736"/>
      <c r="O13" s="737">
        <v>200.65</v>
      </c>
    </row>
    <row r="14" spans="1:15" s="741" customFormat="1" ht="14.4" thickBot="1">
      <c r="A14" s="1098"/>
      <c r="B14" s="738" t="s">
        <v>57</v>
      </c>
      <c r="C14" s="739">
        <v>159.06714285714287</v>
      </c>
      <c r="D14" s="739">
        <v>158.17071428571427</v>
      </c>
      <c r="E14" s="739">
        <v>150.59714285714287</v>
      </c>
      <c r="F14" s="739">
        <v>150.46</v>
      </c>
      <c r="G14" s="739">
        <v>168.32642857142855</v>
      </c>
      <c r="H14" s="739">
        <v>267.24214285714282</v>
      </c>
      <c r="I14" s="739">
        <v>202.80428571428575</v>
      </c>
      <c r="J14" s="739">
        <v>202.24928571428566</v>
      </c>
      <c r="K14" s="739">
        <v>218.90357142857147</v>
      </c>
      <c r="L14" s="739">
        <v>191.2761538461539</v>
      </c>
      <c r="M14" s="739">
        <v>180.71384615384613</v>
      </c>
      <c r="N14" s="739"/>
      <c r="O14" s="740">
        <v>184.89</v>
      </c>
    </row>
    <row r="15" spans="1:15" ht="13.8" thickBot="1">
      <c r="A15" s="1098" t="s">
        <v>60</v>
      </c>
      <c r="B15" s="735" t="s">
        <v>54</v>
      </c>
      <c r="C15" s="736">
        <v>100.39428571428572</v>
      </c>
      <c r="D15" s="736">
        <v>99.607142857142861</v>
      </c>
      <c r="E15" s="736">
        <v>96.045714285714283</v>
      </c>
      <c r="F15" s="736">
        <v>92.795714285714283</v>
      </c>
      <c r="G15" s="736">
        <v>86.625714285714281</v>
      </c>
      <c r="H15" s="736">
        <v>92.067142857142855</v>
      </c>
      <c r="I15" s="736">
        <v>95.655714285714268</v>
      </c>
      <c r="J15" s="736">
        <v>95.195714285714303</v>
      </c>
      <c r="K15" s="736">
        <v>94.448571428571427</v>
      </c>
      <c r="L15" s="736">
        <v>90.46</v>
      </c>
      <c r="M15" s="736">
        <v>99.371428571428581</v>
      </c>
      <c r="N15" s="736"/>
      <c r="O15" s="737">
        <v>94.79</v>
      </c>
    </row>
    <row r="16" spans="1:15" ht="13.8" thickBot="1">
      <c r="A16" s="1098"/>
      <c r="B16" s="735" t="s">
        <v>61</v>
      </c>
      <c r="C16" s="736">
        <v>115.27999999999999</v>
      </c>
      <c r="D16" s="736">
        <v>121.035</v>
      </c>
      <c r="E16" s="736">
        <v>123.99000000000001</v>
      </c>
      <c r="F16" s="736">
        <v>122.575</v>
      </c>
      <c r="G16" s="736">
        <v>118.185</v>
      </c>
      <c r="H16" s="736">
        <v>122.5475</v>
      </c>
      <c r="I16" s="736">
        <v>126.54499999999999</v>
      </c>
      <c r="J16" s="736">
        <v>124.39750000000001</v>
      </c>
      <c r="K16" s="736">
        <v>123.34</v>
      </c>
      <c r="L16" s="736">
        <v>121.57</v>
      </c>
      <c r="M16" s="736">
        <v>121.1075</v>
      </c>
      <c r="N16" s="736"/>
      <c r="O16" s="737">
        <v>121.87</v>
      </c>
    </row>
    <row r="17" spans="1:17" s="741" customFormat="1" ht="14.4" thickBot="1">
      <c r="A17" s="1098"/>
      <c r="B17" s="738" t="s">
        <v>57</v>
      </c>
      <c r="C17" s="739">
        <v>105.80727272727272</v>
      </c>
      <c r="D17" s="739">
        <v>107.39909090909092</v>
      </c>
      <c r="E17" s="739">
        <v>106.20727272727275</v>
      </c>
      <c r="F17" s="739">
        <v>103.62454545454544</v>
      </c>
      <c r="G17" s="739">
        <v>98.101818181818189</v>
      </c>
      <c r="H17" s="739">
        <v>103.15090909090912</v>
      </c>
      <c r="I17" s="739">
        <v>106.88818181818182</v>
      </c>
      <c r="J17" s="739">
        <v>105.81454545454545</v>
      </c>
      <c r="K17" s="739">
        <v>104.95454545454548</v>
      </c>
      <c r="L17" s="739">
        <v>101.77272727272727</v>
      </c>
      <c r="M17" s="739">
        <v>107.27545454545456</v>
      </c>
      <c r="N17" s="739"/>
      <c r="O17" s="740">
        <v>104.64</v>
      </c>
    </row>
    <row r="18" spans="1:17" ht="13.8" thickBot="1">
      <c r="A18" s="1098" t="s">
        <v>62</v>
      </c>
      <c r="B18" s="735" t="s">
        <v>54</v>
      </c>
      <c r="C18" s="736">
        <v>204.13400000000001</v>
      </c>
      <c r="D18" s="736">
        <v>184.578</v>
      </c>
      <c r="E18" s="736">
        <v>245.92200000000003</v>
      </c>
      <c r="F18" s="736">
        <v>208.98199999999997</v>
      </c>
      <c r="G18" s="736">
        <v>221.29599999999999</v>
      </c>
      <c r="H18" s="736">
        <v>365.50799999999998</v>
      </c>
      <c r="I18" s="736">
        <v>240.13199999999998</v>
      </c>
      <c r="J18" s="736">
        <v>230.488</v>
      </c>
      <c r="K18" s="736">
        <v>279.66800000000001</v>
      </c>
      <c r="L18" s="736">
        <v>230.61399999999998</v>
      </c>
      <c r="M18" s="736">
        <v>192.00400000000002</v>
      </c>
      <c r="N18" s="736"/>
      <c r="O18" s="737">
        <v>236.67</v>
      </c>
    </row>
    <row r="19" spans="1:17" ht="13.8" thickBot="1">
      <c r="A19" s="1098"/>
      <c r="B19" s="735" t="s">
        <v>55</v>
      </c>
      <c r="C19" s="736">
        <v>361.0575</v>
      </c>
      <c r="D19" s="736">
        <v>368.92250000000001</v>
      </c>
      <c r="E19" s="736">
        <v>269.5</v>
      </c>
      <c r="F19" s="736">
        <v>280.72750000000002</v>
      </c>
      <c r="G19" s="736">
        <v>440.12500000000006</v>
      </c>
      <c r="H19" s="736">
        <v>754.38749999999993</v>
      </c>
      <c r="I19" s="736">
        <v>540.08249999999998</v>
      </c>
      <c r="J19" s="736">
        <v>548.07249999999999</v>
      </c>
      <c r="K19" s="736">
        <v>550.39499999999998</v>
      </c>
      <c r="L19" s="736">
        <v>385.59750000000003</v>
      </c>
      <c r="M19" s="736">
        <v>298.15000000000003</v>
      </c>
      <c r="N19" s="736"/>
      <c r="O19" s="737">
        <v>436.09</v>
      </c>
    </row>
    <row r="20" spans="1:17" s="741" customFormat="1" ht="14.4" thickBot="1">
      <c r="A20" s="1098"/>
      <c r="B20" s="738" t="s">
        <v>57</v>
      </c>
      <c r="C20" s="739">
        <v>273.87777777777774</v>
      </c>
      <c r="D20" s="739">
        <v>266.50888888888881</v>
      </c>
      <c r="E20" s="739">
        <v>256.40111111111105</v>
      </c>
      <c r="F20" s="739">
        <v>240.86888888888885</v>
      </c>
      <c r="G20" s="739">
        <v>318.55333333333334</v>
      </c>
      <c r="H20" s="739">
        <v>538.34333333333336</v>
      </c>
      <c r="I20" s="739">
        <v>373.44333333333338</v>
      </c>
      <c r="J20" s="739">
        <v>371.63666666666666</v>
      </c>
      <c r="K20" s="739">
        <v>399.99111111111114</v>
      </c>
      <c r="L20" s="739">
        <v>299.49555555555554</v>
      </c>
      <c r="M20" s="739">
        <v>239.17999999999998</v>
      </c>
      <c r="N20" s="739"/>
      <c r="O20" s="740">
        <v>325.3</v>
      </c>
    </row>
    <row r="21" spans="1:17" s="744" customFormat="1" ht="16.8" thickBot="1">
      <c r="A21" s="1107" t="s">
        <v>79</v>
      </c>
      <c r="B21" s="1108"/>
      <c r="C21" s="742">
        <v>148.23149532710278</v>
      </c>
      <c r="D21" s="742">
        <v>139.45009345794395</v>
      </c>
      <c r="E21" s="742">
        <v>135.26301886792444</v>
      </c>
      <c r="F21" s="742">
        <v>134.59952380952376</v>
      </c>
      <c r="G21" s="742">
        <v>148.73405660377358</v>
      </c>
      <c r="H21" s="742">
        <v>198.70632075471704</v>
      </c>
      <c r="I21" s="742">
        <v>180.23785046728975</v>
      </c>
      <c r="J21" s="742">
        <v>182.46046728971959</v>
      </c>
      <c r="K21" s="742">
        <v>182.64962616822433</v>
      </c>
      <c r="L21" s="742">
        <v>157.91757009345795</v>
      </c>
      <c r="M21" s="742">
        <v>143.52527777777775</v>
      </c>
      <c r="N21" s="742"/>
      <c r="O21" s="743">
        <v>158.4</v>
      </c>
      <c r="Q21" s="987"/>
    </row>
    <row r="22" spans="1:17" ht="15" customHeight="1" thickBot="1">
      <c r="Q22" s="815"/>
    </row>
    <row r="23" spans="1:17" ht="15.75" customHeight="1" thickBot="1">
      <c r="A23" s="746" t="s">
        <v>64</v>
      </c>
      <c r="B23" s="747" t="s">
        <v>57</v>
      </c>
      <c r="C23" s="748">
        <v>109.27</v>
      </c>
      <c r="D23" s="748">
        <v>99.78</v>
      </c>
      <c r="E23" s="748">
        <v>93.85</v>
      </c>
      <c r="F23" s="748">
        <v>91.87</v>
      </c>
      <c r="G23" s="748">
        <v>93.06</v>
      </c>
      <c r="H23" s="748">
        <v>99.98</v>
      </c>
      <c r="I23" s="748">
        <v>103.11</v>
      </c>
      <c r="J23" s="748">
        <v>100.12</v>
      </c>
      <c r="K23" s="748">
        <v>101.3</v>
      </c>
      <c r="L23" s="748">
        <v>96.59</v>
      </c>
      <c r="M23" s="748">
        <v>104.51</v>
      </c>
      <c r="N23" s="748"/>
      <c r="O23" s="749">
        <v>99.4</v>
      </c>
    </row>
    <row r="24" spans="1:17" ht="22.5" customHeight="1" thickBot="1"/>
    <row r="25" spans="1:17" ht="24.9" customHeight="1" thickBot="1">
      <c r="A25" s="1099" t="s">
        <v>100</v>
      </c>
      <c r="B25" s="1100"/>
      <c r="C25" s="1100"/>
      <c r="D25" s="1100"/>
      <c r="E25" s="1100"/>
      <c r="F25" s="1100"/>
      <c r="G25" s="1100"/>
      <c r="H25" s="1100"/>
      <c r="I25" s="1100"/>
      <c r="J25" s="1100"/>
      <c r="K25" s="1100"/>
      <c r="L25" s="1100"/>
      <c r="M25" s="1100"/>
      <c r="N25" s="1100"/>
      <c r="O25" s="1101"/>
    </row>
    <row r="26" spans="1:17" ht="12.75" customHeight="1">
      <c r="A26" s="1102" t="s">
        <v>50</v>
      </c>
      <c r="B26" s="1104" t="s">
        <v>86</v>
      </c>
      <c r="C26" s="728" t="s">
        <v>101</v>
      </c>
      <c r="D26" s="728" t="s">
        <v>102</v>
      </c>
      <c r="E26" s="728" t="s">
        <v>103</v>
      </c>
      <c r="F26" s="728" t="s">
        <v>104</v>
      </c>
      <c r="G26" s="728" t="s">
        <v>105</v>
      </c>
      <c r="H26" s="728" t="s">
        <v>106</v>
      </c>
      <c r="I26" s="728" t="s">
        <v>107</v>
      </c>
      <c r="J26" s="728" t="s">
        <v>108</v>
      </c>
      <c r="K26" s="728" t="s">
        <v>109</v>
      </c>
      <c r="L26" s="728" t="s">
        <v>110</v>
      </c>
      <c r="M26" s="728" t="s">
        <v>111</v>
      </c>
      <c r="N26" s="728" t="s">
        <v>112</v>
      </c>
      <c r="O26" s="729" t="s">
        <v>16</v>
      </c>
    </row>
    <row r="27" spans="1:17" ht="13.8" thickBot="1">
      <c r="A27" s="1103"/>
      <c r="B27" s="1105"/>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7" ht="12.75" customHeight="1" thickBot="1">
      <c r="A28" s="1106" t="s">
        <v>78</v>
      </c>
      <c r="B28" s="732" t="s">
        <v>54</v>
      </c>
      <c r="C28" s="733">
        <v>105.92900000000002</v>
      </c>
      <c r="D28" s="733">
        <v>99.71850000000002</v>
      </c>
      <c r="E28" s="733">
        <v>92.532499999999999</v>
      </c>
      <c r="F28" s="733">
        <v>96.747999999999976</v>
      </c>
      <c r="G28" s="733">
        <v>104.9325</v>
      </c>
      <c r="H28" s="733">
        <v>125.48549999999997</v>
      </c>
      <c r="I28" s="733">
        <v>137.94599999999997</v>
      </c>
      <c r="J28" s="733">
        <v>138.02900000000002</v>
      </c>
      <c r="K28" s="733">
        <v>133.88149999999999</v>
      </c>
      <c r="L28" s="733">
        <v>123.75849999999998</v>
      </c>
      <c r="M28" s="733">
        <v>110.31863636363637</v>
      </c>
      <c r="N28" s="733"/>
      <c r="O28" s="734">
        <v>115.8</v>
      </c>
    </row>
    <row r="29" spans="1:17" ht="13.8" thickBot="1">
      <c r="A29" s="1098"/>
      <c r="B29" s="735" t="s">
        <v>55</v>
      </c>
      <c r="C29" s="736">
        <v>118.5</v>
      </c>
      <c r="D29" s="736">
        <v>113.33285714285716</v>
      </c>
      <c r="E29" s="736">
        <v>107.14428571428572</v>
      </c>
      <c r="F29" s="736">
        <v>109.19428571428571</v>
      </c>
      <c r="G29" s="736">
        <v>117.61428571428573</v>
      </c>
      <c r="H29" s="736">
        <v>136.67999999999998</v>
      </c>
      <c r="I29" s="736">
        <v>149.76428571428571</v>
      </c>
      <c r="J29" s="736">
        <v>157.90142857142857</v>
      </c>
      <c r="K29" s="736">
        <v>156.27500000000001</v>
      </c>
      <c r="L29" s="736">
        <v>137.30250000000001</v>
      </c>
      <c r="M29" s="736">
        <v>128.69749999999999</v>
      </c>
      <c r="N29" s="736"/>
      <c r="O29" s="737">
        <v>132.56</v>
      </c>
    </row>
    <row r="30" spans="1:17" ht="13.8" thickBot="1">
      <c r="A30" s="1098"/>
      <c r="B30" s="735" t="s">
        <v>56</v>
      </c>
      <c r="C30" s="736">
        <v>167.03800000000001</v>
      </c>
      <c r="D30" s="736">
        <v>161.36333333333334</v>
      </c>
      <c r="E30" s="736">
        <v>150.20600000000002</v>
      </c>
      <c r="F30" s="736">
        <v>158.10000000000002</v>
      </c>
      <c r="G30" s="736">
        <v>173.23000000000005</v>
      </c>
      <c r="H30" s="736">
        <v>221.38533333333328</v>
      </c>
      <c r="I30" s="736">
        <v>232.82333333333332</v>
      </c>
      <c r="J30" s="736">
        <v>251.46266666666668</v>
      </c>
      <c r="K30" s="736">
        <v>245.75133333333329</v>
      </c>
      <c r="L30" s="736">
        <v>209.95800000000003</v>
      </c>
      <c r="M30" s="736">
        <v>196.01733333333331</v>
      </c>
      <c r="N30" s="736"/>
      <c r="O30" s="737">
        <v>202.08</v>
      </c>
    </row>
    <row r="31" spans="1:17" ht="14.4" thickBot="1">
      <c r="A31" s="1098"/>
      <c r="B31" s="738" t="s">
        <v>57</v>
      </c>
      <c r="C31" s="739">
        <v>129.84880952380951</v>
      </c>
      <c r="D31" s="739">
        <v>124.00357142857141</v>
      </c>
      <c r="E31" s="739">
        <v>115.56547619047622</v>
      </c>
      <c r="F31" s="739">
        <v>120.73380952380954</v>
      </c>
      <c r="G31" s="739">
        <v>131.4380952380952</v>
      </c>
      <c r="H31" s="739">
        <v>161.60119047619051</v>
      </c>
      <c r="I31" s="739">
        <v>173.80047619047613</v>
      </c>
      <c r="J31" s="739">
        <v>181.85309523809514</v>
      </c>
      <c r="K31" s="739">
        <v>177.07209302325583</v>
      </c>
      <c r="L31" s="739">
        <v>156.34790697674416</v>
      </c>
      <c r="M31" s="739">
        <v>142.15222222222224</v>
      </c>
      <c r="N31" s="739"/>
      <c r="O31" s="740">
        <v>148.72999999999999</v>
      </c>
    </row>
    <row r="32" spans="1:17" ht="13.8" thickBot="1">
      <c r="A32" s="1098" t="s">
        <v>58</v>
      </c>
      <c r="B32" s="735" t="s">
        <v>54</v>
      </c>
      <c r="C32" s="736">
        <v>127.60409090909089</v>
      </c>
      <c r="D32" s="736">
        <v>116.06695652173913</v>
      </c>
      <c r="E32" s="736">
        <v>107.33304347826086</v>
      </c>
      <c r="F32" s="736">
        <v>109.94363636363636</v>
      </c>
      <c r="G32" s="736">
        <v>115.58590909090908</v>
      </c>
      <c r="H32" s="736">
        <v>122.01136363636364</v>
      </c>
      <c r="I32" s="736">
        <v>121.49136363636363</v>
      </c>
      <c r="J32" s="736">
        <v>118.86181818181818</v>
      </c>
      <c r="K32" s="736">
        <v>122.85636363636367</v>
      </c>
      <c r="L32" s="736">
        <v>119.31772727272727</v>
      </c>
      <c r="M32" s="736">
        <v>115.63454545454543</v>
      </c>
      <c r="N32" s="736"/>
      <c r="O32" s="737">
        <v>116.21</v>
      </c>
    </row>
    <row r="33" spans="1:15" ht="13.8" thickBot="1">
      <c r="A33" s="1098"/>
      <c r="B33" s="735" t="s">
        <v>61</v>
      </c>
      <c r="C33" s="736">
        <v>150.58571428571432</v>
      </c>
      <c r="D33" s="736">
        <v>134.47285714285715</v>
      </c>
      <c r="E33" s="736">
        <v>121.81285714285714</v>
      </c>
      <c r="F33" s="736">
        <v>118.84428571428573</v>
      </c>
      <c r="G33" s="736">
        <v>121.77</v>
      </c>
      <c r="H33" s="736">
        <v>137.63</v>
      </c>
      <c r="I33" s="736">
        <v>142.53285714285715</v>
      </c>
      <c r="J33" s="736">
        <v>142.49714285714285</v>
      </c>
      <c r="K33" s="736">
        <v>140.80714285714285</v>
      </c>
      <c r="L33" s="736">
        <v>141.49</v>
      </c>
      <c r="M33" s="736">
        <v>133.5757142857143</v>
      </c>
      <c r="N33" s="736"/>
      <c r="O33" s="737">
        <v>135.09</v>
      </c>
    </row>
    <row r="34" spans="1:15" ht="14.4" thickBot="1">
      <c r="A34" s="1098"/>
      <c r="B34" s="738" t="s">
        <v>57</v>
      </c>
      <c r="C34" s="739">
        <v>133.15137931034479</v>
      </c>
      <c r="D34" s="739">
        <v>120.36166666666668</v>
      </c>
      <c r="E34" s="739">
        <v>110.71166666666664</v>
      </c>
      <c r="F34" s="739">
        <v>112.09206896551723</v>
      </c>
      <c r="G34" s="739">
        <v>117.07862068965517</v>
      </c>
      <c r="H34" s="739">
        <v>125.78137931034486</v>
      </c>
      <c r="I34" s="739">
        <v>126.57034482758621</v>
      </c>
      <c r="J34" s="739">
        <v>124.56689655172416</v>
      </c>
      <c r="K34" s="739">
        <v>127.18931034482758</v>
      </c>
      <c r="L34" s="739">
        <v>124.66965517241383</v>
      </c>
      <c r="M34" s="739">
        <v>119.96517241379311</v>
      </c>
      <c r="N34" s="739"/>
      <c r="O34" s="740">
        <v>120.61</v>
      </c>
    </row>
    <row r="35" spans="1:15" ht="13.8" thickBot="1">
      <c r="A35" s="1098" t="s">
        <v>59</v>
      </c>
      <c r="B35" s="735" t="s">
        <v>54</v>
      </c>
      <c r="C35" s="736">
        <v>90.658000000000001</v>
      </c>
      <c r="D35" s="736">
        <v>98.957999999999998</v>
      </c>
      <c r="E35" s="736">
        <v>94.075999999999993</v>
      </c>
      <c r="F35" s="736">
        <v>101.256</v>
      </c>
      <c r="G35" s="736">
        <v>95.820000000000007</v>
      </c>
      <c r="H35" s="736">
        <v>89.658000000000001</v>
      </c>
      <c r="I35" s="736">
        <v>82.323999999999998</v>
      </c>
      <c r="J35" s="736">
        <v>82.765999999999991</v>
      </c>
      <c r="K35" s="736">
        <v>88.326666666666654</v>
      </c>
      <c r="L35" s="736">
        <v>89.445000000000007</v>
      </c>
      <c r="M35" s="736">
        <v>100.16833333333334</v>
      </c>
      <c r="N35" s="736"/>
      <c r="O35" s="737">
        <v>94.65</v>
      </c>
    </row>
    <row r="36" spans="1:15" ht="13.8" thickBot="1">
      <c r="A36" s="1098"/>
      <c r="B36" s="735" t="s">
        <v>55</v>
      </c>
      <c r="C36" s="736">
        <v>228.01000000000005</v>
      </c>
      <c r="D36" s="736">
        <v>228.244</v>
      </c>
      <c r="E36" s="736">
        <v>225.89000000000001</v>
      </c>
      <c r="F36" s="736">
        <v>222.95400000000001</v>
      </c>
      <c r="G36" s="736">
        <v>248.75399999999999</v>
      </c>
      <c r="H36" s="736">
        <v>418.3</v>
      </c>
      <c r="I36" s="736">
        <v>296.8</v>
      </c>
      <c r="J36" s="736">
        <v>322.90600000000006</v>
      </c>
      <c r="K36" s="736">
        <v>341.85800000000006</v>
      </c>
      <c r="L36" s="736">
        <v>286.35400000000004</v>
      </c>
      <c r="M36" s="736">
        <v>232.02600000000001</v>
      </c>
      <c r="N36" s="736"/>
      <c r="O36" s="737">
        <v>277.45999999999998</v>
      </c>
    </row>
    <row r="37" spans="1:15" ht="13.8" thickBot="1">
      <c r="A37" s="1098"/>
      <c r="B37" s="735" t="s">
        <v>56</v>
      </c>
      <c r="C37" s="736">
        <v>166.34333333333333</v>
      </c>
      <c r="D37" s="736">
        <v>159.87333333333333</v>
      </c>
      <c r="E37" s="736">
        <v>144.91</v>
      </c>
      <c r="F37" s="736">
        <v>162.80000000000001</v>
      </c>
      <c r="G37" s="736">
        <v>164.70000000000002</v>
      </c>
      <c r="H37" s="736">
        <v>261.94</v>
      </c>
      <c r="I37" s="736">
        <v>228.94999999999996</v>
      </c>
      <c r="J37" s="736">
        <v>255.38333333333333</v>
      </c>
      <c r="K37" s="736">
        <v>239.74</v>
      </c>
      <c r="L37" s="736">
        <v>230.82000000000002</v>
      </c>
      <c r="M37" s="736">
        <v>177.85666666666665</v>
      </c>
      <c r="N37" s="736"/>
      <c r="O37" s="737">
        <v>199.39</v>
      </c>
    </row>
    <row r="38" spans="1:15" ht="14.4" thickBot="1">
      <c r="A38" s="1098"/>
      <c r="B38" s="738" t="s">
        <v>57</v>
      </c>
      <c r="C38" s="739">
        <v>160.95153846153849</v>
      </c>
      <c r="D38" s="739">
        <v>162.74076923076925</v>
      </c>
      <c r="E38" s="739">
        <v>156.50461538461539</v>
      </c>
      <c r="F38" s="739">
        <v>162.26538461538465</v>
      </c>
      <c r="G38" s="739">
        <v>170.53615384615387</v>
      </c>
      <c r="H38" s="739">
        <v>255.81615384615378</v>
      </c>
      <c r="I38" s="739">
        <v>198.65153846153845</v>
      </c>
      <c r="J38" s="739">
        <v>214.96230769230775</v>
      </c>
      <c r="K38" s="739">
        <v>211.31928571428574</v>
      </c>
      <c r="L38" s="739">
        <v>190.06428571428572</v>
      </c>
      <c r="M38" s="739">
        <v>163.90785714285715</v>
      </c>
      <c r="N38" s="739"/>
      <c r="O38" s="740">
        <v>182.39</v>
      </c>
    </row>
    <row r="39" spans="1:15" ht="13.8" thickBot="1">
      <c r="A39" s="1098" t="s">
        <v>60</v>
      </c>
      <c r="B39" s="735" t="s">
        <v>54</v>
      </c>
      <c r="C39" s="736">
        <v>103.41888888888889</v>
      </c>
      <c r="D39" s="736">
        <v>109.38</v>
      </c>
      <c r="E39" s="736">
        <v>96.836666666666659</v>
      </c>
      <c r="F39" s="736">
        <v>105.37777777777779</v>
      </c>
      <c r="G39" s="736">
        <v>98.538750000000007</v>
      </c>
      <c r="H39" s="736">
        <v>102.52374999999999</v>
      </c>
      <c r="I39" s="736">
        <v>99.71</v>
      </c>
      <c r="J39" s="736">
        <v>102.49142857142856</v>
      </c>
      <c r="K39" s="736">
        <v>104.04857142857142</v>
      </c>
      <c r="L39" s="736">
        <v>103.72428571428573</v>
      </c>
      <c r="M39" s="736">
        <v>93.795714285714297</v>
      </c>
      <c r="N39" s="736"/>
      <c r="O39" s="737">
        <v>100.17</v>
      </c>
    </row>
    <row r="40" spans="1:15" ht="13.8" thickBot="1">
      <c r="A40" s="1098"/>
      <c r="B40" s="735" t="s">
        <v>61</v>
      </c>
      <c r="C40" s="736">
        <v>120.41</v>
      </c>
      <c r="D40" s="736">
        <v>119.5575</v>
      </c>
      <c r="E40" s="736">
        <v>115.98750000000001</v>
      </c>
      <c r="F40" s="736">
        <v>114.92</v>
      </c>
      <c r="G40" s="736">
        <v>115.30500000000001</v>
      </c>
      <c r="H40" s="736">
        <v>117.73750000000001</v>
      </c>
      <c r="I40" s="736">
        <v>121.29249999999999</v>
      </c>
      <c r="J40" s="736">
        <v>125.125</v>
      </c>
      <c r="K40" s="736">
        <v>121.7825</v>
      </c>
      <c r="L40" s="736">
        <v>134.08500000000001</v>
      </c>
      <c r="M40" s="736">
        <v>120.9975</v>
      </c>
      <c r="N40" s="736"/>
      <c r="O40" s="737">
        <v>120.65</v>
      </c>
    </row>
    <row r="41" spans="1:15" ht="14.4" thickBot="1">
      <c r="A41" s="1098"/>
      <c r="B41" s="738" t="s">
        <v>57</v>
      </c>
      <c r="C41" s="739">
        <v>108.64692307692306</v>
      </c>
      <c r="D41" s="739">
        <v>112.51153846153846</v>
      </c>
      <c r="E41" s="739">
        <v>102.72923076923078</v>
      </c>
      <c r="F41" s="739">
        <v>108.31384615384614</v>
      </c>
      <c r="G41" s="739">
        <v>104.12749999999998</v>
      </c>
      <c r="H41" s="739">
        <v>107.59500000000001</v>
      </c>
      <c r="I41" s="739">
        <v>106.90416666666665</v>
      </c>
      <c r="J41" s="739">
        <v>110.72181818181819</v>
      </c>
      <c r="K41" s="739">
        <v>110.49727272727273</v>
      </c>
      <c r="L41" s="739">
        <v>114.76454545454546</v>
      </c>
      <c r="M41" s="739">
        <v>103.68727272727273</v>
      </c>
      <c r="N41" s="739"/>
      <c r="O41" s="740">
        <v>106.47</v>
      </c>
    </row>
    <row r="42" spans="1:15" ht="13.8" thickBot="1">
      <c r="A42" s="1098" t="s">
        <v>62</v>
      </c>
      <c r="B42" s="735" t="s">
        <v>54</v>
      </c>
      <c r="C42" s="736">
        <v>139.42333333333335</v>
      </c>
      <c r="D42" s="736">
        <v>145.73399999999998</v>
      </c>
      <c r="E42" s="736">
        <v>179.018</v>
      </c>
      <c r="F42" s="736">
        <v>166.958</v>
      </c>
      <c r="G42" s="736">
        <v>185.762</v>
      </c>
      <c r="H42" s="736">
        <v>328.59</v>
      </c>
      <c r="I42" s="736">
        <v>259.02199999999999</v>
      </c>
      <c r="J42" s="736">
        <v>274.59399999999994</v>
      </c>
      <c r="K42" s="736">
        <v>234.05</v>
      </c>
      <c r="L42" s="736">
        <v>231.82</v>
      </c>
      <c r="M42" s="736">
        <v>121.974</v>
      </c>
      <c r="N42" s="736"/>
      <c r="O42" s="737">
        <v>192.29</v>
      </c>
    </row>
    <row r="43" spans="1:15" ht="13.8" thickBot="1">
      <c r="A43" s="1098"/>
      <c r="B43" s="735" t="s">
        <v>55</v>
      </c>
      <c r="C43" s="736">
        <v>354.51249999999993</v>
      </c>
      <c r="D43" s="736">
        <v>315.29000000000002</v>
      </c>
      <c r="E43" s="736">
        <v>265.39499999999998</v>
      </c>
      <c r="F43" s="736">
        <v>273.14749999999998</v>
      </c>
      <c r="G43" s="736">
        <v>384.26500000000004</v>
      </c>
      <c r="H43" s="736">
        <v>709.47500000000002</v>
      </c>
      <c r="I43" s="736">
        <v>527.79250000000002</v>
      </c>
      <c r="J43" s="736">
        <v>634.85750000000007</v>
      </c>
      <c r="K43" s="736">
        <v>692.73</v>
      </c>
      <c r="L43" s="736">
        <v>452.97749999999996</v>
      </c>
      <c r="M43" s="736">
        <v>335.55500000000001</v>
      </c>
      <c r="N43" s="736"/>
      <c r="O43" s="737">
        <v>449.64</v>
      </c>
    </row>
    <row r="44" spans="1:15" ht="14.4" thickBot="1">
      <c r="A44" s="1098"/>
      <c r="B44" s="738" t="s">
        <v>57</v>
      </c>
      <c r="C44" s="739">
        <v>225.45899999999997</v>
      </c>
      <c r="D44" s="739">
        <v>221.0922222222222</v>
      </c>
      <c r="E44" s="739">
        <v>217.40777777777777</v>
      </c>
      <c r="F44" s="739">
        <v>214.15333333333331</v>
      </c>
      <c r="G44" s="739">
        <v>273.98555555555555</v>
      </c>
      <c r="H44" s="739">
        <v>497.87222222222226</v>
      </c>
      <c r="I44" s="739">
        <v>378.4755555555555</v>
      </c>
      <c r="J44" s="739">
        <v>434.71111111111111</v>
      </c>
      <c r="K44" s="739">
        <v>437.90777777777777</v>
      </c>
      <c r="L44" s="739">
        <v>330.11222222222227</v>
      </c>
      <c r="M44" s="739">
        <v>216.89888888888891</v>
      </c>
      <c r="N44" s="739"/>
      <c r="O44" s="740">
        <v>295.23</v>
      </c>
    </row>
    <row r="45" spans="1:15" ht="16.8" thickBot="1">
      <c r="A45" s="1107" t="s">
        <v>79</v>
      </c>
      <c r="B45" s="1108"/>
      <c r="C45" s="742">
        <v>140.88233644859815</v>
      </c>
      <c r="D45" s="742">
        <v>134.45897196261686</v>
      </c>
      <c r="E45" s="742">
        <v>126.18514018691592</v>
      </c>
      <c r="F45" s="742">
        <v>129.87169811320751</v>
      </c>
      <c r="G45" s="742">
        <v>141.40999999999994</v>
      </c>
      <c r="H45" s="742">
        <v>186.02390476190476</v>
      </c>
      <c r="I45" s="742">
        <v>173.7310476190477</v>
      </c>
      <c r="J45" s="742">
        <v>184.37615384615384</v>
      </c>
      <c r="K45" s="742">
        <v>183.18584905660381</v>
      </c>
      <c r="L45" s="742">
        <v>162.57264150943391</v>
      </c>
      <c r="M45" s="742">
        <v>141.32592592592593</v>
      </c>
      <c r="N45" s="742"/>
      <c r="O45" s="743">
        <v>153.54</v>
      </c>
    </row>
    <row r="46" spans="1:15" ht="15" customHeight="1" thickBot="1"/>
    <row r="47" spans="1:15" ht="15.75" customHeight="1" thickBot="1">
      <c r="A47" s="746" t="s">
        <v>64</v>
      </c>
      <c r="B47" s="747" t="s">
        <v>57</v>
      </c>
      <c r="C47" s="748">
        <v>109.62</v>
      </c>
      <c r="D47" s="748">
        <v>109.77</v>
      </c>
      <c r="E47" s="748">
        <v>100.42</v>
      </c>
      <c r="F47" s="748">
        <v>100.98</v>
      </c>
      <c r="G47" s="748">
        <v>101.05</v>
      </c>
      <c r="H47" s="748">
        <v>97.85</v>
      </c>
      <c r="I47" s="748">
        <v>97</v>
      </c>
      <c r="J47" s="748">
        <v>94.78</v>
      </c>
      <c r="K47" s="748">
        <v>94.46</v>
      </c>
      <c r="L47" s="748">
        <v>97.93</v>
      </c>
      <c r="M47" s="748">
        <v>96.97</v>
      </c>
      <c r="N47" s="748"/>
      <c r="O47" s="749">
        <v>100.08</v>
      </c>
    </row>
    <row r="48" spans="1:15" ht="22.5" customHeight="1" thickBot="1"/>
    <row r="49" spans="1:15" ht="24.9" customHeight="1" thickBot="1">
      <c r="A49" s="1099" t="s">
        <v>113</v>
      </c>
      <c r="B49" s="1100"/>
      <c r="C49" s="1100"/>
      <c r="D49" s="1100"/>
      <c r="E49" s="1100"/>
      <c r="F49" s="1100"/>
      <c r="G49" s="1100"/>
      <c r="H49" s="1100"/>
      <c r="I49" s="1100"/>
      <c r="J49" s="1100"/>
      <c r="K49" s="1100"/>
      <c r="L49" s="1100"/>
      <c r="M49" s="1100"/>
      <c r="N49" s="1100"/>
      <c r="O49" s="1101"/>
    </row>
    <row r="50" spans="1:15" ht="12.75" customHeight="1">
      <c r="A50" s="1111" t="s">
        <v>50</v>
      </c>
      <c r="B50" s="1113" t="s">
        <v>86</v>
      </c>
      <c r="C50" s="1113" t="s">
        <v>114</v>
      </c>
      <c r="D50" s="1113" t="s">
        <v>115</v>
      </c>
      <c r="E50" s="1113" t="s">
        <v>116</v>
      </c>
      <c r="F50" s="1113" t="s">
        <v>117</v>
      </c>
      <c r="G50" s="1113" t="s">
        <v>118</v>
      </c>
      <c r="H50" s="1113" t="s">
        <v>119</v>
      </c>
      <c r="I50" s="1113" t="s">
        <v>120</v>
      </c>
      <c r="J50" s="1113" t="s">
        <v>121</v>
      </c>
      <c r="K50" s="1113" t="s">
        <v>122</v>
      </c>
      <c r="L50" s="1113" t="s">
        <v>123</v>
      </c>
      <c r="M50" s="1113" t="s">
        <v>6</v>
      </c>
      <c r="N50" s="1113" t="s">
        <v>124</v>
      </c>
      <c r="O50" s="750" t="s">
        <v>16</v>
      </c>
    </row>
    <row r="51" spans="1:15" ht="13.8" thickBot="1">
      <c r="A51" s="1112"/>
      <c r="B51" s="1114"/>
      <c r="C51" s="1114"/>
      <c r="D51" s="1114"/>
      <c r="E51" s="1114"/>
      <c r="F51" s="1114"/>
      <c r="G51" s="1114"/>
      <c r="H51" s="1114"/>
      <c r="I51" s="1114"/>
      <c r="J51" s="1114"/>
      <c r="K51" s="1114"/>
      <c r="L51" s="1114"/>
      <c r="M51" s="1114"/>
      <c r="N51" s="1114"/>
      <c r="O51" s="751" t="s">
        <v>99</v>
      </c>
    </row>
    <row r="52" spans="1:15" ht="13.8" thickBot="1">
      <c r="A52" s="1109" t="s">
        <v>78</v>
      </c>
      <c r="B52" s="752" t="s">
        <v>54</v>
      </c>
      <c r="C52" s="753">
        <v>7.1926393235949137E-3</v>
      </c>
      <c r="D52" s="753">
        <v>4.0992667085116528E-3</v>
      </c>
      <c r="E52" s="753">
        <v>4.0504430232363706E-2</v>
      </c>
      <c r="F52" s="753">
        <v>4.6385602655499909E-2</v>
      </c>
      <c r="G52" s="753">
        <v>9.838864666968411E-2</v>
      </c>
      <c r="H52" s="753">
        <v>2.9631387879950691E-2</v>
      </c>
      <c r="I52" s="753">
        <v>5.4101225255155032E-2</v>
      </c>
      <c r="J52" s="753">
        <v>1.7639840351009711E-2</v>
      </c>
      <c r="K52" s="753">
        <v>1.4301382014620827E-2</v>
      </c>
      <c r="L52" s="753">
        <v>-4.314027877257888E-2</v>
      </c>
      <c r="M52" s="753">
        <v>-2.3728785625110792E-2</v>
      </c>
      <c r="N52" s="753"/>
      <c r="O52" s="754">
        <v>2.0725388601036319E-2</v>
      </c>
    </row>
    <row r="53" spans="1:15" ht="13.8" thickBot="1">
      <c r="A53" s="1110"/>
      <c r="B53" s="755" t="s">
        <v>55</v>
      </c>
      <c r="C53" s="756">
        <v>0.12955997588908985</v>
      </c>
      <c r="D53" s="756">
        <v>0.13042491775175491</v>
      </c>
      <c r="E53" s="756">
        <v>0.11047852695297417</v>
      </c>
      <c r="F53" s="756">
        <v>8.6359830446386579E-2</v>
      </c>
      <c r="G53" s="756">
        <v>7.6909996356127747E-2</v>
      </c>
      <c r="H53" s="756">
        <v>0.10637986537898758</v>
      </c>
      <c r="I53" s="756">
        <v>0.11416750131158501</v>
      </c>
      <c r="J53" s="756">
        <v>6.2593299617301937E-2</v>
      </c>
      <c r="K53" s="756">
        <v>1.5965445528715254E-2</v>
      </c>
      <c r="L53" s="756">
        <v>3.108100726498049E-2</v>
      </c>
      <c r="M53" s="756">
        <v>-9.0371262499703477E-3</v>
      </c>
      <c r="N53" s="756"/>
      <c r="O53" s="757">
        <v>6.8195534097766991E-2</v>
      </c>
    </row>
    <row r="54" spans="1:15" ht="13.8" thickBot="1">
      <c r="A54" s="1110"/>
      <c r="B54" s="755" t="s">
        <v>56</v>
      </c>
      <c r="C54" s="758">
        <v>0.13367816504827237</v>
      </c>
      <c r="D54" s="756">
        <v>7.748972298539504E-2</v>
      </c>
      <c r="E54" s="756">
        <v>8.5602439316671414E-2</v>
      </c>
      <c r="F54" s="756">
        <v>0.10251739405439575</v>
      </c>
      <c r="G54" s="756">
        <v>9.1931728530469867E-2</v>
      </c>
      <c r="H54" s="756">
        <v>0.1264732984419325</v>
      </c>
      <c r="I54" s="756">
        <v>9.3149312067805079E-2</v>
      </c>
      <c r="J54" s="756">
        <v>8.5817908026108516E-2</v>
      </c>
      <c r="K54" s="756">
        <v>2.1213855740355798E-2</v>
      </c>
      <c r="L54" s="756">
        <v>1.425681961789186E-2</v>
      </c>
      <c r="M54" s="756">
        <v>-6.2116955643378421E-2</v>
      </c>
      <c r="N54" s="756"/>
      <c r="O54" s="757">
        <v>4.1221298495645209E-2</v>
      </c>
    </row>
    <row r="55" spans="1:15" ht="14.4" thickBot="1">
      <c r="A55" s="1110"/>
      <c r="B55" s="759" t="s">
        <v>57</v>
      </c>
      <c r="C55" s="760">
        <v>7.1994985843509163E-2</v>
      </c>
      <c r="D55" s="760">
        <v>4.6086073138865598E-2</v>
      </c>
      <c r="E55" s="760">
        <v>6.669017602069828E-2</v>
      </c>
      <c r="F55" s="760">
        <v>7.3077580315205642E-2</v>
      </c>
      <c r="G55" s="760">
        <v>8.7140129717597173E-2</v>
      </c>
      <c r="H55" s="760">
        <v>8.1126907753679547E-2</v>
      </c>
      <c r="I55" s="760">
        <v>7.308917201418505E-2</v>
      </c>
      <c r="J55" s="760">
        <v>4.8256209849228175E-2</v>
      </c>
      <c r="K55" s="760">
        <v>1.2216121764525358E-2</v>
      </c>
      <c r="L55" s="760">
        <v>-1.1434017820192766E-2</v>
      </c>
      <c r="M55" s="760">
        <v>-4.0396411141217364E-2</v>
      </c>
      <c r="N55" s="760"/>
      <c r="O55" s="761">
        <v>2.2725744637934673E-2</v>
      </c>
    </row>
    <row r="56" spans="1:15" ht="13.8" thickBot="1">
      <c r="A56" s="1110" t="s">
        <v>58</v>
      </c>
      <c r="B56" s="755" t="s">
        <v>54</v>
      </c>
      <c r="C56" s="756">
        <v>5.3824150693378954E-3</v>
      </c>
      <c r="D56" s="756">
        <v>-1.7001567175005287E-2</v>
      </c>
      <c r="E56" s="756">
        <v>8.4961992630525313E-2</v>
      </c>
      <c r="F56" s="756">
        <v>-5.5640473788612296E-3</v>
      </c>
      <c r="G56" s="756">
        <v>-4.3053376276598491E-2</v>
      </c>
      <c r="H56" s="756">
        <v>5.4391356989848219E-2</v>
      </c>
      <c r="I56" s="756">
        <v>2.4412509680822828E-2</v>
      </c>
      <c r="J56" s="756">
        <v>6.8356686144338971E-2</v>
      </c>
      <c r="K56" s="756">
        <v>4.6795222802681273E-2</v>
      </c>
      <c r="L56" s="756">
        <v>-4.9790665869202094E-3</v>
      </c>
      <c r="M56" s="756">
        <v>2.310964008868064E-2</v>
      </c>
      <c r="N56" s="756"/>
      <c r="O56" s="757">
        <v>3.6313570260734993E-2</v>
      </c>
    </row>
    <row r="57" spans="1:15" ht="13.8" thickBot="1">
      <c r="A57" s="1110"/>
      <c r="B57" s="755" t="s">
        <v>61</v>
      </c>
      <c r="C57" s="756">
        <v>3.6713784270941533E-3</v>
      </c>
      <c r="D57" s="756">
        <v>-3.4186399804527826E-2</v>
      </c>
      <c r="E57" s="756">
        <v>4.4881492687846726E-2</v>
      </c>
      <c r="F57" s="756">
        <v>2.4041062134124876E-2</v>
      </c>
      <c r="G57" s="756">
        <v>3.8714672861014508E-2</v>
      </c>
      <c r="H57" s="756">
        <v>3.6827518917179621E-2</v>
      </c>
      <c r="I57" s="756">
        <v>-3.2583965601916454E-2</v>
      </c>
      <c r="J57" s="756">
        <v>4.25071179372027E-3</v>
      </c>
      <c r="K57" s="756">
        <v>2.3456602242175568E-2</v>
      </c>
      <c r="L57" s="756">
        <v>3.8437850226669075E-2</v>
      </c>
      <c r="M57" s="756">
        <v>6.5987187576868143E-3</v>
      </c>
      <c r="N57" s="756"/>
      <c r="O57" s="757">
        <v>1.3250425642164424E-2</v>
      </c>
    </row>
    <row r="58" spans="1:15" ht="14.4" thickBot="1">
      <c r="A58" s="1110"/>
      <c r="B58" s="759" t="s">
        <v>57</v>
      </c>
      <c r="C58" s="760">
        <v>4.9153284180052234E-3</v>
      </c>
      <c r="D58" s="760">
        <v>-2.0426463727855074E-2</v>
      </c>
      <c r="E58" s="760">
        <v>7.5459033847371279E-2</v>
      </c>
      <c r="F58" s="760">
        <v>2.9637846087995903E-3</v>
      </c>
      <c r="G58" s="760">
        <v>-2.2525388185952216E-2</v>
      </c>
      <c r="H58" s="760">
        <v>4.9752444032612399E-2</v>
      </c>
      <c r="I58" s="760">
        <v>8.9196684956434971E-3</v>
      </c>
      <c r="J58" s="760">
        <v>5.0655512617510501E-2</v>
      </c>
      <c r="K58" s="760">
        <v>4.0558602571784071E-2</v>
      </c>
      <c r="L58" s="760">
        <v>6.9148259400008431E-3</v>
      </c>
      <c r="M58" s="760">
        <v>1.8672085864000595E-2</v>
      </c>
      <c r="N58" s="760"/>
      <c r="O58" s="761">
        <v>3.1423596716690212E-2</v>
      </c>
    </row>
    <row r="59" spans="1:15" ht="13.8" thickBot="1">
      <c r="A59" s="1110" t="s">
        <v>59</v>
      </c>
      <c r="B59" s="755" t="s">
        <v>54</v>
      </c>
      <c r="C59" s="756">
        <v>1.7869355158949695E-3</v>
      </c>
      <c r="D59" s="756">
        <v>-0.11571912663284765</v>
      </c>
      <c r="E59" s="756">
        <v>-0.1098331845174822</v>
      </c>
      <c r="F59" s="756">
        <v>-0.13740091122172171</v>
      </c>
      <c r="G59" s="756">
        <v>-6.8844360954567557E-2</v>
      </c>
      <c r="H59" s="756">
        <v>5.0138675113579924E-2</v>
      </c>
      <c r="I59" s="756">
        <v>0.19981212445135474</v>
      </c>
      <c r="J59" s="756">
        <v>0.11456797879966828</v>
      </c>
      <c r="K59" s="756">
        <v>6.7156011774473612E-2</v>
      </c>
      <c r="L59" s="756">
        <v>3.3875565990273047E-3</v>
      </c>
      <c r="M59" s="756">
        <v>5.9835942829570249E-2</v>
      </c>
      <c r="N59" s="756"/>
      <c r="O59" s="757">
        <v>-3.380876914949818E-2</v>
      </c>
    </row>
    <row r="60" spans="1:15" ht="13.8" thickBot="1">
      <c r="A60" s="1110"/>
      <c r="B60" s="755" t="s">
        <v>55</v>
      </c>
      <c r="C60" s="756">
        <v>1.2148589974123609E-2</v>
      </c>
      <c r="D60" s="756">
        <v>4.5153432291757743E-2</v>
      </c>
      <c r="E60" s="756">
        <v>-3.0634379565275456E-3</v>
      </c>
      <c r="F60" s="756">
        <v>-2.7898131453124217E-3</v>
      </c>
      <c r="G60" s="756">
        <v>7.7514331427836147E-2</v>
      </c>
      <c r="H60" s="756">
        <v>0.12226153478364782</v>
      </c>
      <c r="I60" s="756">
        <v>4.7055256064689861E-2</v>
      </c>
      <c r="J60" s="756">
        <v>-6.1702167194168232E-2</v>
      </c>
      <c r="K60" s="756">
        <v>2.3939764463607602E-2</v>
      </c>
      <c r="L60" s="756">
        <v>-1.158705658031701E-2</v>
      </c>
      <c r="M60" s="756">
        <v>0.12939929145871584</v>
      </c>
      <c r="N60" s="756"/>
      <c r="O60" s="757">
        <v>3.6401643480141369E-2</v>
      </c>
    </row>
    <row r="61" spans="1:15" ht="13.8" thickBot="1">
      <c r="A61" s="1110"/>
      <c r="B61" s="755" t="s">
        <v>56</v>
      </c>
      <c r="C61" s="756">
        <v>5.8293088591868172E-2</v>
      </c>
      <c r="D61" s="756">
        <v>3.5403027396689025E-2</v>
      </c>
      <c r="E61" s="756">
        <v>0.103926575115589</v>
      </c>
      <c r="F61" s="756">
        <v>-3.6199836199836272E-2</v>
      </c>
      <c r="G61" s="756">
        <v>-2.6411657559198679E-2</v>
      </c>
      <c r="H61" s="756">
        <v>5.5279835076735201E-2</v>
      </c>
      <c r="I61" s="756">
        <v>8.6481764577419455E-3</v>
      </c>
      <c r="J61" s="756">
        <v>-3.9939959537948775E-3</v>
      </c>
      <c r="K61" s="756">
        <v>4.1253024109451968E-2</v>
      </c>
      <c r="L61" s="756">
        <v>-0.10078560494468988</v>
      </c>
      <c r="M61" s="756">
        <v>-4.7510167363232506E-2</v>
      </c>
      <c r="N61" s="756"/>
      <c r="O61" s="757">
        <v>6.3192737850444828E-3</v>
      </c>
    </row>
    <row r="62" spans="1:15" ht="14.4" thickBot="1">
      <c r="A62" s="1110"/>
      <c r="B62" s="759" t="s">
        <v>57</v>
      </c>
      <c r="C62" s="760">
        <v>-1.1707844624585073E-2</v>
      </c>
      <c r="D62" s="760">
        <v>-2.8081807445401463E-2</v>
      </c>
      <c r="E62" s="760">
        <v>-3.77463151035815E-2</v>
      </c>
      <c r="F62" s="760">
        <v>-7.2753561354855667E-2</v>
      </c>
      <c r="G62" s="760">
        <v>-1.2957517950819855E-2</v>
      </c>
      <c r="H62" s="760">
        <v>4.4664845590089514E-2</v>
      </c>
      <c r="I62" s="760">
        <v>2.090468206241116E-2</v>
      </c>
      <c r="J62" s="760">
        <v>-5.9140702919040208E-2</v>
      </c>
      <c r="K62" s="760">
        <v>3.5890172961023828E-2</v>
      </c>
      <c r="L62" s="760">
        <v>6.3760959999077799E-3</v>
      </c>
      <c r="M62" s="760">
        <v>0.10253315066123637</v>
      </c>
      <c r="N62" s="760"/>
      <c r="O62" s="761">
        <v>1.3706891825209717E-2</v>
      </c>
    </row>
    <row r="63" spans="1:15" ht="13.8" thickBot="1">
      <c r="A63" s="1110" t="s">
        <v>60</v>
      </c>
      <c r="B63" s="755" t="s">
        <v>54</v>
      </c>
      <c r="C63" s="756">
        <v>-2.9246138757618473E-2</v>
      </c>
      <c r="D63" s="756">
        <v>-8.9347752266018779E-2</v>
      </c>
      <c r="E63" s="756">
        <v>-8.1679017688104667E-3</v>
      </c>
      <c r="F63" s="756">
        <v>-0.11939959028740151</v>
      </c>
      <c r="G63" s="756">
        <v>-0.12089696402974186</v>
      </c>
      <c r="H63" s="756">
        <v>-0.10199204713890331</v>
      </c>
      <c r="I63" s="756">
        <v>-4.0660773385675718E-2</v>
      </c>
      <c r="J63" s="756">
        <v>-7.1183652988402915E-2</v>
      </c>
      <c r="K63" s="756">
        <v>-9.2264601697009591E-2</v>
      </c>
      <c r="L63" s="756">
        <v>-0.1278802319335603</v>
      </c>
      <c r="M63" s="756">
        <v>5.9445299054175463E-2</v>
      </c>
      <c r="N63" s="756"/>
      <c r="O63" s="757">
        <v>-5.3708695218129134E-2</v>
      </c>
    </row>
    <row r="64" spans="1:15" ht="13.8" thickBot="1">
      <c r="A64" s="1110"/>
      <c r="B64" s="755" t="s">
        <v>61</v>
      </c>
      <c r="C64" s="756">
        <v>-4.2604434847604102E-2</v>
      </c>
      <c r="D64" s="756">
        <v>1.2358070384542934E-2</v>
      </c>
      <c r="E64" s="756">
        <v>6.8994503718073044E-2</v>
      </c>
      <c r="F64" s="756">
        <v>6.6611555864949545E-2</v>
      </c>
      <c r="G64" s="756">
        <v>2.4977234291661207E-2</v>
      </c>
      <c r="H64" s="756">
        <v>4.0853593799766323E-2</v>
      </c>
      <c r="I64" s="756">
        <v>4.3304408763938401E-2</v>
      </c>
      <c r="J64" s="756">
        <v>-5.8141858141857504E-3</v>
      </c>
      <c r="K64" s="756">
        <v>1.2789193849691086E-2</v>
      </c>
      <c r="L64" s="756">
        <v>-9.333631651564317E-2</v>
      </c>
      <c r="M64" s="756">
        <v>9.0910969234901076E-4</v>
      </c>
      <c r="N64" s="756"/>
      <c r="O64" s="757">
        <v>1.0111893907998333E-2</v>
      </c>
    </row>
    <row r="65" spans="1:15" ht="14.4" thickBot="1">
      <c r="A65" s="1110"/>
      <c r="B65" s="759" t="s">
        <v>57</v>
      </c>
      <c r="C65" s="760">
        <v>-2.6136500410967385E-2</v>
      </c>
      <c r="D65" s="760">
        <v>-4.5439317801126811E-2</v>
      </c>
      <c r="E65" s="760">
        <v>3.3856400286448027E-2</v>
      </c>
      <c r="F65" s="760">
        <v>-4.329364034068315E-2</v>
      </c>
      <c r="G65" s="760">
        <v>-5.7868303936825488E-2</v>
      </c>
      <c r="H65" s="760">
        <v>-4.1303879446915638E-2</v>
      </c>
      <c r="I65" s="760">
        <v>-1.4952502772577259E-4</v>
      </c>
      <c r="J65" s="760">
        <v>-4.4320738295811075E-2</v>
      </c>
      <c r="K65" s="760">
        <v>-5.0161665857651548E-2</v>
      </c>
      <c r="L65" s="760">
        <v>-0.11320410959989233</v>
      </c>
      <c r="M65" s="760">
        <v>3.460580767342377E-2</v>
      </c>
      <c r="N65" s="760"/>
      <c r="O65" s="761">
        <v>-1.7187940264863324E-2</v>
      </c>
    </row>
    <row r="66" spans="1:15" ht="13.8" thickBot="1">
      <c r="A66" s="1110" t="s">
        <v>62</v>
      </c>
      <c r="B66" s="755" t="s">
        <v>54</v>
      </c>
      <c r="C66" s="762">
        <v>0.46413082458698923</v>
      </c>
      <c r="D66" s="762">
        <v>0.26654040923875022</v>
      </c>
      <c r="E66" s="762">
        <v>0.37372778156386521</v>
      </c>
      <c r="F66" s="762">
        <v>0.25170402137064396</v>
      </c>
      <c r="G66" s="762">
        <v>0.19128777683272138</v>
      </c>
      <c r="H66" s="762">
        <v>0.11235278006025749</v>
      </c>
      <c r="I66" s="762">
        <v>-7.2928168263699675E-2</v>
      </c>
      <c r="J66" s="762">
        <v>-0.16062259189931297</v>
      </c>
      <c r="K66" s="762">
        <v>0.19490707113864555</v>
      </c>
      <c r="L66" s="762">
        <v>-5.2023121387283983E-3</v>
      </c>
      <c r="M66" s="762">
        <v>0.57413875088133548</v>
      </c>
      <c r="N66" s="762"/>
      <c r="O66" s="763">
        <v>0.23079723334546776</v>
      </c>
    </row>
    <row r="67" spans="1:15" ht="13.8" thickBot="1">
      <c r="A67" s="1110"/>
      <c r="B67" s="755" t="s">
        <v>55</v>
      </c>
      <c r="C67" s="762">
        <v>1.8461972426924506E-2</v>
      </c>
      <c r="D67" s="762">
        <v>0.17010529988264769</v>
      </c>
      <c r="E67" s="762">
        <v>1.5467510691610687E-2</v>
      </c>
      <c r="F67" s="762">
        <v>2.7750574323396851E-2</v>
      </c>
      <c r="G67" s="762">
        <v>0.14536843064031335</v>
      </c>
      <c r="H67" s="762">
        <v>6.3303851439444531E-2</v>
      </c>
      <c r="I67" s="762">
        <v>2.3285666241941602E-2</v>
      </c>
      <c r="J67" s="762">
        <v>-0.13669996810307836</v>
      </c>
      <c r="K67" s="762">
        <v>-0.20546966350526183</v>
      </c>
      <c r="L67" s="762">
        <v>-0.14874911005513505</v>
      </c>
      <c r="M67" s="762">
        <v>-0.11147203886099141</v>
      </c>
      <c r="N67" s="762"/>
      <c r="O67" s="763">
        <v>-3.0135219286540369E-2</v>
      </c>
    </row>
    <row r="68" spans="1:15" ht="14.4" thickBot="1">
      <c r="A68" s="1110"/>
      <c r="B68" s="759" t="s">
        <v>57</v>
      </c>
      <c r="C68" s="764">
        <v>0.21475646471321955</v>
      </c>
      <c r="D68" s="764">
        <v>0.20541955845474208</v>
      </c>
      <c r="E68" s="764">
        <v>0.17935574215376102</v>
      </c>
      <c r="F68" s="764">
        <v>0.12474966016042498</v>
      </c>
      <c r="G68" s="764">
        <v>0.16266469846342271</v>
      </c>
      <c r="H68" s="764">
        <v>8.1288148453976333E-2</v>
      </c>
      <c r="I68" s="764">
        <v>-1.3296029686343771E-2</v>
      </c>
      <c r="J68" s="764">
        <v>-0.14509508230242307</v>
      </c>
      <c r="K68" s="764">
        <v>-8.6585963051581047E-2</v>
      </c>
      <c r="L68" s="764">
        <v>-9.2746237811384191E-2</v>
      </c>
      <c r="M68" s="764">
        <v>0.10272579645405676</v>
      </c>
      <c r="N68" s="764"/>
      <c r="O68" s="765">
        <v>0.10185279273786536</v>
      </c>
    </row>
    <row r="69" spans="1:15" ht="16.8" thickBot="1">
      <c r="A69" s="1115" t="s">
        <v>79</v>
      </c>
      <c r="B69" s="1116"/>
      <c r="C69" s="766">
        <v>5.2165225703692197E-2</v>
      </c>
      <c r="D69" s="766">
        <v>3.7120033140776623E-2</v>
      </c>
      <c r="E69" s="766">
        <v>7.1940948574147637E-2</v>
      </c>
      <c r="F69" s="766">
        <v>3.6403818268357889E-2</v>
      </c>
      <c r="G69" s="766">
        <v>5.1793059923439959E-2</v>
      </c>
      <c r="H69" s="766">
        <v>6.817627018981634E-2</v>
      </c>
      <c r="I69" s="766">
        <v>3.7453310374953648E-2</v>
      </c>
      <c r="J69" s="766">
        <v>-1.0390099351094662E-2</v>
      </c>
      <c r="K69" s="766">
        <v>-2.9272069384234647E-3</v>
      </c>
      <c r="L69" s="766">
        <v>-2.863379331697594E-2</v>
      </c>
      <c r="M69" s="766">
        <v>1.5562267414434464E-2</v>
      </c>
      <c r="N69" s="766"/>
      <c r="O69" s="767">
        <v>3.1652989449003605E-2</v>
      </c>
    </row>
    <row r="70" spans="1:15" ht="15" customHeight="1" thickBot="1"/>
    <row r="71" spans="1:15" ht="16.8" thickBot="1">
      <c r="A71" s="746" t="s">
        <v>64</v>
      </c>
      <c r="B71" s="747" t="s">
        <v>57</v>
      </c>
      <c r="C71" s="768">
        <v>-3.1928480204343052E-3</v>
      </c>
      <c r="D71" s="768">
        <v>-9.1008472260180329E-2</v>
      </c>
      <c r="E71" s="768">
        <v>-6.5425214100776813E-2</v>
      </c>
      <c r="F71" s="768">
        <v>-9.0215884333531379E-2</v>
      </c>
      <c r="G71" s="768">
        <v>-7.9069767441860422E-2</v>
      </c>
      <c r="H71" s="768">
        <v>2.1768012263668982E-2</v>
      </c>
      <c r="I71" s="768">
        <v>6.2989690721649477E-2</v>
      </c>
      <c r="J71" s="768">
        <v>5.634100021101502E-2</v>
      </c>
      <c r="K71" s="768">
        <v>7.2411602794833829E-2</v>
      </c>
      <c r="L71" s="768">
        <v>-1.3683243132850029E-2</v>
      </c>
      <c r="M71" s="768">
        <v>7.7756007012478146E-2</v>
      </c>
      <c r="N71" s="768"/>
      <c r="O71" s="769">
        <v>-6.794564348521109E-3</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MAY 2016</vt:lpstr>
      <vt:lpstr>REG+OCC BY CLASS FY 2015-2016</vt:lpstr>
      <vt:lpstr>REG+OCC BY CLASS CY 2016</vt:lpstr>
      <vt:lpstr>REG+OCC BY REGION MAY 2016</vt:lpstr>
      <vt:lpstr>REG+OCC BY REGION FY 2015-2016</vt:lpstr>
      <vt:lpstr>REG+OCC BY REGION CY 2016</vt:lpstr>
      <vt:lpstr>ARR$ MAY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MAY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2016-08-02T20:38:09Z</dcterms:created>
  <dcterms:modified xsi:type="dcterms:W3CDTF">2016-08-08T17:45:00Z</dcterms:modified>
</cp:coreProperties>
</file>