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08" windowWidth="23256" windowHeight="12240"/>
  </bookViews>
  <sheets>
    <sheet name="SUMMARY DASHBOARD" sheetId="1" r:id="rId1"/>
    <sheet name="REG+OCC BY CLASS MARCH 2014" sheetId="2" r:id="rId2"/>
    <sheet name="REG+OCC BY CLASS FY 2013-2014 " sheetId="3" r:id="rId3"/>
    <sheet name="REG+OCC BY CLASS CY 2014" sheetId="4" r:id="rId4"/>
    <sheet name="REG+OCC BY REGION MARCH 2014" sheetId="5" r:id="rId5"/>
    <sheet name="REG+OCC BY REGION FY 2013-2014" sheetId="6" r:id="rId6"/>
    <sheet name="REG+OCC BY REGION CY 2014" sheetId="7" r:id="rId7"/>
    <sheet name="ARR$ MARCH 2014" sheetId="8" r:id="rId8"/>
    <sheet name="ARR$ BY REGION FY 13-14" sheetId="9" r:id="rId9"/>
    <sheet name="ARR$ BY AREA FY 13-14" sheetId="10" r:id="rId10"/>
    <sheet name="ARR$ BY REGION CY 2014" sheetId="11" r:id="rId11"/>
    <sheet name="ARR$ BY AREA CY 2014" sheetId="12" r:id="rId12"/>
    <sheet name="CONTACTO" sheetId="13" r:id="rId13"/>
    <sheet name="GLOSSARY" sheetId="14" r:id="rId14"/>
  </sheets>
  <externalReferences>
    <externalReference r:id="rId15"/>
  </externalReferences>
  <definedNames>
    <definedName name="_xlnm.Print_Area" localSheetId="11">'ARR$ BY AREA CY 2014'!$A$1:$O$39</definedName>
    <definedName name="_xlnm.Print_Area" localSheetId="9">'ARR$ BY AREA FY 13-14'!$A$1:$O$39</definedName>
    <definedName name="_xlnm.Print_Area" localSheetId="10">'ARR$ BY REGION CY 2014'!$A$1:$O$69</definedName>
    <definedName name="_xlnm.Print_Area" localSheetId="8">'ARR$ BY REGION FY 13-14'!$A$1:$O$69</definedName>
    <definedName name="_xlnm.Print_Area" localSheetId="1">'REG+OCC BY CLASS MARCH 2014'!$A$1:$W$30</definedName>
    <definedName name="_xlnm.Print_Area" localSheetId="0">'SUMMARY DASHBOARD'!$A$1:$L$32</definedName>
  </definedNames>
  <calcPr calcId="145621"/>
</workbook>
</file>

<file path=xl/calcChain.xml><?xml version="1.0" encoding="utf-8"?>
<calcChain xmlns="http://schemas.openxmlformats.org/spreadsheetml/2006/main">
  <c r="F56" i="1" l="1"/>
  <c r="E56" i="1"/>
  <c r="F55" i="1"/>
  <c r="E55" i="1"/>
  <c r="F54" i="1"/>
  <c r="E54" i="1"/>
  <c r="G21" i="1"/>
  <c r="F21" i="1"/>
  <c r="E21" i="1"/>
  <c r="G20" i="1"/>
  <c r="F20" i="1"/>
  <c r="E20" i="1"/>
  <c r="G16" i="1"/>
  <c r="F16" i="1"/>
  <c r="E16" i="1"/>
  <c r="G15" i="1"/>
  <c r="F15" i="1"/>
  <c r="E15" i="1"/>
  <c r="G11" i="1"/>
  <c r="F11" i="1"/>
  <c r="E11" i="1"/>
  <c r="G8" i="1"/>
  <c r="F8" i="1"/>
  <c r="E8" i="1"/>
  <c r="T47" i="7"/>
  <c r="J47" i="7"/>
  <c r="G47" i="7"/>
  <c r="T46" i="7"/>
  <c r="J46" i="7"/>
  <c r="G46" i="7"/>
  <c r="D46" i="7"/>
  <c r="T45" i="7"/>
  <c r="J45" i="7"/>
  <c r="G45" i="7"/>
  <c r="T44" i="7"/>
  <c r="G44" i="7"/>
  <c r="V35" i="7"/>
  <c r="T35" i="7"/>
  <c r="S35" i="7"/>
  <c r="Q35" i="7"/>
  <c r="P35" i="7"/>
  <c r="J35" i="7"/>
  <c r="I35" i="7"/>
  <c r="G35" i="7"/>
  <c r="F35" i="7"/>
  <c r="W34" i="7"/>
  <c r="T34" i="7"/>
  <c r="S34" i="7"/>
  <c r="U34" i="7" s="1"/>
  <c r="Q34" i="7"/>
  <c r="P34" i="7"/>
  <c r="J34" i="7"/>
  <c r="I34" i="7"/>
  <c r="K34" i="7" s="1"/>
  <c r="G34" i="7"/>
  <c r="F34" i="7"/>
  <c r="W33" i="7"/>
  <c r="V33" i="7"/>
  <c r="S33" i="7"/>
  <c r="J33" i="7"/>
  <c r="J37" i="7" s="1"/>
  <c r="I33" i="7"/>
  <c r="F33" i="7"/>
  <c r="T47" i="6"/>
  <c r="J47" i="6"/>
  <c r="G47" i="6"/>
  <c r="T46" i="6"/>
  <c r="J46" i="6"/>
  <c r="G46" i="6"/>
  <c r="D46" i="6"/>
  <c r="T45" i="6"/>
  <c r="J45" i="6"/>
  <c r="G45" i="6"/>
  <c r="D45" i="6"/>
  <c r="T44" i="6"/>
  <c r="G44" i="6"/>
  <c r="D44" i="6"/>
  <c r="V35" i="6"/>
  <c r="T35" i="6"/>
  <c r="S35" i="6"/>
  <c r="Q35" i="6"/>
  <c r="P35" i="6"/>
  <c r="J35" i="6"/>
  <c r="I35" i="6"/>
  <c r="G35" i="6"/>
  <c r="F35" i="6"/>
  <c r="W34" i="6"/>
  <c r="T34" i="6"/>
  <c r="S34" i="6"/>
  <c r="Q34" i="6"/>
  <c r="N34" i="6" s="1"/>
  <c r="P34" i="6"/>
  <c r="J34" i="6"/>
  <c r="I34" i="6"/>
  <c r="G34" i="6"/>
  <c r="F34" i="6"/>
  <c r="W33" i="6"/>
  <c r="V33" i="6"/>
  <c r="S33" i="6"/>
  <c r="J33" i="6"/>
  <c r="J37" i="6" s="1"/>
  <c r="I33" i="6"/>
  <c r="F33" i="6"/>
  <c r="T47" i="5"/>
  <c r="G47" i="5"/>
  <c r="J47" i="5"/>
  <c r="T46" i="5"/>
  <c r="J46" i="5"/>
  <c r="G46" i="5"/>
  <c r="T45" i="5"/>
  <c r="J45" i="5"/>
  <c r="G45" i="5"/>
  <c r="T44" i="5"/>
  <c r="J44" i="5"/>
  <c r="D44" i="5"/>
  <c r="W35" i="5"/>
  <c r="T35" i="5"/>
  <c r="S35" i="5"/>
  <c r="Q35" i="5"/>
  <c r="P35" i="5"/>
  <c r="J35" i="5"/>
  <c r="I35" i="5"/>
  <c r="G35" i="5"/>
  <c r="F35" i="5"/>
  <c r="D35" i="5"/>
  <c r="W34" i="5"/>
  <c r="T34" i="5"/>
  <c r="S34" i="5"/>
  <c r="Q34" i="5"/>
  <c r="P34" i="5"/>
  <c r="J34" i="5"/>
  <c r="G34" i="5"/>
  <c r="F34" i="5"/>
  <c r="C34" i="5"/>
  <c r="W33" i="5"/>
  <c r="V33" i="5"/>
  <c r="T33" i="5"/>
  <c r="S33" i="5"/>
  <c r="Q33" i="5"/>
  <c r="P33" i="5"/>
  <c r="J33" i="5"/>
  <c r="J37" i="5" s="1"/>
  <c r="I33" i="5"/>
  <c r="G33" i="5"/>
  <c r="F33" i="5"/>
  <c r="I28" i="4"/>
  <c r="H28" i="4"/>
  <c r="F28" i="4"/>
  <c r="E28" i="4"/>
  <c r="K35" i="5" l="1"/>
  <c r="U35" i="6"/>
  <c r="H35" i="7"/>
  <c r="Z35" i="5"/>
  <c r="T37" i="5"/>
  <c r="U35" i="5"/>
  <c r="H34" i="7"/>
  <c r="U35" i="7"/>
  <c r="U34" i="6"/>
  <c r="N35" i="6"/>
  <c r="H34" i="6"/>
  <c r="I37" i="7"/>
  <c r="K37" i="7" s="1"/>
  <c r="K33" i="7"/>
  <c r="P43" i="7"/>
  <c r="T43" i="7"/>
  <c r="T49" i="7" s="1"/>
  <c r="V44" i="7"/>
  <c r="F45" i="7"/>
  <c r="H45" i="7" s="1"/>
  <c r="Q45" i="7"/>
  <c r="N45" i="7" s="1"/>
  <c r="P46" i="7"/>
  <c r="C47" i="7"/>
  <c r="S47" i="7"/>
  <c r="U47" i="7" s="1"/>
  <c r="K35" i="7"/>
  <c r="N35" i="7"/>
  <c r="S37" i="7"/>
  <c r="M35" i="7"/>
  <c r="O35" i="7" s="1"/>
  <c r="R35" i="7"/>
  <c r="Q44" i="7"/>
  <c r="N44" i="7" s="1"/>
  <c r="P45" i="7"/>
  <c r="I45" i="7"/>
  <c r="K45" i="7" s="1"/>
  <c r="I47" i="7"/>
  <c r="K47" i="7" s="1"/>
  <c r="N34" i="7"/>
  <c r="D45" i="7"/>
  <c r="G43" i="7"/>
  <c r="G49" i="7" s="1"/>
  <c r="X33" i="7"/>
  <c r="M34" i="7"/>
  <c r="O34" i="7" s="1"/>
  <c r="R34" i="7"/>
  <c r="I44" i="7"/>
  <c r="P44" i="7"/>
  <c r="S46" i="7"/>
  <c r="U46" i="7" s="1"/>
  <c r="W46" i="7"/>
  <c r="Z46" i="7" s="1"/>
  <c r="P47" i="7"/>
  <c r="V47" i="7"/>
  <c r="Q47" i="7"/>
  <c r="N47" i="7" s="1"/>
  <c r="F37" i="7"/>
  <c r="Q43" i="7"/>
  <c r="W44" i="7"/>
  <c r="S45" i="7"/>
  <c r="U45" i="7" s="1"/>
  <c r="W45" i="7"/>
  <c r="Z45" i="7" s="1"/>
  <c r="V45" i="7"/>
  <c r="F46" i="7"/>
  <c r="H46" i="7" s="1"/>
  <c r="Q46" i="7"/>
  <c r="N46" i="7" s="1"/>
  <c r="F47" i="7"/>
  <c r="H47" i="7" s="1"/>
  <c r="D35" i="7"/>
  <c r="D44" i="7"/>
  <c r="D47" i="7"/>
  <c r="D33" i="7"/>
  <c r="Q33" i="7"/>
  <c r="V34" i="7"/>
  <c r="W35" i="7"/>
  <c r="W37" i="7" s="1"/>
  <c r="G33" i="7"/>
  <c r="G37" i="7" s="1"/>
  <c r="P33" i="7"/>
  <c r="T33" i="7"/>
  <c r="T37" i="7" s="1"/>
  <c r="J44" i="7"/>
  <c r="D34" i="7"/>
  <c r="Z34" i="7" s="1"/>
  <c r="G43" i="6"/>
  <c r="G49" i="6" s="1"/>
  <c r="V37" i="6"/>
  <c r="X33" i="6"/>
  <c r="M34" i="6"/>
  <c r="O34" i="6" s="1"/>
  <c r="R34" i="6"/>
  <c r="I44" i="6"/>
  <c r="W44" i="6"/>
  <c r="Z44" i="6" s="1"/>
  <c r="V45" i="6"/>
  <c r="P46" i="6"/>
  <c r="P47" i="6"/>
  <c r="V47" i="6"/>
  <c r="Q47" i="6"/>
  <c r="N47" i="6" s="1"/>
  <c r="H35" i="6"/>
  <c r="F37" i="6"/>
  <c r="Q43" i="6"/>
  <c r="S45" i="6"/>
  <c r="U45" i="6" s="1"/>
  <c r="W45" i="6"/>
  <c r="Z45" i="6" s="1"/>
  <c r="F47" i="6"/>
  <c r="H47" i="6" s="1"/>
  <c r="C35" i="6"/>
  <c r="Y35" i="6" s="1"/>
  <c r="I37" i="6"/>
  <c r="K37" i="6" s="1"/>
  <c r="K33" i="6"/>
  <c r="P43" i="6"/>
  <c r="T43" i="6"/>
  <c r="T49" i="6" s="1"/>
  <c r="V44" i="6"/>
  <c r="F45" i="6"/>
  <c r="H45" i="6" s="1"/>
  <c r="Q45" i="6"/>
  <c r="N45" i="6" s="1"/>
  <c r="I45" i="6"/>
  <c r="K45" i="6" s="1"/>
  <c r="S46" i="6"/>
  <c r="U46" i="6" s="1"/>
  <c r="W46" i="6"/>
  <c r="Z46" i="6" s="1"/>
  <c r="C47" i="6"/>
  <c r="S47" i="6"/>
  <c r="U47" i="6" s="1"/>
  <c r="K35" i="6"/>
  <c r="S37" i="6"/>
  <c r="M35" i="6"/>
  <c r="O35" i="6" s="1"/>
  <c r="R35" i="6"/>
  <c r="X35" i="6"/>
  <c r="Q44" i="6"/>
  <c r="N44" i="6" s="1"/>
  <c r="P45" i="6"/>
  <c r="F46" i="6"/>
  <c r="H46" i="6" s="1"/>
  <c r="Q46" i="6"/>
  <c r="N46" i="6" s="1"/>
  <c r="I47" i="6"/>
  <c r="K47" i="6" s="1"/>
  <c r="K34" i="6"/>
  <c r="D35" i="6"/>
  <c r="D47" i="6"/>
  <c r="D33" i="6"/>
  <c r="Q33" i="6"/>
  <c r="V34" i="6"/>
  <c r="W35" i="6"/>
  <c r="W37" i="6" s="1"/>
  <c r="G33" i="6"/>
  <c r="G37" i="6" s="1"/>
  <c r="P33" i="6"/>
  <c r="T33" i="6"/>
  <c r="T37" i="6" s="1"/>
  <c r="J44" i="6"/>
  <c r="P44" i="6"/>
  <c r="D34" i="6"/>
  <c r="Z34" i="6" s="1"/>
  <c r="K33" i="5"/>
  <c r="Q37" i="5"/>
  <c r="N37" i="5" s="1"/>
  <c r="N33" i="5"/>
  <c r="W37" i="5"/>
  <c r="V43" i="5"/>
  <c r="F44" i="5"/>
  <c r="H44" i="5" s="1"/>
  <c r="Q45" i="5"/>
  <c r="N45" i="5" s="1"/>
  <c r="P46" i="5"/>
  <c r="I47" i="5"/>
  <c r="K47" i="5" s="1"/>
  <c r="H34" i="5"/>
  <c r="N34" i="5"/>
  <c r="H35" i="5"/>
  <c r="N35" i="5"/>
  <c r="R33" i="5"/>
  <c r="P37" i="5"/>
  <c r="M33" i="5"/>
  <c r="X33" i="5"/>
  <c r="I43" i="5"/>
  <c r="M34" i="5"/>
  <c r="O34" i="5" s="1"/>
  <c r="R34" i="5"/>
  <c r="M35" i="5"/>
  <c r="O35" i="5" s="1"/>
  <c r="R35" i="5"/>
  <c r="S44" i="5"/>
  <c r="U44" i="5" s="1"/>
  <c r="I45" i="5"/>
  <c r="K45" i="5" s="1"/>
  <c r="V45" i="5"/>
  <c r="S46" i="5"/>
  <c r="U46" i="5" s="1"/>
  <c r="S47" i="5"/>
  <c r="U47" i="5" s="1"/>
  <c r="G37" i="5"/>
  <c r="F37" i="5"/>
  <c r="H33" i="5"/>
  <c r="Q44" i="5"/>
  <c r="N44" i="5" s="1"/>
  <c r="W44" i="5"/>
  <c r="Z44" i="5" s="1"/>
  <c r="V44" i="5"/>
  <c r="P45" i="5"/>
  <c r="Q46" i="5"/>
  <c r="N46" i="5" s="1"/>
  <c r="W47" i="5"/>
  <c r="S37" i="5"/>
  <c r="U37" i="5" s="1"/>
  <c r="U33" i="5"/>
  <c r="I44" i="5"/>
  <c r="K44" i="5" s="1"/>
  <c r="F45" i="5"/>
  <c r="H45" i="5" s="1"/>
  <c r="S45" i="5"/>
  <c r="U45" i="5" s="1"/>
  <c r="I46" i="5"/>
  <c r="K46" i="5" s="1"/>
  <c r="V46" i="5"/>
  <c r="F47" i="5"/>
  <c r="H47" i="5" s="1"/>
  <c r="Q47" i="5"/>
  <c r="N47" i="5" s="1"/>
  <c r="C33" i="5"/>
  <c r="U34" i="5"/>
  <c r="G44" i="5"/>
  <c r="D45" i="5"/>
  <c r="D46" i="5"/>
  <c r="I34" i="5"/>
  <c r="K34" i="5" s="1"/>
  <c r="V34" i="5"/>
  <c r="D47" i="5"/>
  <c r="V35" i="5"/>
  <c r="E47" i="6" l="1"/>
  <c r="D37" i="6"/>
  <c r="Z37" i="6" s="1"/>
  <c r="Z44" i="7"/>
  <c r="U33" i="7"/>
  <c r="D37" i="7"/>
  <c r="U37" i="7"/>
  <c r="U33" i="6"/>
  <c r="O33" i="5"/>
  <c r="W47" i="7"/>
  <c r="Z47" i="7" s="1"/>
  <c r="R47" i="7"/>
  <c r="M47" i="7"/>
  <c r="O47" i="7" s="1"/>
  <c r="J43" i="7"/>
  <c r="J49" i="7" s="1"/>
  <c r="V46" i="7"/>
  <c r="S44" i="7"/>
  <c r="U44" i="7" s="1"/>
  <c r="R33" i="7"/>
  <c r="P37" i="7"/>
  <c r="M33" i="7"/>
  <c r="X34" i="7"/>
  <c r="V43" i="7"/>
  <c r="S43" i="7"/>
  <c r="M43" i="7" s="1"/>
  <c r="O43" i="7" s="1"/>
  <c r="C33" i="7"/>
  <c r="Y47" i="7"/>
  <c r="M45" i="7"/>
  <c r="O45" i="7" s="1"/>
  <c r="R45" i="7"/>
  <c r="Z35" i="7"/>
  <c r="C35" i="7"/>
  <c r="H37" i="7"/>
  <c r="X35" i="7"/>
  <c r="Z33" i="7"/>
  <c r="W43" i="7"/>
  <c r="F44" i="7"/>
  <c r="H44" i="7" s="1"/>
  <c r="M46" i="7"/>
  <c r="O46" i="7" s="1"/>
  <c r="R46" i="7"/>
  <c r="X44" i="7"/>
  <c r="H33" i="7"/>
  <c r="K44" i="7"/>
  <c r="Z37" i="7"/>
  <c r="F43" i="7"/>
  <c r="I46" i="7"/>
  <c r="K46" i="7" s="1"/>
  <c r="Q37" i="7"/>
  <c r="N37" i="7" s="1"/>
  <c r="N33" i="7"/>
  <c r="I43" i="7"/>
  <c r="E47" i="7"/>
  <c r="C34" i="7"/>
  <c r="E34" i="7" s="1"/>
  <c r="X45" i="7"/>
  <c r="N43" i="7"/>
  <c r="Q49" i="7"/>
  <c r="N49" i="7" s="1"/>
  <c r="M44" i="7"/>
  <c r="O44" i="7" s="1"/>
  <c r="R44" i="7"/>
  <c r="R43" i="7"/>
  <c r="P49" i="7"/>
  <c r="V37" i="7"/>
  <c r="S44" i="6"/>
  <c r="U44" i="6" s="1"/>
  <c r="Q37" i="6"/>
  <c r="N37" i="6" s="1"/>
  <c r="N33" i="6"/>
  <c r="M45" i="6"/>
  <c r="O45" i="6" s="1"/>
  <c r="R45" i="6"/>
  <c r="R47" i="6"/>
  <c r="M47" i="6"/>
  <c r="O47" i="6" s="1"/>
  <c r="J43" i="6"/>
  <c r="J49" i="6" s="1"/>
  <c r="M44" i="6"/>
  <c r="O44" i="6" s="1"/>
  <c r="R44" i="6"/>
  <c r="X34" i="6"/>
  <c r="I43" i="6"/>
  <c r="C34" i="6"/>
  <c r="E34" i="6" s="1"/>
  <c r="R43" i="6"/>
  <c r="P49" i="6"/>
  <c r="N43" i="6"/>
  <c r="Q49" i="6"/>
  <c r="N49" i="6" s="1"/>
  <c r="X45" i="6"/>
  <c r="S43" i="6"/>
  <c r="C33" i="6"/>
  <c r="F44" i="6"/>
  <c r="H44" i="6" s="1"/>
  <c r="V43" i="6"/>
  <c r="Y47" i="6"/>
  <c r="M46" i="6"/>
  <c r="O46" i="6" s="1"/>
  <c r="R46" i="6"/>
  <c r="E35" i="6"/>
  <c r="Z35" i="6"/>
  <c r="U37" i="6"/>
  <c r="H37" i="6"/>
  <c r="K44" i="6"/>
  <c r="W43" i="6"/>
  <c r="I46" i="6"/>
  <c r="K46" i="6" s="1"/>
  <c r="D43" i="6"/>
  <c r="D49" i="6" s="1"/>
  <c r="X44" i="6"/>
  <c r="H33" i="6"/>
  <c r="F43" i="6"/>
  <c r="V46" i="6"/>
  <c r="R33" i="6"/>
  <c r="P37" i="6"/>
  <c r="M33" i="6"/>
  <c r="W47" i="6"/>
  <c r="Z47" i="6" s="1"/>
  <c r="X37" i="6"/>
  <c r="Z33" i="6"/>
  <c r="G43" i="5"/>
  <c r="G49" i="5" s="1"/>
  <c r="Q43" i="5"/>
  <c r="X44" i="5"/>
  <c r="I49" i="5"/>
  <c r="P47" i="5"/>
  <c r="F43" i="5"/>
  <c r="P43" i="5"/>
  <c r="X34" i="5"/>
  <c r="Y34" i="5"/>
  <c r="V47" i="5"/>
  <c r="V49" i="5" s="1"/>
  <c r="W46" i="5"/>
  <c r="Z46" i="5" s="1"/>
  <c r="C44" i="5"/>
  <c r="E44" i="5" s="1"/>
  <c r="C35" i="5"/>
  <c r="E35" i="5" s="1"/>
  <c r="J43" i="5"/>
  <c r="J49" i="5" s="1"/>
  <c r="X35" i="5"/>
  <c r="W45" i="5"/>
  <c r="Z45" i="5" s="1"/>
  <c r="T43" i="5"/>
  <c r="T49" i="5" s="1"/>
  <c r="D33" i="5"/>
  <c r="M45" i="5"/>
  <c r="O45" i="5" s="1"/>
  <c r="R45" i="5"/>
  <c r="C46" i="5"/>
  <c r="E46" i="5" s="1"/>
  <c r="S43" i="5"/>
  <c r="P44" i="5"/>
  <c r="M37" i="5"/>
  <c r="O37" i="5" s="1"/>
  <c r="R37" i="5"/>
  <c r="M46" i="5"/>
  <c r="O46" i="5" s="1"/>
  <c r="R46" i="5"/>
  <c r="H37" i="5"/>
  <c r="D34" i="5"/>
  <c r="V37" i="5"/>
  <c r="Z47" i="5"/>
  <c r="Y33" i="5"/>
  <c r="I37" i="5"/>
  <c r="K37" i="5" s="1"/>
  <c r="W43" i="5"/>
  <c r="X43" i="5" s="1"/>
  <c r="F46" i="5"/>
  <c r="H46" i="5" s="1"/>
  <c r="X46" i="5" l="1"/>
  <c r="O33" i="6"/>
  <c r="X47" i="6"/>
  <c r="C37" i="5"/>
  <c r="E37" i="5" s="1"/>
  <c r="Y46" i="5"/>
  <c r="Y44" i="5"/>
  <c r="K43" i="7"/>
  <c r="I49" i="7"/>
  <c r="K49" i="7" s="1"/>
  <c r="D43" i="7"/>
  <c r="D49" i="7" s="1"/>
  <c r="F49" i="7"/>
  <c r="H49" i="7" s="1"/>
  <c r="H43" i="7"/>
  <c r="C45" i="7"/>
  <c r="X37" i="7"/>
  <c r="W49" i="7"/>
  <c r="E35" i="7"/>
  <c r="Y35" i="7"/>
  <c r="C44" i="7"/>
  <c r="O33" i="7"/>
  <c r="X47" i="7"/>
  <c r="C46" i="7"/>
  <c r="E46" i="7" s="1"/>
  <c r="C43" i="7"/>
  <c r="X46" i="7"/>
  <c r="Y34" i="7"/>
  <c r="R49" i="7"/>
  <c r="E33" i="7"/>
  <c r="C37" i="7"/>
  <c r="E37" i="7" s="1"/>
  <c r="Y33" i="7"/>
  <c r="S49" i="7"/>
  <c r="U49" i="7" s="1"/>
  <c r="U43" i="7"/>
  <c r="X43" i="7"/>
  <c r="V49" i="7"/>
  <c r="Y43" i="7"/>
  <c r="M37" i="7"/>
  <c r="O37" i="7" s="1"/>
  <c r="R37" i="7"/>
  <c r="F49" i="6"/>
  <c r="H49" i="6" s="1"/>
  <c r="H43" i="6"/>
  <c r="X43" i="6"/>
  <c r="V49" i="6"/>
  <c r="E33" i="6"/>
  <c r="C37" i="6"/>
  <c r="Y33" i="6"/>
  <c r="S49" i="6"/>
  <c r="U49" i="6" s="1"/>
  <c r="U43" i="6"/>
  <c r="K43" i="6"/>
  <c r="I49" i="6"/>
  <c r="K49" i="6" s="1"/>
  <c r="W49" i="6"/>
  <c r="Z49" i="6" s="1"/>
  <c r="Z43" i="6"/>
  <c r="C46" i="6"/>
  <c r="E46" i="6" s="1"/>
  <c r="R49" i="6"/>
  <c r="C44" i="6"/>
  <c r="M37" i="6"/>
  <c r="O37" i="6" s="1"/>
  <c r="R37" i="6"/>
  <c r="C45" i="6"/>
  <c r="C43" i="6"/>
  <c r="M43" i="6"/>
  <c r="O43" i="6" s="1"/>
  <c r="Y34" i="6"/>
  <c r="X46" i="6"/>
  <c r="Z34" i="5"/>
  <c r="E34" i="5"/>
  <c r="C47" i="5"/>
  <c r="E47" i="5" s="1"/>
  <c r="F49" i="5"/>
  <c r="H49" i="5" s="1"/>
  <c r="H43" i="5"/>
  <c r="W49" i="5"/>
  <c r="X37" i="5"/>
  <c r="M44" i="5"/>
  <c r="O44" i="5" s="1"/>
  <c r="R44" i="5"/>
  <c r="S49" i="5"/>
  <c r="U49" i="5" s="1"/>
  <c r="U43" i="5"/>
  <c r="D37" i="5"/>
  <c r="Z37" i="5" s="1"/>
  <c r="Z33" i="5"/>
  <c r="X49" i="5"/>
  <c r="X47" i="5"/>
  <c r="Y47" i="5"/>
  <c r="R43" i="5"/>
  <c r="P49" i="5"/>
  <c r="M43" i="5"/>
  <c r="R47" i="5"/>
  <c r="M47" i="5"/>
  <c r="O47" i="5" s="1"/>
  <c r="C43" i="5"/>
  <c r="D43" i="5"/>
  <c r="D49" i="5" s="1"/>
  <c r="C45" i="5"/>
  <c r="N43" i="5"/>
  <c r="Q49" i="5"/>
  <c r="N49" i="5" s="1"/>
  <c r="K43" i="5"/>
  <c r="K49" i="5"/>
  <c r="X45" i="5"/>
  <c r="Y35" i="5"/>
  <c r="E33" i="5"/>
  <c r="Y37" i="5" l="1"/>
  <c r="M49" i="6"/>
  <c r="O49" i="6" s="1"/>
  <c r="Y46" i="7"/>
  <c r="Z49" i="7"/>
  <c r="Y37" i="7"/>
  <c r="M49" i="7"/>
  <c r="O49" i="7" s="1"/>
  <c r="Z49" i="5"/>
  <c r="Z43" i="5"/>
  <c r="X49" i="7"/>
  <c r="E43" i="7"/>
  <c r="C49" i="7"/>
  <c r="E49" i="7" s="1"/>
  <c r="E44" i="7"/>
  <c r="Y44" i="7"/>
  <c r="E45" i="7"/>
  <c r="Y45" i="7"/>
  <c r="Z43" i="7"/>
  <c r="E44" i="6"/>
  <c r="Y44" i="6"/>
  <c r="E37" i="6"/>
  <c r="Y37" i="6"/>
  <c r="X49" i="6"/>
  <c r="Y49" i="6"/>
  <c r="E43" i="6"/>
  <c r="C49" i="6"/>
  <c r="E49" i="6" s="1"/>
  <c r="E45" i="6"/>
  <c r="Y45" i="6"/>
  <c r="Y46" i="6"/>
  <c r="Y43" i="6"/>
  <c r="E45" i="5"/>
  <c r="Y45" i="5"/>
  <c r="E43" i="5"/>
  <c r="C49" i="5"/>
  <c r="Y43" i="5"/>
  <c r="M49" i="5"/>
  <c r="O49" i="5" s="1"/>
  <c r="R49" i="5"/>
  <c r="O43" i="5"/>
  <c r="Y49" i="7" l="1"/>
  <c r="E49" i="5"/>
  <c r="Y49" i="5"/>
</calcChain>
</file>

<file path=xl/sharedStrings.xml><?xml version="1.0" encoding="utf-8"?>
<sst xmlns="http://schemas.openxmlformats.org/spreadsheetml/2006/main" count="1048" uniqueCount="202">
  <si>
    <t>PRTC MONTHLY STATISTICS REPORT</t>
  </si>
  <si>
    <t>MARCH 2014</t>
  </si>
  <si>
    <t>REGISTRATION AND OCCUPANCY SURVEY DATA FOR ENDORSED LODGINGS*</t>
  </si>
  <si>
    <t>CHANGE</t>
  </si>
  <si>
    <t>Occupancy %</t>
  </si>
  <si>
    <t>ARR$</t>
  </si>
  <si>
    <t>FISCAL YEAR 2014 VS. 2013</t>
  </si>
  <si>
    <t>Rooms Occupied</t>
  </si>
  <si>
    <t>Rooms Available</t>
  </si>
  <si>
    <t>* Sample includes 107 endorsed hotels and paradors representing over 12,500 rooms and over 95% of endorsed universe.</t>
  </si>
  <si>
    <t>PRTC - Registration and Occupancy %/ Average Room Rate (ARR$) Report Surveys</t>
  </si>
  <si>
    <t xml:space="preserve">by: Carlos Acobis </t>
  </si>
  <si>
    <t>Total Registrations</t>
  </si>
  <si>
    <t>Non-Residents</t>
  </si>
  <si>
    <t>Residents</t>
  </si>
  <si>
    <t xml:space="preserve">TOTAL </t>
  </si>
  <si>
    <t>%</t>
  </si>
  <si>
    <t>NON</t>
  </si>
  <si>
    <t xml:space="preserve">CHANGE IN </t>
  </si>
  <si>
    <t>ROOM NIGHTS</t>
  </si>
  <si>
    <t>AVERAGE</t>
  </si>
  <si>
    <t>MARCH</t>
  </si>
  <si>
    <t>REGISTRATIONS</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</si>
  <si>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</si>
  <si>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</si>
  <si>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</si>
  <si>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</si>
  <si>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</si>
  <si>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</si>
  <si>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</si>
  <si>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</si>
  <si>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</si>
  <si>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</si>
  <si>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</si>
  <si>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</si>
  <si>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</si>
  <si>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</si>
  <si>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</si>
  <si>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</si>
  <si>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</si>
  <si>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FISCAL-2013-2014</t>
  </si>
  <si>
    <t>ROOMS NIGHT</t>
  </si>
  <si>
    <t>AS OF</t>
  </si>
  <si>
    <t xml:space="preserve"> ALL HOTELS</t>
  </si>
  <si>
    <t xml:space="preserve">     METROPOLITAN TOTAL</t>
  </si>
  <si>
    <t xml:space="preserve">     NON-METRO AREA TOTAL</t>
  </si>
  <si>
    <t xml:space="preserve"> PARADORES</t>
  </si>
  <si>
    <t xml:space="preserve">     TOURIST HOTELS</t>
  </si>
  <si>
    <t xml:space="preserve">     COMMERCIAL HOTELS</t>
  </si>
  <si>
    <t>CALENDAR YEAR 2013</t>
  </si>
  <si>
    <t>(AS OF MARCH)</t>
  </si>
  <si>
    <t>REGISTRATIONS AND OCCUPANCY RATE</t>
  </si>
  <si>
    <t>FOR THE MONTH OF MARCH 2014</t>
  </si>
  <si>
    <t>Total Registration</t>
  </si>
  <si>
    <t>Change %</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</si>
  <si>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</si>
  <si>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</si>
  <si>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</si>
  <si>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</si>
  <si>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</si>
  <si>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</si>
  <si>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</si>
  <si>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</si>
  <si>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</si>
  <si>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</si>
  <si>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</si>
  <si>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</si>
  <si>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</si>
  <si>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</si>
  <si>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</si>
  <si>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</si>
  <si>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</si>
  <si>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</si>
  <si>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</si>
  <si>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</si>
  <si>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</si>
  <si>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MARCH 2014</t>
  </si>
  <si>
    <t>BY REGION AS OF MARCH 2014</t>
  </si>
  <si>
    <t>1/ Metropolitan Region includes the following municipalities: Bayamón, Cataño, Guaynabo, San Juan and Carolina.</t>
  </si>
  <si>
    <t>2/ Includes Paradores.</t>
  </si>
  <si>
    <t>FISCAL YEAR 2013-2014</t>
  </si>
  <si>
    <t xml:space="preserve"> AS OF MARCH 2014</t>
  </si>
  <si>
    <t>CALENDAR YEAR 2014</t>
  </si>
  <si>
    <t>BY REGION - MARCH 2014</t>
  </si>
  <si>
    <t>Classification by</t>
  </si>
  <si>
    <t>Average Room Rate $</t>
  </si>
  <si>
    <t>CHANGE %</t>
  </si>
  <si>
    <t>Number of Rooms</t>
  </si>
  <si>
    <t>March 2014</t>
  </si>
  <si>
    <t>March 2013</t>
  </si>
  <si>
    <t>Metropolitan</t>
  </si>
  <si>
    <t>Grand Total</t>
  </si>
  <si>
    <t>BY AREA - MARCH 2014</t>
  </si>
  <si>
    <t>Area</t>
  </si>
  <si>
    <t>Metro</t>
  </si>
  <si>
    <t>Non Metro</t>
  </si>
  <si>
    <t>PARADORES - MARCH 2014</t>
  </si>
  <si>
    <t>FISCAL YEAR 2013-2014 P</t>
  </si>
  <si>
    <t>Class By Num of Rooms</t>
  </si>
  <si>
    <t>2013 Jul</t>
  </si>
  <si>
    <t>2013 Aug</t>
  </si>
  <si>
    <t>2013 Sep</t>
  </si>
  <si>
    <t>2013 Oct</t>
  </si>
  <si>
    <t>2013 Nov</t>
  </si>
  <si>
    <t>2013 Dec</t>
  </si>
  <si>
    <t>2014 Jan</t>
  </si>
  <si>
    <t>2014 Feb</t>
  </si>
  <si>
    <t>2014 Mar</t>
  </si>
  <si>
    <t>2014 Apr</t>
  </si>
  <si>
    <t>2014 May</t>
  </si>
  <si>
    <t>2014 Jun</t>
  </si>
  <si>
    <t>ARR $</t>
  </si>
  <si>
    <t>FISCAL YEAR 2012-2013 R</t>
  </si>
  <si>
    <t>2012 Jul</t>
  </si>
  <si>
    <t>2012 Aug</t>
  </si>
  <si>
    <t>2012 Sep</t>
  </si>
  <si>
    <t>2012 Oct</t>
  </si>
  <si>
    <t>2012 Nov</t>
  </si>
  <si>
    <t>2012 Dec</t>
  </si>
  <si>
    <t>2013 Jan</t>
  </si>
  <si>
    <t>2013 Feb</t>
  </si>
  <si>
    <t>2013 Mar</t>
  </si>
  <si>
    <t>2013 Apr</t>
  </si>
  <si>
    <t>2013 May</t>
  </si>
  <si>
    <t>2013 Jun</t>
  </si>
  <si>
    <t>PERCENTAGE CHANGE:  FISCAL YEAR 2013-2014 vs 2012-2013</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</si>
  <si>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</si>
  <si>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</si>
  <si>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</si>
  <si>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</si>
  <si>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</si>
  <si>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</si>
  <si>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</si>
  <si>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</si>
  <si>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</si>
  <si>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</si>
  <si>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</si>
  <si>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</si>
  <si>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</si>
  <si>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</si>
  <si>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</si>
  <si>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</si>
  <si>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</si>
  <si>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</si>
  <si>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</si>
  <si>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</si>
  <si>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</si>
  <si>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</si>
  <si>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</si>
  <si>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</si>
  <si>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</si>
  <si>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2014 Jul</t>
  </si>
  <si>
    <t>2014 Aug</t>
  </si>
  <si>
    <t>2014 Sep</t>
  </si>
  <si>
    <t>2014 Oct</t>
  </si>
  <si>
    <t>2014 Nov</t>
  </si>
  <si>
    <t>2014 Dec</t>
  </si>
  <si>
    <t>CALENDAR YEAR 2013 R</t>
  </si>
  <si>
    <t>PERCENTAGE CHANGE:  CALENDAR YEAR 2014 vs 2013</t>
  </si>
  <si>
    <t>ADR $</t>
  </si>
  <si>
    <t>Jul</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</si>
  <si>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</si>
  <si>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</si>
  <si>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</si>
  <si>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</si>
  <si>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</si>
  <si>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</si>
  <si>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</si>
  <si>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</si>
  <si>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</si>
  <si>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</si>
  <si>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</si>
  <si>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</si>
  <si>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</si>
  <si>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</si>
  <si>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</si>
  <si>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</si>
  <si>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30 de junio de 2014</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</si>
  <si>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</si>
  <si>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</si>
  <si>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</si>
  <si>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</si>
  <si>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</si>
  <si>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</si>
  <si>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</si>
  <si>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</si>
  <si>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</si>
  <si>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</si>
  <si>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</si>
  <si>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</si>
  <si>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</si>
  <si>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</si>
  <si>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</si>
  <si>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</si>
  <si>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</si>
  <si>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</si>
  <si>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</si>
  <si>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</si>
  <si>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</si>
  <si>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</si>
  <si>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</si>
  <si>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For the month of March 2014, the occupancy percentage dropped 2.6 points, total rooms occupied decreased by 1.3% while room availability increased by 2.0%.  Total registrations fell by 2.5% from 239,850 in 2013 to 233,903 in 2014.  Non-residents registrations exceeded last year by 1.8%; on the other hand, residents experienced a drop of 15.2% on guest arrivals.   The Average Room Rate (ARR$) for the month rose 17.4% with a selling rate of $176.30 in 2014 vs. $150.13 in 2013.  As for Paradores, the occupancy rate for March 2014 fell 0.7 points when compared with last year 2013.  Total registrations for Paradores ended with a descent of 13.0% from 12,330 in 2013 to 10,733 in 2014.  Average Room Rate (ARR$) for Paradores surpassed 2013 by 1.9% for a total gain of $1.63.  We must remark that "Semana Santa" holiday weekend 2013 was celebrated during the month of March and the impact on the tourism activity for the period is in a positive manner.                                                                                                   Fiscal Year To Date 2013-2014 shows no significant change on occupancy rate.  Both room demand and supply closed with a decline of 0.9% and 0.5% respectively.  The (ARR$) for fiscal period 2014 turned out 15.8% ahead of 2013, closing at $153.23 vs. $132.28.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</si>
</sst>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0.0%"/>
    <numFmt numFmtId="165" formatCode="0.0"/>
    <numFmt numFmtId="166" formatCode="dd\-mmm\-yy_)"/>
    <numFmt numFmtId="167" formatCode="mmmm\-yy"/>
    <numFmt numFmtId="168" formatCode="0.0_)"/>
    <numFmt numFmtId="169" formatCode="0.0_);[Red]\-0.0_)"/>
    <numFmt numFmtId="170" formatCode="#,##0.0"/>
  </numFmts>
  <fonts count="77">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Arial"/>
      <family val="2"/>
    </font>
    <font>
      <b/>
      <sz val="10"/>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b/>
      <sz val="10"/>
      <color theme="1"/>
      <name val="Calibri"/>
      <family val="2"/>
      <scheme val="minor"/>
    </font>
    <font>
      <sz val="9"/>
      <name val="Arial"/>
      <family val="2"/>
    </font>
    <font>
      <sz val="9"/>
      <name val="Arial Black"/>
      <family val="2"/>
    </font>
    <font>
      <sz val="10"/>
      <color rgb="FFFF0000"/>
      <name val="Arial"/>
      <family val="2"/>
    </font>
    <font>
      <sz val="10"/>
      <color theme="0"/>
      <name val="Arial"/>
      <family val="2"/>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0" tint="-4.9989318521683403E-2"/>
        <bgColor indexed="64"/>
      </patternFill>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8">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0" fontId="4" fillId="0" borderId="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166" fontId="21" fillId="0" borderId="0"/>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3">
    <xf numFmtId="0" fontId="0" fillId="0" borderId="0" xfId="0"/>
    <xf numFmtId="0" fontId="4" fillId="2" borderId="2" xfId="1" applyFill="1" applyBorder="1"/>
    <xf numFmtId="0" fontId="5" fillId="2" borderId="2" xfId="1" applyFont="1" applyFill="1" applyBorder="1"/>
    <xf numFmtId="0" fontId="4" fillId="2" borderId="3" xfId="1" applyFill="1" applyBorder="1"/>
    <xf numFmtId="0" fontId="4" fillId="0" borderId="0" xfId="1"/>
    <xf numFmtId="0" fontId="6" fillId="2" borderId="0" xfId="1" applyFont="1" applyFill="1" applyBorder="1" applyAlignment="1">
      <alignment horizontal="center" vertical="center"/>
    </xf>
    <xf numFmtId="0" fontId="4" fillId="2" borderId="0" xfId="1" applyFill="1" applyBorder="1" applyAlignment="1">
      <alignment horizontal="center" vertical="center"/>
    </xf>
    <xf numFmtId="0" fontId="4" fillId="2" borderId="0" xfId="1" applyFill="1" applyBorder="1"/>
    <xf numFmtId="0" fontId="4" fillId="2" borderId="5" xfId="1" applyFill="1" applyBorder="1"/>
    <xf numFmtId="0" fontId="7" fillId="0" borderId="0" xfId="1" applyFont="1"/>
    <xf numFmtId="0" fontId="9" fillId="2" borderId="0" xfId="1" applyFont="1" applyFill="1" applyBorder="1"/>
    <xf numFmtId="0" fontId="4" fillId="2" borderId="0" xfId="1" applyFill="1" applyBorder="1" applyAlignment="1">
      <alignment horizontal="center" vertical="center" wrapText="1"/>
    </xf>
    <xf numFmtId="17" fontId="3" fillId="2" borderId="0" xfId="2" applyNumberFormat="1" applyFont="1" applyFill="1" applyBorder="1" applyAlignment="1">
      <alignment horizontal="center" vertical="center" wrapText="1"/>
    </xf>
    <xf numFmtId="1" fontId="3" fillId="2" borderId="6" xfId="2" applyNumberFormat="1" applyFont="1" applyFill="1" applyBorder="1" applyAlignment="1">
      <alignment horizontal="center" vertical="center" wrapText="1"/>
    </xf>
    <xf numFmtId="1" fontId="3" fillId="2" borderId="7" xfId="1" applyNumberFormat="1" applyFont="1" applyFill="1" applyBorder="1" applyAlignment="1">
      <alignment horizontal="center" vertical="center" wrapText="1"/>
    </xf>
    <xf numFmtId="0" fontId="3" fillId="2" borderId="8" xfId="1" applyFont="1" applyFill="1" applyBorder="1" applyAlignment="1">
      <alignment horizontal="center" vertical="center" wrapText="1"/>
    </xf>
    <xf numFmtId="17" fontId="3" fillId="2" borderId="5" xfId="2" applyNumberFormat="1" applyFont="1" applyFill="1" applyBorder="1" applyAlignment="1">
      <alignment horizontal="center" vertical="center" wrapText="1"/>
    </xf>
    <xf numFmtId="17" fontId="3" fillId="0"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0" xfId="1" applyFont="1" applyFill="1" applyBorder="1" applyAlignment="1">
      <alignment horizontal="center" vertical="center" wrapText="1"/>
    </xf>
    <xf numFmtId="10" fontId="4" fillId="2" borderId="0" xfId="3" applyNumberFormat="1" applyFont="1" applyFill="1" applyBorder="1" applyAlignment="1">
      <alignment horizontal="center" vertical="center" wrapText="1"/>
    </xf>
    <xf numFmtId="0" fontId="3" fillId="2" borderId="7" xfId="1" applyFont="1" applyFill="1" applyBorder="1" applyAlignment="1">
      <alignment horizontal="center" vertical="center" wrapText="1"/>
    </xf>
    <xf numFmtId="164" fontId="10" fillId="2" borderId="9" xfId="3" applyNumberFormat="1"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165" fontId="12" fillId="2" borderId="8" xfId="3" applyNumberFormat="1" applyFont="1" applyFill="1" applyBorder="1" applyAlignment="1">
      <alignment horizontal="center" vertical="center" wrapText="1"/>
    </xf>
    <xf numFmtId="10" fontId="4" fillId="2" borderId="5" xfId="3" applyNumberFormat="1" applyFont="1" applyFill="1" applyBorder="1" applyAlignment="1">
      <alignment horizontal="center" vertical="center" wrapText="1"/>
    </xf>
    <xf numFmtId="164" fontId="7" fillId="0" borderId="0" xfId="3" applyNumberFormat="1" applyFont="1" applyBorder="1" applyAlignment="1">
      <alignment horizontal="center" vertical="center" wrapText="1"/>
    </xf>
    <xf numFmtId="10" fontId="3" fillId="0" borderId="0" xfId="3" applyNumberFormat="1" applyFont="1" applyBorder="1" applyAlignment="1">
      <alignment horizontal="center" vertical="center" wrapText="1"/>
    </xf>
    <xf numFmtId="0" fontId="3" fillId="2" borderId="10" xfId="1" applyFont="1" applyFill="1" applyBorder="1" applyAlignment="1">
      <alignment horizontal="center" vertical="center" wrapText="1"/>
    </xf>
    <xf numFmtId="164" fontId="11" fillId="2" borderId="9" xfId="3" applyNumberFormat="1" applyFont="1" applyFill="1" applyBorder="1" applyAlignment="1">
      <alignment horizontal="center" vertical="center" wrapText="1"/>
    </xf>
    <xf numFmtId="0" fontId="12" fillId="2" borderId="9" xfId="3" applyNumberFormat="1" applyFont="1" applyFill="1" applyBorder="1" applyAlignment="1">
      <alignment horizontal="center" vertical="center" wrapText="1"/>
    </xf>
    <xf numFmtId="0" fontId="3" fillId="2" borderId="11" xfId="1" applyFont="1" applyFill="1" applyBorder="1" applyAlignment="1">
      <alignment horizontal="center" vertical="center" wrapText="1"/>
    </xf>
    <xf numFmtId="8" fontId="4" fillId="2" borderId="0" xfId="1" applyNumberFormat="1" applyFill="1" applyBorder="1" applyAlignment="1">
      <alignment horizontal="center" vertical="center" wrapText="1"/>
    </xf>
    <xf numFmtId="0" fontId="3" fillId="2" borderId="12" xfId="1" applyFont="1" applyFill="1" applyBorder="1" applyAlignment="1">
      <alignment horizontal="center" vertical="center" wrapText="1"/>
    </xf>
    <xf numFmtId="8" fontId="11" fillId="2" borderId="13" xfId="1" applyNumberFormat="1" applyFont="1" applyFill="1" applyBorder="1" applyAlignment="1">
      <alignment horizontal="center" vertical="center" wrapText="1"/>
    </xf>
    <xf numFmtId="8" fontId="11" fillId="2" borderId="12" xfId="1" applyNumberFormat="1" applyFont="1" applyFill="1" applyBorder="1" applyAlignment="1">
      <alignment horizontal="center" vertical="center" wrapText="1"/>
    </xf>
    <xf numFmtId="164" fontId="3" fillId="2" borderId="11" xfId="3" applyNumberFormat="1" applyFont="1" applyFill="1" applyBorder="1" applyAlignment="1" applyProtection="1">
      <alignment horizontal="center" vertical="center" wrapText="1"/>
    </xf>
    <xf numFmtId="8" fontId="4" fillId="2" borderId="5" xfId="1" applyNumberFormat="1" applyFill="1" applyBorder="1" applyAlignment="1">
      <alignment horizontal="center" vertical="center" wrapText="1"/>
    </xf>
    <xf numFmtId="8" fontId="7" fillId="0" borderId="0" xfId="1" applyNumberFormat="1" applyFont="1" applyBorder="1" applyAlignment="1">
      <alignment horizontal="center" vertical="center" wrapText="1"/>
    </xf>
    <xf numFmtId="8" fontId="11" fillId="2" borderId="0" xfId="1" applyNumberFormat="1" applyFont="1" applyFill="1" applyBorder="1" applyAlignment="1">
      <alignment horizontal="center" vertical="center" wrapText="1"/>
    </xf>
    <xf numFmtId="164" fontId="3" fillId="2" borderId="0" xfId="3" applyNumberFormat="1" applyFont="1" applyFill="1" applyBorder="1" applyAlignment="1" applyProtection="1">
      <alignment horizontal="center" vertical="center" wrapText="1"/>
    </xf>
    <xf numFmtId="164" fontId="11" fillId="2" borderId="13" xfId="1" applyNumberFormat="1" applyFont="1" applyFill="1" applyBorder="1" applyAlignment="1">
      <alignment horizontal="center" vertical="center" wrapText="1"/>
    </xf>
    <xf numFmtId="164" fontId="11" fillId="2" borderId="12" xfId="1" applyNumberFormat="1" applyFont="1" applyFill="1" applyBorder="1" applyAlignment="1">
      <alignment horizontal="center" vertical="center" wrapText="1"/>
    </xf>
    <xf numFmtId="165" fontId="3" fillId="2" borderId="11" xfId="3" applyNumberFormat="1" applyFont="1" applyFill="1" applyBorder="1" applyAlignment="1" applyProtection="1">
      <alignment horizontal="center" vertical="center" wrapText="1"/>
    </xf>
    <xf numFmtId="8" fontId="11" fillId="2" borderId="7" xfId="1" applyNumberFormat="1" applyFont="1" applyFill="1" applyBorder="1" applyAlignment="1">
      <alignment horizontal="center" vertical="center" wrapText="1"/>
    </xf>
    <xf numFmtId="164" fontId="3" fillId="2" borderId="7" xfId="3" applyNumberFormat="1" applyFont="1" applyFill="1" applyBorder="1" applyAlignment="1" applyProtection="1">
      <alignment horizontal="center" vertical="center" wrapText="1"/>
    </xf>
    <xf numFmtId="0" fontId="4" fillId="2" borderId="0" xfId="1" applyFill="1" applyBorder="1" applyAlignment="1"/>
    <xf numFmtId="0" fontId="4" fillId="2" borderId="0" xfId="1" applyFill="1" applyAlignment="1"/>
    <xf numFmtId="3" fontId="11" fillId="2" borderId="13" xfId="1" applyNumberFormat="1" applyFont="1" applyFill="1" applyBorder="1" applyAlignment="1">
      <alignment horizontal="center" vertical="center" wrapText="1"/>
    </xf>
    <xf numFmtId="3" fontId="11" fillId="2" borderId="12" xfId="1" applyNumberFormat="1" applyFont="1" applyFill="1" applyBorder="1" applyAlignment="1">
      <alignment horizontal="center" vertical="center" wrapText="1"/>
    </xf>
    <xf numFmtId="38" fontId="11" fillId="2" borderId="7" xfId="1" applyNumberFormat="1" applyFont="1" applyFill="1" applyBorder="1" applyAlignment="1">
      <alignment horizontal="center" vertical="center" wrapText="1"/>
    </xf>
    <xf numFmtId="0" fontId="4" fillId="2" borderId="0" xfId="1" applyFill="1" applyBorder="1" applyAlignment="1">
      <alignment horizontal="left" vertical="center"/>
    </xf>
    <xf numFmtId="0" fontId="14" fillId="2" borderId="0" xfId="1" applyFont="1" applyFill="1" applyBorder="1" applyAlignment="1"/>
    <xf numFmtId="0" fontId="17" fillId="2" borderId="0" xfId="1" applyFont="1" applyFill="1" applyBorder="1" applyAlignment="1">
      <alignment horizontal="center" vertical="center" wrapText="1"/>
    </xf>
    <xf numFmtId="0" fontId="4" fillId="2" borderId="0" xfId="1" applyFill="1" applyBorder="1" applyAlignment="1">
      <alignment horizontal="center"/>
    </xf>
    <xf numFmtId="3" fontId="7" fillId="0" borderId="0" xfId="1" applyNumberFormat="1" applyFont="1"/>
    <xf numFmtId="0" fontId="4" fillId="2" borderId="0" xfId="1" applyFill="1"/>
    <xf numFmtId="0" fontId="19" fillId="2" borderId="4" xfId="1" applyFont="1" applyFill="1" applyBorder="1"/>
    <xf numFmtId="0" fontId="19" fillId="2" borderId="0" xfId="1" applyFont="1" applyFill="1" applyBorder="1"/>
    <xf numFmtId="0" fontId="19" fillId="2" borderId="5" xfId="1" applyFont="1" applyFill="1" applyBorder="1"/>
    <xf numFmtId="0" fontId="4" fillId="2" borderId="4" xfId="1" applyFill="1" applyBorder="1"/>
    <xf numFmtId="0" fontId="4" fillId="2" borderId="4" xfId="1" applyFill="1" applyBorder="1" applyAlignment="1"/>
    <xf numFmtId="0" fontId="4" fillId="2" borderId="5" xfId="1" applyFill="1" applyBorder="1" applyAlignment="1"/>
    <xf numFmtId="0" fontId="7" fillId="0" borderId="0" xfId="1" applyFont="1" applyFill="1"/>
    <xf numFmtId="0" fontId="4" fillId="0" borderId="0" xfId="1" applyFill="1"/>
    <xf numFmtId="0" fontId="4" fillId="2" borderId="19" xfId="1" applyFill="1" applyBorder="1"/>
    <xf numFmtId="0" fontId="4" fillId="2" borderId="20" xfId="1" applyFill="1" applyBorder="1"/>
    <xf numFmtId="0" fontId="4" fillId="2" borderId="19" xfId="1" applyFill="1" applyBorder="1" applyAlignment="1"/>
    <xf numFmtId="0" fontId="4" fillId="2" borderId="24" xfId="1" applyFill="1" applyBorder="1"/>
    <xf numFmtId="0" fontId="4" fillId="2" borderId="25" xfId="1" applyFill="1" applyBorder="1"/>
    <xf numFmtId="0" fontId="4" fillId="2" borderId="26" xfId="1" applyFill="1" applyBorder="1"/>
    <xf numFmtId="0" fontId="20" fillId="0" borderId="0" xfId="1" applyFont="1"/>
    <xf numFmtId="37" fontId="20" fillId="0" borderId="0" xfId="1" applyNumberFormat="1" applyFont="1"/>
    <xf numFmtId="166" fontId="22" fillId="3" borderId="27" xfId="9" applyFont="1" applyFill="1" applyBorder="1"/>
    <xf numFmtId="166" fontId="22" fillId="3" borderId="28" xfId="9" applyFont="1" applyFill="1" applyBorder="1" applyAlignment="1">
      <alignment horizontal="centerContinuous"/>
    </xf>
    <xf numFmtId="37" fontId="22" fillId="3" borderId="29" xfId="9" applyNumberFormat="1" applyFont="1" applyFill="1" applyBorder="1" applyAlignment="1" applyProtection="1">
      <alignment horizontal="center"/>
    </xf>
    <xf numFmtId="37" fontId="22" fillId="3" borderId="28" xfId="9" applyNumberFormat="1" applyFont="1" applyFill="1" applyBorder="1" applyAlignment="1" applyProtection="1">
      <alignment horizontal="centerContinuous"/>
    </xf>
    <xf numFmtId="166" fontId="22" fillId="3" borderId="28" xfId="9" applyFont="1" applyFill="1" applyBorder="1"/>
    <xf numFmtId="37" fontId="22" fillId="3" borderId="30" xfId="9" applyNumberFormat="1" applyFont="1" applyFill="1" applyBorder="1" applyAlignment="1" applyProtection="1">
      <alignment horizontal="center"/>
    </xf>
    <xf numFmtId="166" fontId="22" fillId="3" borderId="31" xfId="9" applyFont="1" applyFill="1" applyBorder="1"/>
    <xf numFmtId="165" fontId="22" fillId="3" borderId="29" xfId="9" applyNumberFormat="1" applyFont="1" applyFill="1" applyBorder="1" applyAlignment="1">
      <alignment horizontal="centerContinuous"/>
    </xf>
    <xf numFmtId="166" fontId="22" fillId="3" borderId="29" xfId="9" applyFont="1" applyFill="1" applyBorder="1"/>
    <xf numFmtId="166" fontId="22" fillId="3" borderId="30" xfId="9" applyFont="1" applyFill="1" applyBorder="1" applyAlignment="1">
      <alignment horizontal="centerContinuous"/>
    </xf>
    <xf numFmtId="0" fontId="23" fillId="0" borderId="0" xfId="0" applyFont="1" applyFill="1"/>
    <xf numFmtId="0" fontId="24" fillId="3" borderId="32" xfId="9" applyNumberFormat="1" applyFont="1" applyFill="1" applyBorder="1" applyAlignment="1">
      <alignment horizontal="center"/>
    </xf>
    <xf numFmtId="166" fontId="22" fillId="3" borderId="0" xfId="9" applyFont="1" applyFill="1" applyBorder="1" applyAlignment="1">
      <alignment horizontal="centerContinuous"/>
    </xf>
    <xf numFmtId="166" fontId="22" fillId="3" borderId="33" xfId="9" applyFont="1" applyFill="1" applyBorder="1" applyAlignment="1" applyProtection="1">
      <alignment horizontal="center"/>
    </xf>
    <xf numFmtId="37" fontId="22" fillId="3" borderId="0" xfId="9" applyNumberFormat="1" applyFont="1" applyFill="1" applyBorder="1" applyAlignment="1" applyProtection="1">
      <alignment horizontal="centerContinuous"/>
    </xf>
    <xf numFmtId="166" fontId="22" fillId="3" borderId="34" xfId="9" applyFont="1" applyFill="1" applyBorder="1" applyAlignment="1" applyProtection="1">
      <alignment horizontal="center"/>
    </xf>
    <xf numFmtId="166" fontId="22" fillId="3" borderId="17" xfId="9" applyFont="1" applyFill="1" applyBorder="1" applyAlignment="1">
      <alignment horizontal="centerContinuous"/>
    </xf>
    <xf numFmtId="165" fontId="22" fillId="3" borderId="33" xfId="9" applyNumberFormat="1" applyFont="1" applyFill="1" applyBorder="1" applyAlignment="1" applyProtection="1">
      <alignment horizontal="center"/>
    </xf>
    <xf numFmtId="164" fontId="22" fillId="3" borderId="0" xfId="9" applyNumberFormat="1" applyFont="1" applyFill="1" applyBorder="1" applyAlignment="1" applyProtection="1">
      <alignment horizontal="centerContinuous"/>
    </xf>
    <xf numFmtId="166" fontId="22" fillId="3" borderId="33" xfId="9" applyFont="1" applyFill="1" applyBorder="1" applyAlignment="1">
      <alignment horizontal="centerContinuous"/>
    </xf>
    <xf numFmtId="166" fontId="22" fillId="3" borderId="34" xfId="9" applyFont="1" applyFill="1" applyBorder="1" applyAlignment="1">
      <alignment horizontal="centerContinuous"/>
    </xf>
    <xf numFmtId="167" fontId="22" fillId="3" borderId="35" xfId="9" applyNumberFormat="1" applyFont="1" applyFill="1" applyBorder="1"/>
    <xf numFmtId="17" fontId="22" fillId="3" borderId="36" xfId="9" applyNumberFormat="1" applyFont="1" applyFill="1" applyBorder="1" applyAlignment="1" applyProtection="1">
      <alignment horizontal="center"/>
    </xf>
    <xf numFmtId="167" fontId="22" fillId="3" borderId="37" xfId="9" applyNumberFormat="1" applyFont="1" applyFill="1" applyBorder="1" applyAlignment="1">
      <alignment horizontal="center"/>
    </xf>
    <xf numFmtId="167" fontId="22" fillId="3" borderId="36" xfId="9" applyNumberFormat="1" applyFont="1" applyFill="1" applyBorder="1" applyAlignment="1">
      <alignment horizontal="center"/>
    </xf>
    <xf numFmtId="17" fontId="22" fillId="3" borderId="38" xfId="9" applyNumberFormat="1" applyFont="1" applyFill="1" applyBorder="1" applyAlignment="1" applyProtection="1">
      <alignment horizontal="center"/>
    </xf>
    <xf numFmtId="17" fontId="22" fillId="3" borderId="39" xfId="9" applyNumberFormat="1" applyFont="1" applyFill="1" applyBorder="1" applyAlignment="1" applyProtection="1">
      <alignment horizontal="center"/>
    </xf>
    <xf numFmtId="17" fontId="22" fillId="3" borderId="40" xfId="9" applyNumberFormat="1" applyFont="1" applyFill="1" applyBorder="1" applyAlignment="1" applyProtection="1">
      <alignment horizontal="center"/>
    </xf>
    <xf numFmtId="166" fontId="23" fillId="0" borderId="41" xfId="9" applyFont="1" applyFill="1" applyBorder="1"/>
    <xf numFmtId="166" fontId="23" fillId="0" borderId="42" xfId="9" applyFont="1" applyFill="1" applyBorder="1"/>
    <xf numFmtId="166" fontId="23" fillId="0" borderId="43" xfId="9" applyFont="1" applyFill="1" applyBorder="1"/>
    <xf numFmtId="37" fontId="23" fillId="0" borderId="42" xfId="9" applyNumberFormat="1" applyFont="1" applyFill="1" applyBorder="1" applyProtection="1"/>
    <xf numFmtId="166" fontId="23" fillId="0" borderId="44" xfId="9" applyFont="1" applyFill="1" applyBorder="1"/>
    <xf numFmtId="166" fontId="23" fillId="0" borderId="45" xfId="9" applyFont="1" applyFill="1" applyBorder="1"/>
    <xf numFmtId="165" fontId="23" fillId="0" borderId="43" xfId="9" applyNumberFormat="1" applyFont="1" applyFill="1" applyBorder="1"/>
    <xf numFmtId="0" fontId="23" fillId="0" borderId="0" xfId="0" applyFont="1"/>
    <xf numFmtId="166" fontId="23" fillId="0" borderId="46" xfId="9" applyFont="1" applyFill="1" applyBorder="1"/>
    <xf numFmtId="166" fontId="23" fillId="0" borderId="0" xfId="9" applyFont="1" applyFill="1" applyBorder="1"/>
    <xf numFmtId="166" fontId="23" fillId="0" borderId="33" xfId="9" applyFont="1" applyFill="1" applyBorder="1"/>
    <xf numFmtId="37" fontId="23" fillId="0" borderId="0" xfId="9" applyNumberFormat="1" applyFont="1" applyFill="1" applyBorder="1" applyProtection="1"/>
    <xf numFmtId="166" fontId="23" fillId="0" borderId="33" xfId="9" applyFont="1" applyFill="1" applyBorder="1" applyAlignment="1">
      <alignment horizontal="right"/>
    </xf>
    <xf numFmtId="166" fontId="23" fillId="0" borderId="34" xfId="9" applyFont="1" applyFill="1" applyBorder="1"/>
    <xf numFmtId="166" fontId="23" fillId="0" borderId="17" xfId="9" applyFont="1" applyFill="1" applyBorder="1"/>
    <xf numFmtId="165" fontId="23" fillId="0" borderId="33" xfId="9" applyNumberFormat="1" applyFont="1" applyFill="1" applyBorder="1"/>
    <xf numFmtId="166" fontId="25" fillId="0" borderId="46" xfId="9" applyFont="1" applyFill="1" applyBorder="1" applyAlignment="1">
      <alignment horizontal="left"/>
    </xf>
    <xf numFmtId="37" fontId="25" fillId="0" borderId="0" xfId="9" applyNumberFormat="1" applyFont="1" applyFill="1" applyBorder="1" applyAlignment="1" applyProtection="1">
      <alignment horizontal="center"/>
    </xf>
    <xf numFmtId="164" fontId="25" fillId="0" borderId="33" xfId="9" applyNumberFormat="1" applyFont="1" applyFill="1" applyBorder="1" applyAlignment="1" applyProtection="1">
      <alignment horizontal="center"/>
    </xf>
    <xf numFmtId="164" fontId="25" fillId="0" borderId="34" xfId="9" applyNumberFormat="1" applyFont="1" applyFill="1" applyBorder="1" applyAlignment="1" applyProtection="1">
      <alignment horizontal="center"/>
    </xf>
    <xf numFmtId="164" fontId="25" fillId="0" borderId="17" xfId="9" applyNumberFormat="1" applyFont="1" applyFill="1" applyBorder="1" applyAlignment="1" applyProtection="1">
      <alignment horizontal="center"/>
    </xf>
    <xf numFmtId="164" fontId="25" fillId="0" borderId="0" xfId="9" applyNumberFormat="1" applyFont="1" applyFill="1" applyBorder="1" applyAlignment="1" applyProtection="1">
      <alignment horizontal="center"/>
    </xf>
    <xf numFmtId="165" fontId="25" fillId="0" borderId="33" xfId="9" applyNumberFormat="1" applyFont="1" applyFill="1" applyBorder="1" applyAlignment="1" applyProtection="1">
      <alignment horizontal="center"/>
    </xf>
    <xf numFmtId="37" fontId="25" fillId="0" borderId="33" xfId="9" applyNumberFormat="1" applyFont="1" applyFill="1" applyBorder="1" applyAlignment="1" applyProtection="1">
      <alignment horizontal="center"/>
    </xf>
    <xf numFmtId="168" fontId="25" fillId="0" borderId="0" xfId="9" applyNumberFormat="1" applyFont="1" applyFill="1" applyBorder="1" applyAlignment="1" applyProtection="1">
      <alignment horizontal="center"/>
    </xf>
    <xf numFmtId="168" fontId="25" fillId="0" borderId="33" xfId="9" applyNumberFormat="1" applyFont="1" applyFill="1" applyBorder="1" applyAlignment="1" applyProtection="1">
      <alignment horizontal="center"/>
    </xf>
    <xf numFmtId="0" fontId="25" fillId="0" borderId="0" xfId="0" applyFont="1"/>
    <xf numFmtId="166" fontId="25" fillId="0" borderId="46" xfId="9" applyFont="1" applyFill="1" applyBorder="1" applyAlignment="1">
      <alignment horizontal="center"/>
    </xf>
    <xf numFmtId="37" fontId="26" fillId="0" borderId="0" xfId="9" applyNumberFormat="1" applyFont="1" applyFill="1" applyBorder="1" applyAlignment="1" applyProtection="1">
      <alignment horizontal="center"/>
    </xf>
    <xf numFmtId="164" fontId="26" fillId="0" borderId="33" xfId="9" applyNumberFormat="1" applyFont="1" applyFill="1" applyBorder="1" applyAlignment="1" applyProtection="1">
      <alignment horizontal="center"/>
    </xf>
    <xf numFmtId="164" fontId="26" fillId="0" borderId="0" xfId="9" applyNumberFormat="1" applyFont="1" applyFill="1" applyBorder="1" applyAlignment="1" applyProtection="1">
      <alignment horizontal="center"/>
    </xf>
    <xf numFmtId="164" fontId="26" fillId="0" borderId="34" xfId="9" applyNumberFormat="1" applyFont="1" applyFill="1" applyBorder="1" applyAlignment="1" applyProtection="1">
      <alignment horizontal="center"/>
    </xf>
    <xf numFmtId="164" fontId="26" fillId="0" borderId="17" xfId="9" applyNumberFormat="1" applyFont="1" applyFill="1" applyBorder="1" applyAlignment="1" applyProtection="1">
      <alignment horizontal="center"/>
    </xf>
    <xf numFmtId="165" fontId="26" fillId="0" borderId="33" xfId="9" applyNumberFormat="1" applyFont="1" applyFill="1" applyBorder="1" applyAlignment="1" applyProtection="1">
      <alignment horizontal="center"/>
    </xf>
    <xf numFmtId="37" fontId="26" fillId="0" borderId="33" xfId="9" applyNumberFormat="1" applyFont="1" applyFill="1" applyBorder="1" applyAlignment="1" applyProtection="1">
      <alignment horizontal="center"/>
    </xf>
    <xf numFmtId="166" fontId="26" fillId="0" borderId="33" xfId="9" applyFont="1" applyFill="1" applyBorder="1" applyAlignment="1">
      <alignment horizontal="center"/>
    </xf>
    <xf numFmtId="0" fontId="26" fillId="0" borderId="0" xfId="0" applyFont="1"/>
    <xf numFmtId="166" fontId="26" fillId="0" borderId="46" xfId="9" applyFont="1" applyFill="1" applyBorder="1" applyAlignment="1">
      <alignment horizontal="left"/>
    </xf>
    <xf numFmtId="166" fontId="27" fillId="0" borderId="46" xfId="9" applyFont="1" applyFill="1" applyBorder="1" applyAlignment="1">
      <alignment horizontal="left"/>
    </xf>
    <xf numFmtId="37" fontId="27" fillId="0" borderId="0" xfId="9" applyNumberFormat="1" applyFont="1" applyFill="1" applyBorder="1" applyAlignment="1" applyProtection="1">
      <alignment horizontal="center"/>
    </xf>
    <xf numFmtId="164" fontId="27" fillId="0" borderId="33" xfId="9" applyNumberFormat="1" applyFont="1" applyFill="1" applyBorder="1" applyAlignment="1" applyProtection="1">
      <alignment horizontal="center"/>
    </xf>
    <xf numFmtId="164" fontId="27" fillId="0" borderId="34" xfId="9" applyNumberFormat="1" applyFont="1" applyFill="1" applyBorder="1" applyAlignment="1" applyProtection="1">
      <alignment horizontal="center"/>
    </xf>
    <xf numFmtId="164" fontId="27" fillId="0" borderId="17" xfId="9" applyNumberFormat="1" applyFont="1" applyFill="1" applyBorder="1" applyAlignment="1" applyProtection="1">
      <alignment horizontal="center"/>
    </xf>
    <xf numFmtId="164" fontId="27" fillId="0" borderId="0" xfId="9" applyNumberFormat="1" applyFont="1" applyFill="1" applyBorder="1" applyAlignment="1" applyProtection="1">
      <alignment horizontal="center"/>
    </xf>
    <xf numFmtId="165" fontId="27" fillId="0" borderId="33" xfId="9" applyNumberFormat="1" applyFont="1" applyFill="1" applyBorder="1" applyAlignment="1" applyProtection="1">
      <alignment horizontal="center"/>
    </xf>
    <xf numFmtId="37" fontId="27" fillId="0" borderId="33" xfId="9" applyNumberFormat="1" applyFont="1" applyFill="1" applyBorder="1" applyAlignment="1" applyProtection="1">
      <alignment horizontal="center"/>
    </xf>
    <xf numFmtId="168" fontId="27" fillId="0" borderId="0" xfId="9" applyNumberFormat="1" applyFont="1" applyFill="1" applyBorder="1" applyAlignment="1" applyProtection="1">
      <alignment horizontal="center"/>
    </xf>
    <xf numFmtId="168" fontId="27" fillId="0" borderId="33" xfId="9" applyNumberFormat="1" applyFont="1" applyFill="1" applyBorder="1" applyAlignment="1" applyProtection="1">
      <alignment horizontal="center"/>
    </xf>
    <xf numFmtId="0" fontId="27" fillId="0" borderId="0" xfId="0" applyFont="1"/>
    <xf numFmtId="166" fontId="27" fillId="0" borderId="33" xfId="9" applyFont="1" applyFill="1" applyBorder="1" applyAlignment="1">
      <alignment horizontal="center"/>
    </xf>
    <xf numFmtId="166" fontId="23" fillId="0" borderId="46" xfId="9" applyFont="1" applyFill="1" applyBorder="1" applyAlignment="1">
      <alignment horizontal="right"/>
    </xf>
    <xf numFmtId="37" fontId="23" fillId="0" borderId="0" xfId="9" applyNumberFormat="1" applyFont="1" applyFill="1" applyBorder="1" applyAlignment="1" applyProtection="1">
      <alignment horizontal="center"/>
    </xf>
    <xf numFmtId="164" fontId="23" fillId="0" borderId="33" xfId="9" applyNumberFormat="1" applyFont="1" applyFill="1" applyBorder="1" applyAlignment="1" applyProtection="1">
      <alignment horizontal="center"/>
    </xf>
    <xf numFmtId="164" fontId="23" fillId="0" borderId="34" xfId="9" applyNumberFormat="1" applyFont="1" applyFill="1" applyBorder="1" applyAlignment="1" applyProtection="1">
      <alignment horizontal="center"/>
    </xf>
    <xf numFmtId="164" fontId="23" fillId="0" borderId="17" xfId="9" applyNumberFormat="1" applyFont="1" applyFill="1" applyBorder="1" applyAlignment="1" applyProtection="1">
      <alignment horizontal="center"/>
    </xf>
    <xf numFmtId="164" fontId="23" fillId="0" borderId="0" xfId="9" applyNumberFormat="1" applyFont="1" applyFill="1" applyBorder="1" applyAlignment="1" applyProtection="1">
      <alignment horizontal="center"/>
    </xf>
    <xf numFmtId="165" fontId="23" fillId="0" borderId="33" xfId="9" applyNumberFormat="1" applyFont="1" applyFill="1" applyBorder="1" applyAlignment="1" applyProtection="1">
      <alignment horizontal="center"/>
    </xf>
    <xf numFmtId="37" fontId="23" fillId="0" borderId="33" xfId="9" applyNumberFormat="1" applyFont="1" applyFill="1" applyBorder="1" applyAlignment="1" applyProtection="1">
      <alignment horizontal="center"/>
    </xf>
    <xf numFmtId="168" fontId="23" fillId="0" borderId="0" xfId="9" applyNumberFormat="1" applyFont="1" applyFill="1" applyBorder="1" applyAlignment="1" applyProtection="1">
      <alignment horizontal="center"/>
    </xf>
    <xf numFmtId="168" fontId="23" fillId="0" borderId="33" xfId="9" applyNumberFormat="1" applyFont="1" applyFill="1" applyBorder="1" applyAlignment="1" applyProtection="1">
      <alignment horizontal="center"/>
    </xf>
    <xf numFmtId="166" fontId="23" fillId="4" borderId="46" xfId="9" applyFont="1" applyFill="1" applyBorder="1" applyAlignment="1">
      <alignment horizontal="right"/>
    </xf>
    <xf numFmtId="37" fontId="23" fillId="4" borderId="0" xfId="9" applyNumberFormat="1" applyFont="1" applyFill="1" applyBorder="1" applyAlignment="1" applyProtection="1">
      <alignment horizontal="center"/>
    </xf>
    <xf numFmtId="164" fontId="23" fillId="4" borderId="33" xfId="9" applyNumberFormat="1" applyFont="1" applyFill="1" applyBorder="1" applyAlignment="1" applyProtection="1">
      <alignment horizontal="center"/>
    </xf>
    <xf numFmtId="164" fontId="23" fillId="4" borderId="34" xfId="9" applyNumberFormat="1" applyFont="1" applyFill="1" applyBorder="1" applyAlignment="1" applyProtection="1">
      <alignment horizontal="center"/>
    </xf>
    <xf numFmtId="164" fontId="23" fillId="4" borderId="17" xfId="9" applyNumberFormat="1" applyFont="1" applyFill="1" applyBorder="1" applyAlignment="1" applyProtection="1">
      <alignment horizontal="center"/>
    </xf>
    <xf numFmtId="164" fontId="23" fillId="4" borderId="0" xfId="9" applyNumberFormat="1" applyFont="1" applyFill="1" applyBorder="1" applyAlignment="1" applyProtection="1">
      <alignment horizontal="center"/>
    </xf>
    <xf numFmtId="165" fontId="23" fillId="4" borderId="33" xfId="9" applyNumberFormat="1" applyFont="1" applyFill="1" applyBorder="1" applyAlignment="1" applyProtection="1">
      <alignment horizontal="center"/>
    </xf>
    <xf numFmtId="37" fontId="23" fillId="4" borderId="33" xfId="9" applyNumberFormat="1" applyFont="1" applyFill="1" applyBorder="1" applyAlignment="1" applyProtection="1">
      <alignment horizontal="center"/>
    </xf>
    <xf numFmtId="168" fontId="23" fillId="4" borderId="0" xfId="9" applyNumberFormat="1" applyFont="1" applyFill="1" applyBorder="1" applyAlignment="1" applyProtection="1">
      <alignment horizontal="center"/>
    </xf>
    <xf numFmtId="168" fontId="23" fillId="4" borderId="33" xfId="9" applyNumberFormat="1" applyFont="1" applyFill="1" applyBorder="1" applyAlignment="1" applyProtection="1">
      <alignment horizontal="center"/>
    </xf>
    <xf numFmtId="0" fontId="23" fillId="0" borderId="0" xfId="0" applyFont="1" applyBorder="1"/>
    <xf numFmtId="166" fontId="28" fillId="0" borderId="46" xfId="9" applyFont="1" applyFill="1" applyBorder="1" applyAlignment="1">
      <alignment horizontal="center" wrapText="1"/>
    </xf>
    <xf numFmtId="37" fontId="28" fillId="0" borderId="0" xfId="9" applyNumberFormat="1" applyFont="1" applyFill="1" applyBorder="1" applyAlignment="1" applyProtection="1">
      <alignment horizontal="center"/>
    </xf>
    <xf numFmtId="164" fontId="28" fillId="0" borderId="33" xfId="9" applyNumberFormat="1" applyFont="1" applyFill="1" applyBorder="1" applyAlignment="1" applyProtection="1">
      <alignment horizontal="center"/>
    </xf>
    <xf numFmtId="164" fontId="28" fillId="0" borderId="34" xfId="9" applyNumberFormat="1" applyFont="1" applyFill="1" applyBorder="1" applyAlignment="1" applyProtection="1">
      <alignment horizontal="center"/>
    </xf>
    <xf numFmtId="164" fontId="28" fillId="0" borderId="17" xfId="9" applyNumberFormat="1" applyFont="1" applyFill="1" applyBorder="1" applyAlignment="1" applyProtection="1">
      <alignment horizontal="center"/>
    </xf>
    <xf numFmtId="164" fontId="28" fillId="0" borderId="0" xfId="9" applyNumberFormat="1" applyFont="1" applyFill="1" applyBorder="1" applyAlignment="1" applyProtection="1">
      <alignment horizontal="center"/>
    </xf>
    <xf numFmtId="165" fontId="28" fillId="0" borderId="33" xfId="9" applyNumberFormat="1" applyFont="1" applyFill="1" applyBorder="1" applyAlignment="1" applyProtection="1">
      <alignment horizontal="center"/>
    </xf>
    <xf numFmtId="37" fontId="28" fillId="0" borderId="33" xfId="9" applyNumberFormat="1" applyFont="1" applyFill="1" applyBorder="1" applyAlignment="1" applyProtection="1">
      <alignment horizontal="center"/>
    </xf>
    <xf numFmtId="168" fontId="28" fillId="0" borderId="0" xfId="9" applyNumberFormat="1" applyFont="1" applyFill="1" applyBorder="1" applyAlignment="1" applyProtection="1">
      <alignment horizontal="center"/>
    </xf>
    <xf numFmtId="168" fontId="28" fillId="0" borderId="33" xfId="9" applyNumberFormat="1" applyFont="1" applyFill="1" applyBorder="1" applyAlignment="1" applyProtection="1">
      <alignment horizontal="center"/>
    </xf>
    <xf numFmtId="166" fontId="28" fillId="0" borderId="46" xfId="9" applyFont="1" applyFill="1" applyBorder="1" applyAlignment="1">
      <alignment horizontal="left"/>
    </xf>
    <xf numFmtId="0" fontId="28" fillId="0" borderId="0" xfId="0" applyFont="1"/>
    <xf numFmtId="166" fontId="23" fillId="0" borderId="0" xfId="9" applyFont="1" applyFill="1" applyBorder="1" applyAlignment="1">
      <alignment horizontal="center"/>
    </xf>
    <xf numFmtId="166" fontId="29" fillId="0" borderId="46" xfId="9" applyFont="1" applyFill="1" applyBorder="1"/>
    <xf numFmtId="37" fontId="29" fillId="0" borderId="0" xfId="9" applyNumberFormat="1" applyFont="1" applyFill="1" applyBorder="1" applyAlignment="1" applyProtection="1">
      <alignment horizontal="center"/>
    </xf>
    <xf numFmtId="164" fontId="29" fillId="0" borderId="33" xfId="9" applyNumberFormat="1" applyFont="1" applyFill="1" applyBorder="1" applyAlignment="1" applyProtection="1">
      <alignment horizontal="center"/>
    </xf>
    <xf numFmtId="164" fontId="29" fillId="0" borderId="34" xfId="9" applyNumberFormat="1" applyFont="1" applyFill="1" applyBorder="1" applyAlignment="1" applyProtection="1">
      <alignment horizontal="center"/>
    </xf>
    <xf numFmtId="164" fontId="29" fillId="0" borderId="17" xfId="9" applyNumberFormat="1" applyFont="1" applyFill="1" applyBorder="1" applyAlignment="1" applyProtection="1">
      <alignment horizontal="center"/>
    </xf>
    <xf numFmtId="164" fontId="29" fillId="0" borderId="0" xfId="9" applyNumberFormat="1" applyFont="1" applyFill="1" applyBorder="1" applyAlignment="1" applyProtection="1">
      <alignment horizontal="center"/>
    </xf>
    <xf numFmtId="165" fontId="29" fillId="0" borderId="33" xfId="9" applyNumberFormat="1" applyFont="1" applyFill="1" applyBorder="1" applyAlignment="1" applyProtection="1">
      <alignment horizontal="center"/>
    </xf>
    <xf numFmtId="37" fontId="29" fillId="0" borderId="33" xfId="9" applyNumberFormat="1" applyFont="1" applyFill="1" applyBorder="1" applyAlignment="1" applyProtection="1">
      <alignment horizontal="center"/>
    </xf>
    <xf numFmtId="168" fontId="29" fillId="0" borderId="0" xfId="9" applyNumberFormat="1" applyFont="1" applyFill="1" applyBorder="1" applyAlignment="1" applyProtection="1">
      <alignment horizontal="center"/>
    </xf>
    <xf numFmtId="168" fontId="29" fillId="0" borderId="33" xfId="9" applyNumberFormat="1" applyFont="1" applyFill="1" applyBorder="1" applyAlignment="1" applyProtection="1">
      <alignment horizontal="center"/>
    </xf>
    <xf numFmtId="166" fontId="23" fillId="0" borderId="47" xfId="9" applyFont="1" applyFill="1" applyBorder="1"/>
    <xf numFmtId="166" fontId="23" fillId="0" borderId="48" xfId="9" applyFont="1" applyFill="1" applyBorder="1"/>
    <xf numFmtId="37" fontId="23" fillId="0" borderId="48" xfId="9" applyNumberFormat="1" applyFont="1" applyFill="1" applyBorder="1" applyProtection="1"/>
    <xf numFmtId="164" fontId="23" fillId="0" borderId="49" xfId="9" applyNumberFormat="1" applyFont="1" applyFill="1" applyBorder="1" applyProtection="1"/>
    <xf numFmtId="164" fontId="23" fillId="0" borderId="49" xfId="9" applyNumberFormat="1" applyFont="1" applyFill="1" applyBorder="1" applyAlignment="1" applyProtection="1">
      <alignment horizontal="right"/>
    </xf>
    <xf numFmtId="164" fontId="23" fillId="0" borderId="48" xfId="9" applyNumberFormat="1" applyFont="1" applyFill="1" applyBorder="1" applyProtection="1"/>
    <xf numFmtId="164" fontId="23" fillId="0" borderId="50" xfId="9" applyNumberFormat="1" applyFont="1" applyFill="1" applyBorder="1" applyProtection="1"/>
    <xf numFmtId="166" fontId="23" fillId="0" borderId="51" xfId="9" applyFont="1" applyFill="1" applyBorder="1"/>
    <xf numFmtId="165" fontId="23" fillId="0" borderId="49" xfId="9" applyNumberFormat="1" applyFont="1" applyFill="1" applyBorder="1" applyAlignment="1" applyProtection="1">
      <alignment horizontal="center"/>
    </xf>
    <xf numFmtId="37" fontId="23" fillId="0" borderId="49" xfId="9" applyNumberFormat="1" applyFont="1" applyFill="1" applyBorder="1" applyProtection="1"/>
    <xf numFmtId="37" fontId="23" fillId="0" borderId="48" xfId="9" applyNumberFormat="1" applyFont="1" applyFill="1" applyBorder="1" applyAlignment="1" applyProtection="1">
      <alignment horizontal="center"/>
    </xf>
    <xf numFmtId="168" fontId="23" fillId="0" borderId="49" xfId="9" applyNumberFormat="1" applyFont="1" applyFill="1" applyBorder="1" applyAlignment="1" applyProtection="1">
      <alignment horizontal="center"/>
    </xf>
    <xf numFmtId="0" fontId="30" fillId="0" borderId="0" xfId="0" applyFont="1"/>
    <xf numFmtId="165" fontId="23" fillId="0" borderId="0" xfId="0" applyNumberFormat="1" applyFont="1"/>
    <xf numFmtId="0" fontId="28" fillId="0" borderId="0" xfId="0" applyFont="1" applyBorder="1"/>
    <xf numFmtId="37" fontId="23" fillId="0" borderId="0" xfId="0" applyNumberFormat="1" applyFont="1"/>
    <xf numFmtId="0" fontId="23" fillId="0" borderId="52" xfId="0" applyFont="1" applyBorder="1"/>
    <xf numFmtId="166" fontId="31" fillId="3" borderId="53" xfId="9" applyFont="1" applyFill="1" applyBorder="1" applyAlignment="1">
      <alignment horizontal="center"/>
    </xf>
    <xf numFmtId="166" fontId="32" fillId="3" borderId="54" xfId="9" applyFont="1" applyFill="1" applyBorder="1" applyAlignment="1">
      <alignment horizontal="centerContinuous"/>
    </xf>
    <xf numFmtId="37" fontId="32" fillId="3" borderId="54" xfId="9" applyNumberFormat="1" applyFont="1" applyFill="1" applyBorder="1" applyAlignment="1" applyProtection="1">
      <alignment horizontal="center"/>
    </xf>
    <xf numFmtId="37" fontId="32" fillId="3" borderId="55" xfId="9" applyNumberFormat="1" applyFont="1" applyFill="1" applyBorder="1" applyAlignment="1" applyProtection="1">
      <alignment horizontal="centerContinuous"/>
    </xf>
    <xf numFmtId="37" fontId="32" fillId="3" borderId="56" xfId="9" applyNumberFormat="1" applyFont="1" applyFill="1" applyBorder="1" applyAlignment="1" applyProtection="1">
      <alignment horizontal="center"/>
    </xf>
    <xf numFmtId="166" fontId="32" fillId="3" borderId="54" xfId="9" applyFont="1" applyFill="1" applyBorder="1"/>
    <xf numFmtId="37" fontId="32" fillId="3" borderId="57" xfId="9" applyNumberFormat="1" applyFont="1" applyFill="1" applyBorder="1" applyAlignment="1" applyProtection="1">
      <alignment horizontal="center"/>
    </xf>
    <xf numFmtId="166" fontId="32" fillId="3" borderId="58" xfId="9" applyFont="1" applyFill="1" applyBorder="1"/>
    <xf numFmtId="169" fontId="32" fillId="3" borderId="56" xfId="9" applyNumberFormat="1" applyFont="1" applyFill="1" applyBorder="1" applyAlignment="1">
      <alignment horizontal="centerContinuous"/>
    </xf>
    <xf numFmtId="166" fontId="32" fillId="3" borderId="55" xfId="9" applyFont="1" applyFill="1" applyBorder="1" applyAlignment="1">
      <alignment horizontal="centerContinuous"/>
    </xf>
    <xf numFmtId="166" fontId="32" fillId="3" borderId="56" xfId="9" applyFont="1" applyFill="1" applyBorder="1"/>
    <xf numFmtId="166" fontId="32" fillId="3" borderId="59" xfId="9" applyFont="1" applyFill="1" applyBorder="1" applyAlignment="1">
      <alignment horizontal="centerContinuous"/>
    </xf>
    <xf numFmtId="0" fontId="33" fillId="0" borderId="0" xfId="6" applyFont="1"/>
    <xf numFmtId="0" fontId="32" fillId="3" borderId="60" xfId="9" applyNumberFormat="1" applyFont="1" applyFill="1" applyBorder="1" applyAlignment="1">
      <alignment horizontal="center"/>
    </xf>
    <xf numFmtId="166" fontId="32" fillId="3" borderId="0" xfId="9" applyFont="1" applyFill="1" applyBorder="1" applyAlignment="1">
      <alignment horizontal="centerContinuous"/>
    </xf>
    <xf numFmtId="166" fontId="32" fillId="3" borderId="0" xfId="9" applyFont="1" applyFill="1" applyBorder="1" applyAlignment="1" applyProtection="1">
      <alignment horizontal="center"/>
    </xf>
    <xf numFmtId="37" fontId="32" fillId="3" borderId="52" xfId="9" applyNumberFormat="1" applyFont="1" applyFill="1" applyBorder="1" applyAlignment="1" applyProtection="1">
      <alignment horizontal="centerContinuous"/>
    </xf>
    <xf numFmtId="166" fontId="32" fillId="3" borderId="33" xfId="9" applyFont="1" applyFill="1" applyBorder="1" applyAlignment="1" applyProtection="1">
      <alignment horizontal="center"/>
    </xf>
    <xf numFmtId="166" fontId="32" fillId="3" borderId="34" xfId="9" applyFont="1" applyFill="1" applyBorder="1" applyAlignment="1" applyProtection="1">
      <alignment horizontal="center"/>
    </xf>
    <xf numFmtId="166" fontId="32" fillId="3" borderId="61" xfId="9" applyFont="1" applyFill="1" applyBorder="1" applyAlignment="1">
      <alignment horizontal="centerContinuous"/>
    </xf>
    <xf numFmtId="169" fontId="32" fillId="3" borderId="33" xfId="9" applyNumberFormat="1" applyFont="1" applyFill="1" applyBorder="1" applyAlignment="1" applyProtection="1">
      <alignment horizontal="center"/>
    </xf>
    <xf numFmtId="164" fontId="32" fillId="3" borderId="0" xfId="9" applyNumberFormat="1" applyFont="1" applyFill="1" applyBorder="1" applyAlignment="1" applyProtection="1">
      <alignment horizontal="centerContinuous"/>
    </xf>
    <xf numFmtId="37" fontId="32" fillId="3" borderId="0" xfId="9" applyNumberFormat="1" applyFont="1" applyFill="1" applyBorder="1" applyAlignment="1" applyProtection="1">
      <alignment horizontal="centerContinuous"/>
    </xf>
    <xf numFmtId="166" fontId="32" fillId="3" borderId="33" xfId="9" applyFont="1" applyFill="1" applyBorder="1" applyAlignment="1">
      <alignment horizontal="centerContinuous"/>
    </xf>
    <xf numFmtId="166" fontId="32" fillId="3" borderId="62" xfId="9" applyFont="1" applyFill="1" applyBorder="1" applyAlignment="1">
      <alignment horizontal="centerContinuous"/>
    </xf>
    <xf numFmtId="49" fontId="31" fillId="3" borderId="63" xfId="9" applyNumberFormat="1" applyFont="1" applyFill="1" applyBorder="1" applyAlignment="1">
      <alignment horizontal="center"/>
    </xf>
    <xf numFmtId="0" fontId="32" fillId="3" borderId="36" xfId="9" applyNumberFormat="1" applyFont="1" applyFill="1" applyBorder="1" applyAlignment="1" applyProtection="1">
      <alignment horizontal="center"/>
    </xf>
    <xf numFmtId="0" fontId="32" fillId="3" borderId="36" xfId="9" applyNumberFormat="1" applyFont="1" applyFill="1" applyBorder="1"/>
    <xf numFmtId="0" fontId="32" fillId="3" borderId="39" xfId="9" applyNumberFormat="1" applyFont="1" applyFill="1" applyBorder="1" applyAlignment="1" applyProtection="1">
      <alignment horizontal="center"/>
    </xf>
    <xf numFmtId="0" fontId="32" fillId="3" borderId="37" xfId="9" applyNumberFormat="1" applyFont="1" applyFill="1" applyBorder="1"/>
    <xf numFmtId="0" fontId="32" fillId="3" borderId="40" xfId="9" applyNumberFormat="1" applyFont="1" applyFill="1" applyBorder="1"/>
    <xf numFmtId="169" fontId="32" fillId="3" borderId="37" xfId="9" applyNumberFormat="1" applyFont="1" applyFill="1" applyBorder="1" applyAlignment="1">
      <alignment horizontal="center"/>
    </xf>
    <xf numFmtId="0" fontId="32" fillId="3" borderId="36" xfId="9" applyNumberFormat="1" applyFont="1" applyFill="1" applyBorder="1" applyAlignment="1">
      <alignment horizontal="center"/>
    </xf>
    <xf numFmtId="0" fontId="32" fillId="3" borderId="37" xfId="9" applyNumberFormat="1" applyFont="1" applyFill="1" applyBorder="1" applyAlignment="1" applyProtection="1">
      <alignment horizontal="center"/>
    </xf>
    <xf numFmtId="0" fontId="32" fillId="3" borderId="40" xfId="9" applyNumberFormat="1" applyFont="1" applyFill="1" applyBorder="1" applyAlignment="1" applyProtection="1">
      <alignment horizontal="center"/>
    </xf>
    <xf numFmtId="0" fontId="33" fillId="0" borderId="0" xfId="6" applyNumberFormat="1" applyFont="1"/>
    <xf numFmtId="166" fontId="34" fillId="0" borderId="64" xfId="9" applyFont="1" applyFill="1" applyBorder="1"/>
    <xf numFmtId="166" fontId="34" fillId="0" borderId="42" xfId="9" applyFont="1" applyFill="1" applyBorder="1"/>
    <xf numFmtId="37" fontId="34" fillId="0" borderId="65" xfId="9" applyNumberFormat="1" applyFont="1" applyFill="1" applyBorder="1" applyProtection="1"/>
    <xf numFmtId="166" fontId="34" fillId="0" borderId="43" xfId="9" applyFont="1" applyFill="1" applyBorder="1"/>
    <xf numFmtId="166" fontId="34" fillId="0" borderId="0" xfId="9" applyFont="1" applyFill="1" applyBorder="1"/>
    <xf numFmtId="166" fontId="34" fillId="0" borderId="31" xfId="9" applyFont="1" applyFill="1" applyBorder="1"/>
    <xf numFmtId="169" fontId="34" fillId="0" borderId="43" xfId="9" applyNumberFormat="1" applyFont="1" applyFill="1" applyBorder="1"/>
    <xf numFmtId="166" fontId="34" fillId="0" borderId="65" xfId="9" applyFont="1" applyFill="1" applyBorder="1"/>
    <xf numFmtId="166" fontId="34" fillId="0" borderId="33" xfId="9" applyFont="1" applyFill="1" applyBorder="1"/>
    <xf numFmtId="166" fontId="34" fillId="0" borderId="66" xfId="9" applyFont="1" applyFill="1" applyBorder="1"/>
    <xf numFmtId="0" fontId="35" fillId="0" borderId="0" xfId="6" applyFont="1"/>
    <xf numFmtId="166" fontId="34" fillId="0" borderId="67" xfId="9" applyFont="1" applyFill="1" applyBorder="1"/>
    <xf numFmtId="37" fontId="34" fillId="0" borderId="52" xfId="9" applyNumberFormat="1" applyFont="1" applyFill="1" applyBorder="1" applyProtection="1"/>
    <xf numFmtId="166" fontId="34" fillId="0" borderId="33" xfId="9" applyFont="1" applyFill="1" applyBorder="1" applyAlignment="1">
      <alignment horizontal="right"/>
    </xf>
    <xf numFmtId="166" fontId="34" fillId="0" borderId="17" xfId="9" applyFont="1" applyFill="1" applyBorder="1"/>
    <xf numFmtId="169" fontId="34" fillId="0" borderId="33" xfId="9" applyNumberFormat="1" applyFont="1" applyFill="1" applyBorder="1"/>
    <xf numFmtId="166" fontId="34" fillId="0" borderId="52" xfId="9" applyFont="1" applyFill="1" applyBorder="1"/>
    <xf numFmtId="166" fontId="34" fillId="0" borderId="62" xfId="9" applyFont="1" applyFill="1" applyBorder="1"/>
    <xf numFmtId="166" fontId="36" fillId="0" borderId="67" xfId="9" applyFont="1" applyFill="1" applyBorder="1" applyAlignment="1"/>
    <xf numFmtId="37" fontId="36" fillId="0" borderId="0" xfId="9" applyNumberFormat="1" applyFont="1" applyFill="1" applyBorder="1" applyAlignment="1" applyProtection="1">
      <alignment horizontal="center"/>
    </xf>
    <xf numFmtId="164" fontId="36" fillId="0" borderId="0" xfId="9" applyNumberFormat="1" applyFont="1" applyFill="1" applyBorder="1" applyAlignment="1" applyProtection="1">
      <alignment horizontal="center"/>
    </xf>
    <xf numFmtId="37" fontId="36" fillId="0" borderId="52" xfId="9" applyNumberFormat="1" applyFont="1" applyFill="1" applyBorder="1" applyAlignment="1" applyProtection="1">
      <alignment horizontal="center"/>
    </xf>
    <xf numFmtId="164" fontId="36" fillId="0" borderId="33" xfId="9" applyNumberFormat="1" applyFont="1" applyFill="1" applyBorder="1" applyAlignment="1" applyProtection="1">
      <alignment horizontal="center"/>
    </xf>
    <xf numFmtId="164" fontId="36" fillId="0" borderId="17" xfId="9" applyNumberFormat="1" applyFont="1" applyFill="1" applyBorder="1" applyAlignment="1" applyProtection="1">
      <alignment horizontal="center"/>
    </xf>
    <xf numFmtId="37" fontId="36" fillId="0" borderId="33" xfId="9" applyNumberFormat="1" applyFont="1" applyFill="1" applyBorder="1" applyAlignment="1" applyProtection="1">
      <alignment horizontal="center"/>
    </xf>
    <xf numFmtId="168" fontId="36" fillId="0" borderId="0" xfId="9" applyNumberFormat="1" applyFont="1" applyFill="1" applyBorder="1" applyAlignment="1" applyProtection="1">
      <alignment horizontal="center"/>
    </xf>
    <xf numFmtId="168" fontId="36" fillId="0" borderId="34" xfId="9" applyNumberFormat="1" applyFont="1" applyFill="1" applyBorder="1" applyAlignment="1" applyProtection="1">
      <alignment horizontal="center"/>
    </xf>
    <xf numFmtId="0" fontId="37" fillId="0" borderId="0" xfId="6" applyFont="1"/>
    <xf numFmtId="166" fontId="36" fillId="0" borderId="67" xfId="9" applyFont="1" applyFill="1" applyBorder="1" applyAlignment="1">
      <alignment horizontal="center"/>
    </xf>
    <xf numFmtId="166" fontId="36" fillId="0" borderId="62" xfId="9" applyFont="1" applyFill="1" applyBorder="1" applyAlignment="1">
      <alignment horizontal="center"/>
    </xf>
    <xf numFmtId="166" fontId="36" fillId="0" borderId="67" xfId="9" applyFont="1" applyFill="1" applyBorder="1" applyAlignment="1">
      <alignment horizontal="left"/>
    </xf>
    <xf numFmtId="168" fontId="36" fillId="0" borderId="62" xfId="9" applyNumberFormat="1" applyFont="1" applyFill="1" applyBorder="1" applyAlignment="1" applyProtection="1">
      <alignment horizontal="center"/>
    </xf>
    <xf numFmtId="166" fontId="38" fillId="0" borderId="67" xfId="9" applyFont="1" applyFill="1" applyBorder="1"/>
    <xf numFmtId="37" fontId="38" fillId="0" borderId="0" xfId="9" applyNumberFormat="1" applyFont="1" applyFill="1" applyBorder="1" applyAlignment="1" applyProtection="1">
      <alignment horizontal="center"/>
    </xf>
    <xf numFmtId="164" fontId="38" fillId="0" borderId="0" xfId="9" applyNumberFormat="1" applyFont="1" applyFill="1" applyBorder="1" applyAlignment="1" applyProtection="1">
      <alignment horizontal="center"/>
    </xf>
    <xf numFmtId="37" fontId="38" fillId="0" borderId="52" xfId="9" applyNumberFormat="1" applyFont="1" applyFill="1" applyBorder="1" applyAlignment="1" applyProtection="1">
      <alignment horizontal="center"/>
    </xf>
    <xf numFmtId="164" fontId="38" fillId="0" borderId="33" xfId="9" applyNumberFormat="1" applyFont="1" applyFill="1" applyBorder="1" applyAlignment="1" applyProtection="1">
      <alignment horizontal="center"/>
    </xf>
    <xf numFmtId="164" fontId="38" fillId="0" borderId="17" xfId="9" applyNumberFormat="1" applyFont="1" applyFill="1" applyBorder="1" applyAlignment="1" applyProtection="1">
      <alignment horizontal="center"/>
    </xf>
    <xf numFmtId="37" fontId="38" fillId="0" borderId="33" xfId="9" applyNumberFormat="1" applyFont="1" applyFill="1" applyBorder="1" applyAlignment="1" applyProtection="1">
      <alignment horizontal="center"/>
    </xf>
    <xf numFmtId="166" fontId="38" fillId="0" borderId="62" xfId="9" applyFont="1" applyFill="1" applyBorder="1" applyAlignment="1">
      <alignment horizontal="center"/>
    </xf>
    <xf numFmtId="0" fontId="39" fillId="0" borderId="0" xfId="6" applyFont="1"/>
    <xf numFmtId="166" fontId="40" fillId="0" borderId="67" xfId="9" applyFont="1" applyFill="1" applyBorder="1" applyAlignment="1">
      <alignment horizontal="left"/>
    </xf>
    <xf numFmtId="37" fontId="40" fillId="0" borderId="0" xfId="9" applyNumberFormat="1" applyFont="1" applyFill="1" applyBorder="1" applyAlignment="1" applyProtection="1">
      <alignment horizontal="center"/>
    </xf>
    <xf numFmtId="164" fontId="40" fillId="0" borderId="0" xfId="9" applyNumberFormat="1" applyFont="1" applyFill="1" applyBorder="1" applyAlignment="1" applyProtection="1">
      <alignment horizontal="center"/>
    </xf>
    <xf numFmtId="37" fontId="40" fillId="0" borderId="52" xfId="9" applyNumberFormat="1" applyFont="1" applyFill="1" applyBorder="1" applyAlignment="1" applyProtection="1">
      <alignment horizontal="center"/>
    </xf>
    <xf numFmtId="164" fontId="40" fillId="0" borderId="33" xfId="9" applyNumberFormat="1" applyFont="1" applyFill="1" applyBorder="1" applyAlignment="1" applyProtection="1">
      <alignment horizontal="center"/>
    </xf>
    <xf numFmtId="164" fontId="40" fillId="0" borderId="17" xfId="9" applyNumberFormat="1" applyFont="1" applyFill="1" applyBorder="1" applyAlignment="1" applyProtection="1">
      <alignment horizontal="center"/>
    </xf>
    <xf numFmtId="37" fontId="40" fillId="0" borderId="33" xfId="9" applyNumberFormat="1" applyFont="1" applyFill="1" applyBorder="1" applyAlignment="1" applyProtection="1">
      <alignment horizontal="center"/>
    </xf>
    <xf numFmtId="168" fontId="40" fillId="0" borderId="0" xfId="9" applyNumberFormat="1" applyFont="1" applyFill="1" applyBorder="1" applyAlignment="1" applyProtection="1">
      <alignment horizontal="center"/>
    </xf>
    <xf numFmtId="168" fontId="40" fillId="0" borderId="62" xfId="9" applyNumberFormat="1" applyFont="1" applyFill="1" applyBorder="1" applyAlignment="1" applyProtection="1">
      <alignment horizontal="center"/>
    </xf>
    <xf numFmtId="166" fontId="40" fillId="0" borderId="67" xfId="9" applyFont="1" applyFill="1" applyBorder="1" applyAlignment="1">
      <alignment horizontal="right"/>
    </xf>
    <xf numFmtId="166" fontId="40" fillId="0" borderId="62" xfId="9" applyFont="1" applyFill="1" applyBorder="1" applyAlignment="1">
      <alignment horizontal="center"/>
    </xf>
    <xf numFmtId="166" fontId="38" fillId="0" borderId="67" xfId="9" applyFont="1" applyFill="1" applyBorder="1" applyAlignment="1">
      <alignment horizontal="right"/>
    </xf>
    <xf numFmtId="166" fontId="34" fillId="0" borderId="67" xfId="9" applyFont="1" applyFill="1" applyBorder="1" applyAlignment="1">
      <alignment horizontal="right"/>
    </xf>
    <xf numFmtId="37" fontId="34" fillId="0" borderId="0" xfId="9" applyNumberFormat="1" applyFont="1" applyFill="1" applyBorder="1" applyAlignment="1" applyProtection="1">
      <alignment horizontal="center"/>
    </xf>
    <xf numFmtId="164" fontId="34" fillId="0" borderId="0" xfId="9" applyNumberFormat="1" applyFont="1" applyFill="1" applyBorder="1" applyAlignment="1" applyProtection="1">
      <alignment horizontal="center"/>
    </xf>
    <xf numFmtId="0" fontId="34" fillId="0" borderId="52" xfId="6" applyFont="1" applyBorder="1" applyAlignment="1">
      <alignment horizontal="center"/>
    </xf>
    <xf numFmtId="164" fontId="34" fillId="0" borderId="33" xfId="9" applyNumberFormat="1" applyFont="1" applyFill="1" applyBorder="1" applyAlignment="1" applyProtection="1">
      <alignment horizontal="center"/>
    </xf>
    <xf numFmtId="164" fontId="34" fillId="0" borderId="17" xfId="9" applyNumberFormat="1" applyFont="1" applyFill="1" applyBorder="1" applyAlignment="1" applyProtection="1">
      <alignment horizontal="center"/>
    </xf>
    <xf numFmtId="169" fontId="34" fillId="0" borderId="33" xfId="9" applyNumberFormat="1" applyFont="1" applyFill="1" applyBorder="1" applyAlignment="1" applyProtection="1">
      <alignment horizontal="center"/>
    </xf>
    <xf numFmtId="37" fontId="34" fillId="0" borderId="52" xfId="9" applyNumberFormat="1" applyFont="1" applyFill="1" applyBorder="1" applyAlignment="1" applyProtection="1">
      <alignment horizontal="center"/>
    </xf>
    <xf numFmtId="37" fontId="34" fillId="0" borderId="33" xfId="9" applyNumberFormat="1" applyFont="1" applyFill="1" applyBorder="1" applyAlignment="1" applyProtection="1">
      <alignment horizontal="center"/>
    </xf>
    <xf numFmtId="168" fontId="34" fillId="0" borderId="0" xfId="9" applyNumberFormat="1" applyFont="1" applyFill="1" applyBorder="1" applyAlignment="1" applyProtection="1">
      <alignment horizontal="center"/>
    </xf>
    <xf numFmtId="168" fontId="34" fillId="0" borderId="62" xfId="9" applyNumberFormat="1" applyFont="1" applyFill="1" applyBorder="1" applyAlignment="1" applyProtection="1">
      <alignment horizontal="center"/>
    </xf>
    <xf numFmtId="166" fontId="34" fillId="5" borderId="67" xfId="9" applyFont="1" applyFill="1" applyBorder="1"/>
    <xf numFmtId="166" fontId="34" fillId="5" borderId="0" xfId="9" applyFont="1" applyFill="1" applyBorder="1" applyAlignment="1">
      <alignment horizontal="center"/>
    </xf>
    <xf numFmtId="37" fontId="34" fillId="5" borderId="52" xfId="9" applyNumberFormat="1" applyFont="1" applyFill="1" applyBorder="1" applyAlignment="1" applyProtection="1">
      <alignment horizontal="center"/>
    </xf>
    <xf numFmtId="166" fontId="34" fillId="5" borderId="33" xfId="9" applyFont="1" applyFill="1" applyBorder="1" applyAlignment="1">
      <alignment horizontal="center"/>
    </xf>
    <xf numFmtId="37" fontId="34" fillId="5" borderId="0" xfId="9" applyNumberFormat="1" applyFont="1" applyFill="1" applyBorder="1" applyAlignment="1" applyProtection="1">
      <alignment horizontal="center"/>
    </xf>
    <xf numFmtId="166" fontId="34" fillId="5" borderId="17" xfId="9" applyFont="1" applyFill="1" applyBorder="1" applyAlignment="1">
      <alignment horizontal="center"/>
    </xf>
    <xf numFmtId="166" fontId="34" fillId="5" borderId="62" xfId="9" applyFont="1" applyFill="1" applyBorder="1" applyAlignment="1">
      <alignment horizontal="center"/>
    </xf>
    <xf numFmtId="166" fontId="30" fillId="0" borderId="67" xfId="9" applyFont="1" applyFill="1" applyBorder="1" applyAlignment="1">
      <alignment horizontal="center" wrapText="1"/>
    </xf>
    <xf numFmtId="37" fontId="30" fillId="0" borderId="0" xfId="9" applyNumberFormat="1" applyFont="1" applyFill="1" applyBorder="1" applyAlignment="1" applyProtection="1">
      <alignment horizontal="center"/>
    </xf>
    <xf numFmtId="164" fontId="30" fillId="0" borderId="0" xfId="9" applyNumberFormat="1" applyFont="1" applyFill="1" applyBorder="1" applyAlignment="1" applyProtection="1">
      <alignment horizontal="center"/>
    </xf>
    <xf numFmtId="37" fontId="30" fillId="0" borderId="52" xfId="9" applyNumberFormat="1" applyFont="1" applyFill="1" applyBorder="1" applyAlignment="1" applyProtection="1">
      <alignment horizontal="center"/>
    </xf>
    <xf numFmtId="164" fontId="30" fillId="0" borderId="33" xfId="9" applyNumberFormat="1" applyFont="1" applyFill="1" applyBorder="1" applyAlignment="1" applyProtection="1">
      <alignment horizontal="center"/>
    </xf>
    <xf numFmtId="164" fontId="30" fillId="0" borderId="17" xfId="9" applyNumberFormat="1" applyFont="1" applyFill="1" applyBorder="1" applyAlignment="1" applyProtection="1">
      <alignment horizontal="center"/>
    </xf>
    <xf numFmtId="37" fontId="30" fillId="0" borderId="33" xfId="9" applyNumberFormat="1" applyFont="1" applyFill="1" applyBorder="1" applyAlignment="1" applyProtection="1">
      <alignment horizontal="center"/>
    </xf>
    <xf numFmtId="168" fontId="30" fillId="0" borderId="0" xfId="9" applyNumberFormat="1" applyFont="1" applyFill="1" applyBorder="1" applyAlignment="1" applyProtection="1">
      <alignment horizontal="center"/>
    </xf>
    <xf numFmtId="168" fontId="30" fillId="0" borderId="62" xfId="9" applyNumberFormat="1" applyFont="1" applyFill="1" applyBorder="1" applyAlignment="1" applyProtection="1">
      <alignment horizontal="center"/>
    </xf>
    <xf numFmtId="166" fontId="30" fillId="0" borderId="67" xfId="9" applyFont="1" applyFill="1" applyBorder="1" applyAlignment="1">
      <alignment horizontal="left"/>
    </xf>
    <xf numFmtId="166" fontId="34" fillId="0" borderId="0" xfId="9" applyFont="1" applyFill="1" applyBorder="1" applyAlignment="1">
      <alignment horizontal="center"/>
    </xf>
    <xf numFmtId="166" fontId="41" fillId="0" borderId="67" xfId="9" applyFont="1" applyFill="1" applyBorder="1"/>
    <xf numFmtId="37" fontId="41" fillId="0" borderId="0" xfId="9" applyNumberFormat="1" applyFont="1" applyFill="1" applyBorder="1" applyAlignment="1" applyProtection="1">
      <alignment horizontal="center"/>
    </xf>
    <xf numFmtId="164" fontId="41" fillId="0" borderId="0" xfId="9" applyNumberFormat="1" applyFont="1" applyFill="1" applyBorder="1" applyAlignment="1" applyProtection="1">
      <alignment horizontal="center"/>
    </xf>
    <xf numFmtId="164" fontId="41" fillId="0" borderId="33" xfId="9" applyNumberFormat="1" applyFont="1" applyFill="1" applyBorder="1" applyAlignment="1" applyProtection="1">
      <alignment horizontal="center"/>
    </xf>
    <xf numFmtId="164" fontId="41" fillId="0" borderId="17" xfId="9" applyNumberFormat="1" applyFont="1" applyFill="1" applyBorder="1" applyAlignment="1" applyProtection="1">
      <alignment horizontal="center"/>
    </xf>
    <xf numFmtId="168" fontId="41" fillId="0" borderId="0" xfId="9" applyNumberFormat="1" applyFont="1" applyFill="1" applyBorder="1" applyAlignment="1" applyProtection="1">
      <alignment horizontal="center"/>
    </xf>
    <xf numFmtId="168" fontId="41" fillId="0" borderId="62" xfId="9" applyNumberFormat="1" applyFont="1" applyFill="1" applyBorder="1" applyAlignment="1" applyProtection="1">
      <alignment horizontal="center"/>
    </xf>
    <xf numFmtId="166" fontId="35" fillId="0" borderId="67" xfId="9" applyFont="1" applyFill="1" applyBorder="1"/>
    <xf numFmtId="37" fontId="35" fillId="0" borderId="0" xfId="9" applyNumberFormat="1" applyFont="1" applyFill="1" applyBorder="1" applyProtection="1"/>
    <xf numFmtId="164" fontId="35" fillId="0" borderId="0" xfId="9" applyNumberFormat="1" applyFont="1" applyFill="1" applyBorder="1" applyAlignment="1" applyProtection="1">
      <alignment horizontal="center"/>
    </xf>
    <xf numFmtId="37" fontId="35" fillId="0" borderId="52" xfId="9" applyNumberFormat="1" applyFont="1" applyFill="1" applyBorder="1" applyProtection="1"/>
    <xf numFmtId="164" fontId="35" fillId="0" borderId="33" xfId="9" applyNumberFormat="1" applyFont="1" applyFill="1" applyBorder="1" applyAlignment="1" applyProtection="1">
      <alignment horizontal="right"/>
    </xf>
    <xf numFmtId="164" fontId="35" fillId="0" borderId="0" xfId="9" applyNumberFormat="1" applyFont="1" applyFill="1" applyBorder="1" applyAlignment="1" applyProtection="1">
      <alignment horizontal="right"/>
    </xf>
    <xf numFmtId="164" fontId="35" fillId="0" borderId="17" xfId="9" applyNumberFormat="1" applyFont="1" applyFill="1" applyBorder="1" applyProtection="1"/>
    <xf numFmtId="164" fontId="35" fillId="0" borderId="0" xfId="9" applyNumberFormat="1" applyFont="1" applyFill="1" applyBorder="1" applyProtection="1"/>
    <xf numFmtId="169" fontId="35" fillId="0" borderId="33" xfId="9" applyNumberFormat="1" applyFont="1" applyFill="1" applyBorder="1" applyAlignment="1" applyProtection="1">
      <alignment horizontal="center"/>
    </xf>
    <xf numFmtId="37" fontId="35" fillId="0" borderId="33" xfId="9" applyNumberFormat="1" applyFont="1" applyFill="1" applyBorder="1" applyProtection="1"/>
    <xf numFmtId="168" fontId="35" fillId="0" borderId="0" xfId="9" applyNumberFormat="1" applyFont="1" applyFill="1" applyBorder="1" applyAlignment="1" applyProtection="1">
      <alignment horizontal="center"/>
    </xf>
    <xf numFmtId="168" fontId="35" fillId="0" borderId="62" xfId="9" applyNumberFormat="1" applyFont="1" applyFill="1" applyBorder="1" applyAlignment="1" applyProtection="1">
      <alignment horizontal="center"/>
    </xf>
    <xf numFmtId="166" fontId="35" fillId="0" borderId="68" xfId="9" applyFont="1" applyFill="1" applyBorder="1"/>
    <xf numFmtId="166" fontId="35" fillId="0" borderId="48" xfId="9" applyFont="1" applyFill="1" applyBorder="1"/>
    <xf numFmtId="37" fontId="35" fillId="0" borderId="48" xfId="9" applyNumberFormat="1" applyFont="1" applyFill="1" applyBorder="1" applyProtection="1"/>
    <xf numFmtId="164" fontId="35" fillId="0" borderId="48" xfId="9" applyNumberFormat="1" applyFont="1" applyFill="1" applyBorder="1" applyProtection="1"/>
    <xf numFmtId="37" fontId="35" fillId="0" borderId="69" xfId="9" applyNumberFormat="1" applyFont="1" applyFill="1" applyBorder="1" applyProtection="1"/>
    <xf numFmtId="164" fontId="35" fillId="0" borderId="49" xfId="9" applyNumberFormat="1" applyFont="1" applyFill="1" applyBorder="1" applyAlignment="1" applyProtection="1">
      <alignment horizontal="right"/>
    </xf>
    <xf numFmtId="166" fontId="35" fillId="0" borderId="51" xfId="9" applyFont="1" applyFill="1" applyBorder="1"/>
    <xf numFmtId="169" fontId="35" fillId="0" borderId="49" xfId="9" applyNumberFormat="1" applyFont="1" applyFill="1" applyBorder="1" applyAlignment="1" applyProtection="1">
      <alignment horizontal="center"/>
    </xf>
    <xf numFmtId="164" fontId="35" fillId="0" borderId="48" xfId="9" applyNumberFormat="1" applyFont="1" applyFill="1" applyBorder="1" applyAlignment="1" applyProtection="1">
      <alignment horizontal="right"/>
    </xf>
    <xf numFmtId="37" fontId="35" fillId="0" borderId="49" xfId="9" applyNumberFormat="1" applyFont="1" applyFill="1" applyBorder="1" applyProtection="1"/>
    <xf numFmtId="37" fontId="35" fillId="0" borderId="48" xfId="9" applyNumberFormat="1" applyFont="1" applyFill="1" applyBorder="1" applyAlignment="1" applyProtection="1">
      <alignment horizontal="center"/>
    </xf>
    <xf numFmtId="168" fontId="35" fillId="0" borderId="70" xfId="9" applyNumberFormat="1" applyFont="1" applyFill="1" applyBorder="1" applyAlignment="1" applyProtection="1">
      <alignment horizontal="center"/>
    </xf>
    <xf numFmtId="0" fontId="30" fillId="0" borderId="0" xfId="6" applyFont="1"/>
    <xf numFmtId="169" fontId="35" fillId="0" borderId="0" xfId="6" applyNumberFormat="1" applyFont="1"/>
    <xf numFmtId="166" fontId="32" fillId="3" borderId="71" xfId="9" applyFont="1" applyFill="1" applyBorder="1" applyAlignment="1">
      <alignment horizontal="center"/>
    </xf>
    <xf numFmtId="166" fontId="32" fillId="3" borderId="28" xfId="9" applyFont="1" applyFill="1" applyBorder="1" applyAlignment="1">
      <alignment horizontal="centerContinuous"/>
    </xf>
    <xf numFmtId="37" fontId="32" fillId="3" borderId="29" xfId="9" applyNumberFormat="1" applyFont="1" applyFill="1" applyBorder="1" applyAlignment="1" applyProtection="1">
      <alignment horizontal="center"/>
    </xf>
    <xf numFmtId="37" fontId="32" fillId="3" borderId="28" xfId="9" applyNumberFormat="1" applyFont="1" applyFill="1" applyBorder="1" applyAlignment="1" applyProtection="1">
      <alignment horizontal="centerContinuous"/>
    </xf>
    <xf numFmtId="37" fontId="32" fillId="3" borderId="28" xfId="9" applyNumberFormat="1" applyFont="1" applyFill="1" applyBorder="1" applyAlignment="1" applyProtection="1">
      <alignment horizontal="center"/>
    </xf>
    <xf numFmtId="166" fontId="32" fillId="3" borderId="72" xfId="9" applyFont="1" applyFill="1" applyBorder="1"/>
    <xf numFmtId="166" fontId="32" fillId="3" borderId="28" xfId="9" applyFont="1" applyFill="1" applyBorder="1"/>
    <xf numFmtId="37" fontId="32" fillId="3" borderId="30" xfId="9" applyNumberFormat="1" applyFont="1" applyFill="1" applyBorder="1" applyAlignment="1" applyProtection="1">
      <alignment horizontal="center"/>
    </xf>
    <xf numFmtId="166" fontId="32" fillId="3" borderId="73" xfId="9" applyFont="1" applyFill="1" applyBorder="1"/>
    <xf numFmtId="169" fontId="32" fillId="3" borderId="29" xfId="9" applyNumberFormat="1" applyFont="1" applyFill="1" applyBorder="1" applyAlignment="1">
      <alignment horizontal="centerContinuous"/>
    </xf>
    <xf numFmtId="166" fontId="32" fillId="3" borderId="72" xfId="9" applyFont="1" applyFill="1" applyBorder="1" applyAlignment="1">
      <alignment horizontal="centerContinuous"/>
    </xf>
    <xf numFmtId="166" fontId="32" fillId="3" borderId="29" xfId="9" applyFont="1" applyFill="1" applyBorder="1"/>
    <xf numFmtId="166" fontId="32" fillId="3" borderId="74" xfId="9" applyFont="1" applyFill="1" applyBorder="1" applyAlignment="1">
      <alignment horizontal="centerContinuous"/>
    </xf>
    <xf numFmtId="0" fontId="34" fillId="0" borderId="0" xfId="6" applyFont="1"/>
    <xf numFmtId="0" fontId="31" fillId="3" borderId="75" xfId="9" applyNumberFormat="1" applyFont="1" applyFill="1" applyBorder="1" applyAlignment="1">
      <alignment horizontal="center"/>
    </xf>
    <xf numFmtId="166" fontId="32" fillId="3" borderId="52" xfId="9" applyFont="1" applyFill="1" applyBorder="1" applyAlignment="1">
      <alignment horizontal="centerContinuous"/>
    </xf>
    <xf numFmtId="166" fontId="32" fillId="3" borderId="76" xfId="9" applyFont="1" applyFill="1" applyBorder="1" applyAlignment="1">
      <alignment horizontal="centerContinuous"/>
    </xf>
    <xf numFmtId="0" fontId="31" fillId="3" borderId="77" xfId="9" applyNumberFormat="1" applyFont="1" applyFill="1" applyBorder="1" applyAlignment="1">
      <alignment horizontal="center"/>
    </xf>
    <xf numFmtId="0" fontId="32" fillId="3" borderId="37" xfId="9" applyNumberFormat="1" applyFont="1" applyFill="1" applyBorder="1" applyAlignment="1">
      <alignment horizontal="center"/>
    </xf>
    <xf numFmtId="0" fontId="32" fillId="3" borderId="40" xfId="9" applyNumberFormat="1" applyFont="1" applyFill="1" applyBorder="1" applyAlignment="1">
      <alignment horizontal="center"/>
    </xf>
    <xf numFmtId="0" fontId="32" fillId="3" borderId="78" xfId="9" applyNumberFormat="1" applyFont="1" applyFill="1" applyBorder="1" applyAlignment="1" applyProtection="1">
      <alignment horizontal="center"/>
    </xf>
    <xf numFmtId="0" fontId="32" fillId="3" borderId="79" xfId="9" applyNumberFormat="1" applyFont="1" applyFill="1" applyBorder="1" applyAlignment="1" applyProtection="1">
      <alignment horizontal="center"/>
    </xf>
    <xf numFmtId="0" fontId="34" fillId="0" borderId="0" xfId="6" applyNumberFormat="1" applyFont="1"/>
    <xf numFmtId="166" fontId="34" fillId="0" borderId="80" xfId="9" applyFont="1" applyFill="1" applyBorder="1"/>
    <xf numFmtId="37" fontId="34" fillId="0" borderId="42" xfId="9" applyNumberFormat="1" applyFont="1" applyFill="1" applyBorder="1" applyProtection="1"/>
    <xf numFmtId="166" fontId="34" fillId="0" borderId="81" xfId="9" applyFont="1" applyFill="1" applyBorder="1"/>
    <xf numFmtId="166" fontId="34" fillId="0" borderId="82" xfId="9" applyFont="1" applyFill="1" applyBorder="1"/>
    <xf numFmtId="37" fontId="34" fillId="0" borderId="0" xfId="9" applyNumberFormat="1" applyFont="1" applyFill="1" applyBorder="1" applyProtection="1"/>
    <xf numFmtId="166" fontId="34" fillId="0" borderId="0" xfId="9" applyFont="1" applyFill="1" applyBorder="1" applyAlignment="1">
      <alignment horizontal="right"/>
    </xf>
    <xf numFmtId="166" fontId="34" fillId="0" borderId="76" xfId="9" applyFont="1" applyFill="1" applyBorder="1"/>
    <xf numFmtId="166" fontId="36" fillId="0" borderId="82" xfId="9" applyFont="1" applyFill="1" applyBorder="1" applyAlignment="1"/>
    <xf numFmtId="168" fontId="36" fillId="0" borderId="76" xfId="9" applyNumberFormat="1" applyFont="1" applyFill="1" applyBorder="1" applyAlignment="1" applyProtection="1">
      <alignment horizontal="center"/>
    </xf>
    <xf numFmtId="0" fontId="36" fillId="0" borderId="0" xfId="6" applyFont="1"/>
    <xf numFmtId="166" fontId="36" fillId="0" borderId="82" xfId="9" applyFont="1" applyFill="1" applyBorder="1" applyAlignment="1">
      <alignment horizontal="center"/>
    </xf>
    <xf numFmtId="164" fontId="38" fillId="0" borderId="52" xfId="9" applyNumberFormat="1" applyFont="1" applyFill="1" applyBorder="1" applyAlignment="1" applyProtection="1">
      <alignment horizontal="center"/>
    </xf>
    <xf numFmtId="166" fontId="38" fillId="0" borderId="76" xfId="9" applyFont="1" applyFill="1" applyBorder="1" applyAlignment="1">
      <alignment horizontal="center"/>
    </xf>
    <xf numFmtId="0" fontId="38" fillId="0" borderId="0" xfId="6" applyFont="1"/>
    <xf numFmtId="166" fontId="36" fillId="0" borderId="82" xfId="9" applyFont="1" applyFill="1" applyBorder="1" applyAlignment="1">
      <alignment horizontal="left"/>
    </xf>
    <xf numFmtId="166" fontId="38" fillId="0" borderId="82" xfId="9" applyFont="1" applyFill="1" applyBorder="1"/>
    <xf numFmtId="166" fontId="40" fillId="0" borderId="82" xfId="9" applyFont="1" applyFill="1" applyBorder="1" applyAlignment="1">
      <alignment horizontal="left"/>
    </xf>
    <xf numFmtId="168" fontId="40" fillId="0" borderId="76" xfId="9" applyNumberFormat="1" applyFont="1" applyFill="1" applyBorder="1" applyAlignment="1" applyProtection="1">
      <alignment horizontal="center"/>
    </xf>
    <xf numFmtId="166" fontId="40" fillId="0" borderId="82" xfId="9" applyFont="1" applyFill="1" applyBorder="1" applyAlignment="1">
      <alignment horizontal="right"/>
    </xf>
    <xf numFmtId="166" fontId="40" fillId="0" borderId="76" xfId="9" applyFont="1" applyFill="1" applyBorder="1" applyAlignment="1">
      <alignment horizontal="center"/>
    </xf>
    <xf numFmtId="166" fontId="38" fillId="0" borderId="82" xfId="9" applyFont="1" applyFill="1" applyBorder="1" applyAlignment="1">
      <alignment horizontal="right"/>
    </xf>
    <xf numFmtId="166" fontId="34" fillId="0" borderId="82" xfId="9" applyFont="1" applyFill="1" applyBorder="1" applyAlignment="1">
      <alignment horizontal="right"/>
    </xf>
    <xf numFmtId="168" fontId="34" fillId="0" borderId="76" xfId="9" applyNumberFormat="1" applyFont="1" applyFill="1" applyBorder="1" applyAlignment="1" applyProtection="1">
      <alignment horizontal="center"/>
    </xf>
    <xf numFmtId="166" fontId="34" fillId="6" borderId="82" xfId="9" applyFont="1" applyFill="1" applyBorder="1"/>
    <xf numFmtId="166" fontId="34" fillId="6" borderId="0" xfId="9" applyFont="1" applyFill="1" applyBorder="1" applyAlignment="1">
      <alignment horizontal="center"/>
    </xf>
    <xf numFmtId="166" fontId="34" fillId="6" borderId="33" xfId="9" applyFont="1" applyFill="1" applyBorder="1" applyAlignment="1">
      <alignment horizontal="center"/>
    </xf>
    <xf numFmtId="37" fontId="34" fillId="6" borderId="0" xfId="9" applyNumberFormat="1" applyFont="1" applyFill="1" applyBorder="1" applyAlignment="1" applyProtection="1">
      <alignment horizontal="center"/>
    </xf>
    <xf numFmtId="37" fontId="34" fillId="6" borderId="52" xfId="9" applyNumberFormat="1" applyFont="1" applyFill="1" applyBorder="1" applyAlignment="1" applyProtection="1">
      <alignment horizontal="center"/>
    </xf>
    <xf numFmtId="166" fontId="34" fillId="6" borderId="17" xfId="9" applyFont="1" applyFill="1" applyBorder="1" applyAlignment="1">
      <alignment horizontal="center"/>
    </xf>
    <xf numFmtId="166" fontId="34" fillId="6" borderId="76" xfId="9" applyFont="1" applyFill="1" applyBorder="1" applyAlignment="1">
      <alignment horizontal="center"/>
    </xf>
    <xf numFmtId="166" fontId="30" fillId="0" borderId="82" xfId="9" applyFont="1" applyFill="1" applyBorder="1" applyAlignment="1">
      <alignment horizontal="center" wrapText="1"/>
    </xf>
    <xf numFmtId="168" fontId="30" fillId="0" borderId="76" xfId="9" applyNumberFormat="1" applyFont="1" applyFill="1" applyBorder="1" applyAlignment="1" applyProtection="1">
      <alignment horizontal="center"/>
    </xf>
    <xf numFmtId="166" fontId="30" fillId="0" borderId="82" xfId="9" applyFont="1" applyFill="1" applyBorder="1" applyAlignment="1">
      <alignment horizontal="left"/>
    </xf>
    <xf numFmtId="166" fontId="41" fillId="0" borderId="82" xfId="9" applyFont="1" applyFill="1" applyBorder="1"/>
    <xf numFmtId="168" fontId="41" fillId="0" borderId="76" xfId="9" applyNumberFormat="1" applyFont="1" applyFill="1" applyBorder="1" applyAlignment="1" applyProtection="1">
      <alignment horizontal="center"/>
    </xf>
    <xf numFmtId="164" fontId="34" fillId="0" borderId="0" xfId="9" applyNumberFormat="1" applyFont="1" applyFill="1" applyBorder="1" applyAlignment="1" applyProtection="1">
      <alignment horizontal="right"/>
    </xf>
    <xf numFmtId="164" fontId="34" fillId="0" borderId="17" xfId="9" applyNumberFormat="1" applyFont="1" applyFill="1" applyBorder="1" applyProtection="1"/>
    <xf numFmtId="164" fontId="34" fillId="0" borderId="0" xfId="9" applyNumberFormat="1" applyFont="1" applyFill="1" applyBorder="1" applyProtection="1"/>
    <xf numFmtId="164" fontId="34" fillId="0" borderId="33" xfId="9" applyNumberFormat="1" applyFont="1" applyFill="1" applyBorder="1" applyAlignment="1" applyProtection="1">
      <alignment horizontal="right"/>
    </xf>
    <xf numFmtId="37" fontId="34" fillId="0" borderId="33" xfId="9" applyNumberFormat="1" applyFont="1" applyFill="1" applyBorder="1" applyProtection="1"/>
    <xf numFmtId="166" fontId="34" fillId="0" borderId="83" xfId="9" applyFont="1" applyFill="1" applyBorder="1"/>
    <xf numFmtId="166" fontId="34" fillId="0" borderId="36" xfId="9" applyFont="1" applyFill="1" applyBorder="1"/>
    <xf numFmtId="37" fontId="34" fillId="0" borderId="36" xfId="9" applyNumberFormat="1" applyFont="1" applyFill="1" applyBorder="1" applyProtection="1"/>
    <xf numFmtId="164" fontId="34" fillId="0" borderId="37" xfId="9" applyNumberFormat="1" applyFont="1" applyFill="1" applyBorder="1" applyProtection="1"/>
    <xf numFmtId="164" fontId="34" fillId="0" borderId="36" xfId="9" applyNumberFormat="1" applyFont="1" applyFill="1" applyBorder="1" applyAlignment="1" applyProtection="1">
      <alignment horizontal="right"/>
    </xf>
    <xf numFmtId="164" fontId="34" fillId="0" borderId="39" xfId="9" applyNumberFormat="1" applyFont="1" applyFill="1" applyBorder="1" applyProtection="1"/>
    <xf numFmtId="164" fontId="34" fillId="0" borderId="36" xfId="9" applyNumberFormat="1" applyFont="1" applyFill="1" applyBorder="1" applyProtection="1"/>
    <xf numFmtId="166" fontId="34" fillId="0" borderId="38" xfId="9" applyFont="1" applyFill="1" applyBorder="1"/>
    <xf numFmtId="169" fontId="34" fillId="0" borderId="37" xfId="9" applyNumberFormat="1" applyFont="1" applyFill="1" applyBorder="1" applyAlignment="1" applyProtection="1">
      <alignment horizontal="center"/>
    </xf>
    <xf numFmtId="37" fontId="34" fillId="0" borderId="39" xfId="9" applyNumberFormat="1" applyFont="1" applyFill="1" applyBorder="1" applyProtection="1"/>
    <xf numFmtId="164" fontId="34" fillId="0" borderId="37" xfId="9" applyNumberFormat="1" applyFont="1" applyFill="1" applyBorder="1" applyAlignment="1" applyProtection="1">
      <alignment horizontal="right"/>
    </xf>
    <xf numFmtId="37" fontId="34" fillId="0" borderId="37" xfId="9" applyNumberFormat="1" applyFont="1" applyFill="1" applyBorder="1" applyProtection="1"/>
    <xf numFmtId="37" fontId="34" fillId="0" borderId="36" xfId="9" applyNumberFormat="1" applyFont="1" applyFill="1" applyBorder="1" applyAlignment="1" applyProtection="1">
      <alignment horizontal="center"/>
    </xf>
    <xf numFmtId="168" fontId="34" fillId="0" borderId="79" xfId="9" applyNumberFormat="1" applyFont="1" applyFill="1" applyBorder="1" applyAlignment="1" applyProtection="1">
      <alignment horizontal="center"/>
    </xf>
    <xf numFmtId="169" fontId="34" fillId="0" borderId="0" xfId="6" applyNumberFormat="1" applyFont="1"/>
    <xf numFmtId="0" fontId="44" fillId="0" borderId="0" xfId="0" applyFont="1"/>
    <xf numFmtId="0" fontId="45" fillId="0" borderId="0" xfId="0" applyFont="1" applyAlignment="1">
      <alignment horizontal="center"/>
    </xf>
    <xf numFmtId="0" fontId="46" fillId="3" borderId="58" xfId="0" applyFont="1" applyFill="1" applyBorder="1"/>
    <xf numFmtId="0" fontId="46" fillId="3" borderId="57" xfId="0" applyFont="1" applyFill="1" applyBorder="1" applyAlignment="1">
      <alignment wrapText="1"/>
    </xf>
    <xf numFmtId="0" fontId="46" fillId="3" borderId="84" xfId="0" applyFont="1" applyFill="1" applyBorder="1" applyAlignment="1">
      <alignment horizontal="center"/>
    </xf>
    <xf numFmtId="0" fontId="46" fillId="3" borderId="85" xfId="0" applyFont="1" applyFill="1" applyBorder="1" applyAlignment="1">
      <alignment horizontal="center"/>
    </xf>
    <xf numFmtId="0" fontId="46" fillId="3" borderId="86" xfId="0" applyFont="1" applyFill="1" applyBorder="1"/>
    <xf numFmtId="49" fontId="46" fillId="3" borderId="87" xfId="0" applyNumberFormat="1" applyFont="1" applyFill="1" applyBorder="1" applyAlignment="1">
      <alignment horizontal="center" vertical="center"/>
    </xf>
    <xf numFmtId="49" fontId="46" fillId="3" borderId="11" xfId="0" applyNumberFormat="1" applyFont="1" applyFill="1" applyBorder="1" applyAlignment="1">
      <alignment wrapText="1"/>
    </xf>
    <xf numFmtId="49" fontId="46" fillId="3" borderId="13" xfId="0" applyNumberFormat="1" applyFont="1" applyFill="1" applyBorder="1" applyAlignment="1">
      <alignment horizontal="center" vertical="center"/>
    </xf>
    <xf numFmtId="49" fontId="46" fillId="3" borderId="88" xfId="0" applyNumberFormat="1" applyFont="1" applyFill="1" applyBorder="1" applyAlignment="1">
      <alignment horizontal="center" vertical="center"/>
    </xf>
    <xf numFmtId="49" fontId="46" fillId="3" borderId="89" xfId="0" applyNumberFormat="1" applyFont="1" applyFill="1" applyBorder="1" applyAlignment="1">
      <alignment horizontal="center" vertical="center"/>
    </xf>
    <xf numFmtId="1" fontId="46" fillId="3" borderId="87" xfId="0" applyNumberFormat="1" applyFont="1" applyFill="1" applyBorder="1" applyAlignment="1">
      <alignment horizontal="center" vertical="center"/>
    </xf>
    <xf numFmtId="49" fontId="46" fillId="3" borderId="90" xfId="0" applyNumberFormat="1" applyFont="1" applyFill="1" applyBorder="1" applyAlignment="1">
      <alignment horizontal="center" vertical="center"/>
    </xf>
    <xf numFmtId="49" fontId="46" fillId="3" borderId="11" xfId="0" applyNumberFormat="1" applyFont="1" applyFill="1" applyBorder="1" applyAlignment="1">
      <alignment horizontal="center" vertical="center"/>
    </xf>
    <xf numFmtId="0" fontId="47" fillId="0" borderId="34" xfId="0" applyFont="1" applyBorder="1"/>
    <xf numFmtId="3" fontId="47" fillId="0" borderId="0" xfId="0" applyNumberFormat="1" applyFont="1" applyBorder="1" applyAlignment="1">
      <alignment horizontal="center"/>
    </xf>
    <xf numFmtId="164" fontId="47" fillId="0" borderId="91" xfId="0" applyNumberFormat="1" applyFont="1" applyBorder="1" applyAlignment="1">
      <alignment horizontal="center"/>
    </xf>
    <xf numFmtId="164" fontId="47" fillId="7" borderId="89" xfId="0" applyNumberFormat="1" applyFont="1" applyFill="1" applyBorder="1"/>
    <xf numFmtId="164" fontId="47" fillId="0" borderId="0" xfId="0" applyNumberFormat="1" applyFont="1" applyBorder="1" applyAlignment="1">
      <alignment horizontal="center"/>
    </xf>
    <xf numFmtId="165" fontId="47" fillId="0" borderId="91" xfId="0" applyNumberFormat="1" applyFont="1" applyBorder="1" applyAlignment="1">
      <alignment horizontal="center"/>
    </xf>
    <xf numFmtId="165" fontId="47" fillId="0" borderId="52" xfId="0" applyNumberFormat="1" applyFont="1" applyBorder="1" applyAlignment="1">
      <alignment horizontal="center"/>
    </xf>
    <xf numFmtId="165" fontId="47" fillId="0" borderId="34" xfId="0" applyNumberFormat="1" applyFont="1" applyBorder="1" applyAlignment="1">
      <alignment horizontal="center"/>
    </xf>
    <xf numFmtId="0" fontId="47" fillId="8" borderId="92" xfId="0" applyFont="1" applyFill="1" applyBorder="1"/>
    <xf numFmtId="0" fontId="47" fillId="8" borderId="93" xfId="0" applyFont="1" applyFill="1" applyBorder="1"/>
    <xf numFmtId="3" fontId="47" fillId="8" borderId="94" xfId="0" applyNumberFormat="1" applyFont="1" applyFill="1" applyBorder="1" applyAlignment="1">
      <alignment horizontal="center"/>
    </xf>
    <xf numFmtId="164" fontId="47" fillId="8" borderId="95" xfId="0" applyNumberFormat="1" applyFont="1" applyFill="1" applyBorder="1" applyAlignment="1">
      <alignment horizontal="center"/>
    </xf>
    <xf numFmtId="164" fontId="47" fillId="8" borderId="94" xfId="0" applyNumberFormat="1" applyFont="1" applyFill="1" applyBorder="1" applyAlignment="1">
      <alignment horizontal="center"/>
    </xf>
    <xf numFmtId="165" fontId="47" fillId="8" borderId="95" xfId="0" applyNumberFormat="1" applyFont="1" applyFill="1" applyBorder="1" applyAlignment="1">
      <alignment horizontal="center"/>
    </xf>
    <xf numFmtId="165" fontId="47" fillId="8" borderId="96" xfId="0" applyNumberFormat="1" applyFont="1" applyFill="1" applyBorder="1" applyAlignment="1">
      <alignment horizontal="center"/>
    </xf>
    <xf numFmtId="165" fontId="47" fillId="8" borderId="93" xfId="0" applyNumberFormat="1" applyFont="1" applyFill="1" applyBorder="1" applyAlignment="1">
      <alignment horizontal="center"/>
    </xf>
    <xf numFmtId="164" fontId="47" fillId="7" borderId="12" xfId="0" applyNumberFormat="1" applyFont="1" applyFill="1" applyBorder="1"/>
    <xf numFmtId="0" fontId="47" fillId="0" borderId="61" xfId="0" applyFont="1" applyFill="1" applyBorder="1"/>
    <xf numFmtId="0" fontId="47" fillId="0" borderId="34" xfId="0" applyFont="1" applyFill="1" applyBorder="1"/>
    <xf numFmtId="3" fontId="47" fillId="0" borderId="0" xfId="0" applyNumberFormat="1" applyFont="1" applyFill="1" applyBorder="1" applyAlignment="1">
      <alignment horizontal="center"/>
    </xf>
    <xf numFmtId="164" fontId="47" fillId="0" borderId="94" xfId="0" applyNumberFormat="1" applyFont="1" applyFill="1" applyBorder="1" applyAlignment="1">
      <alignment horizontal="center"/>
    </xf>
    <xf numFmtId="164" fontId="47" fillId="0" borderId="94" xfId="0" applyNumberFormat="1" applyFont="1" applyFill="1" applyBorder="1"/>
    <xf numFmtId="164" fontId="47" fillId="0" borderId="0" xfId="0" applyNumberFormat="1" applyFont="1" applyFill="1" applyBorder="1" applyAlignment="1">
      <alignment horizontal="center"/>
    </xf>
    <xf numFmtId="165" fontId="47" fillId="0" borderId="94" xfId="0" applyNumberFormat="1" applyFont="1" applyFill="1" applyBorder="1" applyAlignment="1">
      <alignment horizontal="center"/>
    </xf>
    <xf numFmtId="165" fontId="47" fillId="0" borderId="0" xfId="0" applyNumberFormat="1" applyFont="1" applyFill="1" applyBorder="1" applyAlignment="1">
      <alignment horizontal="center"/>
    </xf>
    <xf numFmtId="165" fontId="47" fillId="0" borderId="34" xfId="0" applyNumberFormat="1" applyFont="1" applyFill="1" applyBorder="1" applyAlignment="1">
      <alignment horizontal="center"/>
    </xf>
    <xf numFmtId="3" fontId="28" fillId="9" borderId="94" xfId="0" applyNumberFormat="1" applyFont="1" applyFill="1" applyBorder="1" applyAlignment="1">
      <alignment horizontal="center"/>
    </xf>
    <xf numFmtId="164" fontId="28" fillId="9" borderId="95" xfId="0" applyNumberFormat="1" applyFont="1" applyFill="1" applyBorder="1" applyAlignment="1">
      <alignment horizontal="center"/>
    </xf>
    <xf numFmtId="164" fontId="28" fillId="7" borderId="12" xfId="0" applyNumberFormat="1" applyFont="1" applyFill="1" applyBorder="1"/>
    <xf numFmtId="164" fontId="28" fillId="9" borderId="94" xfId="0" applyNumberFormat="1" applyFont="1" applyFill="1" applyBorder="1" applyAlignment="1">
      <alignment horizontal="center"/>
    </xf>
    <xf numFmtId="165" fontId="28" fillId="9" borderId="95" xfId="0" applyNumberFormat="1" applyFont="1" applyFill="1" applyBorder="1" applyAlignment="1">
      <alignment horizontal="center"/>
    </xf>
    <xf numFmtId="165" fontId="28" fillId="9" borderId="96" xfId="0" applyNumberFormat="1" applyFont="1" applyFill="1" applyBorder="1" applyAlignment="1">
      <alignment horizontal="center"/>
    </xf>
    <xf numFmtId="165" fontId="28" fillId="9" borderId="93" xfId="0" applyNumberFormat="1" applyFont="1" applyFill="1" applyBorder="1" applyAlignment="1">
      <alignment horizontal="center"/>
    </xf>
    <xf numFmtId="0" fontId="47" fillId="0" borderId="0" xfId="0" applyFont="1" applyBorder="1"/>
    <xf numFmtId="165" fontId="47" fillId="0" borderId="0" xfId="0" applyNumberFormat="1" applyFont="1" applyBorder="1" applyAlignment="1">
      <alignment horizontal="center"/>
    </xf>
    <xf numFmtId="0" fontId="0" fillId="0" borderId="0" xfId="0" applyBorder="1"/>
    <xf numFmtId="3" fontId="28" fillId="10" borderId="94" xfId="0" applyNumberFormat="1" applyFont="1" applyFill="1" applyBorder="1" applyAlignment="1">
      <alignment horizontal="center"/>
    </xf>
    <xf numFmtId="164" fontId="28" fillId="10" borderId="95" xfId="0" applyNumberFormat="1" applyFont="1" applyFill="1" applyBorder="1" applyAlignment="1">
      <alignment horizontal="center"/>
    </xf>
    <xf numFmtId="164" fontId="28" fillId="7" borderId="97" xfId="0" applyNumberFormat="1" applyFont="1" applyFill="1" applyBorder="1"/>
    <xf numFmtId="164" fontId="28" fillId="10" borderId="94" xfId="0" applyNumberFormat="1" applyFont="1" applyFill="1" applyBorder="1" applyAlignment="1">
      <alignment horizontal="center"/>
    </xf>
    <xf numFmtId="165" fontId="28" fillId="10" borderId="95" xfId="0" applyNumberFormat="1" applyFont="1" applyFill="1" applyBorder="1" applyAlignment="1">
      <alignment horizontal="center"/>
    </xf>
    <xf numFmtId="165" fontId="28" fillId="10" borderId="96" xfId="0" applyNumberFormat="1" applyFont="1" applyFill="1" applyBorder="1" applyAlignment="1">
      <alignment horizontal="center"/>
    </xf>
    <xf numFmtId="165" fontId="28" fillId="10" borderId="93" xfId="0" applyNumberFormat="1" applyFont="1" applyFill="1" applyBorder="1" applyAlignment="1">
      <alignment horizontal="center"/>
    </xf>
    <xf numFmtId="0" fontId="48" fillId="0" borderId="0" xfId="0" applyFont="1" applyAlignment="1">
      <alignment horizontal="center"/>
    </xf>
    <xf numFmtId="164" fontId="47" fillId="11" borderId="89" xfId="0" applyNumberFormat="1" applyFont="1" applyFill="1" applyBorder="1" applyAlignment="1">
      <alignment horizontal="center"/>
    </xf>
    <xf numFmtId="170" fontId="47" fillId="0" borderId="0" xfId="0" applyNumberFormat="1" applyFont="1" applyBorder="1" applyAlignment="1">
      <alignment horizontal="center"/>
    </xf>
    <xf numFmtId="170" fontId="47" fillId="0" borderId="34" xfId="0" applyNumberFormat="1" applyFont="1" applyBorder="1" applyAlignment="1">
      <alignment horizontal="center"/>
    </xf>
    <xf numFmtId="3" fontId="47" fillId="0" borderId="100" xfId="0" applyNumberFormat="1" applyFont="1" applyBorder="1" applyAlignment="1">
      <alignment horizontal="center"/>
    </xf>
    <xf numFmtId="164" fontId="47" fillId="0" borderId="101" xfId="0" applyNumberFormat="1" applyFont="1" applyBorder="1" applyAlignment="1">
      <alignment horizontal="center"/>
    </xf>
    <xf numFmtId="164" fontId="47" fillId="0" borderId="98" xfId="0" applyNumberFormat="1" applyFont="1" applyBorder="1" applyAlignment="1">
      <alignment horizontal="center"/>
    </xf>
    <xf numFmtId="164" fontId="47" fillId="0" borderId="100" xfId="0" applyNumberFormat="1" applyFont="1" applyBorder="1" applyAlignment="1">
      <alignment horizontal="center"/>
    </xf>
    <xf numFmtId="165" fontId="47" fillId="0" borderId="101" xfId="0" applyNumberFormat="1" applyFont="1" applyBorder="1" applyAlignment="1">
      <alignment horizontal="center"/>
    </xf>
    <xf numFmtId="170" fontId="47" fillId="0" borderId="100" xfId="0" applyNumberFormat="1" applyFont="1" applyBorder="1" applyAlignment="1">
      <alignment horizontal="center"/>
    </xf>
    <xf numFmtId="170" fontId="47" fillId="0" borderId="99" xfId="0" applyNumberFormat="1" applyFont="1" applyBorder="1" applyAlignment="1">
      <alignment horizontal="center"/>
    </xf>
    <xf numFmtId="3" fontId="47" fillId="0" borderId="87" xfId="0" applyNumberFormat="1" applyFont="1" applyBorder="1" applyAlignment="1">
      <alignment horizontal="center"/>
    </xf>
    <xf numFmtId="3" fontId="47" fillId="0" borderId="102" xfId="0" applyNumberFormat="1" applyFont="1" applyBorder="1" applyAlignment="1">
      <alignment horizontal="center"/>
    </xf>
    <xf numFmtId="164" fontId="47" fillId="0" borderId="103" xfId="0" applyNumberFormat="1" applyFont="1" applyBorder="1" applyAlignment="1">
      <alignment horizontal="center"/>
    </xf>
    <xf numFmtId="3" fontId="47" fillId="0" borderId="13" xfId="0" applyNumberFormat="1" applyFont="1" applyBorder="1" applyAlignment="1">
      <alignment horizontal="center"/>
    </xf>
    <xf numFmtId="164" fontId="47" fillId="0" borderId="88" xfId="0" applyNumberFormat="1" applyFont="1" applyBorder="1" applyAlignment="1">
      <alignment horizontal="center"/>
    </xf>
    <xf numFmtId="164" fontId="47" fillId="11" borderId="12" xfId="0" applyNumberFormat="1" applyFont="1" applyFill="1" applyBorder="1" applyAlignment="1">
      <alignment horizontal="center"/>
    </xf>
    <xf numFmtId="164" fontId="47" fillId="0" borderId="87" xfId="0" applyNumberFormat="1" applyFont="1" applyBorder="1" applyAlignment="1">
      <alignment horizontal="center"/>
    </xf>
    <xf numFmtId="164" fontId="47" fillId="0" borderId="102" xfId="0" applyNumberFormat="1" applyFont="1" applyBorder="1" applyAlignment="1">
      <alignment horizontal="center"/>
    </xf>
    <xf numFmtId="165" fontId="47" fillId="0" borderId="103" xfId="0" applyNumberFormat="1" applyFont="1" applyBorder="1" applyAlignment="1">
      <alignment horizontal="center"/>
    </xf>
    <xf numFmtId="170" fontId="47" fillId="0" borderId="13" xfId="0" applyNumberFormat="1" applyFont="1" applyBorder="1" applyAlignment="1">
      <alignment horizontal="center"/>
    </xf>
    <xf numFmtId="170" fontId="47" fillId="0" borderId="11" xfId="0" applyNumberFormat="1" applyFont="1" applyBorder="1" applyAlignment="1">
      <alignment horizontal="center"/>
    </xf>
    <xf numFmtId="164" fontId="47" fillId="0" borderId="91" xfId="0" applyNumberFormat="1" applyFont="1" applyFill="1" applyBorder="1" applyAlignment="1">
      <alignment horizontal="center"/>
    </xf>
    <xf numFmtId="164" fontId="47" fillId="0" borderId="104" xfId="0" applyNumberFormat="1" applyFont="1" applyFill="1" applyBorder="1" applyAlignment="1">
      <alignment horizontal="center"/>
    </xf>
    <xf numFmtId="165" fontId="47" fillId="0" borderId="91" xfId="0" applyNumberFormat="1" applyFont="1" applyFill="1" applyBorder="1" applyAlignment="1">
      <alignment horizontal="center"/>
    </xf>
    <xf numFmtId="170" fontId="47" fillId="0" borderId="0" xfId="0" applyNumberFormat="1" applyFont="1" applyFill="1" applyBorder="1" applyAlignment="1">
      <alignment horizontal="center"/>
    </xf>
    <xf numFmtId="164" fontId="28" fillId="7" borderId="97" xfId="0" applyNumberFormat="1" applyFont="1" applyFill="1" applyBorder="1" applyAlignment="1">
      <alignment horizontal="center"/>
    </xf>
    <xf numFmtId="170" fontId="28" fillId="9" borderId="94" xfId="0" applyNumberFormat="1" applyFont="1" applyFill="1" applyBorder="1" applyAlignment="1">
      <alignment horizontal="center"/>
    </xf>
    <xf numFmtId="170" fontId="28" fillId="9" borderId="93" xfId="0" applyNumberFormat="1" applyFont="1" applyFill="1" applyBorder="1" applyAlignment="1">
      <alignment horizontal="center"/>
    </xf>
    <xf numFmtId="0" fontId="47" fillId="0" borderId="0" xfId="0" applyFont="1"/>
    <xf numFmtId="0" fontId="47" fillId="0" borderId="0" xfId="0" applyFont="1" applyAlignment="1">
      <alignment horizontal="center"/>
    </xf>
    <xf numFmtId="164" fontId="47" fillId="0" borderId="0" xfId="0" applyNumberFormat="1" applyFont="1"/>
    <xf numFmtId="3" fontId="0" fillId="0" borderId="0" xfId="0" applyNumberFormat="1"/>
    <xf numFmtId="3" fontId="47" fillId="0" borderId="105" xfId="0" applyNumberFormat="1" applyFont="1" applyFill="1" applyBorder="1" applyAlignment="1">
      <alignment horizontal="center"/>
    </xf>
    <xf numFmtId="164" fontId="47" fillId="0" borderId="105" xfId="0" applyNumberFormat="1" applyFont="1" applyFill="1" applyBorder="1" applyAlignment="1">
      <alignment horizontal="center"/>
    </xf>
    <xf numFmtId="170" fontId="47" fillId="0" borderId="34" xfId="0" applyNumberFormat="1" applyFont="1" applyFill="1" applyBorder="1" applyAlignment="1">
      <alignment horizontal="center"/>
    </xf>
    <xf numFmtId="0" fontId="0" fillId="0" borderId="0" xfId="0" applyFill="1" applyBorder="1"/>
    <xf numFmtId="3" fontId="47" fillId="0" borderId="100" xfId="0" applyNumberFormat="1" applyFont="1" applyFill="1" applyBorder="1" applyAlignment="1">
      <alignment horizontal="center"/>
    </xf>
    <xf numFmtId="3" fontId="47" fillId="0" borderId="106" xfId="0" applyNumberFormat="1" applyFont="1" applyFill="1" applyBorder="1" applyAlignment="1">
      <alignment horizontal="center"/>
    </xf>
    <xf numFmtId="164" fontId="47" fillId="0" borderId="101" xfId="0" applyNumberFormat="1" applyFont="1" applyFill="1" applyBorder="1" applyAlignment="1">
      <alignment horizontal="center"/>
    </xf>
    <xf numFmtId="164" fontId="47" fillId="0" borderId="98" xfId="0" applyNumberFormat="1" applyFont="1" applyFill="1" applyBorder="1" applyAlignment="1">
      <alignment horizontal="center"/>
    </xf>
    <xf numFmtId="164" fontId="47" fillId="0" borderId="106" xfId="0" applyNumberFormat="1" applyFont="1" applyFill="1" applyBorder="1" applyAlignment="1">
      <alignment horizontal="center"/>
    </xf>
    <xf numFmtId="165" fontId="47" fillId="0" borderId="101" xfId="0" applyNumberFormat="1" applyFont="1" applyFill="1" applyBorder="1" applyAlignment="1">
      <alignment horizontal="center"/>
    </xf>
    <xf numFmtId="170" fontId="47" fillId="0" borderId="100" xfId="0" applyNumberFormat="1" applyFont="1" applyFill="1" applyBorder="1" applyAlignment="1">
      <alignment horizontal="center"/>
    </xf>
    <xf numFmtId="170" fontId="47" fillId="0" borderId="99" xfId="0" applyNumberFormat="1" applyFont="1" applyFill="1" applyBorder="1" applyAlignment="1">
      <alignment horizontal="center"/>
    </xf>
    <xf numFmtId="3" fontId="47" fillId="0" borderId="13" xfId="0" applyNumberFormat="1" applyFont="1" applyFill="1" applyBorder="1" applyAlignment="1">
      <alignment horizontal="center"/>
    </xf>
    <xf numFmtId="3" fontId="47" fillId="0" borderId="102" xfId="0" applyNumberFormat="1" applyFont="1" applyFill="1" applyBorder="1" applyAlignment="1">
      <alignment horizontal="center"/>
    </xf>
    <xf numFmtId="164" fontId="47" fillId="0" borderId="88" xfId="0" applyNumberFormat="1" applyFont="1" applyFill="1" applyBorder="1" applyAlignment="1">
      <alignment horizontal="center"/>
    </xf>
    <xf numFmtId="164" fontId="47" fillId="0" borderId="13" xfId="0" applyNumberFormat="1" applyFont="1" applyFill="1" applyBorder="1" applyAlignment="1">
      <alignment horizontal="center"/>
    </xf>
    <xf numFmtId="164" fontId="47" fillId="0" borderId="102" xfId="0" applyNumberFormat="1" applyFont="1" applyFill="1" applyBorder="1" applyAlignment="1">
      <alignment horizontal="center"/>
    </xf>
    <xf numFmtId="165" fontId="47" fillId="0" borderId="88" xfId="0" applyNumberFormat="1" applyFont="1" applyFill="1" applyBorder="1" applyAlignment="1">
      <alignment horizontal="center"/>
    </xf>
    <xf numFmtId="170" fontId="47" fillId="0" borderId="13" xfId="0" applyNumberFormat="1" applyFont="1" applyFill="1" applyBorder="1" applyAlignment="1">
      <alignment horizontal="center"/>
    </xf>
    <xf numFmtId="170" fontId="47" fillId="0" borderId="11" xfId="0" applyNumberFormat="1" applyFont="1" applyFill="1" applyBorder="1" applyAlignment="1">
      <alignment horizontal="center"/>
    </xf>
    <xf numFmtId="0" fontId="11" fillId="0" borderId="0" xfId="0" applyFont="1"/>
    <xf numFmtId="0" fontId="4" fillId="0" borderId="0" xfId="6"/>
    <xf numFmtId="0" fontId="44" fillId="0" borderId="0" xfId="6" applyFont="1"/>
    <xf numFmtId="0" fontId="50" fillId="0" borderId="0" xfId="6" applyFont="1"/>
    <xf numFmtId="165" fontId="50" fillId="0" borderId="0" xfId="6" applyNumberFormat="1" applyFont="1"/>
    <xf numFmtId="0" fontId="50" fillId="0" borderId="0" xfId="6" applyFont="1" applyAlignment="1">
      <alignment horizontal="center"/>
    </xf>
    <xf numFmtId="0" fontId="46" fillId="3" borderId="58" xfId="6" applyFont="1" applyFill="1" applyBorder="1"/>
    <xf numFmtId="0" fontId="46" fillId="3" borderId="57" xfId="6" applyFont="1" applyFill="1" applyBorder="1" applyAlignment="1">
      <alignment wrapText="1"/>
    </xf>
    <xf numFmtId="0" fontId="46" fillId="3" borderId="84" xfId="6" applyFont="1" applyFill="1" applyBorder="1" applyAlignment="1">
      <alignment horizontal="center"/>
    </xf>
    <xf numFmtId="0" fontId="46" fillId="3" borderId="85" xfId="6" applyFont="1" applyFill="1" applyBorder="1" applyAlignment="1">
      <alignment horizontal="center"/>
    </xf>
    <xf numFmtId="0" fontId="46" fillId="3" borderId="86" xfId="6" applyFont="1" applyFill="1" applyBorder="1"/>
    <xf numFmtId="49" fontId="46" fillId="3" borderId="87" xfId="6" applyNumberFormat="1" applyFont="1" applyFill="1" applyBorder="1" applyAlignment="1">
      <alignment horizontal="center" vertical="center"/>
    </xf>
    <xf numFmtId="49" fontId="46" fillId="3" borderId="11" xfId="6" applyNumberFormat="1" applyFont="1" applyFill="1" applyBorder="1" applyAlignment="1">
      <alignment wrapText="1"/>
    </xf>
    <xf numFmtId="49" fontId="46" fillId="3" borderId="13" xfId="6" applyNumberFormat="1" applyFont="1" applyFill="1" applyBorder="1" applyAlignment="1">
      <alignment horizontal="center" vertical="center"/>
    </xf>
    <xf numFmtId="49" fontId="46" fillId="3" borderId="88" xfId="6" applyNumberFormat="1" applyFont="1" applyFill="1" applyBorder="1" applyAlignment="1">
      <alignment horizontal="center" vertical="center"/>
    </xf>
    <xf numFmtId="49" fontId="46" fillId="3" borderId="89" xfId="6" applyNumberFormat="1" applyFont="1" applyFill="1" applyBorder="1" applyAlignment="1">
      <alignment horizontal="center" vertical="center"/>
    </xf>
    <xf numFmtId="1" fontId="46" fillId="3" borderId="87" xfId="6" applyNumberFormat="1" applyFont="1" applyFill="1" applyBorder="1" applyAlignment="1">
      <alignment horizontal="center" vertical="center"/>
    </xf>
    <xf numFmtId="49" fontId="46" fillId="3" borderId="90" xfId="6" applyNumberFormat="1" applyFont="1" applyFill="1" applyBorder="1" applyAlignment="1">
      <alignment horizontal="center" vertical="center"/>
    </xf>
    <xf numFmtId="49" fontId="46" fillId="3" borderId="11" xfId="6" applyNumberFormat="1" applyFont="1" applyFill="1" applyBorder="1" applyAlignment="1">
      <alignment horizontal="center" vertical="center"/>
    </xf>
    <xf numFmtId="0" fontId="47" fillId="0" borderId="34" xfId="6" applyFont="1" applyBorder="1"/>
    <xf numFmtId="3" fontId="47" fillId="0" borderId="0" xfId="6" applyNumberFormat="1" applyFont="1" applyBorder="1" applyAlignment="1">
      <alignment horizontal="center"/>
    </xf>
    <xf numFmtId="164" fontId="47" fillId="0" borderId="91" xfId="6" applyNumberFormat="1" applyFont="1" applyBorder="1" applyAlignment="1">
      <alignment horizontal="center"/>
    </xf>
    <xf numFmtId="164" fontId="47" fillId="7" borderId="89" xfId="6" applyNumberFormat="1" applyFont="1" applyFill="1" applyBorder="1" applyAlignment="1">
      <alignment horizontal="center"/>
    </xf>
    <xf numFmtId="164" fontId="47" fillId="0" borderId="0" xfId="6" applyNumberFormat="1" applyFont="1" applyBorder="1" applyAlignment="1">
      <alignment horizontal="center"/>
    </xf>
    <xf numFmtId="165" fontId="47" fillId="0" borderId="91" xfId="6" applyNumberFormat="1" applyFont="1" applyBorder="1" applyAlignment="1">
      <alignment horizontal="center"/>
    </xf>
    <xf numFmtId="165" fontId="47" fillId="0" borderId="52" xfId="6" applyNumberFormat="1" applyFont="1" applyBorder="1" applyAlignment="1">
      <alignment horizontal="center"/>
    </xf>
    <xf numFmtId="165" fontId="47" fillId="0" borderId="34" xfId="6" applyNumberFormat="1" applyFont="1" applyBorder="1" applyAlignment="1">
      <alignment horizontal="center"/>
    </xf>
    <xf numFmtId="0" fontId="47" fillId="12" borderId="92" xfId="6" applyFont="1" applyFill="1" applyBorder="1"/>
    <xf numFmtId="0" fontId="47" fillId="12" borderId="93" xfId="6" applyFont="1" applyFill="1" applyBorder="1"/>
    <xf numFmtId="3" fontId="47" fillId="12" borderId="94" xfId="6" applyNumberFormat="1" applyFont="1" applyFill="1" applyBorder="1" applyAlignment="1">
      <alignment horizontal="center"/>
    </xf>
    <xf numFmtId="164" fontId="47" fillId="12" borderId="95" xfId="6" applyNumberFormat="1" applyFont="1" applyFill="1" applyBorder="1" applyAlignment="1">
      <alignment horizontal="center"/>
    </xf>
    <xf numFmtId="164" fontId="47" fillId="12" borderId="94" xfId="6" applyNumberFormat="1" applyFont="1" applyFill="1" applyBorder="1" applyAlignment="1">
      <alignment horizontal="center"/>
    </xf>
    <xf numFmtId="165" fontId="47" fillId="12" borderId="95" xfId="6" applyNumberFormat="1" applyFont="1" applyFill="1" applyBorder="1" applyAlignment="1">
      <alignment horizontal="center"/>
    </xf>
    <xf numFmtId="165" fontId="47" fillId="12" borderId="96" xfId="6" applyNumberFormat="1" applyFont="1" applyFill="1" applyBorder="1" applyAlignment="1">
      <alignment horizontal="center"/>
    </xf>
    <xf numFmtId="165" fontId="47" fillId="12" borderId="93" xfId="6" applyNumberFormat="1" applyFont="1" applyFill="1" applyBorder="1" applyAlignment="1">
      <alignment horizontal="center"/>
    </xf>
    <xf numFmtId="0" fontId="47" fillId="13" borderId="92" xfId="6" applyFont="1" applyFill="1" applyBorder="1"/>
    <xf numFmtId="0" fontId="47" fillId="13" borderId="93" xfId="6" applyFont="1" applyFill="1" applyBorder="1"/>
    <xf numFmtId="3" fontId="47" fillId="13" borderId="94" xfId="6" applyNumberFormat="1" applyFont="1" applyFill="1" applyBorder="1" applyAlignment="1">
      <alignment horizontal="center"/>
    </xf>
    <xf numFmtId="164" fontId="47" fillId="13" borderId="95" xfId="6" applyNumberFormat="1" applyFont="1" applyFill="1" applyBorder="1" applyAlignment="1">
      <alignment horizontal="center"/>
    </xf>
    <xf numFmtId="164" fontId="47" fillId="7" borderId="12" xfId="6" applyNumberFormat="1" applyFont="1" applyFill="1" applyBorder="1" applyAlignment="1">
      <alignment horizontal="center"/>
    </xf>
    <xf numFmtId="164" fontId="47" fillId="13" borderId="94" xfId="6" applyNumberFormat="1" applyFont="1" applyFill="1" applyBorder="1" applyAlignment="1">
      <alignment horizontal="center"/>
    </xf>
    <xf numFmtId="165" fontId="47" fillId="13" borderId="95" xfId="6" applyNumberFormat="1" applyFont="1" applyFill="1" applyBorder="1" applyAlignment="1">
      <alignment horizontal="center"/>
    </xf>
    <xf numFmtId="165" fontId="47" fillId="13" borderId="96" xfId="6" applyNumberFormat="1" applyFont="1" applyFill="1" applyBorder="1" applyAlignment="1">
      <alignment horizontal="center"/>
    </xf>
    <xf numFmtId="165" fontId="47" fillId="13" borderId="93" xfId="6" applyNumberFormat="1" applyFont="1" applyFill="1" applyBorder="1" applyAlignment="1">
      <alignment horizontal="center"/>
    </xf>
    <xf numFmtId="0" fontId="47" fillId="0" borderId="61" xfId="6" applyFont="1" applyFill="1" applyBorder="1"/>
    <xf numFmtId="0" fontId="47" fillId="0" borderId="34" xfId="6" applyFont="1" applyFill="1" applyBorder="1"/>
    <xf numFmtId="3" fontId="47" fillId="0" borderId="0" xfId="6" applyNumberFormat="1" applyFont="1" applyFill="1" applyBorder="1" applyAlignment="1">
      <alignment horizontal="center"/>
    </xf>
    <xf numFmtId="164" fontId="47" fillId="0" borderId="94" xfId="6" applyNumberFormat="1" applyFont="1" applyFill="1" applyBorder="1" applyAlignment="1">
      <alignment horizontal="center"/>
    </xf>
    <xf numFmtId="164" fontId="47" fillId="0" borderId="0" xfId="6" applyNumberFormat="1" applyFont="1" applyFill="1" applyBorder="1" applyAlignment="1">
      <alignment horizontal="center"/>
    </xf>
    <xf numFmtId="165" fontId="47" fillId="0" borderId="94" xfId="6" applyNumberFormat="1" applyFont="1" applyFill="1" applyBorder="1" applyAlignment="1">
      <alignment horizontal="center"/>
    </xf>
    <xf numFmtId="165" fontId="47" fillId="0" borderId="0" xfId="6" applyNumberFormat="1" applyFont="1" applyFill="1" applyBorder="1" applyAlignment="1">
      <alignment horizontal="center"/>
    </xf>
    <xf numFmtId="165" fontId="47" fillId="0" borderId="34" xfId="6" applyNumberFormat="1" applyFont="1" applyFill="1" applyBorder="1" applyAlignment="1">
      <alignment horizontal="center"/>
    </xf>
    <xf numFmtId="3" fontId="28" fillId="14" borderId="94" xfId="6" applyNumberFormat="1" applyFont="1" applyFill="1" applyBorder="1" applyAlignment="1">
      <alignment horizontal="center"/>
    </xf>
    <xf numFmtId="164" fontId="28" fillId="14" borderId="95" xfId="6" applyNumberFormat="1" applyFont="1" applyFill="1" applyBorder="1" applyAlignment="1">
      <alignment horizontal="center"/>
    </xf>
    <xf numFmtId="164" fontId="28" fillId="7" borderId="12" xfId="6" applyNumberFormat="1" applyFont="1" applyFill="1" applyBorder="1" applyAlignment="1">
      <alignment horizontal="center"/>
    </xf>
    <xf numFmtId="164" fontId="28" fillId="14" borderId="94" xfId="6" applyNumberFormat="1" applyFont="1" applyFill="1" applyBorder="1" applyAlignment="1">
      <alignment horizontal="center"/>
    </xf>
    <xf numFmtId="165" fontId="28" fillId="14" borderId="95" xfId="6" applyNumberFormat="1" applyFont="1" applyFill="1" applyBorder="1" applyAlignment="1">
      <alignment horizontal="center"/>
    </xf>
    <xf numFmtId="165" fontId="28" fillId="14" borderId="96" xfId="6" applyNumberFormat="1" applyFont="1" applyFill="1" applyBorder="1" applyAlignment="1">
      <alignment horizontal="center"/>
    </xf>
    <xf numFmtId="165" fontId="28" fillId="14" borderId="93" xfId="6" applyNumberFormat="1" applyFont="1" applyFill="1" applyBorder="1" applyAlignment="1">
      <alignment horizontal="center"/>
    </xf>
    <xf numFmtId="0" fontId="47" fillId="0" borderId="0" xfId="6" applyFont="1" applyBorder="1"/>
    <xf numFmtId="0" fontId="47" fillId="0" borderId="0" xfId="6" applyFont="1" applyBorder="1" applyAlignment="1">
      <alignment horizontal="center"/>
    </xf>
    <xf numFmtId="165" fontId="47" fillId="0" borderId="0" xfId="6" applyNumberFormat="1" applyFont="1" applyBorder="1" applyAlignment="1">
      <alignment horizontal="center"/>
    </xf>
    <xf numFmtId="0" fontId="4" fillId="0" borderId="0" xfId="6" applyBorder="1"/>
    <xf numFmtId="3" fontId="28" fillId="10" borderId="94" xfId="6" applyNumberFormat="1" applyFont="1" applyFill="1" applyBorder="1" applyAlignment="1">
      <alignment horizontal="center"/>
    </xf>
    <xf numFmtId="164" fontId="28" fillId="10" borderId="95" xfId="6" applyNumberFormat="1" applyFont="1" applyFill="1" applyBorder="1" applyAlignment="1">
      <alignment horizontal="center"/>
    </xf>
    <xf numFmtId="164" fontId="28" fillId="7" borderId="97" xfId="6" applyNumberFormat="1" applyFont="1" applyFill="1" applyBorder="1" applyAlignment="1">
      <alignment horizontal="center"/>
    </xf>
    <xf numFmtId="164" fontId="28" fillId="10" borderId="94" xfId="6" applyNumberFormat="1" applyFont="1" applyFill="1" applyBorder="1" applyAlignment="1">
      <alignment horizontal="center"/>
    </xf>
    <xf numFmtId="165" fontId="28" fillId="10" borderId="95" xfId="6" applyNumberFormat="1" applyFont="1" applyFill="1" applyBorder="1" applyAlignment="1">
      <alignment horizontal="center"/>
    </xf>
    <xf numFmtId="165" fontId="28" fillId="10" borderId="96" xfId="6" applyNumberFormat="1" applyFont="1" applyFill="1" applyBorder="1" applyAlignment="1">
      <alignment horizontal="center"/>
    </xf>
    <xf numFmtId="165" fontId="28" fillId="10" borderId="93" xfId="6" applyNumberFormat="1" applyFont="1" applyFill="1" applyBorder="1" applyAlignment="1">
      <alignment horizontal="center"/>
    </xf>
    <xf numFmtId="0" fontId="48" fillId="0" borderId="0" xfId="6" applyFont="1" applyAlignment="1">
      <alignment horizontal="center"/>
    </xf>
    <xf numFmtId="3" fontId="47" fillId="0" borderId="0" xfId="6" applyNumberFormat="1" applyFont="1" applyBorder="1"/>
    <xf numFmtId="164" fontId="47" fillId="7" borderId="89" xfId="6" applyNumberFormat="1" applyFont="1" applyFill="1" applyBorder="1"/>
    <xf numFmtId="164" fontId="47" fillId="0" borderId="0" xfId="6" applyNumberFormat="1" applyFont="1" applyBorder="1"/>
    <xf numFmtId="170" fontId="47" fillId="0" borderId="0" xfId="6" applyNumberFormat="1" applyFont="1" applyBorder="1"/>
    <xf numFmtId="170" fontId="47" fillId="0" borderId="34" xfId="6" applyNumberFormat="1" applyFont="1" applyBorder="1"/>
    <xf numFmtId="3" fontId="47" fillId="0" borderId="100" xfId="6" applyNumberFormat="1" applyFont="1" applyBorder="1"/>
    <xf numFmtId="164" fontId="47" fillId="0" borderId="101" xfId="6" applyNumberFormat="1" applyFont="1" applyBorder="1" applyAlignment="1">
      <alignment horizontal="center"/>
    </xf>
    <xf numFmtId="164" fontId="47" fillId="0" borderId="98" xfId="6" applyNumberFormat="1" applyFont="1" applyBorder="1"/>
    <xf numFmtId="164" fontId="47" fillId="0" borderId="100" xfId="6" applyNumberFormat="1" applyFont="1" applyBorder="1"/>
    <xf numFmtId="165" fontId="47" fillId="0" borderId="101" xfId="6" applyNumberFormat="1" applyFont="1" applyBorder="1" applyAlignment="1">
      <alignment horizontal="center"/>
    </xf>
    <xf numFmtId="170" fontId="47" fillId="0" borderId="100" xfId="6" applyNumberFormat="1" applyFont="1" applyBorder="1"/>
    <xf numFmtId="170" fontId="47" fillId="0" borderId="99" xfId="6" applyNumberFormat="1" applyFont="1" applyBorder="1"/>
    <xf numFmtId="3" fontId="47" fillId="0" borderId="87" xfId="6" applyNumberFormat="1" applyFont="1" applyBorder="1"/>
    <xf numFmtId="3" fontId="47" fillId="0" borderId="102" xfId="6" applyNumberFormat="1" applyFont="1" applyBorder="1"/>
    <xf numFmtId="164" fontId="47" fillId="0" borderId="103" xfId="6" applyNumberFormat="1" applyFont="1" applyBorder="1" applyAlignment="1">
      <alignment horizontal="center"/>
    </xf>
    <xf numFmtId="3" fontId="47" fillId="0" borderId="13" xfId="6" applyNumberFormat="1" applyFont="1" applyBorder="1"/>
    <xf numFmtId="164" fontId="47" fillId="0" borderId="88" xfId="6" applyNumberFormat="1" applyFont="1" applyBorder="1" applyAlignment="1">
      <alignment horizontal="center"/>
    </xf>
    <xf numFmtId="164" fontId="47" fillId="7" borderId="12" xfId="6" applyNumberFormat="1" applyFont="1" applyFill="1" applyBorder="1"/>
    <xf numFmtId="164" fontId="47" fillId="0" borderId="87" xfId="6" applyNumberFormat="1" applyFont="1" applyBorder="1"/>
    <xf numFmtId="164" fontId="47" fillId="0" borderId="102" xfId="6" applyNumberFormat="1" applyFont="1" applyBorder="1"/>
    <xf numFmtId="165" fontId="47" fillId="0" borderId="103" xfId="6" applyNumberFormat="1" applyFont="1" applyBorder="1" applyAlignment="1">
      <alignment horizontal="center"/>
    </xf>
    <xf numFmtId="170" fontId="47" fillId="0" borderId="13" xfId="6" applyNumberFormat="1" applyFont="1" applyBorder="1"/>
    <xf numFmtId="170" fontId="47" fillId="0" borderId="11" xfId="6" applyNumberFormat="1" applyFont="1" applyBorder="1"/>
    <xf numFmtId="3" fontId="47" fillId="0" borderId="0" xfId="6" applyNumberFormat="1" applyFont="1" applyFill="1" applyBorder="1"/>
    <xf numFmtId="164" fontId="47" fillId="0" borderId="91" xfId="6" applyNumberFormat="1" applyFont="1" applyFill="1" applyBorder="1" applyAlignment="1">
      <alignment horizontal="center"/>
    </xf>
    <xf numFmtId="164" fontId="47" fillId="0" borderId="104" xfId="6" applyNumberFormat="1" applyFont="1" applyFill="1" applyBorder="1" applyAlignment="1">
      <alignment horizontal="center"/>
    </xf>
    <xf numFmtId="164" fontId="47" fillId="0" borderId="94" xfId="6" applyNumberFormat="1" applyFont="1" applyFill="1" applyBorder="1"/>
    <xf numFmtId="164" fontId="47" fillId="0" borderId="0" xfId="6" applyNumberFormat="1" applyFont="1" applyFill="1" applyBorder="1"/>
    <xf numFmtId="165" fontId="47" fillId="0" borderId="91" xfId="6" applyNumberFormat="1" applyFont="1" applyFill="1" applyBorder="1" applyAlignment="1">
      <alignment horizontal="center"/>
    </xf>
    <xf numFmtId="170" fontId="47" fillId="0" borderId="0" xfId="6" applyNumberFormat="1" applyFont="1" applyFill="1" applyBorder="1"/>
    <xf numFmtId="3" fontId="28" fillId="14" borderId="94" xfId="6" applyNumberFormat="1" applyFont="1" applyFill="1" applyBorder="1"/>
    <xf numFmtId="164" fontId="28" fillId="7" borderId="97" xfId="6" applyNumberFormat="1" applyFont="1" applyFill="1" applyBorder="1"/>
    <xf numFmtId="164" fontId="28" fillId="14" borderId="94" xfId="6" applyNumberFormat="1" applyFont="1" applyFill="1" applyBorder="1"/>
    <xf numFmtId="170" fontId="28" fillId="14" borderId="94" xfId="6" applyNumberFormat="1" applyFont="1" applyFill="1" applyBorder="1"/>
    <xf numFmtId="170" fontId="28" fillId="14" borderId="93" xfId="6" applyNumberFormat="1" applyFont="1" applyFill="1" applyBorder="1"/>
    <xf numFmtId="0" fontId="47" fillId="0" borderId="0" xfId="6" applyFont="1"/>
    <xf numFmtId="0" fontId="47" fillId="0" borderId="0" xfId="6" applyFont="1" applyAlignment="1">
      <alignment horizontal="center"/>
    </xf>
    <xf numFmtId="164" fontId="47" fillId="0" borderId="0" xfId="6" applyNumberFormat="1" applyFont="1"/>
    <xf numFmtId="3" fontId="4" fillId="0" borderId="0" xfId="6" applyNumberFormat="1"/>
    <xf numFmtId="3" fontId="47" fillId="0" borderId="105" xfId="6" applyNumberFormat="1" applyFont="1" applyFill="1" applyBorder="1"/>
    <xf numFmtId="164" fontId="47" fillId="0" borderId="105" xfId="6" applyNumberFormat="1" applyFont="1" applyFill="1" applyBorder="1"/>
    <xf numFmtId="170" fontId="47" fillId="0" borderId="34" xfId="6" applyNumberFormat="1" applyFont="1" applyFill="1" applyBorder="1"/>
    <xf numFmtId="0" fontId="4" fillId="0" borderId="0" xfId="6" applyFill="1" applyBorder="1"/>
    <xf numFmtId="3" fontId="47" fillId="0" borderId="100" xfId="6" applyNumberFormat="1" applyFont="1" applyFill="1" applyBorder="1"/>
    <xf numFmtId="3" fontId="47" fillId="0" borderId="106" xfId="6" applyNumberFormat="1" applyFont="1" applyFill="1" applyBorder="1"/>
    <xf numFmtId="164" fontId="47" fillId="0" borderId="101" xfId="6" applyNumberFormat="1" applyFont="1" applyFill="1" applyBorder="1" applyAlignment="1">
      <alignment horizontal="center"/>
    </xf>
    <xf numFmtId="164" fontId="47" fillId="0" borderId="98" xfId="6" applyNumberFormat="1" applyFont="1" applyFill="1" applyBorder="1"/>
    <xf numFmtId="164" fontId="47" fillId="0" borderId="106" xfId="6" applyNumberFormat="1" applyFont="1" applyFill="1" applyBorder="1"/>
    <xf numFmtId="165" fontId="47" fillId="0" borderId="101" xfId="6" applyNumberFormat="1" applyFont="1" applyFill="1" applyBorder="1" applyAlignment="1">
      <alignment horizontal="center"/>
    </xf>
    <xf numFmtId="170" fontId="47" fillId="0" borderId="100" xfId="6" applyNumberFormat="1" applyFont="1" applyFill="1" applyBorder="1"/>
    <xf numFmtId="170" fontId="47" fillId="0" borderId="99" xfId="6" applyNumberFormat="1" applyFont="1" applyFill="1" applyBorder="1"/>
    <xf numFmtId="3" fontId="47" fillId="0" borderId="13" xfId="6" applyNumberFormat="1" applyFont="1" applyFill="1" applyBorder="1"/>
    <xf numFmtId="3" fontId="47" fillId="0" borderId="102" xfId="6" applyNumberFormat="1" applyFont="1" applyFill="1" applyBorder="1"/>
    <xf numFmtId="164" fontId="47" fillId="0" borderId="88" xfId="6" applyNumberFormat="1" applyFont="1" applyFill="1" applyBorder="1" applyAlignment="1">
      <alignment horizontal="center"/>
    </xf>
    <xf numFmtId="164" fontId="47" fillId="0" borderId="13" xfId="6" applyNumberFormat="1" applyFont="1" applyFill="1" applyBorder="1"/>
    <xf numFmtId="164" fontId="47" fillId="0" borderId="102" xfId="6" applyNumberFormat="1" applyFont="1" applyFill="1" applyBorder="1"/>
    <xf numFmtId="165" fontId="47" fillId="0" borderId="88" xfId="6" applyNumberFormat="1" applyFont="1" applyFill="1" applyBorder="1" applyAlignment="1">
      <alignment horizontal="center"/>
    </xf>
    <xf numFmtId="170" fontId="47" fillId="0" borderId="13" xfId="6" applyNumberFormat="1" applyFont="1" applyFill="1" applyBorder="1"/>
    <xf numFmtId="170" fontId="47" fillId="0" borderId="11" xfId="6" applyNumberFormat="1" applyFont="1" applyFill="1" applyBorder="1"/>
    <xf numFmtId="0" fontId="11" fillId="0" borderId="0" xfId="6" applyFont="1"/>
    <xf numFmtId="0" fontId="46" fillId="3" borderId="107" xfId="6" applyFont="1" applyFill="1" applyBorder="1" applyAlignment="1">
      <alignment horizontal="center"/>
    </xf>
    <xf numFmtId="1" fontId="46" fillId="3" borderId="13" xfId="6" applyNumberFormat="1" applyFont="1" applyFill="1" applyBorder="1" applyAlignment="1">
      <alignment horizontal="center" vertical="center"/>
    </xf>
    <xf numFmtId="10" fontId="47" fillId="7" borderId="89" xfId="6" applyNumberFormat="1" applyFont="1" applyFill="1" applyBorder="1" applyAlignment="1">
      <alignment horizontal="center"/>
    </xf>
    <xf numFmtId="0" fontId="47" fillId="15" borderId="92" xfId="6" applyFont="1" applyFill="1" applyBorder="1"/>
    <xf numFmtId="0" fontId="47" fillId="15" borderId="93" xfId="6" applyFont="1" applyFill="1" applyBorder="1"/>
    <xf numFmtId="3" fontId="47" fillId="15" borderId="94" xfId="6" applyNumberFormat="1" applyFont="1" applyFill="1" applyBorder="1" applyAlignment="1">
      <alignment horizontal="center"/>
    </xf>
    <xf numFmtId="164" fontId="47" fillId="15" borderId="95" xfId="6" applyNumberFormat="1" applyFont="1" applyFill="1" applyBorder="1" applyAlignment="1">
      <alignment horizontal="center"/>
    </xf>
    <xf numFmtId="164" fontId="47" fillId="15" borderId="94" xfId="6" applyNumberFormat="1" applyFont="1" applyFill="1" applyBorder="1" applyAlignment="1">
      <alignment horizontal="center"/>
    </xf>
    <xf numFmtId="165" fontId="47" fillId="15" borderId="95" xfId="6" applyNumberFormat="1" applyFont="1" applyFill="1" applyBorder="1" applyAlignment="1">
      <alignment horizontal="center"/>
    </xf>
    <xf numFmtId="165" fontId="47" fillId="15" borderId="94" xfId="6" applyNumberFormat="1" applyFont="1" applyFill="1" applyBorder="1" applyAlignment="1">
      <alignment horizontal="center"/>
    </xf>
    <xf numFmtId="165" fontId="47" fillId="15" borderId="93" xfId="6" applyNumberFormat="1" applyFont="1" applyFill="1" applyBorder="1" applyAlignment="1">
      <alignment horizontal="center"/>
    </xf>
    <xf numFmtId="10" fontId="47" fillId="7" borderId="12" xfId="6" applyNumberFormat="1" applyFont="1" applyFill="1" applyBorder="1" applyAlignment="1">
      <alignment horizontal="center"/>
    </xf>
    <xf numFmtId="10" fontId="47" fillId="0" borderId="0" xfId="6" applyNumberFormat="1" applyFont="1" applyFill="1" applyBorder="1"/>
    <xf numFmtId="3" fontId="28" fillId="16" borderId="94" xfId="6" applyNumberFormat="1" applyFont="1" applyFill="1" applyBorder="1" applyAlignment="1">
      <alignment horizontal="center"/>
    </xf>
    <xf numFmtId="164" fontId="28" fillId="16" borderId="95" xfId="6" applyNumberFormat="1" applyFont="1" applyFill="1" applyBorder="1" applyAlignment="1">
      <alignment horizontal="center"/>
    </xf>
    <xf numFmtId="164" fontId="28" fillId="16" borderId="94" xfId="6" applyNumberFormat="1" applyFont="1" applyFill="1" applyBorder="1" applyAlignment="1">
      <alignment horizontal="center"/>
    </xf>
    <xf numFmtId="165" fontId="28" fillId="16" borderId="95" xfId="6" applyNumberFormat="1" applyFont="1" applyFill="1" applyBorder="1" applyAlignment="1">
      <alignment horizontal="center"/>
    </xf>
    <xf numFmtId="165" fontId="28" fillId="16" borderId="94" xfId="6" applyNumberFormat="1" applyFont="1" applyFill="1" applyBorder="1" applyAlignment="1">
      <alignment horizontal="center"/>
    </xf>
    <xf numFmtId="165" fontId="28" fillId="16" borderId="93" xfId="6" applyNumberFormat="1" applyFont="1" applyFill="1" applyBorder="1" applyAlignment="1">
      <alignment horizontal="center"/>
    </xf>
    <xf numFmtId="3" fontId="47" fillId="0" borderId="0" xfId="6" applyNumberFormat="1" applyFont="1" applyAlignment="1">
      <alignment horizontal="center"/>
    </xf>
    <xf numFmtId="164" fontId="47" fillId="0" borderId="0" xfId="6" applyNumberFormat="1" applyFont="1" applyAlignment="1">
      <alignment horizontal="center"/>
    </xf>
    <xf numFmtId="165" fontId="47" fillId="0" borderId="0" xfId="6" applyNumberFormat="1" applyFont="1" applyAlignment="1">
      <alignment horizontal="center"/>
    </xf>
    <xf numFmtId="165" fontId="28" fillId="10" borderId="94" xfId="6" applyNumberFormat="1" applyFont="1" applyFill="1" applyBorder="1" applyAlignment="1">
      <alignment horizontal="center"/>
    </xf>
    <xf numFmtId="0" fontId="4" fillId="0" borderId="0" xfId="6" applyAlignment="1">
      <alignment horizontal="center"/>
    </xf>
    <xf numFmtId="164" fontId="47" fillId="11" borderId="89" xfId="6" applyNumberFormat="1" applyFont="1" applyFill="1" applyBorder="1" applyAlignment="1">
      <alignment horizontal="center"/>
    </xf>
    <xf numFmtId="170" fontId="47" fillId="0" borderId="0" xfId="6" applyNumberFormat="1" applyFont="1" applyBorder="1" applyAlignment="1">
      <alignment horizontal="center"/>
    </xf>
    <xf numFmtId="170" fontId="47" fillId="0" borderId="34" xfId="6" applyNumberFormat="1" applyFont="1" applyBorder="1" applyAlignment="1">
      <alignment horizontal="center"/>
    </xf>
    <xf numFmtId="3" fontId="47" fillId="0" borderId="100" xfId="6" applyNumberFormat="1" applyFont="1" applyBorder="1" applyAlignment="1">
      <alignment horizontal="center"/>
    </xf>
    <xf numFmtId="164" fontId="47" fillId="0" borderId="98" xfId="6" applyNumberFormat="1" applyFont="1" applyBorder="1" applyAlignment="1">
      <alignment horizontal="center"/>
    </xf>
    <xf numFmtId="164" fontId="47" fillId="0" borderId="100" xfId="6" applyNumberFormat="1" applyFont="1" applyBorder="1" applyAlignment="1">
      <alignment horizontal="center"/>
    </xf>
    <xf numFmtId="170" fontId="47" fillId="0" borderId="100" xfId="6" applyNumberFormat="1" applyFont="1" applyBorder="1" applyAlignment="1">
      <alignment horizontal="center"/>
    </xf>
    <xf numFmtId="170" fontId="47" fillId="0" borderId="99" xfId="6" applyNumberFormat="1" applyFont="1" applyBorder="1" applyAlignment="1">
      <alignment horizontal="center"/>
    </xf>
    <xf numFmtId="3" fontId="47" fillId="0" borderId="87" xfId="6" applyNumberFormat="1" applyFont="1" applyBorder="1" applyAlignment="1">
      <alignment horizontal="center"/>
    </xf>
    <xf numFmtId="3" fontId="47" fillId="0" borderId="102" xfId="6" applyNumberFormat="1" applyFont="1" applyBorder="1" applyAlignment="1">
      <alignment horizontal="center"/>
    </xf>
    <xf numFmtId="164" fontId="47" fillId="0" borderId="108" xfId="6" applyNumberFormat="1" applyFont="1" applyBorder="1" applyAlignment="1">
      <alignment horizontal="center"/>
    </xf>
    <xf numFmtId="3" fontId="47" fillId="0" borderId="109" xfId="6" applyNumberFormat="1" applyFont="1" applyBorder="1" applyAlignment="1">
      <alignment horizontal="center"/>
    </xf>
    <xf numFmtId="164" fontId="47" fillId="11" borderId="12" xfId="6" applyNumberFormat="1" applyFont="1" applyFill="1" applyBorder="1" applyAlignment="1">
      <alignment horizontal="center"/>
    </xf>
    <xf numFmtId="164" fontId="47" fillId="0" borderId="87" xfId="6" applyNumberFormat="1" applyFont="1" applyBorder="1" applyAlignment="1">
      <alignment horizontal="center"/>
    </xf>
    <xf numFmtId="164" fontId="47" fillId="0" borderId="102" xfId="6" applyNumberFormat="1" applyFont="1" applyBorder="1" applyAlignment="1">
      <alignment horizontal="center"/>
    </xf>
    <xf numFmtId="165" fontId="47" fillId="0" borderId="108" xfId="6" applyNumberFormat="1" applyFont="1" applyBorder="1" applyAlignment="1">
      <alignment horizontal="center"/>
    </xf>
    <xf numFmtId="170" fontId="47" fillId="0" borderId="13" xfId="6" applyNumberFormat="1" applyFont="1" applyBorder="1" applyAlignment="1">
      <alignment horizontal="center"/>
    </xf>
    <xf numFmtId="170" fontId="47" fillId="0" borderId="11" xfId="6" applyNumberFormat="1" applyFont="1" applyBorder="1" applyAlignment="1">
      <alignment horizontal="center"/>
    </xf>
    <xf numFmtId="0" fontId="47" fillId="0" borderId="0" xfId="6" applyFont="1" applyFill="1" applyBorder="1"/>
    <xf numFmtId="170" fontId="47" fillId="0" borderId="0" xfId="6" applyNumberFormat="1" applyFont="1" applyFill="1" applyBorder="1" applyAlignment="1">
      <alignment horizontal="center"/>
    </xf>
    <xf numFmtId="170" fontId="28" fillId="16" borderId="94" xfId="6" applyNumberFormat="1" applyFont="1" applyFill="1" applyBorder="1" applyAlignment="1">
      <alignment horizontal="center"/>
    </xf>
    <xf numFmtId="170" fontId="28" fillId="16" borderId="93" xfId="6" applyNumberFormat="1" applyFont="1" applyFill="1" applyBorder="1" applyAlignment="1">
      <alignment horizontal="center"/>
    </xf>
    <xf numFmtId="3" fontId="4" fillId="0" borderId="0" xfId="6" applyNumberFormat="1" applyAlignment="1">
      <alignment horizontal="center"/>
    </xf>
    <xf numFmtId="3" fontId="47" fillId="0" borderId="105" xfId="6" applyNumberFormat="1" applyFont="1" applyFill="1" applyBorder="1" applyAlignment="1">
      <alignment horizontal="center"/>
    </xf>
    <xf numFmtId="164" fontId="47" fillId="0" borderId="105" xfId="6" applyNumberFormat="1" applyFont="1" applyFill="1" applyBorder="1" applyAlignment="1">
      <alignment horizontal="center"/>
    </xf>
    <xf numFmtId="170" fontId="47" fillId="0" borderId="34" xfId="6" applyNumberFormat="1" applyFont="1" applyFill="1" applyBorder="1" applyAlignment="1">
      <alignment horizontal="center"/>
    </xf>
    <xf numFmtId="3" fontId="47" fillId="0" borderId="100" xfId="6" applyNumberFormat="1" applyFont="1" applyFill="1" applyBorder="1" applyAlignment="1">
      <alignment horizontal="center"/>
    </xf>
    <xf numFmtId="3" fontId="47" fillId="0" borderId="106" xfId="6" applyNumberFormat="1" applyFont="1" applyFill="1" applyBorder="1" applyAlignment="1">
      <alignment horizontal="center"/>
    </xf>
    <xf numFmtId="164" fontId="47" fillId="0" borderId="98" xfId="6" applyNumberFormat="1" applyFont="1" applyFill="1" applyBorder="1" applyAlignment="1">
      <alignment horizontal="center"/>
    </xf>
    <xf numFmtId="164" fontId="47" fillId="0" borderId="106" xfId="6" applyNumberFormat="1" applyFont="1" applyFill="1" applyBorder="1" applyAlignment="1">
      <alignment horizontal="center"/>
    </xf>
    <xf numFmtId="170" fontId="47" fillId="0" borderId="100" xfId="6" applyNumberFormat="1" applyFont="1" applyFill="1" applyBorder="1" applyAlignment="1">
      <alignment horizontal="center"/>
    </xf>
    <xf numFmtId="170" fontId="47" fillId="0" borderId="99" xfId="6" applyNumberFormat="1" applyFont="1" applyFill="1" applyBorder="1" applyAlignment="1">
      <alignment horizontal="center"/>
    </xf>
    <xf numFmtId="3" fontId="47" fillId="0" borderId="13" xfId="6" applyNumberFormat="1" applyFont="1" applyFill="1" applyBorder="1" applyAlignment="1">
      <alignment horizontal="center"/>
    </xf>
    <xf numFmtId="3" fontId="47" fillId="0" borderId="102" xfId="6" applyNumberFormat="1" applyFont="1" applyFill="1" applyBorder="1" applyAlignment="1">
      <alignment horizontal="center"/>
    </xf>
    <xf numFmtId="164" fontId="47" fillId="0" borderId="13" xfId="6" applyNumberFormat="1" applyFont="1" applyFill="1" applyBorder="1" applyAlignment="1">
      <alignment horizontal="center"/>
    </xf>
    <xf numFmtId="164" fontId="47" fillId="0" borderId="102" xfId="6" applyNumberFormat="1" applyFont="1" applyFill="1" applyBorder="1" applyAlignment="1">
      <alignment horizontal="center"/>
    </xf>
    <xf numFmtId="170" fontId="47" fillId="0" borderId="13" xfId="6" applyNumberFormat="1" applyFont="1" applyFill="1" applyBorder="1" applyAlignment="1">
      <alignment horizontal="center"/>
    </xf>
    <xf numFmtId="170" fontId="47" fillId="0" borderId="11" xfId="6" applyNumberFormat="1" applyFont="1" applyFill="1" applyBorder="1" applyAlignment="1">
      <alignment horizontal="center"/>
    </xf>
    <xf numFmtId="49" fontId="52" fillId="3" borderId="86" xfId="0" applyNumberFormat="1" applyFont="1" applyFill="1" applyBorder="1" applyAlignment="1">
      <alignment horizontal="center" vertical="center" wrapText="1"/>
    </xf>
    <xf numFmtId="49" fontId="52" fillId="3" borderId="12" xfId="0" applyNumberFormat="1" applyFont="1" applyFill="1" applyBorder="1" applyAlignment="1">
      <alignment horizontal="center" vertical="center" wrapText="1"/>
    </xf>
    <xf numFmtId="49" fontId="52" fillId="3" borderId="13" xfId="0" applyNumberFormat="1" applyFont="1" applyFill="1" applyBorder="1" applyAlignment="1">
      <alignment horizontal="center" wrapText="1"/>
    </xf>
    <xf numFmtId="49" fontId="52" fillId="3" borderId="12" xfId="0" applyNumberFormat="1" applyFont="1" applyFill="1" applyBorder="1" applyAlignment="1">
      <alignment horizontal="center" wrapText="1"/>
    </xf>
    <xf numFmtId="49" fontId="28" fillId="0" borderId="0" xfId="0" applyNumberFormat="1" applyFont="1"/>
    <xf numFmtId="0" fontId="54" fillId="2" borderId="115" xfId="0" applyFont="1" applyFill="1" applyBorder="1" applyAlignment="1">
      <alignment horizontal="left" vertical="center" wrapText="1"/>
    </xf>
    <xf numFmtId="8" fontId="54" fillId="17" borderId="116" xfId="0" applyNumberFormat="1" applyFont="1" applyFill="1" applyBorder="1" applyAlignment="1">
      <alignment horizontal="center" vertical="center"/>
    </xf>
    <xf numFmtId="8" fontId="54" fillId="17" borderId="111" xfId="0" applyNumberFormat="1" applyFont="1" applyFill="1" applyBorder="1" applyAlignment="1">
      <alignment horizontal="center" vertical="center"/>
    </xf>
    <xf numFmtId="164" fontId="11" fillId="0" borderId="115" xfId="0" applyNumberFormat="1" applyFont="1" applyBorder="1" applyAlignment="1">
      <alignment horizontal="center"/>
    </xf>
    <xf numFmtId="0" fontId="54" fillId="2" borderId="118" xfId="0" applyFont="1" applyFill="1" applyBorder="1" applyAlignment="1">
      <alignment horizontal="left" vertical="center" wrapText="1"/>
    </xf>
    <xf numFmtId="8" fontId="54" fillId="17" borderId="119" xfId="0" applyNumberFormat="1" applyFont="1" applyFill="1" applyBorder="1" applyAlignment="1">
      <alignment horizontal="center" vertical="center"/>
    </xf>
    <xf numFmtId="8" fontId="54" fillId="17" borderId="118" xfId="0" applyNumberFormat="1" applyFont="1" applyFill="1" applyBorder="1" applyAlignment="1">
      <alignment horizontal="center" vertical="center"/>
    </xf>
    <xf numFmtId="164" fontId="11" fillId="0" borderId="118" xfId="0" applyNumberFormat="1" applyFont="1" applyBorder="1" applyAlignment="1">
      <alignment horizontal="center"/>
    </xf>
    <xf numFmtId="0" fontId="53" fillId="2" borderId="121" xfId="0" applyFont="1" applyFill="1" applyBorder="1" applyAlignment="1">
      <alignment horizontal="left" vertical="center"/>
    </xf>
    <xf numFmtId="8" fontId="53" fillId="18" borderId="122" xfId="0" applyNumberFormat="1" applyFont="1" applyFill="1" applyBorder="1" applyAlignment="1">
      <alignment horizontal="center" vertical="center"/>
    </xf>
    <xf numFmtId="8" fontId="53" fillId="18" borderId="121" xfId="0" applyNumberFormat="1" applyFont="1" applyFill="1" applyBorder="1" applyAlignment="1">
      <alignment horizontal="center" vertical="center"/>
    </xf>
    <xf numFmtId="164" fontId="47" fillId="18" borderId="121" xfId="0" applyNumberFormat="1" applyFont="1" applyFill="1" applyBorder="1" applyAlignment="1">
      <alignment horizontal="center"/>
    </xf>
    <xf numFmtId="0" fontId="54" fillId="2" borderId="111" xfId="0" applyFont="1" applyFill="1" applyBorder="1" applyAlignment="1">
      <alignment horizontal="left" vertical="center" wrapText="1"/>
    </xf>
    <xf numFmtId="8" fontId="54" fillId="17" borderId="123" xfId="0" applyNumberFormat="1" applyFont="1" applyFill="1" applyBorder="1" applyAlignment="1">
      <alignment horizontal="center" vertical="center"/>
    </xf>
    <xf numFmtId="164" fontId="11" fillId="0" borderId="111" xfId="0" applyNumberFormat="1" applyFont="1" applyBorder="1" applyAlignment="1">
      <alignment horizontal="center"/>
    </xf>
    <xf numFmtId="0" fontId="53" fillId="2" borderId="113" xfId="0" applyFont="1" applyFill="1" applyBorder="1" applyAlignment="1">
      <alignment horizontal="left" vertical="center"/>
    </xf>
    <xf numFmtId="8" fontId="53" fillId="18" borderId="124" xfId="0" applyNumberFormat="1" applyFont="1" applyFill="1" applyBorder="1" applyAlignment="1">
      <alignment horizontal="center" vertical="center"/>
    </xf>
    <xf numFmtId="8" fontId="53" fillId="18" borderId="113" xfId="0" applyNumberFormat="1" applyFont="1" applyFill="1" applyBorder="1" applyAlignment="1">
      <alignment horizontal="center" vertical="center"/>
    </xf>
    <xf numFmtId="164" fontId="47" fillId="18" borderId="113" xfId="0" applyNumberFormat="1" applyFont="1" applyFill="1" applyBorder="1" applyAlignment="1">
      <alignment horizontal="center"/>
    </xf>
    <xf numFmtId="8" fontId="54" fillId="17" borderId="115" xfId="0" applyNumberFormat="1" applyFont="1" applyFill="1" applyBorder="1" applyAlignment="1">
      <alignment horizontal="center" vertical="center"/>
    </xf>
    <xf numFmtId="8" fontId="54" fillId="17" borderId="0" xfId="0" applyNumberFormat="1" applyFont="1" applyFill="1" applyBorder="1" applyAlignment="1">
      <alignment horizontal="center" vertical="center"/>
    </xf>
    <xf numFmtId="8" fontId="54" fillId="17" borderId="89" xfId="0" applyNumberFormat="1" applyFont="1" applyFill="1" applyBorder="1" applyAlignment="1">
      <alignment horizontal="center" vertical="center"/>
    </xf>
    <xf numFmtId="164" fontId="11" fillId="0" borderId="89" xfId="0" applyNumberFormat="1" applyFont="1" applyBorder="1" applyAlignment="1">
      <alignment horizontal="center"/>
    </xf>
    <xf numFmtId="8" fontId="52" fillId="3" borderId="92" xfId="0" applyNumberFormat="1" applyFont="1" applyFill="1" applyBorder="1" applyAlignment="1">
      <alignment horizontal="center" vertical="center"/>
    </xf>
    <xf numFmtId="8" fontId="52" fillId="3" borderId="12" xfId="0" applyNumberFormat="1" applyFont="1" applyFill="1" applyBorder="1" applyAlignment="1">
      <alignment horizontal="center" vertical="center"/>
    </xf>
    <xf numFmtId="164" fontId="22" fillId="3" borderId="12" xfId="0" applyNumberFormat="1" applyFont="1" applyFill="1" applyBorder="1" applyAlignment="1">
      <alignment horizontal="center"/>
    </xf>
    <xf numFmtId="0" fontId="52" fillId="3" borderId="86" xfId="0" applyFont="1" applyFill="1" applyBorder="1" applyAlignment="1">
      <alignment horizontal="center" wrapText="1"/>
    </xf>
    <xf numFmtId="0" fontId="52" fillId="3" borderId="12" xfId="0" applyFont="1" applyFill="1" applyBorder="1" applyAlignment="1">
      <alignment horizontal="center" wrapText="1"/>
    </xf>
    <xf numFmtId="164" fontId="11" fillId="0" borderId="125" xfId="0" applyNumberFormat="1" applyFont="1" applyBorder="1" applyAlignment="1">
      <alignment horizontal="center"/>
    </xf>
    <xf numFmtId="164" fontId="11" fillId="0" borderId="126" xfId="0" applyNumberFormat="1" applyFont="1" applyBorder="1" applyAlignment="1">
      <alignment horizontal="center"/>
    </xf>
    <xf numFmtId="164" fontId="47" fillId="18" borderId="127" xfId="0" applyNumberFormat="1" applyFont="1" applyFill="1" applyBorder="1" applyAlignment="1">
      <alignment horizontal="center"/>
    </xf>
    <xf numFmtId="8" fontId="52" fillId="3" borderId="90" xfId="0" applyNumberFormat="1" applyFont="1" applyFill="1" applyBorder="1" applyAlignment="1">
      <alignment horizontal="center" vertical="center"/>
    </xf>
    <xf numFmtId="164" fontId="22" fillId="3" borderId="11" xfId="0" applyNumberFormat="1" applyFont="1" applyFill="1" applyBorder="1" applyAlignment="1">
      <alignment horizontal="center"/>
    </xf>
    <xf numFmtId="0" fontId="52" fillId="3" borderId="86" xfId="6" applyFont="1" applyFill="1" applyBorder="1" applyAlignment="1">
      <alignment horizontal="center" wrapText="1"/>
    </xf>
    <xf numFmtId="0" fontId="52" fillId="3" borderId="12" xfId="6" applyFont="1" applyFill="1" applyBorder="1" applyAlignment="1">
      <alignment horizontal="center" wrapText="1"/>
    </xf>
    <xf numFmtId="49" fontId="52" fillId="3" borderId="13" xfId="6" applyNumberFormat="1" applyFont="1" applyFill="1" applyBorder="1" applyAlignment="1">
      <alignment horizontal="center" wrapText="1"/>
    </xf>
    <xf numFmtId="49" fontId="52" fillId="3" borderId="12" xfId="6" applyNumberFormat="1" applyFont="1" applyFill="1" applyBorder="1" applyAlignment="1">
      <alignment horizontal="center" wrapText="1"/>
    </xf>
    <xf numFmtId="0" fontId="53" fillId="2" borderId="97" xfId="6" applyFont="1" applyFill="1" applyBorder="1" applyAlignment="1">
      <alignment horizontal="left" vertical="center" wrapText="1"/>
    </xf>
    <xf numFmtId="0" fontId="53" fillId="2" borderId="113" xfId="6" applyFont="1" applyFill="1" applyBorder="1" applyAlignment="1">
      <alignment horizontal="left" vertical="center"/>
    </xf>
    <xf numFmtId="8" fontId="53" fillId="18" borderId="124" xfId="6" applyNumberFormat="1" applyFont="1" applyFill="1" applyBorder="1" applyAlignment="1">
      <alignment horizontal="center" vertical="center"/>
    </xf>
    <xf numFmtId="8" fontId="53" fillId="18" borderId="113" xfId="6" applyNumberFormat="1" applyFont="1" applyFill="1" applyBorder="1" applyAlignment="1">
      <alignment horizontal="center" vertical="center"/>
    </xf>
    <xf numFmtId="164" fontId="47" fillId="18" borderId="127" xfId="6" applyNumberFormat="1" applyFont="1" applyFill="1" applyBorder="1" applyAlignment="1">
      <alignment horizontal="center"/>
    </xf>
    <xf numFmtId="0" fontId="11" fillId="0" borderId="0" xfId="0" applyFont="1" applyAlignment="1">
      <alignment horizontal="center"/>
    </xf>
    <xf numFmtId="0" fontId="11" fillId="17" borderId="0" xfId="6" applyFont="1" applyFill="1"/>
    <xf numFmtId="0" fontId="54" fillId="19" borderId="54" xfId="6" applyFont="1" applyFill="1" applyBorder="1" applyAlignment="1">
      <alignment horizontal="center" vertical="center" wrapText="1"/>
    </xf>
    <xf numFmtId="0" fontId="54" fillId="19" borderId="57" xfId="6" applyFont="1" applyFill="1" applyBorder="1" applyAlignment="1">
      <alignment horizontal="center" vertical="center" wrapText="1"/>
    </xf>
    <xf numFmtId="0" fontId="54" fillId="19" borderId="13" xfId="6" applyFont="1" applyFill="1" applyBorder="1" applyAlignment="1">
      <alignment horizontal="center" vertical="center" wrapText="1"/>
    </xf>
    <xf numFmtId="0" fontId="54" fillId="19" borderId="11" xfId="6" applyFont="1" applyFill="1" applyBorder="1" applyAlignment="1">
      <alignment horizontal="center" vertical="center" wrapText="1"/>
    </xf>
    <xf numFmtId="0" fontId="56" fillId="20" borderId="130" xfId="6" applyFont="1" applyFill="1" applyBorder="1" applyAlignment="1">
      <alignment horizontal="left" vertical="center" wrapText="1"/>
    </xf>
    <xf numFmtId="8" fontId="57" fillId="17" borderId="130" xfId="6" applyNumberFormat="1" applyFont="1" applyFill="1" applyBorder="1" applyAlignment="1">
      <alignment horizontal="center" vertical="center"/>
    </xf>
    <xf numFmtId="8" fontId="57" fillId="10" borderId="131" xfId="6" applyNumberFormat="1" applyFont="1" applyFill="1" applyBorder="1" applyAlignment="1">
      <alignment horizontal="center" vertical="center"/>
    </xf>
    <xf numFmtId="0" fontId="56" fillId="20" borderId="133" xfId="6" applyFont="1" applyFill="1" applyBorder="1" applyAlignment="1">
      <alignment horizontal="left" vertical="center" wrapText="1"/>
    </xf>
    <xf numFmtId="8" fontId="57" fillId="17" borderId="133" xfId="6" applyNumberFormat="1" applyFont="1" applyFill="1" applyBorder="1" applyAlignment="1">
      <alignment horizontal="center" vertical="center"/>
    </xf>
    <xf numFmtId="8" fontId="57" fillId="10" borderId="134" xfId="6" applyNumberFormat="1" applyFont="1" applyFill="1" applyBorder="1" applyAlignment="1">
      <alignment horizontal="center" vertical="center"/>
    </xf>
    <xf numFmtId="0" fontId="56" fillId="20" borderId="133" xfId="6" applyFont="1" applyFill="1" applyBorder="1" applyAlignment="1">
      <alignment horizontal="left" vertical="center"/>
    </xf>
    <xf numFmtId="8" fontId="58" fillId="11" borderId="133" xfId="6" applyNumberFormat="1" applyFont="1" applyFill="1" applyBorder="1" applyAlignment="1">
      <alignment horizontal="center" vertical="center"/>
    </xf>
    <xf numFmtId="8" fontId="58" fillId="11" borderId="134" xfId="6" applyNumberFormat="1" applyFont="1" applyFill="1" applyBorder="1" applyAlignment="1">
      <alignment horizontal="center" vertical="center"/>
    </xf>
    <xf numFmtId="0" fontId="47" fillId="17" borderId="0" xfId="6" applyFont="1" applyFill="1"/>
    <xf numFmtId="8" fontId="59" fillId="21" borderId="136" xfId="6" applyNumberFormat="1" applyFont="1" applyFill="1" applyBorder="1" applyAlignment="1">
      <alignment horizontal="center" vertical="center"/>
    </xf>
    <xf numFmtId="8" fontId="59" fillId="21" borderId="137" xfId="6" applyNumberFormat="1" applyFont="1" applyFill="1" applyBorder="1" applyAlignment="1">
      <alignment horizontal="center" vertical="center"/>
    </xf>
    <xf numFmtId="0" fontId="28" fillId="17" borderId="0" xfId="6" applyFont="1" applyFill="1"/>
    <xf numFmtId="0" fontId="11" fillId="17" borderId="0" xfId="6" applyFont="1" applyFill="1" applyAlignment="1">
      <alignment horizontal="center"/>
    </xf>
    <xf numFmtId="0" fontId="52" fillId="3" borderId="92" xfId="6" applyFont="1" applyFill="1" applyBorder="1" applyAlignment="1">
      <alignment horizontal="left" vertical="center"/>
    </xf>
    <xf numFmtId="0" fontId="52" fillId="3" borderId="94" xfId="6" applyFont="1" applyFill="1" applyBorder="1" applyAlignment="1">
      <alignment horizontal="left" vertical="center"/>
    </xf>
    <xf numFmtId="8" fontId="58" fillId="11" borderId="94" xfId="6" applyNumberFormat="1" applyFont="1" applyFill="1" applyBorder="1" applyAlignment="1">
      <alignment horizontal="center" vertical="center"/>
    </xf>
    <xf numFmtId="8" fontId="58" fillId="11" borderId="97" xfId="6" applyNumberFormat="1" applyFont="1" applyFill="1" applyBorder="1" applyAlignment="1">
      <alignment horizontal="center" vertical="center"/>
    </xf>
    <xf numFmtId="0" fontId="54" fillId="22" borderId="57" xfId="6" applyFont="1" applyFill="1" applyBorder="1" applyAlignment="1">
      <alignment horizontal="center" wrapText="1"/>
    </xf>
    <xf numFmtId="0" fontId="54" fillId="22" borderId="11" xfId="6" applyFont="1" applyFill="1" applyBorder="1" applyAlignment="1">
      <alignment horizontal="center" wrapText="1"/>
    </xf>
    <xf numFmtId="0" fontId="56" fillId="3" borderId="130" xfId="6" applyFont="1" applyFill="1" applyBorder="1" applyAlignment="1">
      <alignment horizontal="left" vertical="center" wrapText="1"/>
    </xf>
    <xf numFmtId="164" fontId="54" fillId="17" borderId="130" xfId="6" applyNumberFormat="1" applyFont="1" applyFill="1" applyBorder="1" applyAlignment="1">
      <alignment horizontal="center" vertical="center"/>
    </xf>
    <xf numFmtId="164" fontId="54" fillId="10" borderId="131" xfId="6" applyNumberFormat="1" applyFont="1" applyFill="1" applyBorder="1" applyAlignment="1">
      <alignment horizontal="center" vertical="center"/>
    </xf>
    <xf numFmtId="0" fontId="56" fillId="3" borderId="133" xfId="6" applyFont="1" applyFill="1" applyBorder="1" applyAlignment="1">
      <alignment horizontal="left" vertical="center" wrapText="1"/>
    </xf>
    <xf numFmtId="164" fontId="54" fillId="17" borderId="133" xfId="6" applyNumberFormat="1" applyFont="1" applyFill="1" applyBorder="1" applyAlignment="1">
      <alignment horizontal="center" vertical="center"/>
    </xf>
    <xf numFmtId="164" fontId="54" fillId="10" borderId="134" xfId="6" applyNumberFormat="1" applyFont="1" applyFill="1" applyBorder="1" applyAlignment="1">
      <alignment horizontal="center" vertical="center"/>
    </xf>
    <xf numFmtId="164" fontId="54" fillId="0" borderId="133" xfId="6" applyNumberFormat="1" applyFont="1" applyFill="1" applyBorder="1" applyAlignment="1">
      <alignment horizontal="center" vertical="center"/>
    </xf>
    <xf numFmtId="0" fontId="56" fillId="3" borderId="133" xfId="6" applyFont="1" applyFill="1" applyBorder="1" applyAlignment="1">
      <alignment horizontal="left" vertical="center"/>
    </xf>
    <xf numFmtId="164" fontId="53" fillId="11" borderId="133" xfId="6" applyNumberFormat="1" applyFont="1" applyFill="1" applyBorder="1" applyAlignment="1">
      <alignment horizontal="center" vertical="center"/>
    </xf>
    <xf numFmtId="164" fontId="53" fillId="11" borderId="134" xfId="6" applyNumberFormat="1" applyFont="1" applyFill="1" applyBorder="1" applyAlignment="1">
      <alignment horizontal="center" vertical="center"/>
    </xf>
    <xf numFmtId="164" fontId="57" fillId="17" borderId="133" xfId="6" applyNumberFormat="1" applyFont="1" applyFill="1" applyBorder="1" applyAlignment="1">
      <alignment horizontal="center" vertical="center"/>
    </xf>
    <xf numFmtId="164" fontId="57" fillId="10" borderId="134" xfId="6" applyNumberFormat="1" applyFont="1" applyFill="1" applyBorder="1" applyAlignment="1">
      <alignment horizontal="center" vertical="center"/>
    </xf>
    <xf numFmtId="164" fontId="58" fillId="11" borderId="133" xfId="6" applyNumberFormat="1" applyFont="1" applyFill="1" applyBorder="1" applyAlignment="1">
      <alignment horizontal="center" vertical="center"/>
    </xf>
    <xf numFmtId="164" fontId="58" fillId="11" borderId="134" xfId="6" applyNumberFormat="1" applyFont="1" applyFill="1" applyBorder="1" applyAlignment="1">
      <alignment horizontal="center" vertical="center"/>
    </xf>
    <xf numFmtId="164" fontId="59" fillId="21" borderId="136" xfId="6" applyNumberFormat="1" applyFont="1" applyFill="1" applyBorder="1" applyAlignment="1">
      <alignment horizontal="center" vertical="center"/>
    </xf>
    <xf numFmtId="164" fontId="59" fillId="21" borderId="137" xfId="6" applyNumberFormat="1" applyFont="1" applyFill="1" applyBorder="1" applyAlignment="1">
      <alignment horizontal="center" vertical="center"/>
    </xf>
    <xf numFmtId="164" fontId="58" fillId="11" borderId="94" xfId="6" applyNumberFormat="1" applyFont="1" applyFill="1" applyBorder="1" applyAlignment="1">
      <alignment horizontal="center" vertical="center"/>
    </xf>
    <xf numFmtId="164" fontId="58" fillId="11" borderId="97" xfId="6" applyNumberFormat="1" applyFont="1" applyFill="1" applyBorder="1" applyAlignment="1">
      <alignment horizontal="center" vertical="center"/>
    </xf>
    <xf numFmtId="0" fontId="60" fillId="19" borderId="92" xfId="6" applyFont="1" applyFill="1" applyBorder="1" applyAlignment="1">
      <alignment horizontal="center" vertical="center" wrapText="1"/>
    </xf>
    <xf numFmtId="0" fontId="60" fillId="19" borderId="138" xfId="6" applyFont="1" applyFill="1" applyBorder="1" applyAlignment="1">
      <alignment horizontal="center" vertical="center" wrapText="1"/>
    </xf>
    <xf numFmtId="0" fontId="60" fillId="19" borderId="139" xfId="6" applyFont="1" applyFill="1" applyBorder="1" applyAlignment="1">
      <alignment horizontal="center" vertical="center" wrapText="1"/>
    </xf>
    <xf numFmtId="0" fontId="60" fillId="19" borderId="140" xfId="6" applyFont="1" applyFill="1" applyBorder="1" applyAlignment="1">
      <alignment horizontal="center" vertical="center" wrapText="1"/>
    </xf>
    <xf numFmtId="0" fontId="4" fillId="0" borderId="0" xfId="6" applyFont="1"/>
    <xf numFmtId="0" fontId="61" fillId="23" borderId="142" xfId="6" applyFont="1" applyFill="1" applyBorder="1" applyAlignment="1">
      <alignment horizontal="left" vertical="center" wrapText="1"/>
    </xf>
    <xf numFmtId="8" fontId="57" fillId="17" borderId="142" xfId="6" applyNumberFormat="1" applyFont="1" applyFill="1" applyBorder="1" applyAlignment="1">
      <alignment horizontal="center" vertical="center"/>
    </xf>
    <xf numFmtId="8" fontId="57" fillId="10" borderId="143" xfId="6" applyNumberFormat="1" applyFont="1" applyFill="1" applyBorder="1" applyAlignment="1">
      <alignment horizontal="center" vertical="center"/>
    </xf>
    <xf numFmtId="0" fontId="61" fillId="23" borderId="144" xfId="6" applyFont="1" applyFill="1" applyBorder="1" applyAlignment="1">
      <alignment horizontal="left" vertical="center" wrapText="1"/>
    </xf>
    <xf numFmtId="0" fontId="61" fillId="23" borderId="144" xfId="6" applyFont="1" applyFill="1" applyBorder="1" applyAlignment="1">
      <alignment horizontal="left" vertical="center"/>
    </xf>
    <xf numFmtId="8" fontId="58" fillId="11" borderId="142" xfId="6" applyNumberFormat="1" applyFont="1" applyFill="1" applyBorder="1" applyAlignment="1">
      <alignment horizontal="center" vertical="center"/>
    </xf>
    <xf numFmtId="8" fontId="58" fillId="11" borderId="143" xfId="6" applyNumberFormat="1" applyFont="1" applyFill="1" applyBorder="1" applyAlignment="1">
      <alignment horizontal="center" vertical="center"/>
    </xf>
    <xf numFmtId="8" fontId="58" fillId="21" borderId="48" xfId="6" applyNumberFormat="1" applyFont="1" applyFill="1" applyBorder="1" applyAlignment="1">
      <alignment horizontal="center" vertical="center"/>
    </xf>
    <xf numFmtId="8" fontId="58" fillId="21" borderId="12" xfId="6" applyNumberFormat="1" applyFont="1" applyFill="1" applyBorder="1" applyAlignment="1">
      <alignment horizontal="center" vertical="center"/>
    </xf>
    <xf numFmtId="0" fontId="4" fillId="0" borderId="0" xfId="6" applyAlignment="1">
      <alignment horizontal="right"/>
    </xf>
    <xf numFmtId="0" fontId="52" fillId="3" borderId="147" xfId="6" applyFont="1" applyFill="1" applyBorder="1" applyAlignment="1">
      <alignment horizontal="left" vertical="center"/>
    </xf>
    <xf numFmtId="8" fontId="58" fillId="11" borderId="140" xfId="6" applyNumberFormat="1" applyFont="1" applyFill="1" applyBorder="1" applyAlignment="1">
      <alignment horizontal="center" vertical="center"/>
    </xf>
    <xf numFmtId="0" fontId="62" fillId="19" borderId="147" xfId="6" applyFont="1" applyFill="1" applyBorder="1" applyAlignment="1">
      <alignment horizontal="center" vertical="center" wrapText="1"/>
    </xf>
    <xf numFmtId="0" fontId="62" fillId="19" borderId="138" xfId="6" applyFont="1" applyFill="1" applyBorder="1" applyAlignment="1">
      <alignment horizontal="center" vertical="center" wrapText="1"/>
    </xf>
    <xf numFmtId="0" fontId="62" fillId="19" borderId="148" xfId="6" applyFont="1" applyFill="1" applyBorder="1" applyAlignment="1">
      <alignment horizontal="center" vertical="center" wrapText="1"/>
    </xf>
    <xf numFmtId="0" fontId="62" fillId="19" borderId="149" xfId="6" applyFont="1" applyFill="1" applyBorder="1" applyAlignment="1">
      <alignment horizontal="center" vertical="center" wrapText="1"/>
    </xf>
    <xf numFmtId="0" fontId="62" fillId="19" borderId="150" xfId="6" applyFont="1" applyFill="1" applyBorder="1" applyAlignment="1">
      <alignment horizontal="center" vertical="center" wrapText="1"/>
    </xf>
    <xf numFmtId="8" fontId="57" fillId="17" borderId="151" xfId="6" applyNumberFormat="1" applyFont="1" applyFill="1" applyBorder="1" applyAlignment="1">
      <alignment horizontal="center" vertical="center"/>
    </xf>
    <xf numFmtId="8" fontId="58" fillId="11" borderId="151" xfId="6" applyNumberFormat="1" applyFont="1" applyFill="1" applyBorder="1" applyAlignment="1">
      <alignment horizontal="center" vertical="center"/>
    </xf>
    <xf numFmtId="8" fontId="58" fillId="21" borderId="70" xfId="6" applyNumberFormat="1" applyFont="1" applyFill="1" applyBorder="1" applyAlignment="1">
      <alignment horizontal="center" vertical="center"/>
    </xf>
    <xf numFmtId="49" fontId="62" fillId="19" borderId="148" xfId="6" applyNumberFormat="1" applyFont="1" applyFill="1" applyBorder="1" applyAlignment="1">
      <alignment horizontal="center" vertical="center" wrapText="1"/>
    </xf>
    <xf numFmtId="49" fontId="62" fillId="19" borderId="149" xfId="6" applyNumberFormat="1" applyFont="1" applyFill="1" applyBorder="1" applyAlignment="1">
      <alignment horizontal="center" vertical="center" wrapText="1"/>
    </xf>
    <xf numFmtId="49" fontId="62" fillId="19" borderId="150" xfId="6" applyNumberFormat="1" applyFont="1" applyFill="1" applyBorder="1" applyAlignment="1">
      <alignment horizontal="center" vertical="center" wrapText="1"/>
    </xf>
    <xf numFmtId="164" fontId="61" fillId="23" borderId="142" xfId="6" applyNumberFormat="1" applyFont="1" applyFill="1" applyBorder="1" applyAlignment="1">
      <alignment horizontal="left" vertical="center" wrapText="1"/>
    </xf>
    <xf numFmtId="164" fontId="57" fillId="17" borderId="142" xfId="6" applyNumberFormat="1" applyFont="1" applyFill="1" applyBorder="1" applyAlignment="1">
      <alignment horizontal="center" vertical="center"/>
    </xf>
    <xf numFmtId="164" fontId="57" fillId="17" borderId="151" xfId="6" applyNumberFormat="1" applyFont="1" applyFill="1" applyBorder="1" applyAlignment="1">
      <alignment horizontal="center" vertical="center"/>
    </xf>
    <xf numFmtId="164" fontId="57" fillId="10" borderId="143" xfId="6" applyNumberFormat="1" applyFont="1" applyFill="1" applyBorder="1" applyAlignment="1">
      <alignment horizontal="center" vertical="center"/>
    </xf>
    <xf numFmtId="164" fontId="61" fillId="23" borderId="144" xfId="6" applyNumberFormat="1" applyFont="1" applyFill="1" applyBorder="1" applyAlignment="1">
      <alignment horizontal="left" vertical="center" wrapText="1"/>
    </xf>
    <xf numFmtId="164" fontId="61" fillId="23" borderId="144" xfId="6" applyNumberFormat="1" applyFont="1" applyFill="1" applyBorder="1" applyAlignment="1">
      <alignment horizontal="left" vertical="center"/>
    </xf>
    <xf numFmtId="164" fontId="58" fillId="11" borderId="142" xfId="6" applyNumberFormat="1" applyFont="1" applyFill="1" applyBorder="1" applyAlignment="1">
      <alignment horizontal="center" vertical="center"/>
    </xf>
    <xf numFmtId="164" fontId="58" fillId="11" borderId="151" xfId="6" applyNumberFormat="1" applyFont="1" applyFill="1" applyBorder="1" applyAlignment="1">
      <alignment horizontal="center" vertical="center"/>
    </xf>
    <xf numFmtId="164" fontId="58" fillId="11" borderId="143" xfId="6" applyNumberFormat="1" applyFont="1" applyFill="1" applyBorder="1" applyAlignment="1">
      <alignment horizontal="center" vertical="center"/>
    </xf>
    <xf numFmtId="164" fontId="58" fillId="21" borderId="48" xfId="6" applyNumberFormat="1" applyFont="1" applyFill="1" applyBorder="1" applyAlignment="1">
      <alignment horizontal="center" vertical="center"/>
    </xf>
    <xf numFmtId="164" fontId="58" fillId="21" borderId="70" xfId="6" applyNumberFormat="1" applyFont="1" applyFill="1" applyBorder="1" applyAlignment="1">
      <alignment horizontal="center" vertical="center"/>
    </xf>
    <xf numFmtId="164" fontId="58" fillId="21" borderId="12" xfId="6" applyNumberFormat="1" applyFont="1" applyFill="1" applyBorder="1" applyAlignment="1">
      <alignment horizontal="center" vertical="center"/>
    </xf>
    <xf numFmtId="164" fontId="58" fillId="11" borderId="140" xfId="6" applyNumberFormat="1" applyFont="1" applyFill="1" applyBorder="1" applyAlignment="1">
      <alignment horizontal="center" vertical="center"/>
    </xf>
    <xf numFmtId="0" fontId="56" fillId="3" borderId="153" xfId="6" applyFont="1" applyFill="1" applyBorder="1" applyAlignment="1">
      <alignment horizontal="left" vertical="center" wrapText="1"/>
    </xf>
    <xf numFmtId="8" fontId="57" fillId="17" borderId="54" xfId="6" applyNumberFormat="1" applyFont="1" applyFill="1" applyBorder="1" applyAlignment="1">
      <alignment horizontal="center" vertical="center"/>
    </xf>
    <xf numFmtId="8" fontId="57" fillId="17" borderId="54" xfId="6" applyNumberFormat="1" applyFont="1" applyFill="1" applyBorder="1" applyAlignment="1">
      <alignment horizontal="right" vertical="center"/>
    </xf>
    <xf numFmtId="8" fontId="57" fillId="10" borderId="86" xfId="6" applyNumberFormat="1" applyFont="1" applyFill="1" applyBorder="1" applyAlignment="1">
      <alignment horizontal="center" vertical="center"/>
    </xf>
    <xf numFmtId="8" fontId="11" fillId="17" borderId="0" xfId="6" applyNumberFormat="1" applyFont="1" applyFill="1"/>
    <xf numFmtId="0" fontId="56" fillId="3" borderId="155" xfId="6" applyFont="1" applyFill="1" applyBorder="1" applyAlignment="1">
      <alignment horizontal="left" vertical="center" wrapText="1"/>
    </xf>
    <xf numFmtId="8" fontId="57" fillId="17" borderId="155" xfId="6" applyNumberFormat="1" applyFont="1" applyFill="1" applyBorder="1" applyAlignment="1">
      <alignment horizontal="center" vertical="center"/>
    </xf>
    <xf numFmtId="8" fontId="57" fillId="17" borderId="155" xfId="6" applyNumberFormat="1" applyFont="1" applyFill="1" applyBorder="1" applyAlignment="1">
      <alignment horizontal="right" vertical="center"/>
    </xf>
    <xf numFmtId="8" fontId="57" fillId="10" borderId="156" xfId="6" applyNumberFormat="1" applyFont="1" applyFill="1" applyBorder="1" applyAlignment="1">
      <alignment horizontal="center" vertical="center"/>
    </xf>
    <xf numFmtId="0" fontId="56" fillId="3" borderId="155" xfId="6" applyFont="1" applyFill="1" applyBorder="1" applyAlignment="1">
      <alignment horizontal="left" vertical="center"/>
    </xf>
    <xf numFmtId="8" fontId="58" fillId="11" borderId="155" xfId="6" applyNumberFormat="1" applyFont="1" applyFill="1" applyBorder="1" applyAlignment="1">
      <alignment horizontal="center" vertical="center"/>
    </xf>
    <xf numFmtId="8" fontId="58" fillId="11" borderId="155" xfId="6" applyNumberFormat="1" applyFont="1" applyFill="1" applyBorder="1" applyAlignment="1">
      <alignment horizontal="right" vertical="center"/>
    </xf>
    <xf numFmtId="8" fontId="58" fillId="11" borderId="156" xfId="6" applyNumberFormat="1" applyFont="1" applyFill="1" applyBorder="1" applyAlignment="1">
      <alignment horizontal="center" vertical="center"/>
    </xf>
    <xf numFmtId="8" fontId="59" fillId="24" borderId="13" xfId="6" applyNumberFormat="1" applyFont="1" applyFill="1" applyBorder="1" applyAlignment="1">
      <alignment horizontal="center" vertical="center"/>
    </xf>
    <xf numFmtId="8" fontId="59" fillId="24" borderId="13" xfId="6" applyNumberFormat="1" applyFont="1" applyFill="1" applyBorder="1" applyAlignment="1">
      <alignment horizontal="right" vertical="center"/>
    </xf>
    <xf numFmtId="8" fontId="59" fillId="24" borderId="12" xfId="6" applyNumberFormat="1" applyFont="1" applyFill="1" applyBorder="1" applyAlignment="1">
      <alignment horizontal="center" vertical="center"/>
    </xf>
    <xf numFmtId="0" fontId="54" fillId="19" borderId="54" xfId="6" applyFont="1" applyFill="1" applyBorder="1" applyAlignment="1">
      <alignment horizontal="center" wrapText="1"/>
    </xf>
    <xf numFmtId="0" fontId="54" fillId="19" borderId="57" xfId="6" applyFont="1" applyFill="1" applyBorder="1" applyAlignment="1">
      <alignment horizontal="center" wrapText="1"/>
    </xf>
    <xf numFmtId="164" fontId="54" fillId="17" borderId="54" xfId="6" applyNumberFormat="1" applyFont="1" applyFill="1" applyBorder="1" applyAlignment="1">
      <alignment horizontal="center" vertical="center"/>
    </xf>
    <xf numFmtId="164" fontId="54" fillId="10" borderId="86" xfId="6" applyNumberFormat="1" applyFont="1" applyFill="1" applyBorder="1" applyAlignment="1">
      <alignment horizontal="center" vertical="center"/>
    </xf>
    <xf numFmtId="164" fontId="54" fillId="17" borderId="155" xfId="6" applyNumberFormat="1" applyFont="1" applyFill="1" applyBorder="1" applyAlignment="1">
      <alignment horizontal="center" vertical="center"/>
    </xf>
    <xf numFmtId="164" fontId="54" fillId="10" borderId="156" xfId="6" applyNumberFormat="1" applyFont="1" applyFill="1" applyBorder="1" applyAlignment="1">
      <alignment horizontal="center" vertical="center"/>
    </xf>
    <xf numFmtId="164" fontId="54" fillId="0" borderId="155" xfId="6" applyNumberFormat="1" applyFont="1" applyFill="1" applyBorder="1" applyAlignment="1">
      <alignment horizontal="center" vertical="center"/>
    </xf>
    <xf numFmtId="164" fontId="53" fillId="11" borderId="155" xfId="6" applyNumberFormat="1" applyFont="1" applyFill="1" applyBorder="1" applyAlignment="1">
      <alignment horizontal="center" vertical="center"/>
    </xf>
    <xf numFmtId="164" fontId="53" fillId="11" borderId="156" xfId="6" applyNumberFormat="1" applyFont="1" applyFill="1" applyBorder="1" applyAlignment="1">
      <alignment horizontal="center" vertical="center"/>
    </xf>
    <xf numFmtId="164" fontId="57" fillId="17" borderId="155" xfId="6" applyNumberFormat="1" applyFont="1" applyFill="1" applyBorder="1" applyAlignment="1">
      <alignment horizontal="center" vertical="center"/>
    </xf>
    <xf numFmtId="164" fontId="57" fillId="10" borderId="156" xfId="6" applyNumberFormat="1" applyFont="1" applyFill="1" applyBorder="1" applyAlignment="1">
      <alignment horizontal="center" vertical="center"/>
    </xf>
    <xf numFmtId="0" fontId="56" fillId="3" borderId="158" xfId="6" applyFont="1" applyFill="1" applyBorder="1" applyAlignment="1">
      <alignment horizontal="left" vertical="center" wrapText="1"/>
    </xf>
    <xf numFmtId="0" fontId="56" fillId="3" borderId="158" xfId="6" applyFont="1" applyFill="1" applyBorder="1" applyAlignment="1">
      <alignment horizontal="left" vertical="center"/>
    </xf>
    <xf numFmtId="164" fontId="58" fillId="11" borderId="155" xfId="6" applyNumberFormat="1" applyFont="1" applyFill="1" applyBorder="1" applyAlignment="1">
      <alignment horizontal="center" vertical="center"/>
    </xf>
    <xf numFmtId="164" fontId="58" fillId="11" borderId="156" xfId="6" applyNumberFormat="1" applyFont="1" applyFill="1" applyBorder="1" applyAlignment="1">
      <alignment horizontal="center" vertical="center"/>
    </xf>
    <xf numFmtId="164" fontId="59" fillId="24" borderId="13" xfId="6" applyNumberFormat="1" applyFont="1" applyFill="1" applyBorder="1" applyAlignment="1">
      <alignment horizontal="center" vertical="center"/>
    </xf>
    <xf numFmtId="164" fontId="59" fillId="24" borderId="12" xfId="6" applyNumberFormat="1" applyFont="1" applyFill="1" applyBorder="1" applyAlignment="1">
      <alignment horizontal="center" vertical="center"/>
    </xf>
    <xf numFmtId="164" fontId="53" fillId="11" borderId="94" xfId="6" applyNumberFormat="1" applyFont="1" applyFill="1" applyBorder="1" applyAlignment="1">
      <alignment horizontal="center" vertical="center"/>
    </xf>
    <xf numFmtId="164" fontId="53" fillId="11" borderId="140" xfId="6" applyNumberFormat="1" applyFont="1" applyFill="1" applyBorder="1" applyAlignment="1">
      <alignment horizontal="center" vertical="center"/>
    </xf>
    <xf numFmtId="0" fontId="60" fillId="19" borderId="147" xfId="6" applyFont="1" applyFill="1" applyBorder="1" applyAlignment="1">
      <alignment horizontal="center" vertical="center" wrapText="1"/>
    </xf>
    <xf numFmtId="0" fontId="60" fillId="19" borderId="148" xfId="6" applyFont="1" applyFill="1" applyBorder="1" applyAlignment="1">
      <alignment horizontal="center" vertical="center" wrapText="1"/>
    </xf>
    <xf numFmtId="0" fontId="60" fillId="19" borderId="150" xfId="6" applyFont="1" applyFill="1" applyBorder="1" applyAlignment="1">
      <alignment horizontal="center" vertical="center" wrapText="1"/>
    </xf>
    <xf numFmtId="0" fontId="62" fillId="19" borderId="161" xfId="6" applyFont="1" applyFill="1" applyBorder="1" applyAlignment="1">
      <alignment horizontal="center" vertical="center" wrapText="1"/>
    </xf>
    <xf numFmtId="49" fontId="62" fillId="19" borderId="162" xfId="6" applyNumberFormat="1" applyFont="1" applyFill="1" applyBorder="1" applyAlignment="1">
      <alignment horizontal="center" vertical="center" wrapText="1"/>
    </xf>
    <xf numFmtId="49" fontId="62" fillId="19" borderId="163" xfId="6" applyNumberFormat="1" applyFont="1" applyFill="1" applyBorder="1" applyAlignment="1">
      <alignment horizontal="center" vertical="center" wrapText="1"/>
    </xf>
    <xf numFmtId="0" fontId="52" fillId="3" borderId="164" xfId="6" applyFont="1" applyFill="1" applyBorder="1" applyAlignment="1">
      <alignment horizontal="left" vertical="center"/>
    </xf>
    <xf numFmtId="164" fontId="58" fillId="11" borderId="163" xfId="6" applyNumberFormat="1" applyFont="1" applyFill="1" applyBorder="1" applyAlignment="1">
      <alignment horizontal="center" vertical="center"/>
    </xf>
    <xf numFmtId="0" fontId="63" fillId="25" borderId="0" xfId="1" applyFont="1" applyFill="1"/>
    <xf numFmtId="0" fontId="4" fillId="25" borderId="0" xfId="1" applyFill="1"/>
    <xf numFmtId="0" fontId="4" fillId="25" borderId="0" xfId="1" applyFill="1" applyAlignment="1">
      <alignment horizontal="left"/>
    </xf>
    <xf numFmtId="0" fontId="65" fillId="25" borderId="163" xfId="1" applyFont="1" applyFill="1" applyBorder="1" applyAlignment="1">
      <alignment wrapText="1"/>
    </xf>
    <xf numFmtId="0" fontId="64" fillId="25" borderId="165" xfId="1" applyFont="1" applyFill="1" applyBorder="1" applyAlignment="1">
      <alignment horizontal="right" wrapText="1"/>
    </xf>
    <xf numFmtId="0" fontId="64" fillId="25" borderId="0" xfId="1" applyFont="1" applyFill="1" applyBorder="1" applyAlignment="1">
      <alignment wrapText="1"/>
    </xf>
    <xf numFmtId="0" fontId="64" fillId="25" borderId="89" xfId="1" applyFont="1" applyFill="1" applyBorder="1" applyAlignment="1">
      <alignment horizontal="right" wrapText="1"/>
    </xf>
    <xf numFmtId="0" fontId="65" fillId="25" borderId="58" xfId="1" applyFont="1" applyFill="1" applyBorder="1" applyAlignment="1"/>
    <xf numFmtId="0" fontId="64" fillId="25" borderId="57" xfId="1" applyFont="1" applyFill="1" applyBorder="1" applyAlignment="1"/>
    <xf numFmtId="0" fontId="66" fillId="0" borderId="164" xfId="12" applyBorder="1" applyAlignment="1" applyProtection="1"/>
    <xf numFmtId="0" fontId="64" fillId="25" borderId="94" xfId="1" applyFont="1" applyFill="1" applyBorder="1" applyAlignment="1"/>
    <xf numFmtId="0" fontId="64" fillId="25" borderId="93" xfId="1" applyFont="1" applyFill="1" applyBorder="1" applyAlignment="1"/>
    <xf numFmtId="0" fontId="67" fillId="25" borderId="0" xfId="1" applyFont="1" applyFill="1" applyAlignment="1">
      <alignment vertical="center"/>
    </xf>
    <xf numFmtId="0" fontId="4" fillId="25" borderId="0" xfId="1" applyFill="1" applyAlignment="1">
      <alignment vertical="center"/>
    </xf>
    <xf numFmtId="0" fontId="63" fillId="25" borderId="0" xfId="1" applyFont="1" applyFill="1" applyAlignment="1">
      <alignment vertical="center"/>
    </xf>
    <xf numFmtId="0" fontId="69" fillId="25" borderId="164" xfId="1" applyFont="1" applyFill="1" applyBorder="1" applyAlignment="1">
      <alignment horizontal="left" vertical="center" wrapText="1" indent="1"/>
    </xf>
    <xf numFmtId="0" fontId="68" fillId="25" borderId="58" xfId="1" applyFont="1" applyFill="1" applyBorder="1" applyAlignment="1"/>
    <xf numFmtId="0" fontId="68" fillId="25" borderId="54" xfId="1" applyFont="1" applyFill="1" applyBorder="1" applyAlignment="1"/>
    <xf numFmtId="0" fontId="71" fillId="25" borderId="54" xfId="12" applyFont="1" applyFill="1" applyBorder="1" applyAlignment="1" applyProtection="1"/>
    <xf numFmtId="0" fontId="66" fillId="25" borderId="54" xfId="12" applyFill="1" applyBorder="1" applyAlignment="1" applyProtection="1"/>
    <xf numFmtId="0" fontId="66" fillId="25" borderId="57" xfId="12" applyFill="1" applyBorder="1" applyAlignment="1" applyProtection="1"/>
    <xf numFmtId="0" fontId="4" fillId="25" borderId="34" xfId="1" applyFill="1" applyBorder="1"/>
    <xf numFmtId="0" fontId="4" fillId="25" borderId="11" xfId="1" applyFill="1" applyBorder="1"/>
    <xf numFmtId="0" fontId="67" fillId="25" borderId="0" xfId="1" applyFont="1" applyFill="1"/>
    <xf numFmtId="0" fontId="67" fillId="25" borderId="0" xfId="1" applyFont="1" applyFill="1" applyAlignment="1">
      <alignment horizontal="left" indent="4"/>
    </xf>
    <xf numFmtId="0" fontId="72" fillId="0" borderId="167" xfId="0" applyFont="1" applyBorder="1" applyAlignment="1">
      <alignment horizontal="center"/>
    </xf>
    <xf numFmtId="0" fontId="28" fillId="0" borderId="0" xfId="0" applyFont="1" applyAlignment="1">
      <alignment horizontal="justify"/>
    </xf>
    <xf numFmtId="0" fontId="23" fillId="0" borderId="0" xfId="0" applyFont="1" applyAlignment="1">
      <alignment horizontal="justify"/>
    </xf>
    <xf numFmtId="0" fontId="75" fillId="0" borderId="0" xfId="0" applyFont="1" applyAlignment="1">
      <alignment horizontal="left" wrapText="1" readingOrder="1"/>
    </xf>
    <xf numFmtId="165" fontId="30" fillId="0" borderId="33" xfId="9" applyNumberFormat="1" applyFont="1" applyFill="1" applyBorder="1" applyAlignment="1" applyProtection="1">
      <alignment horizontal="center"/>
    </xf>
    <xf numFmtId="165" fontId="34" fillId="0" borderId="33" xfId="9" applyNumberFormat="1" applyFont="1" applyFill="1" applyBorder="1" applyAlignment="1" applyProtection="1">
      <alignment horizontal="center"/>
    </xf>
    <xf numFmtId="165" fontId="41" fillId="0" borderId="33" xfId="9" applyNumberFormat="1" applyFont="1" applyFill="1" applyBorder="1" applyAlignment="1" applyProtection="1">
      <alignment horizontal="center"/>
    </xf>
    <xf numFmtId="165" fontId="34" fillId="5" borderId="33" xfId="9" applyNumberFormat="1" applyFont="1" applyFill="1" applyBorder="1" applyAlignment="1">
      <alignment horizontal="center"/>
    </xf>
    <xf numFmtId="165" fontId="36" fillId="0" borderId="33" xfId="9" applyNumberFormat="1" applyFont="1" applyFill="1" applyBorder="1" applyAlignment="1" applyProtection="1">
      <alignment horizontal="center"/>
    </xf>
    <xf numFmtId="165" fontId="38" fillId="0" borderId="33" xfId="9" applyNumberFormat="1" applyFont="1" applyFill="1" applyBorder="1" applyAlignment="1" applyProtection="1">
      <alignment horizontal="center"/>
    </xf>
    <xf numFmtId="165" fontId="40" fillId="0" borderId="33" xfId="9" applyNumberFormat="1" applyFont="1" applyFill="1" applyBorder="1" applyAlignment="1" applyProtection="1">
      <alignment horizontal="center"/>
    </xf>
    <xf numFmtId="165" fontId="34" fillId="6" borderId="33" xfId="9" applyNumberFormat="1" applyFont="1" applyFill="1" applyBorder="1" applyAlignment="1">
      <alignment horizontal="center"/>
    </xf>
    <xf numFmtId="0" fontId="4" fillId="0" borderId="0" xfId="1" applyFont="1"/>
    <xf numFmtId="8" fontId="11" fillId="0" borderId="0" xfId="0" applyNumberFormat="1" applyFont="1"/>
    <xf numFmtId="0" fontId="4" fillId="2" borderId="0" xfId="1" applyFill="1" applyBorder="1" applyAlignment="1"/>
    <xf numFmtId="0" fontId="0" fillId="2" borderId="0" xfId="0" applyFill="1" applyAlignment="1"/>
    <xf numFmtId="0" fontId="0" fillId="2" borderId="20" xfId="0" applyFill="1" applyBorder="1" applyAlignment="1"/>
    <xf numFmtId="0" fontId="4" fillId="2" borderId="1" xfId="1" applyFill="1" applyBorder="1" applyAlignment="1"/>
    <xf numFmtId="0" fontId="4" fillId="2" borderId="4" xfId="1" applyFill="1" applyBorder="1" applyAlignment="1"/>
    <xf numFmtId="0" fontId="6" fillId="2" borderId="0" xfId="1" applyFont="1" applyFill="1" applyBorder="1" applyAlignment="1">
      <alignment horizontal="center" vertical="center"/>
    </xf>
    <xf numFmtId="49" fontId="8" fillId="2" borderId="0" xfId="1" applyNumberFormat="1" applyFont="1" applyFill="1" applyBorder="1" applyAlignment="1">
      <alignment horizontal="center" vertical="center"/>
    </xf>
    <xf numFmtId="0" fontId="9" fillId="2" borderId="0" xfId="1" applyFont="1" applyFill="1" applyBorder="1" applyAlignment="1">
      <alignment horizontal="center" vertical="center"/>
    </xf>
    <xf numFmtId="49" fontId="10" fillId="2" borderId="13" xfId="1" applyNumberFormat="1" applyFont="1" applyFill="1" applyBorder="1" applyAlignment="1">
      <alignment horizontal="center" vertical="center" wrapText="1"/>
    </xf>
    <xf numFmtId="49" fontId="7" fillId="0" borderId="13" xfId="1" applyNumberFormat="1" applyFont="1" applyBorder="1" applyAlignment="1">
      <alignment horizontal="center" vertical="center" wrapText="1"/>
    </xf>
    <xf numFmtId="49" fontId="13" fillId="2" borderId="13" xfId="1" applyNumberFormat="1" applyFont="1" applyFill="1" applyBorder="1" applyAlignment="1">
      <alignment horizontal="center" vertical="center" wrapText="1"/>
    </xf>
    <xf numFmtId="49" fontId="5" fillId="0" borderId="13" xfId="1" applyNumberFormat="1" applyFont="1" applyBorder="1" applyAlignment="1">
      <alignment horizontal="center" vertical="center" wrapText="1"/>
    </xf>
    <xf numFmtId="0" fontId="15" fillId="2" borderId="0" xfId="1" applyFont="1" applyFill="1" applyBorder="1" applyAlignment="1">
      <alignment horizontal="left" vertical="center" wrapText="1"/>
    </xf>
    <xf numFmtId="0" fontId="16" fillId="2" borderId="0" xfId="1" applyFont="1" applyFill="1" applyBorder="1" applyAlignment="1">
      <alignment horizontal="left" vertical="center"/>
    </xf>
    <xf numFmtId="0" fontId="14" fillId="2" borderId="0" xfId="1" applyFont="1" applyFill="1" applyBorder="1" applyAlignment="1"/>
    <xf numFmtId="0" fontId="18" fillId="2" borderId="14" xfId="1" applyFont="1" applyFill="1" applyBorder="1" applyAlignment="1">
      <alignment horizontal="center" vertical="center"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47" fillId="0" borderId="58" xfId="0" applyFont="1" applyBorder="1" applyAlignment="1">
      <alignment horizontal="center" vertical="center"/>
    </xf>
    <xf numFmtId="0" fontId="47" fillId="0" borderId="87" xfId="0" applyFont="1" applyBorder="1" applyAlignment="1">
      <alignment horizontal="center" vertical="center"/>
    </xf>
    <xf numFmtId="0" fontId="42" fillId="0" borderId="0" xfId="0" applyFont="1" applyAlignment="1">
      <alignment horizontal="center"/>
    </xf>
    <xf numFmtId="0" fontId="43" fillId="0" borderId="0" xfId="0" applyFont="1" applyAlignment="1">
      <alignment horizontal="center"/>
    </xf>
    <xf numFmtId="0" fontId="45" fillId="0" borderId="0" xfId="0" applyFont="1" applyFill="1" applyAlignment="1">
      <alignment horizontal="center"/>
    </xf>
    <xf numFmtId="0" fontId="46" fillId="3" borderId="54" xfId="0" applyFont="1" applyFill="1" applyBorder="1" applyAlignment="1">
      <alignment horizontal="center"/>
    </xf>
    <xf numFmtId="164" fontId="46" fillId="3" borderId="54" xfId="0" applyNumberFormat="1" applyFont="1" applyFill="1" applyBorder="1" applyAlignment="1">
      <alignment horizontal="center"/>
    </xf>
    <xf numFmtId="0" fontId="46" fillId="3" borderId="55" xfId="0" applyFont="1" applyFill="1" applyBorder="1" applyAlignment="1">
      <alignment horizontal="center"/>
    </xf>
    <xf numFmtId="0" fontId="46" fillId="3" borderId="57" xfId="0" applyFont="1" applyFill="1" applyBorder="1" applyAlignment="1">
      <alignment horizontal="center"/>
    </xf>
    <xf numFmtId="0" fontId="47" fillId="0" borderId="61" xfId="0" applyFont="1" applyBorder="1" applyAlignment="1">
      <alignment horizontal="center" vertical="center"/>
    </xf>
    <xf numFmtId="0" fontId="28" fillId="9" borderId="92" xfId="0" applyFont="1" applyFill="1" applyBorder="1" applyAlignment="1">
      <alignment horizontal="center"/>
    </xf>
    <xf numFmtId="0" fontId="28" fillId="9" borderId="93" xfId="0" applyFont="1" applyFill="1" applyBorder="1" applyAlignment="1">
      <alignment horizontal="center"/>
    </xf>
    <xf numFmtId="0" fontId="28" fillId="10" borderId="92" xfId="0" applyFont="1" applyFill="1" applyBorder="1" applyAlignment="1">
      <alignment horizontal="center" vertical="center"/>
    </xf>
    <xf numFmtId="0" fontId="28" fillId="10" borderId="93" xfId="0" applyFont="1" applyFill="1" applyBorder="1" applyAlignment="1">
      <alignment horizontal="center" vertical="center"/>
    </xf>
    <xf numFmtId="0" fontId="45" fillId="0" borderId="0" xfId="0" applyFont="1" applyAlignment="1">
      <alignment horizontal="center"/>
    </xf>
    <xf numFmtId="49" fontId="46" fillId="3" borderId="87" xfId="0" applyNumberFormat="1" applyFont="1" applyFill="1" applyBorder="1" applyAlignment="1">
      <alignment horizontal="center" wrapText="1"/>
    </xf>
    <xf numFmtId="49" fontId="46" fillId="3" borderId="11" xfId="0" applyNumberFormat="1" applyFont="1" applyFill="1" applyBorder="1" applyAlignment="1">
      <alignment horizontal="center" wrapText="1"/>
    </xf>
    <xf numFmtId="0" fontId="47" fillId="0" borderId="58" xfId="0" applyFont="1" applyBorder="1" applyAlignment="1">
      <alignment horizontal="left"/>
    </xf>
    <xf numFmtId="0" fontId="47" fillId="0" borderId="57" xfId="0" applyFont="1" applyBorder="1" applyAlignment="1">
      <alignment horizontal="left"/>
    </xf>
    <xf numFmtId="0" fontId="47" fillId="0" borderId="98" xfId="0" applyFont="1" applyBorder="1" applyAlignment="1">
      <alignment horizontal="left"/>
    </xf>
    <xf numFmtId="0" fontId="47" fillId="0" borderId="99" xfId="0" applyFont="1" applyBorder="1" applyAlignment="1">
      <alignment horizontal="left"/>
    </xf>
    <xf numFmtId="0" fontId="47" fillId="0" borderId="87" xfId="0" applyFont="1" applyBorder="1" applyAlignment="1">
      <alignment horizontal="left"/>
    </xf>
    <xf numFmtId="0" fontId="47" fillId="0" borderId="11" xfId="0" applyFont="1" applyBorder="1" applyAlignment="1">
      <alignment horizontal="left"/>
    </xf>
    <xf numFmtId="49" fontId="46" fillId="3" borderId="87" xfId="0" applyNumberFormat="1" applyFont="1" applyFill="1" applyBorder="1" applyAlignment="1">
      <alignment horizontal="center" vertical="center"/>
    </xf>
    <xf numFmtId="49" fontId="46" fillId="3" borderId="11" xfId="0" applyNumberFormat="1" applyFont="1" applyFill="1" applyBorder="1" applyAlignment="1">
      <alignment horizontal="center" vertical="center"/>
    </xf>
    <xf numFmtId="0" fontId="47" fillId="0" borderId="61" xfId="0" applyFont="1" applyFill="1" applyBorder="1" applyAlignment="1">
      <alignment horizontal="left"/>
    </xf>
    <xf numFmtId="0" fontId="47" fillId="0" borderId="34" xfId="0" applyFont="1" applyFill="1" applyBorder="1" applyAlignment="1">
      <alignment horizontal="left"/>
    </xf>
    <xf numFmtId="0" fontId="47" fillId="0" borderId="98" xfId="0" applyFont="1" applyFill="1" applyBorder="1" applyAlignment="1">
      <alignment horizontal="left"/>
    </xf>
    <xf numFmtId="0" fontId="47" fillId="0" borderId="99" xfId="0" applyFont="1" applyFill="1" applyBorder="1" applyAlignment="1">
      <alignment horizontal="left"/>
    </xf>
    <xf numFmtId="0" fontId="47" fillId="0" borderId="87" xfId="0" applyFont="1" applyFill="1" applyBorder="1" applyAlignment="1">
      <alignment horizontal="left"/>
    </xf>
    <xf numFmtId="0" fontId="47" fillId="0" borderId="11" xfId="0" applyFont="1" applyFill="1" applyBorder="1" applyAlignment="1">
      <alignment horizontal="left"/>
    </xf>
    <xf numFmtId="0" fontId="47" fillId="0" borderId="58" xfId="6" applyFont="1" applyBorder="1" applyAlignment="1">
      <alignment horizontal="center" vertical="center"/>
    </xf>
    <xf numFmtId="0" fontId="47" fillId="0" borderId="87" xfId="6" applyFont="1" applyBorder="1" applyAlignment="1">
      <alignment horizontal="center" vertical="center"/>
    </xf>
    <xf numFmtId="0" fontId="49" fillId="0" borderId="0" xfId="6" applyFont="1" applyAlignment="1">
      <alignment horizontal="center"/>
    </xf>
    <xf numFmtId="0" fontId="45" fillId="0" borderId="13" xfId="6" applyFont="1" applyBorder="1" applyAlignment="1">
      <alignment horizontal="center"/>
    </xf>
    <xf numFmtId="0" fontId="46" fillId="3" borderId="54" xfId="6" applyFont="1" applyFill="1" applyBorder="1" applyAlignment="1">
      <alignment horizontal="center"/>
    </xf>
    <xf numFmtId="164" fontId="46" fillId="3" borderId="54" xfId="6" applyNumberFormat="1" applyFont="1" applyFill="1" applyBorder="1" applyAlignment="1">
      <alignment horizontal="center"/>
    </xf>
    <xf numFmtId="0" fontId="46" fillId="3" borderId="55" xfId="6" applyFont="1" applyFill="1" applyBorder="1" applyAlignment="1">
      <alignment horizontal="center"/>
    </xf>
    <xf numFmtId="0" fontId="46" fillId="3" borderId="57" xfId="6" applyFont="1" applyFill="1" applyBorder="1" applyAlignment="1">
      <alignment horizontal="center"/>
    </xf>
    <xf numFmtId="0" fontId="47" fillId="0" borderId="61" xfId="6" applyFont="1" applyBorder="1" applyAlignment="1">
      <alignment horizontal="center" vertical="center"/>
    </xf>
    <xf numFmtId="0" fontId="28" fillId="14" borderId="92" xfId="6" applyFont="1" applyFill="1" applyBorder="1" applyAlignment="1">
      <alignment horizontal="center"/>
    </xf>
    <xf numFmtId="0" fontId="28" fillId="14" borderId="93" xfId="6" applyFont="1" applyFill="1" applyBorder="1" applyAlignment="1">
      <alignment horizontal="center"/>
    </xf>
    <xf numFmtId="0" fontId="28" fillId="10" borderId="92" xfId="6" applyFont="1" applyFill="1" applyBorder="1" applyAlignment="1">
      <alignment horizontal="center" vertical="center"/>
    </xf>
    <xf numFmtId="0" fontId="28" fillId="10" borderId="93" xfId="6" applyFont="1" applyFill="1" applyBorder="1" applyAlignment="1">
      <alignment horizontal="center" vertical="center"/>
    </xf>
    <xf numFmtId="0" fontId="45" fillId="0" borderId="0" xfId="6" applyFont="1" applyAlignment="1">
      <alignment horizontal="center"/>
    </xf>
    <xf numFmtId="49" fontId="46" fillId="3" borderId="87" xfId="6" applyNumberFormat="1" applyFont="1" applyFill="1" applyBorder="1" applyAlignment="1">
      <alignment horizontal="center" wrapText="1"/>
    </xf>
    <xf numFmtId="49" fontId="46" fillId="3" borderId="11" xfId="6" applyNumberFormat="1" applyFont="1" applyFill="1" applyBorder="1" applyAlignment="1">
      <alignment horizontal="center" wrapText="1"/>
    </xf>
    <xf numFmtId="0" fontId="47" fillId="0" borderId="58" xfId="6" applyFont="1" applyBorder="1" applyAlignment="1">
      <alignment horizontal="left"/>
    </xf>
    <xf numFmtId="0" fontId="47" fillId="0" borderId="57" xfId="6" applyFont="1" applyBorder="1" applyAlignment="1">
      <alignment horizontal="left"/>
    </xf>
    <xf numFmtId="0" fontId="47" fillId="0" borderId="98" xfId="6" applyFont="1" applyBorder="1" applyAlignment="1">
      <alignment horizontal="left"/>
    </xf>
    <xf numFmtId="0" fontId="47" fillId="0" borderId="99" xfId="6" applyFont="1" applyBorder="1" applyAlignment="1">
      <alignment horizontal="left"/>
    </xf>
    <xf numFmtId="0" fontId="47" fillId="0" borderId="87" xfId="6" applyFont="1" applyBorder="1" applyAlignment="1">
      <alignment horizontal="left"/>
    </xf>
    <xf numFmtId="0" fontId="47" fillId="0" borderId="11" xfId="6" applyFont="1" applyBorder="1" applyAlignment="1">
      <alignment horizontal="left"/>
    </xf>
    <xf numFmtId="49" fontId="46" fillId="3" borderId="87" xfId="6" applyNumberFormat="1" applyFont="1" applyFill="1" applyBorder="1" applyAlignment="1">
      <alignment horizontal="center" vertical="center"/>
    </xf>
    <xf numFmtId="49" fontId="46" fillId="3" borderId="11" xfId="6" applyNumberFormat="1" applyFont="1" applyFill="1" applyBorder="1" applyAlignment="1">
      <alignment horizontal="center" vertical="center"/>
    </xf>
    <xf numFmtId="0" fontId="47" fillId="0" borderId="61" xfId="6" applyFont="1" applyFill="1" applyBorder="1" applyAlignment="1">
      <alignment horizontal="left"/>
    </xf>
    <xf numFmtId="0" fontId="47" fillId="0" borderId="34" xfId="6" applyFont="1" applyFill="1" applyBorder="1" applyAlignment="1">
      <alignment horizontal="left"/>
    </xf>
    <xf numFmtId="0" fontId="47" fillId="0" borderId="98" xfId="6" applyFont="1" applyFill="1" applyBorder="1" applyAlignment="1">
      <alignment horizontal="left"/>
    </xf>
    <xf numFmtId="0" fontId="47" fillId="0" borderId="99" xfId="6" applyFont="1" applyFill="1" applyBorder="1" applyAlignment="1">
      <alignment horizontal="left"/>
    </xf>
    <xf numFmtId="0" fontId="47" fillId="0" borderId="87" xfId="6" applyFont="1" applyFill="1" applyBorder="1" applyAlignment="1">
      <alignment horizontal="left"/>
    </xf>
    <xf numFmtId="0" fontId="47" fillId="0" borderId="11" xfId="6" applyFont="1" applyFill="1" applyBorder="1" applyAlignment="1">
      <alignment horizontal="left"/>
    </xf>
    <xf numFmtId="0" fontId="28" fillId="16" borderId="92" xfId="6" applyFont="1" applyFill="1" applyBorder="1" applyAlignment="1">
      <alignment horizontal="center"/>
    </xf>
    <xf numFmtId="0" fontId="28" fillId="16" borderId="93" xfId="6" applyFont="1" applyFill="1" applyBorder="1" applyAlignment="1">
      <alignment horizontal="center"/>
    </xf>
    <xf numFmtId="0" fontId="52" fillId="3" borderId="110" xfId="0" applyFont="1" applyFill="1" applyBorder="1" applyAlignment="1">
      <alignment horizontal="center" vertical="center" wrapText="1"/>
    </xf>
    <xf numFmtId="0" fontId="52" fillId="3" borderId="112" xfId="0" applyFont="1" applyFill="1" applyBorder="1" applyAlignment="1">
      <alignment horizontal="center" vertical="center" wrapText="1"/>
    </xf>
    <xf numFmtId="0" fontId="52" fillId="3" borderId="54" xfId="0" applyFont="1" applyFill="1" applyBorder="1" applyAlignment="1">
      <alignment horizontal="center" wrapText="1"/>
    </xf>
    <xf numFmtId="0" fontId="52" fillId="3" borderId="111" xfId="0" applyFont="1" applyFill="1" applyBorder="1" applyAlignment="1">
      <alignment horizontal="center" vertical="center"/>
    </xf>
    <xf numFmtId="0" fontId="52" fillId="3" borderId="113" xfId="0" applyFont="1" applyFill="1" applyBorder="1" applyAlignment="1">
      <alignment horizontal="center" vertical="center"/>
    </xf>
    <xf numFmtId="0" fontId="51" fillId="17" borderId="0" xfId="0" applyFont="1" applyFill="1" applyBorder="1" applyAlignment="1">
      <alignment horizontal="center"/>
    </xf>
    <xf numFmtId="49" fontId="52" fillId="3" borderId="110" xfId="0" applyNumberFormat="1" applyFont="1" applyFill="1" applyBorder="1" applyAlignment="1">
      <alignment horizontal="center" vertical="center" wrapText="1"/>
    </xf>
    <xf numFmtId="49" fontId="52" fillId="3" borderId="112" xfId="0" applyNumberFormat="1" applyFont="1" applyFill="1" applyBorder="1" applyAlignment="1">
      <alignment horizontal="center" vertical="center" wrapText="1"/>
    </xf>
    <xf numFmtId="49" fontId="52" fillId="3" borderId="111" xfId="0" applyNumberFormat="1" applyFont="1" applyFill="1" applyBorder="1" applyAlignment="1">
      <alignment horizontal="center" vertical="center" wrapText="1"/>
    </xf>
    <xf numFmtId="49" fontId="52" fillId="3" borderId="113" xfId="0" applyNumberFormat="1" applyFont="1" applyFill="1" applyBorder="1" applyAlignment="1">
      <alignment horizontal="center" vertical="center" wrapText="1"/>
    </xf>
    <xf numFmtId="0" fontId="53" fillId="2" borderId="114" xfId="0" applyFont="1" applyFill="1" applyBorder="1" applyAlignment="1">
      <alignment horizontal="left" vertical="center" wrapText="1"/>
    </xf>
    <xf numFmtId="0" fontId="53" fillId="2" borderId="117" xfId="0" applyFont="1" applyFill="1" applyBorder="1" applyAlignment="1">
      <alignment horizontal="left" vertical="center" wrapText="1"/>
    </xf>
    <xf numFmtId="0" fontId="53" fillId="2" borderId="120" xfId="0" applyFont="1" applyFill="1" applyBorder="1" applyAlignment="1">
      <alignment horizontal="left" vertical="center" wrapText="1"/>
    </xf>
    <xf numFmtId="0" fontId="53" fillId="2" borderId="110" xfId="0" applyFont="1" applyFill="1" applyBorder="1" applyAlignment="1">
      <alignment horizontal="left" vertical="center" wrapText="1"/>
    </xf>
    <xf numFmtId="0" fontId="53" fillId="2" borderId="112" xfId="0" applyFont="1" applyFill="1" applyBorder="1" applyAlignment="1">
      <alignment horizontal="left" vertical="center" wrapText="1"/>
    </xf>
    <xf numFmtId="0" fontId="53" fillId="2" borderId="61" xfId="0" applyFont="1" applyFill="1" applyBorder="1" applyAlignment="1">
      <alignment horizontal="left" vertical="center" wrapText="1"/>
    </xf>
    <xf numFmtId="0" fontId="52" fillId="3" borderId="87" xfId="0" applyFont="1" applyFill="1" applyBorder="1" applyAlignment="1">
      <alignment horizontal="center" vertical="center"/>
    </xf>
    <xf numFmtId="0" fontId="52" fillId="3" borderId="13" xfId="0" applyFont="1" applyFill="1" applyBorder="1" applyAlignment="1">
      <alignment horizontal="center" vertical="center"/>
    </xf>
    <xf numFmtId="0" fontId="51" fillId="17" borderId="0" xfId="0" applyFont="1" applyFill="1" applyAlignment="1">
      <alignment horizontal="center"/>
    </xf>
    <xf numFmtId="0" fontId="52" fillId="3" borderId="92" xfId="0" applyFont="1" applyFill="1" applyBorder="1" applyAlignment="1">
      <alignment horizontal="center" vertical="center"/>
    </xf>
    <xf numFmtId="0" fontId="52" fillId="3" borderId="128" xfId="0" applyFont="1" applyFill="1" applyBorder="1" applyAlignment="1">
      <alignment horizontal="center" vertical="center"/>
    </xf>
    <xf numFmtId="0" fontId="51" fillId="17" borderId="0" xfId="6" applyFont="1" applyFill="1" applyAlignment="1">
      <alignment horizontal="center"/>
    </xf>
    <xf numFmtId="0" fontId="52" fillId="3" borderId="110" xfId="6" applyFont="1" applyFill="1" applyBorder="1" applyAlignment="1">
      <alignment horizontal="center" vertical="center" wrapText="1"/>
    </xf>
    <xf numFmtId="0" fontId="52" fillId="3" borderId="112" xfId="6" applyFont="1" applyFill="1" applyBorder="1" applyAlignment="1">
      <alignment horizontal="center" vertical="center" wrapText="1"/>
    </xf>
    <xf numFmtId="0" fontId="52" fillId="3" borderId="54" xfId="6" applyFont="1" applyFill="1" applyBorder="1" applyAlignment="1">
      <alignment horizontal="center" wrapText="1"/>
    </xf>
    <xf numFmtId="0" fontId="52" fillId="3" borderId="111" xfId="6" applyFont="1" applyFill="1" applyBorder="1" applyAlignment="1">
      <alignment horizontal="center" vertical="center"/>
    </xf>
    <xf numFmtId="0" fontId="52" fillId="3" borderId="113" xfId="6" applyFont="1" applyFill="1" applyBorder="1" applyAlignment="1">
      <alignment horizontal="center" vertical="center"/>
    </xf>
    <xf numFmtId="0" fontId="56" fillId="20" borderId="132" xfId="6" applyFont="1" applyFill="1" applyBorder="1" applyAlignment="1">
      <alignment horizontal="left" vertical="center" wrapText="1"/>
    </xf>
    <xf numFmtId="0" fontId="55" fillId="3" borderId="92" xfId="6" applyFont="1" applyFill="1" applyBorder="1" applyAlignment="1">
      <alignment horizontal="center" vertical="center"/>
    </xf>
    <xf numFmtId="0" fontId="55" fillId="3" borderId="94" xfId="6" applyFont="1" applyFill="1" applyBorder="1" applyAlignment="1">
      <alignment horizontal="center" vertical="center"/>
    </xf>
    <xf numFmtId="0" fontId="55" fillId="3" borderId="93" xfId="6" applyFont="1" applyFill="1" applyBorder="1" applyAlignment="1">
      <alignment horizontal="center" vertical="center"/>
    </xf>
    <xf numFmtId="0" fontId="54" fillId="19" borderId="58" xfId="6" applyFont="1" applyFill="1" applyBorder="1" applyAlignment="1">
      <alignment horizontal="center" vertical="center" wrapText="1"/>
    </xf>
    <xf numFmtId="0" fontId="54" fillId="19" borderId="87" xfId="6" applyFont="1" applyFill="1" applyBorder="1" applyAlignment="1">
      <alignment horizontal="center" vertical="center" wrapText="1"/>
    </xf>
    <xf numFmtId="0" fontId="54" fillId="19" borderId="54" xfId="6" applyFont="1" applyFill="1" applyBorder="1" applyAlignment="1">
      <alignment horizontal="center" vertical="center" wrapText="1"/>
    </xf>
    <xf numFmtId="0" fontId="54" fillId="19" borderId="13" xfId="6" applyFont="1" applyFill="1" applyBorder="1" applyAlignment="1">
      <alignment horizontal="center" vertical="center" wrapText="1"/>
    </xf>
    <xf numFmtId="0" fontId="56" fillId="20" borderId="129" xfId="6" applyFont="1" applyFill="1" applyBorder="1" applyAlignment="1">
      <alignment horizontal="left" vertical="center" wrapText="1"/>
    </xf>
    <xf numFmtId="0" fontId="52" fillId="20" borderId="135" xfId="6" applyFont="1" applyFill="1" applyBorder="1" applyAlignment="1">
      <alignment horizontal="left" vertical="center"/>
    </xf>
    <xf numFmtId="0" fontId="52" fillId="20" borderId="136" xfId="6" applyFont="1" applyFill="1" applyBorder="1" applyAlignment="1">
      <alignment horizontal="left" vertical="center"/>
    </xf>
    <xf numFmtId="0" fontId="56" fillId="3" borderId="129" xfId="6" applyFont="1" applyFill="1" applyBorder="1" applyAlignment="1">
      <alignment horizontal="left" vertical="center" wrapText="1"/>
    </xf>
    <xf numFmtId="0" fontId="56" fillId="3" borderId="132" xfId="6" applyFont="1" applyFill="1" applyBorder="1" applyAlignment="1">
      <alignment horizontal="left" vertical="center" wrapText="1"/>
    </xf>
    <xf numFmtId="0" fontId="54" fillId="22" borderId="58" xfId="6" applyFont="1" applyFill="1" applyBorder="1" applyAlignment="1">
      <alignment horizontal="center" vertical="center" wrapText="1"/>
    </xf>
    <xf numFmtId="0" fontId="54" fillId="22" borderId="87" xfId="6" applyFont="1" applyFill="1" applyBorder="1" applyAlignment="1">
      <alignment horizontal="center" vertical="center" wrapText="1"/>
    </xf>
    <xf numFmtId="0" fontId="54" fillId="22" borderId="54" xfId="6" applyFont="1" applyFill="1" applyBorder="1" applyAlignment="1">
      <alignment horizontal="center" vertical="center" wrapText="1"/>
    </xf>
    <xf numFmtId="0" fontId="54" fillId="22" borderId="13" xfId="6" applyFont="1" applyFill="1" applyBorder="1" applyAlignment="1">
      <alignment horizontal="center" vertical="center" wrapText="1"/>
    </xf>
    <xf numFmtId="0" fontId="52" fillId="3" borderId="135" xfId="6" applyFont="1" applyFill="1" applyBorder="1" applyAlignment="1">
      <alignment horizontal="left" vertical="center"/>
    </xf>
    <xf numFmtId="0" fontId="52" fillId="3" borderId="136" xfId="6" applyFont="1" applyFill="1" applyBorder="1" applyAlignment="1">
      <alignment horizontal="left" vertical="center"/>
    </xf>
    <xf numFmtId="0" fontId="55" fillId="3" borderId="92" xfId="6" applyFont="1" applyFill="1" applyBorder="1" applyAlignment="1">
      <alignment horizontal="center"/>
    </xf>
    <xf numFmtId="0" fontId="55" fillId="3" borderId="94" xfId="6" applyFont="1" applyFill="1" applyBorder="1" applyAlignment="1">
      <alignment horizontal="center"/>
    </xf>
    <xf numFmtId="0" fontId="55" fillId="3" borderId="93" xfId="6" applyFont="1" applyFill="1" applyBorder="1" applyAlignment="1">
      <alignment horizontal="center"/>
    </xf>
    <xf numFmtId="0" fontId="61" fillId="23" borderId="141" xfId="6" applyFont="1" applyFill="1" applyBorder="1" applyAlignment="1">
      <alignment horizontal="left" vertical="center" wrapText="1"/>
    </xf>
    <xf numFmtId="0" fontId="61" fillId="23" borderId="145" xfId="6" applyFont="1" applyFill="1" applyBorder="1" applyAlignment="1">
      <alignment horizontal="left" vertical="center" wrapText="1"/>
    </xf>
    <xf numFmtId="0" fontId="61" fillId="23" borderId="146" xfId="6" applyFont="1" applyFill="1" applyBorder="1" applyAlignment="1">
      <alignment horizontal="left" vertical="center" wrapText="1"/>
    </xf>
    <xf numFmtId="0" fontId="55" fillId="3" borderId="0" xfId="6" applyFont="1" applyFill="1" applyAlignment="1">
      <alignment horizontal="center"/>
    </xf>
    <xf numFmtId="0" fontId="55" fillId="3" borderId="147" xfId="6" applyFont="1" applyFill="1" applyBorder="1" applyAlignment="1">
      <alignment horizontal="center"/>
    </xf>
    <xf numFmtId="164" fontId="61" fillId="23" borderId="141" xfId="6" applyNumberFormat="1" applyFont="1" applyFill="1" applyBorder="1" applyAlignment="1">
      <alignment horizontal="left" vertical="center" wrapText="1"/>
    </xf>
    <xf numFmtId="164" fontId="61" fillId="23" borderId="145" xfId="6" applyNumberFormat="1" applyFont="1" applyFill="1" applyBorder="1" applyAlignment="1">
      <alignment horizontal="left" vertical="center" wrapText="1"/>
    </xf>
    <xf numFmtId="164" fontId="61" fillId="23" borderId="146" xfId="6" applyNumberFormat="1" applyFont="1" applyFill="1" applyBorder="1" applyAlignment="1">
      <alignment horizontal="left" vertical="center" wrapText="1"/>
    </xf>
    <xf numFmtId="0" fontId="56" fillId="3" borderId="154" xfId="6" applyFont="1" applyFill="1" applyBorder="1" applyAlignment="1">
      <alignment horizontal="left" vertical="center" wrapText="1"/>
    </xf>
    <xf numFmtId="0" fontId="55" fillId="3" borderId="147" xfId="6" applyFont="1" applyFill="1" applyBorder="1" applyAlignment="1">
      <alignment horizontal="center" vertical="center"/>
    </xf>
    <xf numFmtId="0" fontId="56" fillId="3" borderId="152" xfId="6" applyFont="1" applyFill="1" applyBorder="1" applyAlignment="1">
      <alignment horizontal="left" vertical="center" wrapText="1"/>
    </xf>
    <xf numFmtId="0" fontId="52" fillId="3" borderId="87" xfId="6" applyFont="1" applyFill="1" applyBorder="1" applyAlignment="1">
      <alignment horizontal="left" vertical="center"/>
    </xf>
    <xf numFmtId="0" fontId="52" fillId="3" borderId="13" xfId="6" applyFont="1" applyFill="1" applyBorder="1" applyAlignment="1">
      <alignment horizontal="left" vertical="center"/>
    </xf>
    <xf numFmtId="0" fontId="56" fillId="3" borderId="157" xfId="6" applyFont="1" applyFill="1" applyBorder="1" applyAlignment="1">
      <alignment horizontal="left" vertical="center" wrapText="1"/>
    </xf>
    <xf numFmtId="0" fontId="52" fillId="3" borderId="159" xfId="6" applyFont="1" applyFill="1" applyBorder="1" applyAlignment="1">
      <alignment horizontal="left" vertical="center"/>
    </xf>
    <xf numFmtId="0" fontId="52" fillId="3" borderId="160" xfId="6" applyFont="1" applyFill="1" applyBorder="1" applyAlignment="1">
      <alignment horizontal="left" vertical="center"/>
    </xf>
    <xf numFmtId="0" fontId="64" fillId="25" borderId="164" xfId="1" applyFont="1" applyFill="1" applyBorder="1" applyAlignment="1">
      <alignment wrapText="1"/>
    </xf>
    <xf numFmtId="0" fontId="64" fillId="25" borderId="93" xfId="1" applyFont="1" applyFill="1" applyBorder="1" applyAlignment="1">
      <alignment wrapText="1"/>
    </xf>
    <xf numFmtId="0" fontId="64" fillId="25" borderId="164" xfId="1" applyFont="1" applyFill="1" applyBorder="1" applyAlignment="1">
      <alignment horizontal="center" wrapText="1"/>
    </xf>
    <xf numFmtId="0" fontId="64" fillId="25" borderId="93" xfId="1" applyFont="1" applyFill="1" applyBorder="1" applyAlignment="1">
      <alignment horizontal="center" wrapText="1"/>
    </xf>
    <xf numFmtId="0" fontId="64" fillId="25" borderId="164" xfId="1" applyFont="1" applyFill="1" applyBorder="1" applyAlignment="1">
      <alignment horizontal="left" wrapText="1"/>
    </xf>
    <xf numFmtId="0" fontId="64" fillId="25" borderId="94" xfId="1" applyFont="1" applyFill="1" applyBorder="1" applyAlignment="1">
      <alignment horizontal="left" wrapText="1"/>
    </xf>
    <xf numFmtId="0" fontId="64" fillId="25" borderId="93" xfId="1" applyFont="1" applyFill="1" applyBorder="1" applyAlignment="1">
      <alignment horizontal="left" wrapText="1"/>
    </xf>
    <xf numFmtId="0" fontId="64" fillId="25" borderId="166" xfId="1" applyFont="1" applyFill="1" applyBorder="1" applyAlignment="1">
      <alignment wrapText="1"/>
    </xf>
    <xf numFmtId="0" fontId="64" fillId="25" borderId="57" xfId="1" applyFont="1" applyFill="1" applyBorder="1" applyAlignment="1">
      <alignment wrapText="1"/>
    </xf>
    <xf numFmtId="0" fontId="64" fillId="25" borderId="94" xfId="1" applyFont="1" applyFill="1" applyBorder="1" applyAlignment="1">
      <alignment horizontal="left"/>
    </xf>
    <xf numFmtId="0" fontId="64" fillId="25" borderId="93" xfId="1" applyFont="1" applyFill="1" applyBorder="1" applyAlignment="1">
      <alignment horizontal="left"/>
    </xf>
    <xf numFmtId="0" fontId="68" fillId="25" borderId="87" xfId="1" applyFont="1" applyFill="1" applyBorder="1" applyAlignment="1">
      <alignment horizontal="left" vertical="center"/>
    </xf>
    <xf numFmtId="0" fontId="68" fillId="25" borderId="13" xfId="1" applyFont="1" applyFill="1" applyBorder="1" applyAlignment="1">
      <alignment horizontal="left" vertical="center"/>
    </xf>
    <xf numFmtId="0" fontId="68" fillId="25" borderId="164" xfId="1" applyFont="1" applyFill="1" applyBorder="1" applyAlignment="1">
      <alignment horizontal="left" vertical="center" wrapText="1"/>
    </xf>
    <xf numFmtId="0" fontId="68" fillId="25" borderId="94" xfId="1" applyFont="1" applyFill="1" applyBorder="1" applyAlignment="1">
      <alignment horizontal="left" vertical="center" wrapText="1"/>
    </xf>
    <xf numFmtId="0" fontId="68" fillId="25" borderId="93" xfId="1" applyFont="1" applyFill="1" applyBorder="1" applyAlignment="1">
      <alignment horizontal="left" vertical="center" wrapText="1"/>
    </xf>
    <xf numFmtId="0" fontId="68" fillId="25" borderId="164" xfId="1" applyFont="1" applyFill="1" applyBorder="1" applyAlignment="1">
      <alignment horizontal="left" vertical="top" wrapText="1"/>
    </xf>
    <xf numFmtId="0" fontId="68" fillId="25" borderId="94" xfId="1" applyFont="1" applyFill="1" applyBorder="1" applyAlignment="1">
      <alignment horizontal="left" vertical="top" wrapText="1"/>
    </xf>
    <xf numFmtId="0" fontId="68" fillId="25" borderId="93" xfId="1" applyFont="1" applyFill="1" applyBorder="1" applyAlignment="1">
      <alignment horizontal="left" vertical="top" wrapText="1"/>
    </xf>
    <xf numFmtId="0" fontId="64" fillId="25" borderId="164" xfId="1" applyFont="1" applyFill="1" applyBorder="1" applyAlignment="1"/>
    <xf numFmtId="0" fontId="64" fillId="25" borderId="93" xfId="1" applyFont="1" applyFill="1" applyBorder="1" applyAlignment="1"/>
    <xf numFmtId="0" fontId="68" fillId="25" borderId="164" xfId="1" applyFont="1" applyFill="1" applyBorder="1" applyAlignment="1">
      <alignment horizontal="left" vertical="center" wrapText="1" indent="1"/>
    </xf>
    <xf numFmtId="0" fontId="68" fillId="25" borderId="94" xfId="1" applyFont="1" applyFill="1" applyBorder="1" applyAlignment="1">
      <alignment horizontal="left" vertical="center" wrapText="1" indent="1"/>
    </xf>
    <xf numFmtId="0" fontId="68" fillId="25" borderId="93" xfId="1" applyFont="1" applyFill="1" applyBorder="1" applyAlignment="1">
      <alignment horizontal="left" vertical="center" wrapText="1" indent="1"/>
    </xf>
    <xf numFmtId="0" fontId="64" fillId="25" borderId="164" xfId="1" applyFont="1" applyFill="1" applyBorder="1" applyAlignment="1">
      <alignment horizontal="left" vertical="center" wrapText="1" indent="1"/>
    </xf>
    <xf numFmtId="0" fontId="64" fillId="25" borderId="94" xfId="1" applyFont="1" applyFill="1" applyBorder="1" applyAlignment="1">
      <alignment horizontal="left" vertical="center" wrapText="1" indent="1"/>
    </xf>
    <xf numFmtId="0" fontId="64" fillId="25" borderId="93" xfId="1" applyFont="1" applyFill="1" applyBorder="1" applyAlignment="1">
      <alignment horizontal="left" vertical="center" wrapText="1" indent="1"/>
    </xf>
    <xf numFmtId="0" fontId="68" fillId="25" borderId="61" xfId="1" applyNumberFormat="1" applyFont="1" applyFill="1" applyBorder="1" applyAlignment="1">
      <alignment horizontal="left" wrapText="1"/>
    </xf>
    <xf numFmtId="0" fontId="68" fillId="25" borderId="0" xfId="1" applyNumberFormat="1" applyFont="1" applyFill="1" applyBorder="1" applyAlignment="1">
      <alignment horizontal="left" wrapText="1"/>
    </xf>
    <xf numFmtId="0" fontId="68" fillId="25" borderId="34" xfId="1" applyNumberFormat="1" applyFont="1" applyFill="1" applyBorder="1" applyAlignment="1">
      <alignment horizontal="left" wrapText="1"/>
    </xf>
    <xf numFmtId="0" fontId="68" fillId="25" borderId="61" xfId="1" applyFont="1" applyFill="1" applyBorder="1" applyAlignment="1">
      <alignment horizontal="left" vertical="center" wrapText="1"/>
    </xf>
    <xf numFmtId="0" fontId="68" fillId="25" borderId="0" xfId="1" applyFont="1" applyFill="1" applyBorder="1" applyAlignment="1">
      <alignment horizontal="left" vertical="center"/>
    </xf>
  </cellXfs>
  <cellStyles count="13">
    <cellStyle name="Comma 2" xfId="4"/>
    <cellStyle name="Comma 2 2" xfId="5"/>
    <cellStyle name="Comma 2 2 2" xfId="2"/>
    <cellStyle name="Hyperlink" xfId="12" builtinId="8"/>
    <cellStyle name="Normal" xfId="0" builtinId="0"/>
    <cellStyle name="Normal 2" xfId="6"/>
    <cellStyle name="Normal 2 2" xfId="1"/>
    <cellStyle name="Normal 2 3" xfId="7"/>
    <cellStyle name="Normal 3" xfId="8"/>
    <cellStyle name="Normal_AGOSTO 96" xfId="9"/>
    <cellStyle name="Percent 2" xfId="10"/>
    <cellStyle name="Percent 2 2" xfId="11"/>
    <cellStyle name="Percent 2 2 2" xfId="3"/>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March 2014</a:t>
            </a:r>
          </a:p>
        </c:rich>
      </c:tx>
      <c:layout>
        <c:manualLayout>
          <c:xMode val="edge"/>
          <c:yMode val="edge"/>
          <c:x val="0.19298608178709714"/>
          <c:y val="4.530744336569580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6993"/>
          <c:w val="0.73575068100714569"/>
          <c:h val="0.63125609298838792"/>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0.778913058881882</c:v>
                </c:pt>
                <c:pt idx="1">
                  <c:v>0.80530549103141169</c:v>
                </c:pt>
              </c:numCache>
            </c:numRef>
          </c:val>
        </c:ser>
        <c:dLbls>
          <c:showLegendKey val="0"/>
          <c:showVal val="0"/>
          <c:showCatName val="0"/>
          <c:showSerName val="0"/>
          <c:showPercent val="0"/>
          <c:showBubbleSize val="0"/>
        </c:dLbls>
        <c:gapWidth val="150"/>
        <c:shape val="box"/>
        <c:axId val="85107712"/>
        <c:axId val="84812352"/>
        <c:axId val="0"/>
      </c:bar3DChart>
      <c:dateAx>
        <c:axId val="85107712"/>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4812352"/>
        <c:crosses val="autoZero"/>
        <c:auto val="0"/>
        <c:lblOffset val="100"/>
        <c:baseTimeUnit val="days"/>
      </c:dateAx>
      <c:valAx>
        <c:axId val="84812352"/>
        <c:scaling>
          <c:orientation val="minMax"/>
          <c:max val="0.9"/>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5107712"/>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999" l="0.70000000000000062" r="0.70000000000000062" t="0.7500000000000099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200" b="1" i="0" u="none" strike="noStrike" baseline="0">
                <a:solidFill>
                  <a:srgbClr val="FFFFFF"/>
                </a:solidFill>
                <a:latin typeface="Calibri"/>
                <a:ea typeface="Calibri"/>
                <a:cs typeface="Calibri"/>
              </a:defRPr>
            </a:pPr>
            <a:r>
              <a:rPr lang="en-US"/>
              <a:t>Fiscal</a:t>
            </a:r>
            <a:r>
              <a:rPr lang="en-US" baseline="0"/>
              <a:t> </a:t>
            </a:r>
            <a:r>
              <a:rPr lang="en-US"/>
              <a:t>Year 2014 vs. 2013</a:t>
            </a:r>
          </a:p>
        </c:rich>
      </c:tx>
      <c:layout>
        <c:manualLayout>
          <c:xMode val="edge"/>
          <c:yMode val="edge"/>
          <c:x val="0.23006157563637877"/>
          <c:y val="3.8461714024877441E-2"/>
        </c:manualLayout>
      </c:layout>
      <c:overlay val="0"/>
    </c:title>
    <c:autoTitleDeleted val="0"/>
    <c:view3D>
      <c:rotX val="0"/>
      <c:rotY val="20"/>
      <c:depthPercent val="100"/>
      <c:rAngAx val="0"/>
      <c:perspective val="30"/>
    </c:view3D>
    <c:floor>
      <c:thickness val="0"/>
    </c:floor>
    <c:sideWall>
      <c:thickness val="0"/>
    </c:sideWall>
    <c:backWall>
      <c:thickness val="0"/>
    </c:backWall>
    <c:plotArea>
      <c:layout>
        <c:manualLayout>
          <c:layoutTarget val="inner"/>
          <c:xMode val="edge"/>
          <c:yMode val="edge"/>
          <c:x val="6.9820605757613924E-2"/>
          <c:y val="0.18485754498079043"/>
          <c:w val="0.84964393601744204"/>
          <c:h val="0.57794210506294819"/>
        </c:manualLayout>
      </c:layout>
      <c:bar3DChart>
        <c:barDir val="col"/>
        <c:grouping val="standard"/>
        <c:varyColors val="0"/>
        <c:ser>
          <c:idx val="0"/>
          <c:order val="0"/>
          <c:tx>
            <c:strRef>
              <c:f>'SUMMARY DASHBOARD'!$D$15</c:f>
              <c:strCache>
                <c:ptCount val="1"/>
                <c:pt idx="0">
                  <c:v>Occupancy %</c:v>
                </c:pt>
              </c:strCache>
            </c:strRef>
          </c:tx>
          <c:invertIfNegative val="0"/>
          <c:dLbls>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0.69299999999999995</c:v>
                </c:pt>
                <c:pt idx="1">
                  <c:v>0.69599999999999995</c:v>
                </c:pt>
              </c:numCache>
            </c:numRef>
          </c:val>
        </c:ser>
        <c:ser>
          <c:idx val="1"/>
          <c:order val="1"/>
          <c:tx>
            <c:strRef>
              <c:f>'SUMMARY DASHBOARD'!$D$16</c:f>
              <c:strCache>
                <c:ptCount val="1"/>
                <c:pt idx="0">
                  <c:v>ARR$</c:v>
                </c:pt>
              </c:strCache>
            </c:strRef>
          </c:tx>
          <c:invertIfNegative val="0"/>
          <c:dLbls>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153.22999999999999</c:v>
                </c:pt>
                <c:pt idx="1">
                  <c:v>132.28</c:v>
                </c:pt>
              </c:numCache>
            </c:numRef>
          </c:val>
        </c:ser>
        <c:dLbls>
          <c:showLegendKey val="0"/>
          <c:showVal val="0"/>
          <c:showCatName val="0"/>
          <c:showSerName val="0"/>
          <c:showPercent val="0"/>
          <c:showBubbleSize val="0"/>
        </c:dLbls>
        <c:gapWidth val="150"/>
        <c:gapDepth val="108"/>
        <c:shape val="cylinder"/>
        <c:axId val="84623360"/>
        <c:axId val="84814080"/>
        <c:axId val="84751616"/>
      </c:bar3DChart>
      <c:dateAx>
        <c:axId val="84623360"/>
        <c:scaling>
          <c:orientation val="minMax"/>
        </c:scaling>
        <c:delete val="0"/>
        <c:axPos val="b"/>
        <c:majorGridlines>
          <c:spPr>
            <a:ln>
              <a:solidFill>
                <a:srgbClr val="4F81BD"/>
              </a:solidFill>
            </a:ln>
          </c:spPr>
        </c:majorGridlines>
        <c:numFmt formatCode="0" sourceLinked="1"/>
        <c:majorTickMark val="none"/>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84814080"/>
        <c:crosses val="autoZero"/>
        <c:auto val="0"/>
        <c:lblOffset val="100"/>
        <c:baseTimeUnit val="days"/>
      </c:dateAx>
      <c:valAx>
        <c:axId val="84814080"/>
        <c:scaling>
          <c:orientation val="minMax"/>
          <c:max val="0.8"/>
          <c:min val="0.5"/>
        </c:scaling>
        <c:delete val="1"/>
        <c:axPos val="l"/>
        <c:majorGridlines/>
        <c:minorGridlines/>
        <c:numFmt formatCode="0.0%" sourceLinked="1"/>
        <c:majorTickMark val="out"/>
        <c:minorTickMark val="none"/>
        <c:tickLblPos val="none"/>
        <c:crossAx val="84623360"/>
        <c:crosses val="autoZero"/>
        <c:crossBetween val="between"/>
        <c:majorUnit val="20"/>
        <c:minorUnit val="4"/>
      </c:valAx>
      <c:serAx>
        <c:axId val="84751616"/>
        <c:scaling>
          <c:orientation val="minMax"/>
        </c:scaling>
        <c:delete val="1"/>
        <c:axPos val="b"/>
        <c:majorTickMark val="out"/>
        <c:minorTickMark val="none"/>
        <c:tickLblPos val="none"/>
        <c:crossAx val="84814080"/>
        <c:crosses val="autoZero"/>
      </c:serAx>
      <c:spPr>
        <a:noFill/>
        <a:ln w="25400">
          <a:noFill/>
        </a:ln>
      </c:spPr>
    </c:plotArea>
    <c:legend>
      <c:legendPos val="t"/>
      <c:layout>
        <c:manualLayout>
          <c:xMode val="edge"/>
          <c:yMode val="edge"/>
          <c:x val="0.26843644544431944"/>
          <c:y val="0.87300898981830166"/>
          <c:w val="0.45594234054076577"/>
          <c:h val="0.10668391088795059"/>
        </c:manualLayout>
      </c:layout>
      <c:overlay val="0"/>
      <c:txPr>
        <a:bodyPr/>
        <a:lstStyle/>
        <a:p>
          <a:pPr>
            <a:defRPr sz="845" b="1" i="0" u="none" strike="noStrike" baseline="0">
              <a:solidFill>
                <a:srgbClr val="FFFFFF"/>
              </a:solidFill>
              <a:latin typeface="Calibri"/>
              <a:ea typeface="Calibri"/>
              <a:cs typeface="Calibri"/>
            </a:defRPr>
          </a:pPr>
          <a:endParaRPr lang="en-US"/>
        </a:p>
      </c:txPr>
    </c:legend>
    <c:plotVisOnly val="1"/>
    <c:dispBlanksAs val="gap"/>
    <c:showDLblsOverMax val="0"/>
  </c:chart>
  <c:spPr>
    <a:ln>
      <a:solidFill>
        <a:schemeClr val="accent1"/>
      </a:solidFill>
    </a:ln>
    <a:effectLst>
      <a:outerShdw blurRad="76200" dist="25400" dir="3000000" sx="104000" sy="104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81" l="0.70000000000000062" r="0.70000000000000062" t="0.750000000000008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March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0592"/>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116E-2"/>
                  <c:y val="-2.0151138830239609E-2"/>
                </c:manualLayout>
              </c:layout>
              <c:showLegendKey val="0"/>
              <c:showVal val="1"/>
              <c:showCatName val="0"/>
              <c:showSerName val="0"/>
              <c:showPercent val="0"/>
              <c:showBubbleSize val="0"/>
            </c:dLbl>
            <c:dLbl>
              <c:idx val="1"/>
              <c:layout>
                <c:manualLayout>
                  <c:x val="5.0156739811912689E-2"/>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176.29798165137615</c:v>
                </c:pt>
                <c:pt idx="1">
                  <c:v>150.12571428571428</c:v>
                </c:pt>
              </c:numCache>
            </c:numRef>
          </c:val>
        </c:ser>
        <c:dLbls>
          <c:showLegendKey val="0"/>
          <c:showVal val="0"/>
          <c:showCatName val="0"/>
          <c:showSerName val="0"/>
          <c:showPercent val="0"/>
          <c:showBubbleSize val="0"/>
        </c:dLbls>
        <c:gapWidth val="150"/>
        <c:shape val="box"/>
        <c:axId val="84624384"/>
        <c:axId val="84816960"/>
        <c:axId val="0"/>
      </c:bar3DChart>
      <c:catAx>
        <c:axId val="84624384"/>
        <c:scaling>
          <c:orientation val="minMax"/>
        </c:scaling>
        <c:delete val="0"/>
        <c:axPos val="l"/>
        <c:numFmt formatCode="0" sourceLinked="1"/>
        <c:majorTickMark val="out"/>
        <c:minorTickMark val="none"/>
        <c:tickLblPos val="nextTo"/>
        <c:txPr>
          <a:bodyPr/>
          <a:lstStyle/>
          <a:p>
            <a:pPr>
              <a:defRPr b="1" i="0" baseline="0"/>
            </a:pPr>
            <a:endParaRPr lang="en-US"/>
          </a:p>
        </c:txPr>
        <c:crossAx val="84816960"/>
        <c:crosses val="autoZero"/>
        <c:auto val="1"/>
        <c:lblAlgn val="ctr"/>
        <c:lblOffset val="100"/>
        <c:noMultiLvlLbl val="0"/>
      </c:catAx>
      <c:valAx>
        <c:axId val="84816960"/>
        <c:scaling>
          <c:orientation val="minMax"/>
          <c:max val="195"/>
          <c:min val="125"/>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n-US"/>
          </a:p>
        </c:txPr>
        <c:crossAx val="84624384"/>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358"/>
          <c:h val="0.1412176359781124"/>
        </c:manualLayout>
      </c:layout>
      <c:overlay val="0"/>
      <c:txPr>
        <a:bodyPr/>
        <a:lstStyle/>
        <a:p>
          <a:pPr>
            <a:defRPr sz="900" baseline="0"/>
          </a:pPr>
          <a:endParaRPr lang="en-U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466" l="0.70000000000000062" r="0.70000000000000062" t="0.750000000000004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9504354011823291"/>
          <c:w val="0.70711774592844656"/>
          <c:h val="0.56848482468369765"/>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9.8402841600635886E-3"/>
                  <c:y val="-7.6581548801726894E-4"/>
                </c:manualLayout>
              </c:layout>
              <c:showLegendKey val="0"/>
              <c:showVal val="1"/>
              <c:showCatName val="0"/>
              <c:showSerName val="0"/>
              <c:showPercent val="0"/>
              <c:showBubbleSize val="0"/>
            </c:dLbl>
            <c:dLbl>
              <c:idx val="2"/>
              <c:layout>
                <c:manualLayout>
                  <c:x val="3.7037037037037156E-3"/>
                  <c:y val="-9.2593688946776397E-3"/>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233903</c:v>
                </c:pt>
                <c:pt idx="1">
                  <c:v>182599</c:v>
                </c:pt>
                <c:pt idx="2">
                  <c:v>51304</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7.700439653245239E-2"/>
                  <c:y val="0"/>
                </c:manualLayout>
              </c:layout>
              <c:showLegendKey val="0"/>
              <c:showVal val="1"/>
              <c:showCatName val="0"/>
              <c:showSerName val="0"/>
              <c:showPercent val="0"/>
              <c:showBubbleSize val="0"/>
            </c:dLbl>
            <c:dLbl>
              <c:idx val="1"/>
              <c:layout>
                <c:manualLayout>
                  <c:x val="9.4759763862324708E-2"/>
                  <c:y val="0"/>
                </c:manualLayout>
              </c:layout>
              <c:showLegendKey val="0"/>
              <c:showVal val="1"/>
              <c:showCatName val="0"/>
              <c:showSerName val="0"/>
              <c:showPercent val="0"/>
              <c:showBubbleSize val="0"/>
            </c:dLbl>
            <c:dLbl>
              <c:idx val="2"/>
              <c:layout>
                <c:manualLayout>
                  <c:x val="6.3375973902315891E-2"/>
                  <c:y val="-1.0860254617705538E-2"/>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239850</c:v>
                </c:pt>
                <c:pt idx="1">
                  <c:v>179351</c:v>
                </c:pt>
                <c:pt idx="2">
                  <c:v>60499</c:v>
                </c:pt>
              </c:numCache>
            </c:numRef>
          </c:val>
        </c:ser>
        <c:dLbls>
          <c:showLegendKey val="0"/>
          <c:showVal val="0"/>
          <c:showCatName val="0"/>
          <c:showSerName val="0"/>
          <c:showPercent val="0"/>
          <c:showBubbleSize val="0"/>
        </c:dLbls>
        <c:gapWidth val="150"/>
        <c:shape val="box"/>
        <c:axId val="84625920"/>
        <c:axId val="84818112"/>
        <c:axId val="0"/>
      </c:bar3DChart>
      <c:catAx>
        <c:axId val="84625920"/>
        <c:scaling>
          <c:orientation val="minMax"/>
        </c:scaling>
        <c:delete val="0"/>
        <c:axPos val="b"/>
        <c:numFmt formatCode="General" sourceLinked="1"/>
        <c:majorTickMark val="out"/>
        <c:minorTickMark val="none"/>
        <c:tickLblPos val="nextTo"/>
        <c:txPr>
          <a:bodyPr rot="-480000" anchor="b" anchorCtr="1"/>
          <a:lstStyle/>
          <a:p>
            <a:pPr>
              <a:defRPr sz="800" b="1"/>
            </a:pPr>
            <a:endParaRPr lang="en-US"/>
          </a:p>
        </c:txPr>
        <c:crossAx val="84818112"/>
        <c:crosses val="autoZero"/>
        <c:auto val="1"/>
        <c:lblAlgn val="ctr"/>
        <c:lblOffset val="100"/>
        <c:tickLblSkip val="1"/>
        <c:noMultiLvlLbl val="0"/>
      </c:catAx>
      <c:valAx>
        <c:axId val="84818112"/>
        <c:scaling>
          <c:orientation val="minMax"/>
          <c:max val="25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n-US"/>
          </a:p>
        </c:txPr>
        <c:crossAx val="84625920"/>
        <c:crosses val="autoZero"/>
        <c:crossBetween val="between"/>
        <c:majorUnit val="50000"/>
      </c:valAx>
    </c:plotArea>
    <c:legend>
      <c:legendPos val="r"/>
      <c:layout>
        <c:manualLayout>
          <c:xMode val="edge"/>
          <c:yMode val="edge"/>
          <c:x val="0.86895716899740849"/>
          <c:y val="0.38002354845831177"/>
          <c:w val="0.13042483254261991"/>
          <c:h val="0.19523143719184696"/>
        </c:manualLayout>
      </c:layout>
      <c:overlay val="0"/>
      <c:txPr>
        <a:bodyPr/>
        <a:lstStyle/>
        <a:p>
          <a:pPr>
            <a:defRPr sz="800" b="1"/>
          </a:pPr>
          <a:endParaRPr lang="en-U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23</xdr:row>
      <xdr:rowOff>57150</xdr:rowOff>
    </xdr:from>
    <xdr:to>
      <xdr:col>11</xdr:col>
      <xdr:colOff>828675</xdr:colOff>
      <xdr:row>34</xdr:row>
      <xdr:rowOff>57150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4" name="Picture 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0.56782</cdr:x>
      <cdr:y>0.36408</cdr:y>
    </cdr:to>
    <cdr:sp macro="" textlink="">
      <cdr:nvSpPr>
        <cdr:cNvPr id="8" name="TextBox 7"/>
        <cdr:cNvSpPr txBox="1"/>
      </cdr:nvSpPr>
      <cdr:spPr>
        <a:xfrm xmlns:a="http://schemas.openxmlformats.org/drawingml/2006/main">
          <a:off x="1485918" y="476253"/>
          <a:ext cx="228581" cy="238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0.47949</cdr:x>
      <cdr:y>0.23302</cdr:y>
    </cdr:from>
    <cdr:to>
      <cdr:x>0.58991</cdr:x>
      <cdr:y>0.36408</cdr:y>
    </cdr:to>
    <cdr:sp macro="" textlink="">
      <cdr:nvSpPr>
        <cdr:cNvPr id="2" name="TextBox 1"/>
        <cdr:cNvSpPr txBox="1"/>
      </cdr:nvSpPr>
      <cdr:spPr>
        <a:xfrm xmlns:a="http://schemas.openxmlformats.org/drawingml/2006/main">
          <a:off x="1447774" y="457217"/>
          <a:ext cx="333405" cy="2571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solidFill>
                <a:srgbClr val="FF0000"/>
              </a:solidFill>
            </a:rPr>
            <a:t>2.6</a:t>
          </a:r>
        </a:p>
      </cdr:txBody>
    </cdr:sp>
  </cdr:relSizeAnchor>
  <cdr:relSizeAnchor xmlns:cdr="http://schemas.openxmlformats.org/drawingml/2006/chartDrawing">
    <cdr:from>
      <cdr:x>0.50474</cdr:x>
      <cdr:y>0.36893</cdr:y>
    </cdr:from>
    <cdr:to>
      <cdr:x>0.58044</cdr:x>
      <cdr:y>0.39806</cdr:y>
    </cdr:to>
    <cdr:cxnSp macro="">
      <cdr:nvCxnSpPr>
        <cdr:cNvPr id="4" name="Straight Arrow Connector 3"/>
        <cdr:cNvCxnSpPr/>
      </cdr:nvCxnSpPr>
      <cdr:spPr>
        <a:xfrm xmlns:a="http://schemas.openxmlformats.org/drawingml/2006/main" rot="-1860000">
          <a:off x="1524010" y="723889"/>
          <a:ext cx="228600" cy="57157"/>
        </a:xfrm>
        <a:prstGeom xmlns:a="http://schemas.openxmlformats.org/drawingml/2006/main" prst="straightConnector1">
          <a:avLst/>
        </a:prstGeom>
        <a:ln xmlns:a="http://schemas.openxmlformats.org/drawingml/2006/main" w="19050">
          <a:solidFill>
            <a:srgbClr val="FF00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00000" lon="0" rev="1979999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0.65204</cdr:x>
      <cdr:y>0.4005</cdr:y>
    </cdr:from>
    <cdr:to>
      <cdr:x>0.73041</cdr:x>
      <cdr:y>0.45088</cdr:y>
    </cdr:to>
    <cdr:sp macro="" textlink="">
      <cdr:nvSpPr>
        <cdr:cNvPr id="3" name="Straight Arrow Connector 2"/>
        <cdr:cNvSpPr/>
      </cdr:nvSpPr>
      <cdr:spPr>
        <a:xfrm xmlns:a="http://schemas.openxmlformats.org/drawingml/2006/main" flipV="1">
          <a:off x="1981200" y="757234"/>
          <a:ext cx="238125" cy="9525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0.64577</cdr:x>
      <cdr:y>0.43074</cdr:y>
    </cdr:from>
    <cdr:to>
      <cdr:x>0.7837</cdr:x>
      <cdr:y>0.5718</cdr:y>
    </cdr:to>
    <cdr:sp macro="" textlink="">
      <cdr:nvSpPr>
        <cdr:cNvPr id="4" name="TextBox 3"/>
        <cdr:cNvSpPr txBox="1"/>
      </cdr:nvSpPr>
      <cdr:spPr>
        <a:xfrm xmlns:a="http://schemas.openxmlformats.org/drawingml/2006/main">
          <a:off x="1962151" y="814403"/>
          <a:ext cx="419097" cy="26670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17.4%</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March 2014</a:t>
          </a:r>
          <a:endParaRPr lang="en-US" sz="1200" b="1">
            <a:solidFill>
              <a:schemeClr val="bg1"/>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10\users$\CARLOS%20ACOBIS\CARLOS%20ACOBIS\REGISTRO%20Y%20OCUPACION\FISCAL\FISCAL%202005-2006\2006%20J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JAN-06"/>
      <sheetName val="JANUARY"/>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workbookViewId="0">
      <selection sqref="A1:A32"/>
    </sheetView>
  </sheetViews>
  <sheetFormatPr defaultRowHeight="13.2"/>
  <cols>
    <col min="1" max="1" width="1.88671875" style="4" customWidth="1"/>
    <col min="2" max="2" width="2.6640625" style="4" customWidth="1"/>
    <col min="3" max="11" width="12.44140625" style="4" customWidth="1"/>
    <col min="12" max="12" width="15.33203125" style="4" customWidth="1"/>
    <col min="13" max="18" width="12.44140625" style="4" customWidth="1"/>
    <col min="19" max="256" width="9.109375" style="4"/>
    <col min="257" max="257" width="1.88671875" style="4" customWidth="1"/>
    <col min="258" max="258" width="2.6640625" style="4" customWidth="1"/>
    <col min="259" max="274" width="12.44140625" style="4" customWidth="1"/>
    <col min="275" max="512" width="9.109375" style="4"/>
    <col min="513" max="513" width="1.88671875" style="4" customWidth="1"/>
    <col min="514" max="514" width="2.6640625" style="4" customWidth="1"/>
    <col min="515" max="530" width="12.44140625" style="4" customWidth="1"/>
    <col min="531" max="768" width="9.109375" style="4"/>
    <col min="769" max="769" width="1.88671875" style="4" customWidth="1"/>
    <col min="770" max="770" width="2.6640625" style="4" customWidth="1"/>
    <col min="771" max="786" width="12.44140625" style="4" customWidth="1"/>
    <col min="787" max="1024" width="9.109375" style="4"/>
    <col min="1025" max="1025" width="1.88671875" style="4" customWidth="1"/>
    <col min="1026" max="1026" width="2.6640625" style="4" customWidth="1"/>
    <col min="1027" max="1042" width="12.44140625" style="4" customWidth="1"/>
    <col min="1043" max="1280" width="9.109375" style="4"/>
    <col min="1281" max="1281" width="1.88671875" style="4" customWidth="1"/>
    <col min="1282" max="1282" width="2.6640625" style="4" customWidth="1"/>
    <col min="1283" max="1298" width="12.44140625" style="4" customWidth="1"/>
    <col min="1299" max="1536" width="9.109375" style="4"/>
    <col min="1537" max="1537" width="1.88671875" style="4" customWidth="1"/>
    <col min="1538" max="1538" width="2.6640625" style="4" customWidth="1"/>
    <col min="1539" max="1554" width="12.44140625" style="4" customWidth="1"/>
    <col min="1555" max="1792" width="9.109375" style="4"/>
    <col min="1793" max="1793" width="1.88671875" style="4" customWidth="1"/>
    <col min="1794" max="1794" width="2.6640625" style="4" customWidth="1"/>
    <col min="1795" max="1810" width="12.44140625" style="4" customWidth="1"/>
    <col min="1811" max="2048" width="9.109375" style="4"/>
    <col min="2049" max="2049" width="1.88671875" style="4" customWidth="1"/>
    <col min="2050" max="2050" width="2.6640625" style="4" customWidth="1"/>
    <col min="2051" max="2066" width="12.44140625" style="4" customWidth="1"/>
    <col min="2067" max="2304" width="9.109375" style="4"/>
    <col min="2305" max="2305" width="1.88671875" style="4" customWidth="1"/>
    <col min="2306" max="2306" width="2.6640625" style="4" customWidth="1"/>
    <col min="2307" max="2322" width="12.44140625" style="4" customWidth="1"/>
    <col min="2323" max="2560" width="9.109375" style="4"/>
    <col min="2561" max="2561" width="1.88671875" style="4" customWidth="1"/>
    <col min="2562" max="2562" width="2.6640625" style="4" customWidth="1"/>
    <col min="2563" max="2578" width="12.44140625" style="4" customWidth="1"/>
    <col min="2579" max="2816" width="9.109375" style="4"/>
    <col min="2817" max="2817" width="1.88671875" style="4" customWidth="1"/>
    <col min="2818" max="2818" width="2.6640625" style="4" customWidth="1"/>
    <col min="2819" max="2834" width="12.44140625" style="4" customWidth="1"/>
    <col min="2835" max="3072" width="9.109375" style="4"/>
    <col min="3073" max="3073" width="1.88671875" style="4" customWidth="1"/>
    <col min="3074" max="3074" width="2.6640625" style="4" customWidth="1"/>
    <col min="3075" max="3090" width="12.44140625" style="4" customWidth="1"/>
    <col min="3091" max="3328" width="9.109375" style="4"/>
    <col min="3329" max="3329" width="1.88671875" style="4" customWidth="1"/>
    <col min="3330" max="3330" width="2.6640625" style="4" customWidth="1"/>
    <col min="3331" max="3346" width="12.44140625" style="4" customWidth="1"/>
    <col min="3347" max="3584" width="9.109375" style="4"/>
    <col min="3585" max="3585" width="1.88671875" style="4" customWidth="1"/>
    <col min="3586" max="3586" width="2.6640625" style="4" customWidth="1"/>
    <col min="3587" max="3602" width="12.44140625" style="4" customWidth="1"/>
    <col min="3603" max="3840" width="9.109375" style="4"/>
    <col min="3841" max="3841" width="1.88671875" style="4" customWidth="1"/>
    <col min="3842" max="3842" width="2.6640625" style="4" customWidth="1"/>
    <col min="3843" max="3858" width="12.44140625" style="4" customWidth="1"/>
    <col min="3859" max="4096" width="9.109375" style="4"/>
    <col min="4097" max="4097" width="1.88671875" style="4" customWidth="1"/>
    <col min="4098" max="4098" width="2.6640625" style="4" customWidth="1"/>
    <col min="4099" max="4114" width="12.44140625" style="4" customWidth="1"/>
    <col min="4115" max="4352" width="9.109375" style="4"/>
    <col min="4353" max="4353" width="1.88671875" style="4" customWidth="1"/>
    <col min="4354" max="4354" width="2.6640625" style="4" customWidth="1"/>
    <col min="4355" max="4370" width="12.44140625" style="4" customWidth="1"/>
    <col min="4371" max="4608" width="9.109375" style="4"/>
    <col min="4609" max="4609" width="1.88671875" style="4" customWidth="1"/>
    <col min="4610" max="4610" width="2.6640625" style="4" customWidth="1"/>
    <col min="4611" max="4626" width="12.44140625" style="4" customWidth="1"/>
    <col min="4627" max="4864" width="9.109375" style="4"/>
    <col min="4865" max="4865" width="1.88671875" style="4" customWidth="1"/>
    <col min="4866" max="4866" width="2.6640625" style="4" customWidth="1"/>
    <col min="4867" max="4882" width="12.44140625" style="4" customWidth="1"/>
    <col min="4883" max="5120" width="9.109375" style="4"/>
    <col min="5121" max="5121" width="1.88671875" style="4" customWidth="1"/>
    <col min="5122" max="5122" width="2.6640625" style="4" customWidth="1"/>
    <col min="5123" max="5138" width="12.44140625" style="4" customWidth="1"/>
    <col min="5139" max="5376" width="9.109375" style="4"/>
    <col min="5377" max="5377" width="1.88671875" style="4" customWidth="1"/>
    <col min="5378" max="5378" width="2.6640625" style="4" customWidth="1"/>
    <col min="5379" max="5394" width="12.44140625" style="4" customWidth="1"/>
    <col min="5395" max="5632" width="9.109375" style="4"/>
    <col min="5633" max="5633" width="1.88671875" style="4" customWidth="1"/>
    <col min="5634" max="5634" width="2.6640625" style="4" customWidth="1"/>
    <col min="5635" max="5650" width="12.44140625" style="4" customWidth="1"/>
    <col min="5651" max="5888" width="9.109375" style="4"/>
    <col min="5889" max="5889" width="1.88671875" style="4" customWidth="1"/>
    <col min="5890" max="5890" width="2.6640625" style="4" customWidth="1"/>
    <col min="5891" max="5906" width="12.44140625" style="4" customWidth="1"/>
    <col min="5907" max="6144" width="9.109375" style="4"/>
    <col min="6145" max="6145" width="1.88671875" style="4" customWidth="1"/>
    <col min="6146" max="6146" width="2.6640625" style="4" customWidth="1"/>
    <col min="6147" max="6162" width="12.44140625" style="4" customWidth="1"/>
    <col min="6163" max="6400" width="9.109375" style="4"/>
    <col min="6401" max="6401" width="1.88671875" style="4" customWidth="1"/>
    <col min="6402" max="6402" width="2.6640625" style="4" customWidth="1"/>
    <col min="6403" max="6418" width="12.44140625" style="4" customWidth="1"/>
    <col min="6419" max="6656" width="9.109375" style="4"/>
    <col min="6657" max="6657" width="1.88671875" style="4" customWidth="1"/>
    <col min="6658" max="6658" width="2.6640625" style="4" customWidth="1"/>
    <col min="6659" max="6674" width="12.44140625" style="4" customWidth="1"/>
    <col min="6675" max="6912" width="9.109375" style="4"/>
    <col min="6913" max="6913" width="1.88671875" style="4" customWidth="1"/>
    <col min="6914" max="6914" width="2.6640625" style="4" customWidth="1"/>
    <col min="6915" max="6930" width="12.44140625" style="4" customWidth="1"/>
    <col min="6931" max="7168" width="9.109375" style="4"/>
    <col min="7169" max="7169" width="1.88671875" style="4" customWidth="1"/>
    <col min="7170" max="7170" width="2.6640625" style="4" customWidth="1"/>
    <col min="7171" max="7186" width="12.44140625" style="4" customWidth="1"/>
    <col min="7187" max="7424" width="9.109375" style="4"/>
    <col min="7425" max="7425" width="1.88671875" style="4" customWidth="1"/>
    <col min="7426" max="7426" width="2.6640625" style="4" customWidth="1"/>
    <col min="7427" max="7442" width="12.44140625" style="4" customWidth="1"/>
    <col min="7443" max="7680" width="9.109375" style="4"/>
    <col min="7681" max="7681" width="1.88671875" style="4" customWidth="1"/>
    <col min="7682" max="7682" width="2.6640625" style="4" customWidth="1"/>
    <col min="7683" max="7698" width="12.44140625" style="4" customWidth="1"/>
    <col min="7699" max="7936" width="9.109375" style="4"/>
    <col min="7937" max="7937" width="1.88671875" style="4" customWidth="1"/>
    <col min="7938" max="7938" width="2.6640625" style="4" customWidth="1"/>
    <col min="7939" max="7954" width="12.44140625" style="4" customWidth="1"/>
    <col min="7955" max="8192" width="9.109375" style="4"/>
    <col min="8193" max="8193" width="1.88671875" style="4" customWidth="1"/>
    <col min="8194" max="8194" width="2.6640625" style="4" customWidth="1"/>
    <col min="8195" max="8210" width="12.44140625" style="4" customWidth="1"/>
    <col min="8211" max="8448" width="9.109375" style="4"/>
    <col min="8449" max="8449" width="1.88671875" style="4" customWidth="1"/>
    <col min="8450" max="8450" width="2.6640625" style="4" customWidth="1"/>
    <col min="8451" max="8466" width="12.44140625" style="4" customWidth="1"/>
    <col min="8467" max="8704" width="9.109375" style="4"/>
    <col min="8705" max="8705" width="1.88671875" style="4" customWidth="1"/>
    <col min="8706" max="8706" width="2.6640625" style="4" customWidth="1"/>
    <col min="8707" max="8722" width="12.44140625" style="4" customWidth="1"/>
    <col min="8723" max="8960" width="9.109375" style="4"/>
    <col min="8961" max="8961" width="1.88671875" style="4" customWidth="1"/>
    <col min="8962" max="8962" width="2.6640625" style="4" customWidth="1"/>
    <col min="8963" max="8978" width="12.44140625" style="4" customWidth="1"/>
    <col min="8979" max="9216" width="9.109375" style="4"/>
    <col min="9217" max="9217" width="1.88671875" style="4" customWidth="1"/>
    <col min="9218" max="9218" width="2.6640625" style="4" customWidth="1"/>
    <col min="9219" max="9234" width="12.44140625" style="4" customWidth="1"/>
    <col min="9235" max="9472" width="9.109375" style="4"/>
    <col min="9473" max="9473" width="1.88671875" style="4" customWidth="1"/>
    <col min="9474" max="9474" width="2.6640625" style="4" customWidth="1"/>
    <col min="9475" max="9490" width="12.44140625" style="4" customWidth="1"/>
    <col min="9491" max="9728" width="9.109375" style="4"/>
    <col min="9729" max="9729" width="1.88671875" style="4" customWidth="1"/>
    <col min="9730" max="9730" width="2.6640625" style="4" customWidth="1"/>
    <col min="9731" max="9746" width="12.44140625" style="4" customWidth="1"/>
    <col min="9747" max="9984" width="9.109375" style="4"/>
    <col min="9985" max="9985" width="1.88671875" style="4" customWidth="1"/>
    <col min="9986" max="9986" width="2.6640625" style="4" customWidth="1"/>
    <col min="9987" max="10002" width="12.44140625" style="4" customWidth="1"/>
    <col min="10003" max="10240" width="9.109375" style="4"/>
    <col min="10241" max="10241" width="1.88671875" style="4" customWidth="1"/>
    <col min="10242" max="10242" width="2.6640625" style="4" customWidth="1"/>
    <col min="10243" max="10258" width="12.44140625" style="4" customWidth="1"/>
    <col min="10259" max="10496" width="9.109375" style="4"/>
    <col min="10497" max="10497" width="1.88671875" style="4" customWidth="1"/>
    <col min="10498" max="10498" width="2.6640625" style="4" customWidth="1"/>
    <col min="10499" max="10514" width="12.44140625" style="4" customWidth="1"/>
    <col min="10515" max="10752" width="9.109375" style="4"/>
    <col min="10753" max="10753" width="1.88671875" style="4" customWidth="1"/>
    <col min="10754" max="10754" width="2.6640625" style="4" customWidth="1"/>
    <col min="10755" max="10770" width="12.44140625" style="4" customWidth="1"/>
    <col min="10771" max="11008" width="9.109375" style="4"/>
    <col min="11009" max="11009" width="1.88671875" style="4" customWidth="1"/>
    <col min="11010" max="11010" width="2.6640625" style="4" customWidth="1"/>
    <col min="11011" max="11026" width="12.44140625" style="4" customWidth="1"/>
    <col min="11027" max="11264" width="9.109375" style="4"/>
    <col min="11265" max="11265" width="1.88671875" style="4" customWidth="1"/>
    <col min="11266" max="11266" width="2.6640625" style="4" customWidth="1"/>
    <col min="11267" max="11282" width="12.44140625" style="4" customWidth="1"/>
    <col min="11283" max="11520" width="9.109375" style="4"/>
    <col min="11521" max="11521" width="1.88671875" style="4" customWidth="1"/>
    <col min="11522" max="11522" width="2.6640625" style="4" customWidth="1"/>
    <col min="11523" max="11538" width="12.44140625" style="4" customWidth="1"/>
    <col min="11539" max="11776" width="9.109375" style="4"/>
    <col min="11777" max="11777" width="1.88671875" style="4" customWidth="1"/>
    <col min="11778" max="11778" width="2.6640625" style="4" customWidth="1"/>
    <col min="11779" max="11794" width="12.44140625" style="4" customWidth="1"/>
    <col min="11795" max="12032" width="9.109375" style="4"/>
    <col min="12033" max="12033" width="1.88671875" style="4" customWidth="1"/>
    <col min="12034" max="12034" width="2.6640625" style="4" customWidth="1"/>
    <col min="12035" max="12050" width="12.44140625" style="4" customWidth="1"/>
    <col min="12051" max="12288" width="9.109375" style="4"/>
    <col min="12289" max="12289" width="1.88671875" style="4" customWidth="1"/>
    <col min="12290" max="12290" width="2.6640625" style="4" customWidth="1"/>
    <col min="12291" max="12306" width="12.44140625" style="4" customWidth="1"/>
    <col min="12307" max="12544" width="9.109375" style="4"/>
    <col min="12545" max="12545" width="1.88671875" style="4" customWidth="1"/>
    <col min="12546" max="12546" width="2.6640625" style="4" customWidth="1"/>
    <col min="12547" max="12562" width="12.44140625" style="4" customWidth="1"/>
    <col min="12563" max="12800" width="9.109375" style="4"/>
    <col min="12801" max="12801" width="1.88671875" style="4" customWidth="1"/>
    <col min="12802" max="12802" width="2.6640625" style="4" customWidth="1"/>
    <col min="12803" max="12818" width="12.44140625" style="4" customWidth="1"/>
    <col min="12819" max="13056" width="9.109375" style="4"/>
    <col min="13057" max="13057" width="1.88671875" style="4" customWidth="1"/>
    <col min="13058" max="13058" width="2.6640625" style="4" customWidth="1"/>
    <col min="13059" max="13074" width="12.44140625" style="4" customWidth="1"/>
    <col min="13075" max="13312" width="9.109375" style="4"/>
    <col min="13313" max="13313" width="1.88671875" style="4" customWidth="1"/>
    <col min="13314" max="13314" width="2.6640625" style="4" customWidth="1"/>
    <col min="13315" max="13330" width="12.44140625" style="4" customWidth="1"/>
    <col min="13331" max="13568" width="9.109375" style="4"/>
    <col min="13569" max="13569" width="1.88671875" style="4" customWidth="1"/>
    <col min="13570" max="13570" width="2.6640625" style="4" customWidth="1"/>
    <col min="13571" max="13586" width="12.44140625" style="4" customWidth="1"/>
    <col min="13587" max="13824" width="9.109375" style="4"/>
    <col min="13825" max="13825" width="1.88671875" style="4" customWidth="1"/>
    <col min="13826" max="13826" width="2.6640625" style="4" customWidth="1"/>
    <col min="13827" max="13842" width="12.44140625" style="4" customWidth="1"/>
    <col min="13843" max="14080" width="9.109375" style="4"/>
    <col min="14081" max="14081" width="1.88671875" style="4" customWidth="1"/>
    <col min="14082" max="14082" width="2.6640625" style="4" customWidth="1"/>
    <col min="14083" max="14098" width="12.44140625" style="4" customWidth="1"/>
    <col min="14099" max="14336" width="9.109375" style="4"/>
    <col min="14337" max="14337" width="1.88671875" style="4" customWidth="1"/>
    <col min="14338" max="14338" width="2.6640625" style="4" customWidth="1"/>
    <col min="14339" max="14354" width="12.44140625" style="4" customWidth="1"/>
    <col min="14355" max="14592" width="9.109375" style="4"/>
    <col min="14593" max="14593" width="1.88671875" style="4" customWidth="1"/>
    <col min="14594" max="14594" width="2.6640625" style="4" customWidth="1"/>
    <col min="14595" max="14610" width="12.44140625" style="4" customWidth="1"/>
    <col min="14611" max="14848" width="9.109375" style="4"/>
    <col min="14849" max="14849" width="1.88671875" style="4" customWidth="1"/>
    <col min="14850" max="14850" width="2.6640625" style="4" customWidth="1"/>
    <col min="14851" max="14866" width="12.44140625" style="4" customWidth="1"/>
    <col min="14867" max="15104" width="9.109375" style="4"/>
    <col min="15105" max="15105" width="1.88671875" style="4" customWidth="1"/>
    <col min="15106" max="15106" width="2.6640625" style="4" customWidth="1"/>
    <col min="15107" max="15122" width="12.44140625" style="4" customWidth="1"/>
    <col min="15123" max="15360" width="9.109375" style="4"/>
    <col min="15361" max="15361" width="1.88671875" style="4" customWidth="1"/>
    <col min="15362" max="15362" width="2.6640625" style="4" customWidth="1"/>
    <col min="15363" max="15378" width="12.44140625" style="4" customWidth="1"/>
    <col min="15379" max="15616" width="9.109375" style="4"/>
    <col min="15617" max="15617" width="1.88671875" style="4" customWidth="1"/>
    <col min="15618" max="15618" width="2.6640625" style="4" customWidth="1"/>
    <col min="15619" max="15634" width="12.44140625" style="4" customWidth="1"/>
    <col min="15635" max="15872" width="9.109375" style="4"/>
    <col min="15873" max="15873" width="1.88671875" style="4" customWidth="1"/>
    <col min="15874" max="15874" width="2.6640625" style="4" customWidth="1"/>
    <col min="15875" max="15890" width="12.44140625" style="4" customWidth="1"/>
    <col min="15891" max="16128" width="9.109375" style="4"/>
    <col min="16129" max="16129" width="1.88671875" style="4" customWidth="1"/>
    <col min="16130" max="16130" width="2.6640625" style="4" customWidth="1"/>
    <col min="16131" max="16146" width="12.44140625" style="4" customWidth="1"/>
    <col min="16147" max="16384" width="9.109375" style="4"/>
  </cols>
  <sheetData>
    <row r="1" spans="1:29" ht="74.25" customHeight="1">
      <c r="A1" s="962"/>
      <c r="B1" s="1"/>
      <c r="C1" s="1"/>
      <c r="D1" s="1"/>
      <c r="E1" s="1"/>
      <c r="F1" s="1"/>
      <c r="G1" s="2"/>
      <c r="H1" s="1"/>
      <c r="I1" s="1"/>
      <c r="J1" s="1"/>
      <c r="K1" s="1"/>
      <c r="L1" s="3"/>
    </row>
    <row r="2" spans="1:29" ht="28.8">
      <c r="A2" s="963"/>
      <c r="B2" s="5"/>
      <c r="C2" s="964" t="s">
        <v>0</v>
      </c>
      <c r="D2" s="964"/>
      <c r="E2" s="964"/>
      <c r="F2" s="964"/>
      <c r="G2" s="964"/>
      <c r="H2" s="964"/>
      <c r="I2" s="6"/>
      <c r="J2" s="6"/>
      <c r="K2" s="7"/>
      <c r="L2" s="8"/>
      <c r="M2" s="9"/>
      <c r="N2" s="9"/>
      <c r="O2" s="9"/>
      <c r="P2" s="9"/>
      <c r="Q2" s="9"/>
      <c r="R2" s="9"/>
      <c r="S2" s="9"/>
      <c r="T2" s="9"/>
      <c r="U2" s="9"/>
      <c r="V2" s="9"/>
      <c r="W2" s="9"/>
      <c r="X2" s="9"/>
      <c r="Y2" s="9"/>
      <c r="Z2" s="9"/>
      <c r="AA2" s="9"/>
      <c r="AB2" s="9"/>
      <c r="AC2" s="9"/>
    </row>
    <row r="3" spans="1:29" ht="18">
      <c r="A3" s="963"/>
      <c r="B3" s="7"/>
      <c r="C3" s="7"/>
      <c r="D3" s="965" t="s">
        <v>1</v>
      </c>
      <c r="E3" s="965"/>
      <c r="F3" s="965"/>
      <c r="G3" s="965"/>
      <c r="H3" s="7"/>
      <c r="I3" s="7"/>
      <c r="J3" s="7"/>
      <c r="K3" s="7"/>
      <c r="L3" s="8"/>
      <c r="M3" s="9"/>
      <c r="N3" s="9"/>
      <c r="O3" s="9"/>
      <c r="P3" s="9"/>
      <c r="Q3" s="9"/>
      <c r="R3" s="9"/>
      <c r="S3" s="9"/>
      <c r="T3" s="9"/>
      <c r="U3" s="9"/>
      <c r="V3" s="9"/>
      <c r="W3" s="9"/>
      <c r="X3" s="9"/>
      <c r="Y3" s="9"/>
      <c r="Z3" s="9"/>
      <c r="AA3" s="9"/>
      <c r="AB3" s="9"/>
      <c r="AC3" s="9"/>
    </row>
    <row r="4" spans="1:29">
      <c r="A4" s="963"/>
      <c r="B4" s="7"/>
      <c r="C4" s="7"/>
      <c r="D4" s="7"/>
      <c r="E4" s="7"/>
      <c r="F4" s="7"/>
      <c r="G4" s="7"/>
      <c r="H4" s="7"/>
      <c r="I4" s="7"/>
      <c r="J4" s="7"/>
      <c r="K4" s="7"/>
      <c r="L4" s="8"/>
      <c r="M4" s="9"/>
      <c r="N4" s="9"/>
      <c r="O4" s="9"/>
      <c r="P4" s="9"/>
      <c r="Q4" s="9"/>
      <c r="R4" s="9"/>
      <c r="S4" s="9"/>
      <c r="T4" s="9"/>
      <c r="U4" s="9"/>
      <c r="V4" s="9"/>
      <c r="W4" s="9"/>
      <c r="X4" s="9"/>
      <c r="Y4" s="9"/>
      <c r="Z4" s="9"/>
      <c r="AA4" s="9"/>
      <c r="AB4" s="9"/>
      <c r="AC4" s="9"/>
    </row>
    <row r="5" spans="1:29" ht="15.6">
      <c r="A5" s="963"/>
      <c r="B5" s="10"/>
      <c r="C5" s="966" t="s">
        <v>2</v>
      </c>
      <c r="D5" s="966"/>
      <c r="E5" s="966"/>
      <c r="F5" s="966"/>
      <c r="G5" s="966"/>
      <c r="H5" s="966"/>
      <c r="I5" s="7"/>
      <c r="J5" s="7"/>
      <c r="K5" s="7"/>
      <c r="L5" s="8"/>
      <c r="M5" s="9"/>
      <c r="N5" s="9"/>
      <c r="O5" s="9"/>
      <c r="P5" s="9"/>
      <c r="Q5" s="9"/>
      <c r="R5" s="9"/>
      <c r="S5" s="9"/>
      <c r="T5" s="9"/>
      <c r="U5" s="9"/>
      <c r="V5" s="9"/>
      <c r="W5" s="9"/>
      <c r="X5" s="9"/>
      <c r="Y5" s="9"/>
      <c r="Z5" s="9"/>
      <c r="AA5" s="9"/>
      <c r="AB5" s="9"/>
      <c r="AC5" s="9"/>
    </row>
    <row r="6" spans="1:29" ht="13.8" thickBot="1">
      <c r="A6" s="963"/>
      <c r="B6" s="7"/>
      <c r="C6" s="7"/>
      <c r="D6" s="7"/>
      <c r="E6" s="7"/>
      <c r="F6" s="7"/>
      <c r="G6" s="7"/>
      <c r="H6" s="7"/>
      <c r="I6" s="7"/>
      <c r="J6" s="7"/>
      <c r="K6" s="7"/>
      <c r="L6" s="8"/>
      <c r="M6" s="9"/>
      <c r="N6" s="9"/>
      <c r="O6" s="9"/>
      <c r="P6" s="9"/>
      <c r="Q6" s="9"/>
      <c r="R6" s="9"/>
      <c r="S6" s="9"/>
      <c r="T6" s="9"/>
      <c r="U6" s="9"/>
      <c r="V6" s="9"/>
      <c r="W6" s="9"/>
      <c r="X6" s="9"/>
      <c r="Y6" s="9"/>
      <c r="Z6" s="9"/>
      <c r="AA6" s="9"/>
      <c r="AB6" s="9"/>
      <c r="AC6" s="9"/>
    </row>
    <row r="7" spans="1:29" ht="25.5" customHeight="1" thickBot="1">
      <c r="A7" s="963"/>
      <c r="B7" s="11"/>
      <c r="C7" s="12"/>
      <c r="D7" s="11"/>
      <c r="E7" s="13">
        <v>2014</v>
      </c>
      <c r="F7" s="14">
        <v>2013</v>
      </c>
      <c r="G7" s="15" t="s">
        <v>3</v>
      </c>
      <c r="H7" s="7"/>
      <c r="I7" s="7"/>
      <c r="J7" s="7"/>
      <c r="K7" s="11"/>
      <c r="L7" s="16"/>
      <c r="M7" s="17"/>
      <c r="N7" s="18"/>
      <c r="O7" s="9"/>
      <c r="P7" s="9"/>
      <c r="Q7" s="9"/>
      <c r="R7" s="9"/>
      <c r="S7" s="9"/>
      <c r="T7" s="9"/>
      <c r="U7" s="9"/>
      <c r="V7" s="9"/>
      <c r="W7" s="9"/>
      <c r="X7" s="9"/>
      <c r="Y7" s="9"/>
      <c r="Z7" s="9"/>
      <c r="AA7" s="9"/>
      <c r="AB7" s="9"/>
      <c r="AC7" s="9"/>
    </row>
    <row r="8" spans="1:29" ht="25.5" customHeight="1" thickBot="1">
      <c r="A8" s="963"/>
      <c r="B8" s="19"/>
      <c r="C8" s="20"/>
      <c r="D8" s="21" t="s">
        <v>4</v>
      </c>
      <c r="E8" s="22">
        <f>'REG+OCC BY CLASS MARCH 2014'!K6</f>
        <v>0.778913058881882</v>
      </c>
      <c r="F8" s="23">
        <f>'REG+OCC BY CLASS MARCH 2014'!L6</f>
        <v>0.80530549103141169</v>
      </c>
      <c r="G8" s="24">
        <f>'REG+OCC BY CLASS MARCH 2014'!M6</f>
        <v>-2.6</v>
      </c>
      <c r="H8" s="7"/>
      <c r="I8" s="7"/>
      <c r="J8" s="7"/>
      <c r="K8" s="19"/>
      <c r="L8" s="25"/>
      <c r="M8" s="26"/>
      <c r="N8" s="27"/>
      <c r="O8" s="9"/>
      <c r="P8" s="9"/>
      <c r="Q8" s="9"/>
      <c r="R8" s="9"/>
      <c r="S8" s="9"/>
      <c r="T8" s="9"/>
      <c r="U8" s="9"/>
      <c r="V8" s="9"/>
      <c r="W8" s="9"/>
      <c r="X8" s="9"/>
      <c r="Y8" s="9"/>
      <c r="Z8" s="9"/>
      <c r="AA8" s="9"/>
      <c r="AB8" s="9"/>
      <c r="AC8" s="9"/>
    </row>
    <row r="9" spans="1:29" ht="17.25" customHeight="1" thickBot="1">
      <c r="A9" s="963"/>
      <c r="B9" s="19"/>
      <c r="C9" s="20"/>
      <c r="D9" s="28"/>
      <c r="E9" s="29"/>
      <c r="F9" s="29"/>
      <c r="G9" s="30"/>
      <c r="H9" s="7"/>
      <c r="I9" s="7"/>
      <c r="J9" s="7"/>
      <c r="K9" s="19"/>
      <c r="L9" s="25"/>
      <c r="M9" s="26"/>
      <c r="N9" s="27"/>
      <c r="O9" s="9"/>
      <c r="P9" s="9"/>
      <c r="Q9" s="9"/>
      <c r="R9" s="9"/>
      <c r="S9" s="9"/>
      <c r="T9" s="9"/>
      <c r="U9" s="9"/>
      <c r="V9" s="9"/>
      <c r="W9" s="9"/>
      <c r="X9" s="9"/>
      <c r="Y9" s="9"/>
      <c r="Z9" s="9"/>
      <c r="AA9" s="9"/>
      <c r="AB9" s="9"/>
      <c r="AC9" s="9"/>
    </row>
    <row r="10" spans="1:29" ht="25.5" customHeight="1" thickBot="1">
      <c r="A10" s="963"/>
      <c r="B10" s="19"/>
      <c r="C10" s="20"/>
      <c r="D10" s="31"/>
      <c r="E10" s="13">
        <v>2014</v>
      </c>
      <c r="F10" s="14">
        <v>2013</v>
      </c>
      <c r="G10" s="15" t="s">
        <v>3</v>
      </c>
      <c r="H10" s="7"/>
      <c r="I10" s="7"/>
      <c r="J10" s="7"/>
      <c r="K10" s="19"/>
      <c r="L10" s="25"/>
      <c r="M10" s="26"/>
      <c r="N10" s="27"/>
      <c r="O10" s="9"/>
      <c r="P10" s="9"/>
      <c r="Q10" s="9"/>
      <c r="R10" s="9"/>
      <c r="S10" s="9"/>
      <c r="T10" s="9"/>
      <c r="U10" s="9"/>
      <c r="V10" s="9"/>
      <c r="W10" s="9"/>
      <c r="X10" s="9"/>
      <c r="Y10" s="9"/>
      <c r="Z10" s="9"/>
      <c r="AA10" s="9"/>
      <c r="AB10" s="9"/>
      <c r="AC10" s="9"/>
    </row>
    <row r="11" spans="1:29" ht="25.5" customHeight="1" thickBot="1">
      <c r="A11" s="963"/>
      <c r="B11" s="19"/>
      <c r="C11" s="32"/>
      <c r="D11" s="33" t="s">
        <v>5</v>
      </c>
      <c r="E11" s="34">
        <f>'ARR$ MARCH 2014'!C21</f>
        <v>176.29798165137615</v>
      </c>
      <c r="F11" s="35">
        <f>'ARR$ MARCH 2014'!D21</f>
        <v>150.12571428571428</v>
      </c>
      <c r="G11" s="36">
        <f>'ARR$ MARCH 2014'!E21</f>
        <v>0.17433567254075924</v>
      </c>
      <c r="H11" s="7"/>
      <c r="I11" s="7"/>
      <c r="J11" s="7"/>
      <c r="K11" s="19"/>
      <c r="L11" s="37"/>
      <c r="M11" s="38"/>
      <c r="N11" s="27"/>
      <c r="O11" s="9"/>
      <c r="P11" s="9"/>
      <c r="Q11" s="9"/>
      <c r="R11" s="9"/>
      <c r="S11" s="9"/>
      <c r="T11" s="9"/>
      <c r="U11" s="9"/>
      <c r="V11" s="9"/>
      <c r="W11" s="9"/>
      <c r="X11" s="9"/>
      <c r="Y11" s="9"/>
      <c r="Z11" s="9"/>
      <c r="AA11" s="9"/>
      <c r="AB11" s="9"/>
      <c r="AC11" s="9"/>
    </row>
    <row r="12" spans="1:29" ht="21" customHeight="1">
      <c r="A12" s="963"/>
      <c r="B12" s="19"/>
      <c r="C12" s="32"/>
      <c r="D12" s="19"/>
      <c r="E12" s="39"/>
      <c r="F12" s="39"/>
      <c r="G12" s="40"/>
      <c r="H12" s="7"/>
      <c r="I12" s="7"/>
      <c r="J12" s="7"/>
      <c r="K12" s="19"/>
      <c r="L12" s="37"/>
      <c r="M12" s="38"/>
      <c r="N12" s="27"/>
      <c r="O12" s="9"/>
      <c r="P12" s="9"/>
      <c r="Q12" s="9"/>
      <c r="R12" s="9"/>
      <c r="S12" s="9"/>
      <c r="T12" s="9"/>
      <c r="U12" s="9"/>
      <c r="V12" s="9"/>
      <c r="W12" s="9"/>
      <c r="X12" s="9"/>
      <c r="Y12" s="9"/>
      <c r="Z12" s="9"/>
      <c r="AA12" s="9"/>
      <c r="AB12" s="9"/>
      <c r="AC12" s="9"/>
    </row>
    <row r="13" spans="1:29" ht="25.5" customHeight="1" thickBot="1">
      <c r="A13" s="963"/>
      <c r="B13" s="19"/>
      <c r="C13" s="32"/>
      <c r="D13" s="19"/>
      <c r="E13" s="967" t="s">
        <v>6</v>
      </c>
      <c r="F13" s="968"/>
      <c r="G13" s="968"/>
      <c r="H13" s="7"/>
      <c r="I13" s="7"/>
      <c r="J13" s="7"/>
      <c r="K13" s="19"/>
      <c r="L13" s="37"/>
      <c r="M13" s="38"/>
      <c r="N13" s="27"/>
      <c r="O13" s="9"/>
      <c r="P13" s="9"/>
      <c r="Q13" s="9"/>
      <c r="R13" s="9"/>
      <c r="S13" s="9"/>
      <c r="T13" s="9"/>
      <c r="U13" s="9"/>
      <c r="V13" s="9"/>
      <c r="W13" s="9"/>
      <c r="X13" s="9"/>
      <c r="Y13" s="9"/>
      <c r="Z13" s="9"/>
      <c r="AA13" s="9"/>
      <c r="AB13" s="9"/>
      <c r="AC13" s="9"/>
    </row>
    <row r="14" spans="1:29" ht="25.5" customHeight="1" thickBot="1">
      <c r="A14" s="963"/>
      <c r="B14" s="19"/>
      <c r="C14" s="32"/>
      <c r="D14" s="31"/>
      <c r="E14" s="13">
        <v>2014</v>
      </c>
      <c r="F14" s="14">
        <v>2013</v>
      </c>
      <c r="G14" s="15" t="s">
        <v>3</v>
      </c>
      <c r="H14" s="7"/>
      <c r="I14" s="7"/>
      <c r="J14" s="7"/>
      <c r="K14" s="19"/>
      <c r="L14" s="37"/>
      <c r="M14" s="38"/>
      <c r="N14" s="27"/>
      <c r="O14" s="9"/>
      <c r="P14" s="9"/>
      <c r="Q14" s="9"/>
      <c r="R14" s="9"/>
      <c r="S14" s="9"/>
      <c r="T14" s="9"/>
      <c r="U14" s="9"/>
      <c r="V14" s="9"/>
      <c r="W14" s="9"/>
      <c r="X14" s="9"/>
      <c r="Y14" s="9"/>
      <c r="Z14" s="9"/>
      <c r="AA14" s="9"/>
      <c r="AB14" s="9"/>
      <c r="AC14" s="9"/>
    </row>
    <row r="15" spans="1:29" ht="25.5" customHeight="1" thickBot="1">
      <c r="A15" s="963"/>
      <c r="B15" s="19"/>
      <c r="C15" s="32"/>
      <c r="D15" s="21" t="s">
        <v>4</v>
      </c>
      <c r="E15" s="41">
        <f>'REG+OCC BY CLASS FY 2013-2014 '!K6</f>
        <v>0.69299999999999995</v>
      </c>
      <c r="F15" s="42">
        <f>'REG+OCC BY CLASS FY 2013-2014 '!L6</f>
        <v>0.69599999999999995</v>
      </c>
      <c r="G15" s="43">
        <f>'REG+OCC BY CLASS FY 2013-2014 '!M6</f>
        <v>-0.3</v>
      </c>
      <c r="H15" s="7"/>
      <c r="I15" s="7"/>
      <c r="J15" s="7"/>
      <c r="K15" s="19"/>
      <c r="L15" s="37"/>
      <c r="M15" s="38"/>
      <c r="N15" s="27"/>
      <c r="O15" s="9"/>
      <c r="P15" s="9"/>
      <c r="Q15" s="9"/>
      <c r="R15" s="9"/>
      <c r="S15" s="9"/>
      <c r="T15" s="9"/>
      <c r="U15" s="9"/>
      <c r="V15" s="9"/>
      <c r="W15" s="9"/>
      <c r="X15" s="9"/>
      <c r="Y15" s="9"/>
      <c r="Z15" s="9"/>
      <c r="AA15" s="9"/>
      <c r="AB15" s="9"/>
      <c r="AC15" s="9"/>
    </row>
    <row r="16" spans="1:29" ht="25.5" customHeight="1" thickBot="1">
      <c r="A16" s="963"/>
      <c r="B16" s="19"/>
      <c r="C16" s="32"/>
      <c r="D16" s="33" t="s">
        <v>5</v>
      </c>
      <c r="E16" s="44">
        <f>'ARR$ BY REGION FY 13-14'!O21</f>
        <v>153.22999999999999</v>
      </c>
      <c r="F16" s="44">
        <f>'ARR$ BY REGION FY 13-14'!O45</f>
        <v>132.28</v>
      </c>
      <c r="G16" s="45">
        <f>'ARR$ BY REGION FY 13-14'!O69</f>
        <v>0.15837617175687926</v>
      </c>
      <c r="H16" s="7"/>
      <c r="I16" s="7"/>
      <c r="J16" s="7"/>
      <c r="K16" s="19"/>
      <c r="L16" s="37"/>
      <c r="M16" s="38"/>
      <c r="N16" s="27"/>
      <c r="O16" s="9"/>
      <c r="P16" s="9"/>
      <c r="Q16" s="9"/>
      <c r="R16" s="9"/>
      <c r="S16" s="9"/>
      <c r="T16" s="9"/>
      <c r="U16" s="9"/>
      <c r="V16" s="9"/>
      <c r="W16" s="9"/>
      <c r="X16" s="9"/>
      <c r="Y16" s="9"/>
      <c r="Z16" s="9"/>
      <c r="AA16" s="9"/>
      <c r="AB16" s="9"/>
      <c r="AC16" s="9"/>
    </row>
    <row r="17" spans="1:32" ht="21" customHeight="1">
      <c r="A17" s="963"/>
      <c r="B17" s="46"/>
      <c r="C17" s="47"/>
      <c r="D17" s="47"/>
      <c r="E17" s="47"/>
      <c r="F17" s="47"/>
      <c r="G17" s="47"/>
      <c r="H17" s="47"/>
      <c r="I17" s="7"/>
      <c r="J17" s="7"/>
      <c r="K17" s="7"/>
      <c r="L17" s="8"/>
      <c r="M17" s="9"/>
      <c r="N17" s="9"/>
      <c r="O17" s="9"/>
      <c r="P17" s="9"/>
      <c r="Q17" s="9"/>
      <c r="R17" s="9"/>
      <c r="S17" s="9"/>
      <c r="T17" s="9"/>
      <c r="U17" s="9"/>
      <c r="V17" s="9"/>
      <c r="W17" s="9"/>
      <c r="X17" s="9"/>
      <c r="Y17" s="9"/>
      <c r="Z17" s="9"/>
      <c r="AA17" s="9"/>
      <c r="AB17" s="9"/>
      <c r="AC17" s="9"/>
    </row>
    <row r="18" spans="1:32" ht="27" customHeight="1" thickBot="1">
      <c r="A18" s="963"/>
      <c r="B18" s="47"/>
      <c r="C18" s="47"/>
      <c r="D18" s="47"/>
      <c r="E18" s="969" t="s">
        <v>6</v>
      </c>
      <c r="F18" s="970"/>
      <c r="G18" s="970"/>
      <c r="H18" s="47"/>
      <c r="I18" s="7"/>
      <c r="J18" s="7"/>
      <c r="K18" s="7"/>
      <c r="L18" s="8"/>
      <c r="M18" s="9"/>
      <c r="N18" s="9"/>
      <c r="O18" s="9"/>
      <c r="P18" s="9"/>
      <c r="Q18" s="9"/>
      <c r="R18" s="9"/>
      <c r="S18" s="9"/>
      <c r="T18" s="9"/>
      <c r="U18" s="9"/>
      <c r="V18" s="9"/>
      <c r="W18" s="9"/>
      <c r="X18" s="9"/>
      <c r="Y18" s="9"/>
      <c r="Z18" s="9"/>
      <c r="AA18" s="9"/>
      <c r="AB18" s="9"/>
      <c r="AC18" s="9"/>
      <c r="AD18" s="9"/>
      <c r="AE18" s="9"/>
      <c r="AF18" s="9"/>
    </row>
    <row r="19" spans="1:32" ht="25.5" customHeight="1" thickBot="1">
      <c r="A19" s="963"/>
      <c r="B19" s="47"/>
      <c r="C19" s="47"/>
      <c r="D19" s="31"/>
      <c r="E19" s="13">
        <v>2014</v>
      </c>
      <c r="F19" s="14">
        <v>2013</v>
      </c>
      <c r="G19" s="15" t="s">
        <v>3</v>
      </c>
      <c r="H19" s="47"/>
      <c r="I19" s="7"/>
      <c r="J19" s="7"/>
      <c r="K19" s="7"/>
      <c r="L19" s="8"/>
      <c r="M19" s="9"/>
      <c r="N19" s="9"/>
      <c r="O19" s="9"/>
      <c r="P19" s="9"/>
      <c r="Q19" s="9"/>
      <c r="R19" s="9"/>
      <c r="S19" s="9"/>
      <c r="T19" s="9"/>
      <c r="U19" s="9"/>
      <c r="V19" s="9"/>
      <c r="W19" s="9"/>
      <c r="X19" s="9"/>
      <c r="Y19" s="9"/>
      <c r="Z19" s="9"/>
      <c r="AA19" s="9"/>
      <c r="AB19" s="9"/>
      <c r="AC19" s="9"/>
      <c r="AD19" s="9"/>
      <c r="AE19" s="9"/>
      <c r="AF19" s="9"/>
    </row>
    <row r="20" spans="1:32" ht="31.5" customHeight="1" thickBot="1">
      <c r="A20" s="963"/>
      <c r="B20" s="47"/>
      <c r="C20" s="47"/>
      <c r="D20" s="21" t="s">
        <v>7</v>
      </c>
      <c r="E20" s="48">
        <f>'REG+OCC BY CLASS FY 2013-2014 '!N6</f>
        <v>2497059</v>
      </c>
      <c r="F20" s="49">
        <f>'REG+OCC BY CLASS FY 2013-2014 '!O6</f>
        <v>2518834</v>
      </c>
      <c r="G20" s="36">
        <f>'REG+OCC BY CLASS FY 2013-2014 '!P6</f>
        <v>-8.6448729848810999E-3</v>
      </c>
      <c r="H20" s="47"/>
      <c r="I20" s="7"/>
      <c r="J20" s="7"/>
      <c r="K20" s="7"/>
      <c r="L20" s="8"/>
      <c r="M20" s="9"/>
      <c r="N20" s="9"/>
      <c r="O20" s="9"/>
      <c r="P20" s="9"/>
      <c r="Q20" s="9"/>
      <c r="R20" s="9"/>
      <c r="S20" s="9"/>
      <c r="T20" s="9"/>
      <c r="U20" s="9"/>
      <c r="V20" s="9"/>
      <c r="W20" s="9"/>
      <c r="X20" s="9"/>
      <c r="Y20" s="9"/>
      <c r="Z20" s="9"/>
      <c r="AA20" s="9"/>
      <c r="AB20" s="9"/>
      <c r="AC20" s="9"/>
      <c r="AD20" s="9"/>
      <c r="AE20" s="9"/>
      <c r="AF20" s="9"/>
    </row>
    <row r="21" spans="1:32" ht="30" customHeight="1" thickBot="1">
      <c r="A21" s="963"/>
      <c r="B21" s="47"/>
      <c r="C21" s="47"/>
      <c r="D21" s="33" t="s">
        <v>8</v>
      </c>
      <c r="E21" s="50">
        <f>'REG+OCC BY CLASS FY 2013-2014 '!Q6</f>
        <v>3602468</v>
      </c>
      <c r="F21" s="50">
        <f>'REG+OCC BY CLASS FY 2013-2014 '!R6</f>
        <v>3618890</v>
      </c>
      <c r="G21" s="45">
        <f>'REG+OCC BY CLASS FY 2013-2014 '!S6</f>
        <v>-4.5378555302869111E-3</v>
      </c>
      <c r="H21" s="47"/>
      <c r="I21" s="51"/>
      <c r="J21" s="7"/>
      <c r="K21" s="7"/>
      <c r="L21" s="8"/>
      <c r="M21" s="9"/>
      <c r="N21" s="9"/>
      <c r="O21" s="9"/>
      <c r="P21" s="9"/>
      <c r="Q21" s="9"/>
      <c r="R21" s="9"/>
      <c r="S21" s="9"/>
      <c r="T21" s="9"/>
      <c r="U21" s="9"/>
      <c r="V21" s="9"/>
      <c r="W21" s="9"/>
      <c r="X21" s="9"/>
      <c r="Y21" s="9"/>
      <c r="Z21" s="9"/>
      <c r="AA21" s="9"/>
      <c r="AB21" s="9"/>
      <c r="AC21" s="9"/>
      <c r="AD21" s="9"/>
      <c r="AE21" s="9"/>
      <c r="AF21" s="9"/>
    </row>
    <row r="22" spans="1:32">
      <c r="A22" s="963"/>
      <c r="B22" s="47"/>
      <c r="C22" s="47"/>
      <c r="D22" s="47"/>
      <c r="E22" s="47"/>
      <c r="F22" s="47"/>
      <c r="G22" s="47"/>
      <c r="H22" s="47"/>
      <c r="I22" s="7"/>
      <c r="J22" s="7"/>
      <c r="K22" s="7"/>
      <c r="L22" s="8"/>
      <c r="M22" s="9"/>
      <c r="N22" s="9"/>
      <c r="O22" s="9"/>
      <c r="P22" s="9"/>
      <c r="Q22" s="9"/>
      <c r="R22" s="9"/>
      <c r="S22" s="9"/>
      <c r="T22" s="9"/>
      <c r="U22" s="9"/>
      <c r="V22" s="9"/>
      <c r="W22" s="9"/>
      <c r="X22" s="9"/>
      <c r="Y22" s="9"/>
      <c r="Z22" s="9"/>
      <c r="AA22" s="9"/>
      <c r="AB22" s="9"/>
      <c r="AC22" s="9"/>
      <c r="AD22" s="9"/>
      <c r="AE22" s="9"/>
      <c r="AF22" s="9"/>
    </row>
    <row r="23" spans="1:32" ht="24" customHeight="1">
      <c r="A23" s="963"/>
      <c r="B23" s="52"/>
      <c r="C23" s="971" t="s">
        <v>9</v>
      </c>
      <c r="D23" s="971"/>
      <c r="E23" s="971"/>
      <c r="F23" s="971"/>
      <c r="G23" s="971"/>
      <c r="H23" s="971"/>
      <c r="I23" s="7"/>
      <c r="J23" s="7"/>
      <c r="K23" s="7"/>
      <c r="L23" s="8"/>
      <c r="M23" s="9"/>
      <c r="N23" s="9"/>
      <c r="O23" s="9"/>
      <c r="P23" s="9"/>
      <c r="Q23" s="9"/>
      <c r="R23" s="9"/>
      <c r="S23" s="9"/>
      <c r="T23" s="9"/>
      <c r="U23" s="9"/>
      <c r="V23" s="9"/>
      <c r="W23" s="9"/>
      <c r="X23" s="9"/>
      <c r="Y23" s="9"/>
      <c r="Z23" s="9"/>
      <c r="AA23" s="9"/>
      <c r="AB23" s="9"/>
      <c r="AC23" s="9"/>
      <c r="AD23" s="9"/>
      <c r="AE23" s="9"/>
      <c r="AF23" s="9"/>
    </row>
    <row r="24" spans="1:32" ht="13.5" customHeight="1">
      <c r="A24" s="963"/>
      <c r="B24" s="7"/>
      <c r="C24" s="972" t="s">
        <v>10</v>
      </c>
      <c r="D24" s="972"/>
      <c r="E24" s="972"/>
      <c r="F24" s="972"/>
      <c r="G24" s="972"/>
      <c r="H24" s="972"/>
      <c r="I24" s="972"/>
      <c r="J24" s="7"/>
      <c r="K24" s="7"/>
      <c r="L24" s="8"/>
      <c r="M24" s="9"/>
      <c r="N24" s="9"/>
      <c r="O24" s="9"/>
      <c r="P24" s="9"/>
      <c r="Q24" s="9"/>
      <c r="R24" s="9"/>
      <c r="S24" s="9"/>
      <c r="T24" s="9"/>
      <c r="U24" s="9"/>
      <c r="V24" s="9"/>
      <c r="W24" s="9"/>
      <c r="X24" s="9"/>
      <c r="Y24" s="9"/>
      <c r="Z24" s="9"/>
      <c r="AA24" s="9"/>
      <c r="AB24" s="9"/>
      <c r="AC24" s="9"/>
      <c r="AD24" s="9"/>
      <c r="AE24" s="9"/>
      <c r="AF24" s="9"/>
    </row>
    <row r="25" spans="1:32" ht="12" customHeight="1">
      <c r="A25" s="963"/>
      <c r="B25" s="7"/>
      <c r="C25" s="973" t="s">
        <v>11</v>
      </c>
      <c r="D25" s="973"/>
      <c r="E25" s="7"/>
      <c r="F25" s="7"/>
      <c r="G25" s="7"/>
      <c r="H25" s="7"/>
      <c r="I25" s="7"/>
      <c r="J25" s="7"/>
      <c r="K25" s="7"/>
      <c r="L25" s="8"/>
      <c r="M25" s="9"/>
      <c r="N25" s="9"/>
      <c r="O25" s="9"/>
      <c r="P25" s="9"/>
      <c r="Q25" s="9"/>
      <c r="R25" s="9"/>
      <c r="S25" s="9"/>
      <c r="T25" s="9"/>
      <c r="U25" s="9"/>
      <c r="V25" s="9"/>
      <c r="W25" s="9"/>
      <c r="X25" s="9"/>
      <c r="Y25" s="9"/>
      <c r="Z25" s="9"/>
      <c r="AA25" s="9"/>
      <c r="AB25" s="9"/>
      <c r="AC25" s="9"/>
      <c r="AD25" s="9"/>
      <c r="AE25" s="9"/>
      <c r="AF25" s="9"/>
    </row>
    <row r="26" spans="1:32" ht="15" customHeight="1" thickBot="1">
      <c r="A26" s="963"/>
      <c r="B26" s="53"/>
      <c r="C26" s="54"/>
      <c r="D26" s="54"/>
      <c r="E26" s="54"/>
      <c r="F26" s="54"/>
      <c r="G26" s="54"/>
      <c r="H26" s="54"/>
      <c r="I26" s="7"/>
      <c r="J26" s="7"/>
      <c r="K26" s="7"/>
      <c r="L26" s="8"/>
      <c r="M26" s="9"/>
      <c r="N26" s="9"/>
      <c r="O26" s="9"/>
      <c r="P26" s="9"/>
      <c r="Q26" s="9"/>
      <c r="R26" s="9"/>
      <c r="S26" s="9"/>
      <c r="T26" s="9"/>
      <c r="U26" s="9"/>
      <c r="V26" s="9"/>
      <c r="W26" s="9"/>
      <c r="X26" s="9"/>
      <c r="Y26" s="9"/>
      <c r="Z26" s="9"/>
      <c r="AA26" s="9"/>
      <c r="AB26" s="9"/>
      <c r="AC26" s="9"/>
      <c r="AD26" s="9"/>
      <c r="AE26" s="9"/>
      <c r="AF26" s="9"/>
    </row>
    <row r="27" spans="1:32" ht="15" customHeight="1" thickTop="1">
      <c r="A27" s="963"/>
      <c r="B27" s="974" t="s">
        <v>201</v>
      </c>
      <c r="C27" s="975"/>
      <c r="D27" s="975"/>
      <c r="E27" s="975"/>
      <c r="F27" s="975"/>
      <c r="G27" s="975"/>
      <c r="H27" s="976"/>
      <c r="I27" s="7"/>
      <c r="J27" s="7"/>
      <c r="K27" s="7"/>
      <c r="L27" s="8"/>
      <c r="M27" s="9"/>
      <c r="N27" s="9"/>
      <c r="O27" s="9"/>
      <c r="P27" s="9"/>
      <c r="Q27" s="9"/>
      <c r="R27" s="9"/>
      <c r="S27" s="9"/>
      <c r="T27" s="9"/>
      <c r="U27" s="9"/>
      <c r="V27" s="9"/>
      <c r="W27" s="9"/>
      <c r="X27" s="9"/>
      <c r="Y27" s="9"/>
      <c r="Z27" s="9"/>
      <c r="AA27" s="9"/>
      <c r="AB27" s="9"/>
      <c r="AC27" s="9"/>
      <c r="AD27" s="9"/>
      <c r="AE27" s="9"/>
      <c r="AF27" s="9"/>
    </row>
    <row r="28" spans="1:32" ht="15" customHeight="1">
      <c r="A28" s="963"/>
      <c r="B28" s="977"/>
      <c r="C28" s="978"/>
      <c r="D28" s="978"/>
      <c r="E28" s="978"/>
      <c r="F28" s="978"/>
      <c r="G28" s="978"/>
      <c r="H28" s="979"/>
      <c r="I28" s="7"/>
      <c r="J28" s="7"/>
      <c r="K28" s="7"/>
      <c r="L28" s="8"/>
      <c r="M28" s="9"/>
      <c r="N28" s="9"/>
      <c r="O28" s="9"/>
      <c r="P28" s="9"/>
      <c r="Q28" s="9"/>
      <c r="R28" s="9"/>
      <c r="S28" s="9"/>
      <c r="T28" s="9"/>
      <c r="U28" s="9"/>
      <c r="V28" s="9"/>
      <c r="W28" s="9"/>
      <c r="X28" s="9"/>
      <c r="Y28" s="9"/>
      <c r="Z28" s="9"/>
      <c r="AA28" s="9"/>
      <c r="AB28" s="9"/>
      <c r="AC28" s="9"/>
      <c r="AD28" s="9"/>
      <c r="AE28" s="9"/>
      <c r="AF28" s="9"/>
    </row>
    <row r="29" spans="1:32" ht="15" customHeight="1">
      <c r="A29" s="963"/>
      <c r="B29" s="977"/>
      <c r="C29" s="978"/>
      <c r="D29" s="978"/>
      <c r="E29" s="978"/>
      <c r="F29" s="978"/>
      <c r="G29" s="978"/>
      <c r="H29" s="979"/>
      <c r="I29" s="7"/>
      <c r="J29" s="7"/>
      <c r="K29" s="7"/>
      <c r="L29" s="8"/>
      <c r="M29" s="9"/>
      <c r="N29" s="55"/>
      <c r="O29" s="9"/>
      <c r="P29" s="9"/>
      <c r="Q29" s="9"/>
      <c r="R29" s="9"/>
      <c r="S29" s="9"/>
      <c r="T29" s="9"/>
      <c r="U29" s="9"/>
      <c r="V29" s="9"/>
      <c r="W29" s="9"/>
      <c r="X29" s="9"/>
      <c r="Y29" s="9"/>
      <c r="Z29" s="9"/>
      <c r="AA29" s="9"/>
      <c r="AB29" s="9"/>
      <c r="AC29" s="9"/>
      <c r="AD29" s="9"/>
      <c r="AE29" s="9"/>
      <c r="AF29" s="9"/>
    </row>
    <row r="30" spans="1:32" ht="15" customHeight="1">
      <c r="A30" s="963"/>
      <c r="B30" s="977"/>
      <c r="C30" s="978"/>
      <c r="D30" s="978"/>
      <c r="E30" s="978"/>
      <c r="F30" s="978"/>
      <c r="G30" s="978"/>
      <c r="H30" s="979"/>
      <c r="I30" s="7"/>
      <c r="J30" s="7"/>
      <c r="K30" s="56"/>
      <c r="L30" s="8"/>
      <c r="M30" s="9"/>
      <c r="N30" s="9"/>
      <c r="O30" s="9"/>
      <c r="P30" s="9"/>
      <c r="Q30" s="9"/>
      <c r="R30" s="9"/>
      <c r="S30" s="9"/>
      <c r="T30" s="9"/>
      <c r="U30" s="9"/>
      <c r="V30" s="9"/>
      <c r="W30" s="9"/>
      <c r="X30" s="9"/>
      <c r="Y30" s="9"/>
      <c r="Z30" s="9"/>
      <c r="AA30" s="9"/>
      <c r="AB30" s="9"/>
      <c r="AC30" s="9"/>
      <c r="AD30" s="9"/>
      <c r="AE30" s="9"/>
      <c r="AF30" s="9"/>
    </row>
    <row r="31" spans="1:32" ht="15" customHeight="1">
      <c r="A31" s="963"/>
      <c r="B31" s="977"/>
      <c r="C31" s="978"/>
      <c r="D31" s="978"/>
      <c r="E31" s="978"/>
      <c r="F31" s="978"/>
      <c r="G31" s="978"/>
      <c r="H31" s="979"/>
      <c r="I31" s="7"/>
      <c r="J31" s="7"/>
      <c r="K31" s="7"/>
      <c r="L31" s="8"/>
      <c r="M31" s="9"/>
      <c r="N31" s="9"/>
      <c r="O31" s="9"/>
      <c r="P31" s="9"/>
      <c r="Q31" s="9"/>
      <c r="R31" s="9"/>
      <c r="S31" s="9"/>
      <c r="T31" s="9"/>
      <c r="U31" s="9"/>
      <c r="V31" s="9"/>
      <c r="W31" s="9"/>
      <c r="X31" s="9"/>
      <c r="Y31" s="9"/>
      <c r="Z31" s="9"/>
      <c r="AA31" s="9"/>
      <c r="AB31" s="9"/>
      <c r="AC31" s="9"/>
      <c r="AD31" s="9"/>
      <c r="AE31" s="9"/>
      <c r="AF31" s="9"/>
    </row>
    <row r="32" spans="1:32" ht="14.25" customHeight="1">
      <c r="A32" s="963"/>
      <c r="B32" s="977"/>
      <c r="C32" s="978"/>
      <c r="D32" s="978"/>
      <c r="E32" s="978"/>
      <c r="F32" s="978"/>
      <c r="G32" s="978"/>
      <c r="H32" s="979"/>
      <c r="I32" s="7"/>
      <c r="J32" s="7"/>
      <c r="K32" s="7"/>
      <c r="L32" s="8"/>
      <c r="M32" s="9"/>
      <c r="N32" s="9"/>
      <c r="O32" s="9"/>
      <c r="P32" s="9"/>
      <c r="Q32" s="9"/>
      <c r="R32" s="9"/>
      <c r="S32" s="9"/>
      <c r="T32" s="9"/>
      <c r="U32" s="9"/>
      <c r="V32" s="9"/>
      <c r="W32" s="9"/>
      <c r="X32" s="9"/>
      <c r="Y32" s="9"/>
      <c r="Z32" s="9"/>
      <c r="AA32" s="9"/>
      <c r="AB32" s="9"/>
      <c r="AC32" s="9"/>
      <c r="AD32" s="9"/>
      <c r="AE32" s="9"/>
      <c r="AF32" s="9"/>
    </row>
    <row r="33" spans="1:32">
      <c r="A33" s="57"/>
      <c r="B33" s="977"/>
      <c r="C33" s="978"/>
      <c r="D33" s="978"/>
      <c r="E33" s="978"/>
      <c r="F33" s="978"/>
      <c r="G33" s="978"/>
      <c r="H33" s="979"/>
      <c r="I33" s="58"/>
      <c r="J33" s="58"/>
      <c r="K33" s="58"/>
      <c r="L33" s="59"/>
      <c r="M33" s="9"/>
      <c r="N33" s="9"/>
      <c r="O33" s="9"/>
      <c r="P33" s="9"/>
      <c r="Q33" s="9"/>
      <c r="R33" s="9"/>
      <c r="S33" s="9"/>
      <c r="T33" s="9"/>
      <c r="U33" s="9"/>
      <c r="V33" s="9"/>
      <c r="W33" s="9"/>
      <c r="X33" s="9"/>
      <c r="Y33" s="9"/>
      <c r="Z33" s="9"/>
      <c r="AA33" s="9"/>
      <c r="AB33" s="9"/>
      <c r="AC33" s="9"/>
      <c r="AD33" s="9"/>
      <c r="AE33" s="9"/>
      <c r="AF33" s="9"/>
    </row>
    <row r="34" spans="1:32">
      <c r="A34" s="60"/>
      <c r="B34" s="977"/>
      <c r="C34" s="978"/>
      <c r="D34" s="978"/>
      <c r="E34" s="978"/>
      <c r="F34" s="978"/>
      <c r="G34" s="978"/>
      <c r="H34" s="979"/>
      <c r="I34" s="7"/>
      <c r="J34" s="7"/>
      <c r="K34" s="7"/>
      <c r="L34" s="8"/>
      <c r="M34" s="9"/>
      <c r="N34" s="9"/>
      <c r="O34" s="9"/>
      <c r="P34" s="9"/>
      <c r="Q34" s="9"/>
      <c r="R34" s="9"/>
      <c r="S34" s="9"/>
      <c r="T34" s="9"/>
      <c r="U34" s="9"/>
      <c r="V34" s="9"/>
      <c r="W34" s="9"/>
      <c r="X34" s="9"/>
      <c r="Y34" s="9"/>
      <c r="Z34" s="9"/>
      <c r="AA34" s="9"/>
      <c r="AB34" s="9"/>
      <c r="AC34" s="9"/>
      <c r="AD34" s="9"/>
      <c r="AE34" s="9"/>
      <c r="AF34" s="9"/>
    </row>
    <row r="35" spans="1:32">
      <c r="A35" s="60"/>
      <c r="B35" s="977"/>
      <c r="C35" s="978"/>
      <c r="D35" s="978"/>
      <c r="E35" s="978"/>
      <c r="F35" s="978"/>
      <c r="G35" s="978"/>
      <c r="H35" s="979"/>
      <c r="I35" s="7"/>
      <c r="J35" s="7"/>
      <c r="K35" s="7"/>
      <c r="L35" s="8"/>
      <c r="M35" s="9"/>
      <c r="N35" s="9"/>
      <c r="O35" s="9"/>
      <c r="P35" s="9"/>
      <c r="Q35" s="9"/>
      <c r="R35" s="9"/>
      <c r="S35" s="9"/>
      <c r="T35" s="9"/>
      <c r="U35" s="9"/>
      <c r="V35" s="9"/>
      <c r="W35" s="9"/>
      <c r="X35" s="9"/>
      <c r="Y35" s="9"/>
      <c r="Z35" s="9"/>
      <c r="AA35" s="9"/>
      <c r="AB35" s="9"/>
      <c r="AC35" s="9"/>
      <c r="AD35" s="9"/>
      <c r="AE35" s="9"/>
      <c r="AF35" s="9"/>
    </row>
    <row r="36" spans="1:32">
      <c r="A36" s="61"/>
      <c r="B36" s="977"/>
      <c r="C36" s="978"/>
      <c r="D36" s="978"/>
      <c r="E36" s="978"/>
      <c r="F36" s="978"/>
      <c r="G36" s="978"/>
      <c r="H36" s="979"/>
      <c r="I36" s="46"/>
      <c r="J36" s="46"/>
      <c r="K36" s="46"/>
      <c r="L36" s="62"/>
      <c r="M36" s="9"/>
      <c r="N36" s="9"/>
      <c r="O36" s="9"/>
      <c r="P36" s="9"/>
      <c r="Q36" s="9"/>
      <c r="R36" s="9"/>
      <c r="S36" s="9"/>
      <c r="T36" s="9"/>
      <c r="U36" s="9"/>
      <c r="V36" s="9"/>
      <c r="W36" s="9"/>
      <c r="X36" s="9"/>
      <c r="Y36" s="9"/>
      <c r="Z36" s="9"/>
      <c r="AA36" s="9"/>
      <c r="AB36" s="9"/>
      <c r="AC36" s="9"/>
      <c r="AD36" s="9"/>
      <c r="AE36" s="9"/>
      <c r="AF36" s="9"/>
    </row>
    <row r="37" spans="1:32" s="64" customFormat="1">
      <c r="A37" s="60"/>
      <c r="B37" s="977"/>
      <c r="C37" s="978"/>
      <c r="D37" s="978"/>
      <c r="E37" s="978"/>
      <c r="F37" s="978"/>
      <c r="G37" s="978"/>
      <c r="H37" s="979"/>
      <c r="I37" s="7"/>
      <c r="J37" s="7"/>
      <c r="K37" s="7"/>
      <c r="L37" s="8"/>
      <c r="M37" s="63"/>
      <c r="N37" s="63"/>
      <c r="O37" s="63"/>
      <c r="P37" s="63"/>
      <c r="Q37" s="63"/>
      <c r="R37" s="63"/>
      <c r="S37" s="63"/>
      <c r="T37" s="63"/>
      <c r="U37" s="63"/>
      <c r="V37" s="63"/>
      <c r="W37" s="63"/>
      <c r="X37" s="63"/>
      <c r="Y37" s="63"/>
      <c r="Z37" s="63"/>
      <c r="AA37" s="63"/>
      <c r="AB37" s="63"/>
      <c r="AC37" s="63"/>
      <c r="AD37" s="63"/>
      <c r="AE37" s="63"/>
      <c r="AF37" s="63"/>
    </row>
    <row r="38" spans="1:32" s="64" customFormat="1">
      <c r="A38" s="60"/>
      <c r="B38" s="977"/>
      <c r="C38" s="978"/>
      <c r="D38" s="978"/>
      <c r="E38" s="978"/>
      <c r="F38" s="978"/>
      <c r="G38" s="978"/>
      <c r="H38" s="979"/>
      <c r="I38" s="7"/>
      <c r="J38" s="7"/>
      <c r="K38" s="7"/>
      <c r="L38" s="8"/>
      <c r="M38" s="63"/>
      <c r="N38" s="63"/>
      <c r="O38" s="63"/>
      <c r="P38" s="63"/>
      <c r="Q38" s="63"/>
      <c r="R38" s="63"/>
      <c r="S38" s="63"/>
      <c r="T38" s="63"/>
      <c r="U38" s="63"/>
      <c r="V38" s="63"/>
      <c r="W38" s="63"/>
      <c r="X38" s="63"/>
      <c r="Y38" s="63"/>
      <c r="Z38" s="63"/>
      <c r="AA38" s="63"/>
      <c r="AB38" s="63"/>
      <c r="AC38" s="63"/>
      <c r="AD38" s="63"/>
      <c r="AE38" s="63"/>
      <c r="AF38" s="63"/>
    </row>
    <row r="39" spans="1:32" s="64" customFormat="1">
      <c r="A39" s="60"/>
      <c r="B39" s="977"/>
      <c r="C39" s="978"/>
      <c r="D39" s="978"/>
      <c r="E39" s="978"/>
      <c r="F39" s="978"/>
      <c r="G39" s="978"/>
      <c r="H39" s="979"/>
      <c r="I39" s="7"/>
      <c r="J39" s="7"/>
      <c r="K39" s="7"/>
      <c r="L39" s="8"/>
      <c r="M39" s="63"/>
      <c r="N39" s="63"/>
      <c r="O39" s="63"/>
      <c r="P39" s="63"/>
      <c r="Q39" s="63"/>
      <c r="R39" s="63"/>
      <c r="S39" s="63"/>
      <c r="T39" s="63"/>
      <c r="U39" s="63"/>
      <c r="V39" s="63"/>
      <c r="W39" s="63"/>
      <c r="X39" s="63"/>
      <c r="Y39" s="63"/>
      <c r="Z39" s="63"/>
      <c r="AA39" s="63"/>
      <c r="AB39" s="63"/>
      <c r="AC39" s="63"/>
      <c r="AD39" s="63"/>
      <c r="AE39" s="63"/>
      <c r="AF39" s="63"/>
    </row>
    <row r="40" spans="1:32" s="64" customFormat="1">
      <c r="A40" s="65"/>
      <c r="B40" s="977"/>
      <c r="C40" s="978"/>
      <c r="D40" s="978"/>
      <c r="E40" s="978"/>
      <c r="F40" s="978"/>
      <c r="G40" s="978"/>
      <c r="H40" s="979"/>
      <c r="I40" s="7"/>
      <c r="J40" s="7"/>
      <c r="K40" s="7"/>
      <c r="L40" s="66"/>
      <c r="M40" s="63"/>
      <c r="N40" s="63"/>
      <c r="O40" s="63"/>
      <c r="P40" s="63"/>
      <c r="Q40" s="63"/>
      <c r="R40" s="63"/>
      <c r="S40" s="63"/>
      <c r="T40" s="63"/>
      <c r="U40" s="63"/>
      <c r="V40" s="63"/>
      <c r="W40" s="63"/>
      <c r="X40" s="63"/>
      <c r="Y40" s="63"/>
      <c r="Z40" s="63"/>
      <c r="AA40" s="63"/>
      <c r="AB40" s="63"/>
      <c r="AC40" s="63"/>
      <c r="AD40" s="63"/>
      <c r="AE40" s="63"/>
      <c r="AF40" s="63"/>
    </row>
    <row r="41" spans="1:32" s="64" customFormat="1">
      <c r="A41" s="67"/>
      <c r="B41" s="977"/>
      <c r="C41" s="978"/>
      <c r="D41" s="978"/>
      <c r="E41" s="978"/>
      <c r="F41" s="978"/>
      <c r="G41" s="978"/>
      <c r="H41" s="979"/>
      <c r="I41" s="959"/>
      <c r="J41" s="960"/>
      <c r="K41" s="960"/>
      <c r="L41" s="961"/>
      <c r="M41" s="63"/>
      <c r="N41" s="63"/>
      <c r="O41" s="63"/>
      <c r="P41" s="63"/>
      <c r="Q41" s="63"/>
      <c r="R41" s="63"/>
      <c r="S41" s="63"/>
      <c r="T41" s="63"/>
      <c r="U41" s="63"/>
      <c r="V41" s="63"/>
      <c r="W41" s="63"/>
      <c r="X41" s="63"/>
      <c r="Y41" s="63"/>
      <c r="Z41" s="63"/>
      <c r="AA41" s="63"/>
      <c r="AB41" s="63"/>
      <c r="AC41" s="63"/>
      <c r="AD41" s="63"/>
      <c r="AE41" s="63"/>
      <c r="AF41" s="63"/>
    </row>
    <row r="42" spans="1:32">
      <c r="A42" s="65"/>
      <c r="B42" s="977"/>
      <c r="C42" s="978"/>
      <c r="D42" s="978"/>
      <c r="E42" s="978"/>
      <c r="F42" s="978"/>
      <c r="G42" s="978"/>
      <c r="H42" s="979"/>
      <c r="I42" s="7"/>
      <c r="J42" s="7"/>
      <c r="K42" s="7"/>
      <c r="L42" s="66"/>
      <c r="M42" s="9"/>
      <c r="N42" s="9"/>
      <c r="O42" s="9"/>
      <c r="P42" s="9"/>
      <c r="Q42" s="9"/>
      <c r="R42" s="9"/>
      <c r="S42" s="9"/>
      <c r="T42" s="9"/>
      <c r="U42" s="9"/>
      <c r="V42" s="9"/>
      <c r="W42" s="9"/>
      <c r="X42" s="9"/>
      <c r="Y42" s="9"/>
      <c r="Z42" s="9"/>
      <c r="AA42" s="9"/>
      <c r="AB42" s="9"/>
      <c r="AC42" s="9"/>
      <c r="AD42" s="9"/>
      <c r="AE42" s="9"/>
      <c r="AF42" s="9"/>
    </row>
    <row r="43" spans="1:32">
      <c r="A43" s="65"/>
      <c r="B43" s="977"/>
      <c r="C43" s="978"/>
      <c r="D43" s="978"/>
      <c r="E43" s="978"/>
      <c r="F43" s="978"/>
      <c r="G43" s="978"/>
      <c r="H43" s="979"/>
      <c r="I43" s="7"/>
      <c r="J43" s="7"/>
      <c r="K43" s="7"/>
      <c r="L43" s="66"/>
      <c r="M43" s="9"/>
      <c r="N43" s="9"/>
      <c r="O43" s="9"/>
      <c r="P43" s="9"/>
      <c r="Q43" s="9"/>
      <c r="R43" s="9"/>
      <c r="S43" s="9"/>
      <c r="T43" s="9"/>
      <c r="U43" s="9"/>
      <c r="V43" s="9"/>
      <c r="W43" s="9"/>
      <c r="X43" s="9"/>
      <c r="Y43" s="9"/>
      <c r="Z43" s="9"/>
      <c r="AA43" s="9"/>
      <c r="AB43" s="9"/>
      <c r="AC43" s="9"/>
      <c r="AD43" s="9"/>
      <c r="AE43" s="9"/>
      <c r="AF43" s="9"/>
    </row>
    <row r="44" spans="1:32" ht="13.8" thickBot="1">
      <c r="A44" s="65"/>
      <c r="B44" s="980"/>
      <c r="C44" s="981"/>
      <c r="D44" s="981"/>
      <c r="E44" s="981"/>
      <c r="F44" s="981"/>
      <c r="G44" s="981"/>
      <c r="H44" s="982"/>
      <c r="I44" s="7"/>
      <c r="J44" s="7"/>
      <c r="K44" s="7"/>
      <c r="L44" s="66"/>
      <c r="M44" s="9"/>
      <c r="N44" s="9"/>
      <c r="O44" s="9"/>
      <c r="P44" s="9"/>
      <c r="Q44" s="9"/>
      <c r="R44" s="9"/>
      <c r="S44" s="9"/>
      <c r="T44" s="9"/>
      <c r="U44" s="9"/>
      <c r="V44" s="9"/>
      <c r="W44" s="9"/>
      <c r="X44" s="9"/>
      <c r="Y44" s="9"/>
      <c r="Z44" s="9"/>
      <c r="AA44" s="9"/>
      <c r="AB44" s="9"/>
      <c r="AC44" s="9"/>
      <c r="AD44" s="9"/>
      <c r="AE44" s="9"/>
      <c r="AF44" s="9"/>
    </row>
    <row r="45" spans="1:32" ht="14.4" thickTop="1" thickBot="1">
      <c r="A45" s="68"/>
      <c r="B45" s="69"/>
      <c r="C45" s="69"/>
      <c r="D45" s="69"/>
      <c r="E45" s="69"/>
      <c r="F45" s="69"/>
      <c r="G45" s="69"/>
      <c r="H45" s="69"/>
      <c r="I45" s="69"/>
      <c r="J45" s="69"/>
      <c r="K45" s="69"/>
      <c r="L45" s="70"/>
      <c r="M45" s="9"/>
      <c r="N45" s="9"/>
      <c r="O45" s="9"/>
      <c r="P45" s="9"/>
      <c r="Q45" s="9"/>
      <c r="R45" s="9"/>
      <c r="S45" s="9"/>
      <c r="T45" s="9"/>
      <c r="U45" s="9"/>
      <c r="V45" s="9"/>
      <c r="W45" s="9"/>
      <c r="X45" s="9"/>
      <c r="Y45" s="9"/>
      <c r="Z45" s="9"/>
      <c r="AA45" s="9"/>
      <c r="AB45" s="9"/>
      <c r="AC45" s="9"/>
      <c r="AD45" s="9"/>
      <c r="AE45" s="9"/>
      <c r="AF45" s="9"/>
    </row>
    <row r="46" spans="1:32">
      <c r="M46" s="9"/>
      <c r="N46" s="9"/>
      <c r="O46" s="9"/>
      <c r="P46" s="9"/>
      <c r="Q46" s="9"/>
      <c r="R46" s="9"/>
      <c r="S46" s="9"/>
      <c r="T46" s="9"/>
      <c r="U46" s="9"/>
      <c r="V46" s="9"/>
      <c r="W46" s="9"/>
      <c r="X46" s="9"/>
      <c r="Y46" s="9"/>
      <c r="Z46" s="9"/>
      <c r="AA46" s="9"/>
      <c r="AB46" s="9"/>
      <c r="AC46" s="9"/>
      <c r="AD46" s="9"/>
      <c r="AE46" s="9"/>
      <c r="AF46" s="9"/>
    </row>
    <row r="47" spans="1:3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row>
    <row r="48" spans="1:3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row>
    <row r="49" spans="1:32">
      <c r="A49" s="9"/>
      <c r="B49" s="9"/>
      <c r="C49" s="957"/>
      <c r="D49" s="957"/>
      <c r="E49" s="957"/>
      <c r="F49" s="957"/>
      <c r="G49" s="957"/>
      <c r="H49" s="9"/>
      <c r="I49" s="9"/>
      <c r="J49" s="9"/>
      <c r="K49" s="9"/>
      <c r="L49" s="9"/>
      <c r="M49" s="9"/>
      <c r="N49" s="9"/>
      <c r="O49" s="9"/>
      <c r="P49" s="9"/>
      <c r="Q49" s="9"/>
      <c r="R49" s="9"/>
      <c r="S49" s="9"/>
      <c r="T49" s="9"/>
      <c r="U49" s="9"/>
      <c r="V49" s="9"/>
      <c r="W49" s="9"/>
      <c r="X49" s="9"/>
      <c r="Y49" s="9"/>
      <c r="Z49" s="9"/>
      <c r="AA49" s="9"/>
      <c r="AB49" s="9"/>
      <c r="AC49" s="9"/>
      <c r="AD49" s="9"/>
      <c r="AE49" s="9"/>
      <c r="AF49" s="9"/>
    </row>
    <row r="50" spans="1:32">
      <c r="A50" s="9"/>
      <c r="B50" s="9"/>
      <c r="C50" s="957"/>
      <c r="D50" s="957"/>
      <c r="E50" s="957"/>
      <c r="F50" s="957"/>
      <c r="G50" s="957"/>
      <c r="H50" s="9"/>
      <c r="I50" s="9"/>
      <c r="J50" s="9"/>
      <c r="K50" s="9"/>
      <c r="L50" s="9"/>
      <c r="M50" s="9"/>
      <c r="N50" s="9"/>
      <c r="O50" s="9"/>
      <c r="P50" s="9"/>
      <c r="Q50" s="9"/>
      <c r="R50" s="9"/>
      <c r="S50" s="9"/>
      <c r="T50" s="9"/>
      <c r="U50" s="9"/>
      <c r="V50" s="9"/>
      <c r="W50" s="9"/>
      <c r="X50" s="9"/>
      <c r="Y50" s="9"/>
      <c r="Z50" s="9"/>
      <c r="AA50" s="9"/>
      <c r="AB50" s="9"/>
      <c r="AC50" s="9"/>
      <c r="AD50" s="9"/>
      <c r="AE50" s="9"/>
      <c r="AF50" s="9"/>
    </row>
    <row r="51" spans="1:32">
      <c r="A51" s="9"/>
      <c r="B51" s="9"/>
      <c r="C51" s="957"/>
      <c r="D51" s="957"/>
      <c r="E51" s="957"/>
      <c r="F51" s="957"/>
      <c r="G51" s="957"/>
      <c r="H51" s="9"/>
      <c r="I51" s="9"/>
      <c r="J51" s="9"/>
      <c r="K51" s="9"/>
      <c r="L51" s="9"/>
      <c r="M51" s="9"/>
      <c r="N51" s="9"/>
      <c r="O51" s="9"/>
      <c r="P51" s="9"/>
      <c r="Q51" s="9"/>
      <c r="R51" s="9"/>
      <c r="S51" s="9"/>
      <c r="T51" s="9"/>
      <c r="U51" s="9"/>
      <c r="V51" s="9"/>
      <c r="W51" s="9"/>
      <c r="X51" s="9"/>
      <c r="Y51" s="9"/>
      <c r="Z51" s="9"/>
      <c r="AA51" s="9"/>
      <c r="AB51" s="9"/>
      <c r="AC51" s="9"/>
      <c r="AD51" s="9"/>
      <c r="AE51" s="9"/>
      <c r="AF51" s="9"/>
    </row>
    <row r="52" spans="1:32">
      <c r="A52" s="9"/>
      <c r="B52" s="9"/>
      <c r="C52" s="957"/>
      <c r="D52" s="71"/>
      <c r="E52" s="71"/>
      <c r="F52" s="71"/>
      <c r="G52" s="71"/>
      <c r="H52" s="9"/>
      <c r="I52" s="9"/>
      <c r="J52" s="9"/>
      <c r="K52" s="9"/>
      <c r="L52" s="9"/>
      <c r="M52" s="9"/>
      <c r="N52" s="9"/>
      <c r="O52" s="9"/>
      <c r="P52" s="9"/>
      <c r="Q52" s="9"/>
      <c r="R52" s="9"/>
      <c r="S52" s="9"/>
      <c r="T52" s="9"/>
      <c r="U52" s="9"/>
      <c r="V52" s="9"/>
      <c r="W52" s="9"/>
      <c r="X52" s="9"/>
      <c r="Y52" s="9"/>
      <c r="Z52" s="9"/>
      <c r="AA52" s="9"/>
      <c r="AB52" s="9"/>
      <c r="AC52" s="9"/>
      <c r="AD52" s="9"/>
      <c r="AE52" s="9"/>
      <c r="AF52" s="9"/>
    </row>
    <row r="53" spans="1:32">
      <c r="A53" s="9"/>
      <c r="B53" s="9"/>
      <c r="C53" s="957"/>
      <c r="D53" s="71"/>
      <c r="E53" s="71">
        <v>2014</v>
      </c>
      <c r="F53" s="71">
        <v>2013</v>
      </c>
      <c r="G53" s="71"/>
      <c r="H53" s="9"/>
      <c r="I53" s="9"/>
      <c r="J53" s="9"/>
      <c r="K53" s="9"/>
      <c r="L53" s="9"/>
      <c r="M53" s="9"/>
      <c r="N53" s="9"/>
      <c r="O53" s="9"/>
      <c r="P53" s="9"/>
      <c r="Q53" s="9"/>
      <c r="R53" s="9"/>
      <c r="S53" s="9"/>
      <c r="T53" s="9"/>
      <c r="U53" s="9"/>
      <c r="V53" s="9"/>
      <c r="W53" s="9"/>
      <c r="X53" s="9"/>
      <c r="Y53" s="9"/>
      <c r="Z53" s="9"/>
      <c r="AA53" s="9"/>
      <c r="AB53" s="9"/>
      <c r="AC53" s="9"/>
      <c r="AD53" s="9"/>
      <c r="AE53" s="9"/>
      <c r="AF53" s="9"/>
    </row>
    <row r="54" spans="1:32">
      <c r="A54" s="9"/>
      <c r="B54" s="9"/>
      <c r="C54" s="957"/>
      <c r="D54" s="71" t="s">
        <v>12</v>
      </c>
      <c r="E54" s="72">
        <f>'REG+OCC BY CLASS MARCH 2014'!B6</f>
        <v>233903</v>
      </c>
      <c r="F54" s="72">
        <f>'REG+OCC BY CLASS MARCH 2014'!C6</f>
        <v>239850</v>
      </c>
      <c r="G54" s="71"/>
      <c r="H54" s="9"/>
      <c r="I54" s="9"/>
      <c r="J54" s="9"/>
      <c r="K54" s="9"/>
      <c r="L54" s="9"/>
      <c r="M54" s="9"/>
      <c r="N54" s="9"/>
      <c r="O54" s="9"/>
      <c r="P54" s="9"/>
      <c r="Q54" s="9"/>
      <c r="R54" s="9"/>
      <c r="S54" s="9"/>
      <c r="T54" s="9"/>
      <c r="U54" s="9"/>
      <c r="V54" s="9"/>
      <c r="W54" s="9"/>
      <c r="X54" s="9"/>
      <c r="Y54" s="9"/>
      <c r="Z54" s="9"/>
      <c r="AA54" s="9"/>
      <c r="AB54" s="9"/>
      <c r="AC54" s="9"/>
      <c r="AD54" s="9"/>
      <c r="AE54" s="9"/>
      <c r="AF54" s="9"/>
    </row>
    <row r="55" spans="1:32">
      <c r="A55" s="9"/>
      <c r="B55" s="9"/>
      <c r="C55" s="957"/>
      <c r="D55" s="71" t="s">
        <v>13</v>
      </c>
      <c r="E55" s="72">
        <f>'REG+OCC BY CLASS MARCH 2014'!E6</f>
        <v>182599</v>
      </c>
      <c r="F55" s="72">
        <f>'REG+OCC BY CLASS MARCH 2014'!F6</f>
        <v>179351</v>
      </c>
      <c r="G55" s="71"/>
      <c r="H55" s="9"/>
      <c r="I55" s="9"/>
      <c r="J55" s="9"/>
      <c r="K55" s="9"/>
      <c r="L55" s="9"/>
      <c r="M55" s="9"/>
      <c r="N55" s="9"/>
      <c r="O55" s="9"/>
      <c r="P55" s="9"/>
      <c r="Q55" s="9"/>
      <c r="R55" s="9"/>
      <c r="S55" s="9"/>
      <c r="T55" s="9"/>
      <c r="U55" s="9"/>
      <c r="V55" s="9"/>
      <c r="W55" s="9"/>
      <c r="X55" s="9"/>
      <c r="Y55" s="9"/>
      <c r="Z55" s="9"/>
      <c r="AA55" s="9"/>
      <c r="AB55" s="9"/>
      <c r="AC55" s="9"/>
      <c r="AD55" s="9"/>
      <c r="AE55" s="9"/>
      <c r="AF55" s="9"/>
    </row>
    <row r="56" spans="1:32">
      <c r="A56" s="9"/>
      <c r="B56" s="9"/>
      <c r="C56" s="957"/>
      <c r="D56" s="71" t="s">
        <v>14</v>
      </c>
      <c r="E56" s="72">
        <f>'REG+OCC BY CLASS MARCH 2014'!H6</f>
        <v>51304</v>
      </c>
      <c r="F56" s="72">
        <f>'REG+OCC BY CLASS MARCH 2014'!I6</f>
        <v>60499</v>
      </c>
      <c r="G56" s="71"/>
      <c r="H56" s="9"/>
      <c r="I56" s="9"/>
      <c r="J56" s="9"/>
      <c r="K56" s="9"/>
      <c r="L56" s="9"/>
      <c r="M56" s="9"/>
      <c r="N56" s="9"/>
      <c r="O56" s="9"/>
      <c r="P56" s="9"/>
      <c r="Q56" s="9"/>
      <c r="R56" s="9"/>
      <c r="S56" s="9"/>
      <c r="T56" s="9"/>
      <c r="U56" s="9"/>
      <c r="V56" s="9"/>
      <c r="W56" s="9"/>
      <c r="X56" s="9"/>
      <c r="Y56" s="9"/>
      <c r="Z56" s="9"/>
      <c r="AA56" s="9"/>
      <c r="AB56" s="9"/>
      <c r="AC56" s="9"/>
      <c r="AD56" s="9"/>
      <c r="AE56" s="9"/>
      <c r="AF56" s="9"/>
    </row>
    <row r="57" spans="1:32">
      <c r="A57" s="9"/>
      <c r="B57" s="9"/>
      <c r="C57" s="957"/>
      <c r="D57" s="71"/>
      <c r="E57" s="71"/>
      <c r="F57" s="71"/>
      <c r="G57" s="71"/>
      <c r="H57" s="9"/>
      <c r="I57" s="9"/>
      <c r="J57" s="9"/>
      <c r="K57" s="9"/>
      <c r="L57" s="9"/>
      <c r="M57" s="9"/>
      <c r="N57" s="9"/>
      <c r="O57" s="9"/>
    </row>
    <row r="58" spans="1:32">
      <c r="A58" s="9"/>
      <c r="B58" s="9"/>
      <c r="C58" s="957"/>
      <c r="D58" s="71"/>
      <c r="E58" s="71"/>
      <c r="F58" s="71"/>
      <c r="G58" s="71"/>
      <c r="H58" s="9"/>
      <c r="I58" s="9"/>
      <c r="J58" s="9"/>
      <c r="K58" s="9"/>
      <c r="L58" s="9"/>
      <c r="M58" s="9"/>
      <c r="N58" s="9"/>
      <c r="O58" s="9"/>
    </row>
    <row r="59" spans="1:32">
      <c r="A59" s="9"/>
      <c r="B59" s="9"/>
      <c r="C59" s="957"/>
      <c r="D59" s="957"/>
      <c r="E59" s="957"/>
      <c r="F59" s="957"/>
      <c r="G59" s="957"/>
      <c r="H59" s="9"/>
      <c r="I59" s="9"/>
      <c r="J59" s="9"/>
      <c r="K59" s="9"/>
      <c r="L59" s="9"/>
      <c r="M59" s="9"/>
      <c r="N59" s="9"/>
      <c r="O59" s="9"/>
    </row>
    <row r="60" spans="1:32">
      <c r="A60" s="9"/>
      <c r="B60" s="9"/>
      <c r="C60" s="957"/>
      <c r="D60" s="957"/>
      <c r="E60" s="957"/>
      <c r="F60" s="957"/>
      <c r="G60" s="957"/>
      <c r="H60" s="9"/>
      <c r="I60" s="9"/>
      <c r="J60" s="9"/>
      <c r="K60" s="9"/>
      <c r="L60" s="9"/>
      <c r="M60" s="9"/>
      <c r="N60" s="9"/>
      <c r="O60" s="9"/>
    </row>
    <row r="61" spans="1:32">
      <c r="A61" s="9"/>
      <c r="B61" s="9"/>
      <c r="C61" s="9"/>
      <c r="D61" s="9"/>
      <c r="E61" s="9"/>
      <c r="F61" s="9"/>
      <c r="G61" s="9"/>
      <c r="H61" s="9"/>
      <c r="I61" s="9"/>
      <c r="J61" s="9"/>
      <c r="K61" s="9"/>
      <c r="L61" s="9"/>
      <c r="M61" s="9"/>
      <c r="N61" s="9"/>
      <c r="O61" s="9"/>
    </row>
    <row r="62" spans="1:32">
      <c r="A62" s="9"/>
      <c r="B62" s="9"/>
      <c r="C62" s="9"/>
      <c r="D62" s="9"/>
      <c r="E62" s="9"/>
      <c r="F62" s="9"/>
      <c r="G62" s="9"/>
      <c r="H62" s="9"/>
      <c r="I62" s="9"/>
      <c r="J62" s="9"/>
      <c r="K62" s="9"/>
      <c r="L62" s="9"/>
      <c r="M62" s="9"/>
      <c r="N62" s="9"/>
      <c r="O62" s="9"/>
    </row>
    <row r="63" spans="1:32">
      <c r="A63" s="9"/>
      <c r="B63" s="9"/>
      <c r="C63" s="9"/>
      <c r="D63" s="9"/>
      <c r="E63" s="9"/>
      <c r="F63" s="9"/>
      <c r="G63" s="9"/>
      <c r="H63" s="9"/>
      <c r="I63" s="9"/>
      <c r="J63" s="9"/>
      <c r="K63" s="9"/>
      <c r="L63" s="9"/>
      <c r="M63" s="9"/>
      <c r="N63" s="9"/>
      <c r="O63" s="9"/>
    </row>
    <row r="64" spans="1:32">
      <c r="A64" s="9"/>
      <c r="B64" s="9"/>
      <c r="C64" s="9"/>
      <c r="D64" s="9"/>
      <c r="E64" s="9"/>
      <c r="F64" s="9"/>
      <c r="G64" s="9"/>
      <c r="H64" s="9"/>
      <c r="I64" s="9"/>
      <c r="J64" s="9"/>
      <c r="K64" s="9"/>
      <c r="L64" s="9"/>
      <c r="M64" s="9"/>
      <c r="N64" s="9"/>
      <c r="O64" s="9"/>
    </row>
    <row r="65" spans="1:15">
      <c r="A65" s="9"/>
      <c r="B65" s="9"/>
      <c r="C65" s="9"/>
      <c r="D65" s="9"/>
      <c r="E65" s="9"/>
      <c r="F65" s="9"/>
      <c r="G65" s="9"/>
      <c r="H65" s="9"/>
      <c r="I65" s="9"/>
      <c r="J65" s="9"/>
      <c r="K65" s="9"/>
      <c r="L65" s="9"/>
      <c r="M65" s="9"/>
      <c r="N65" s="9"/>
      <c r="O65" s="9"/>
    </row>
    <row r="66" spans="1:15">
      <c r="A66" s="9"/>
      <c r="B66" s="9"/>
      <c r="C66" s="9"/>
      <c r="D66" s="9"/>
      <c r="E66" s="9"/>
      <c r="F66" s="9"/>
      <c r="G66" s="9"/>
      <c r="H66" s="9"/>
      <c r="I66" s="9"/>
      <c r="J66" s="9"/>
      <c r="K66" s="9"/>
      <c r="L66" s="9"/>
      <c r="M66" s="9"/>
      <c r="N66" s="9"/>
      <c r="O66" s="9"/>
    </row>
    <row r="67" spans="1:15">
      <c r="A67" s="9"/>
      <c r="B67" s="9"/>
      <c r="C67" s="9"/>
      <c r="D67" s="9"/>
      <c r="E67" s="9"/>
      <c r="F67" s="9"/>
      <c r="G67" s="9"/>
      <c r="H67" s="9"/>
      <c r="I67" s="9"/>
      <c r="J67" s="9"/>
      <c r="K67" s="9"/>
      <c r="L67" s="9"/>
      <c r="M67" s="9"/>
      <c r="N67" s="9"/>
      <c r="O67" s="9"/>
    </row>
    <row r="68" spans="1:15">
      <c r="A68" s="9"/>
      <c r="B68" s="9"/>
      <c r="C68" s="9"/>
      <c r="D68" s="9"/>
      <c r="E68" s="9"/>
      <c r="F68" s="9"/>
      <c r="G68" s="9"/>
      <c r="H68" s="9"/>
      <c r="I68" s="9"/>
      <c r="J68" s="9"/>
      <c r="K68" s="9"/>
      <c r="L68" s="9"/>
      <c r="M68" s="9"/>
      <c r="N68" s="9"/>
      <c r="O68" s="9"/>
    </row>
    <row r="69" spans="1:15">
      <c r="A69" s="9"/>
      <c r="B69" s="9"/>
      <c r="C69" s="9"/>
      <c r="D69" s="9"/>
      <c r="E69" s="9"/>
      <c r="F69" s="9"/>
      <c r="G69" s="9"/>
      <c r="H69" s="9"/>
      <c r="I69" s="9"/>
      <c r="J69" s="9"/>
      <c r="K69" s="9"/>
      <c r="L69" s="9"/>
      <c r="M69" s="9"/>
      <c r="N69" s="9"/>
      <c r="O69" s="9"/>
    </row>
    <row r="70" spans="1:15">
      <c r="A70" s="9"/>
      <c r="B70" s="9"/>
      <c r="C70" s="9"/>
      <c r="D70" s="9"/>
      <c r="E70" s="9"/>
      <c r="F70" s="9"/>
      <c r="G70" s="9"/>
      <c r="H70" s="9"/>
      <c r="I70" s="9"/>
      <c r="J70" s="9"/>
      <c r="K70" s="9"/>
      <c r="L70" s="9"/>
      <c r="M70" s="9"/>
      <c r="N70" s="9"/>
      <c r="O70" s="9"/>
    </row>
    <row r="71" spans="1:15">
      <c r="A71" s="9"/>
      <c r="B71" s="9"/>
      <c r="C71" s="9"/>
      <c r="D71" s="9"/>
      <c r="E71" s="9"/>
      <c r="F71" s="9"/>
      <c r="G71" s="9"/>
      <c r="H71" s="9"/>
      <c r="I71" s="9"/>
      <c r="J71" s="9"/>
      <c r="K71" s="9"/>
      <c r="L71" s="9"/>
      <c r="M71" s="9"/>
      <c r="N71" s="9"/>
      <c r="O71" s="9"/>
    </row>
    <row r="72" spans="1:15">
      <c r="A72" s="9"/>
      <c r="B72" s="9"/>
      <c r="C72" s="9"/>
      <c r="D72" s="9"/>
      <c r="E72" s="9"/>
      <c r="F72" s="9"/>
      <c r="G72" s="9"/>
      <c r="H72" s="9"/>
      <c r="I72" s="9"/>
      <c r="J72" s="9"/>
      <c r="K72" s="9"/>
      <c r="L72" s="9"/>
      <c r="M72" s="9"/>
      <c r="N72" s="9"/>
      <c r="O72" s="9"/>
    </row>
    <row r="73" spans="1:15">
      <c r="A73" s="9"/>
      <c r="B73" s="9"/>
      <c r="C73" s="9"/>
      <c r="D73" s="9"/>
      <c r="E73" s="9"/>
      <c r="F73" s="9"/>
      <c r="G73" s="9"/>
      <c r="H73" s="9"/>
      <c r="I73" s="9"/>
      <c r="J73" s="9"/>
      <c r="K73" s="9"/>
      <c r="L73" s="9"/>
      <c r="M73" s="9"/>
      <c r="N73" s="9"/>
      <c r="O73" s="9"/>
    </row>
    <row r="74" spans="1:15">
      <c r="A74" s="9"/>
      <c r="B74" s="9"/>
      <c r="C74" s="9"/>
      <c r="D74" s="9"/>
      <c r="E74" s="9"/>
      <c r="F74" s="9"/>
      <c r="G74" s="9"/>
      <c r="H74" s="9"/>
      <c r="I74" s="9"/>
      <c r="J74" s="9"/>
      <c r="K74" s="9"/>
      <c r="L74" s="9"/>
      <c r="M74" s="9"/>
      <c r="N74" s="9"/>
      <c r="O74" s="9"/>
    </row>
    <row r="75" spans="1:15">
      <c r="A75" s="9"/>
      <c r="B75" s="9"/>
      <c r="C75" s="9"/>
      <c r="D75" s="9"/>
      <c r="E75" s="9"/>
      <c r="F75" s="9"/>
      <c r="G75" s="9"/>
      <c r="H75" s="9"/>
      <c r="I75" s="9"/>
      <c r="J75" s="9"/>
      <c r="K75" s="9"/>
      <c r="L75" s="9"/>
      <c r="M75" s="9"/>
      <c r="N75" s="9"/>
      <c r="O75" s="9"/>
    </row>
    <row r="76" spans="1:15">
      <c r="A76" s="9"/>
      <c r="B76" s="9"/>
      <c r="C76" s="9"/>
      <c r="D76" s="9"/>
      <c r="E76" s="9"/>
      <c r="F76" s="9"/>
      <c r="G76" s="9"/>
      <c r="H76" s="9"/>
      <c r="I76" s="9"/>
      <c r="J76" s="9"/>
      <c r="K76" s="9"/>
      <c r="L76" s="9"/>
      <c r="M76" s="9"/>
      <c r="N76" s="9"/>
      <c r="O76" s="9"/>
    </row>
    <row r="77" spans="1:15">
      <c r="A77" s="9"/>
      <c r="B77" s="9"/>
      <c r="C77" s="9"/>
      <c r="D77" s="9"/>
      <c r="E77" s="9"/>
      <c r="F77" s="9"/>
      <c r="G77" s="9"/>
      <c r="H77" s="9"/>
      <c r="I77" s="9"/>
      <c r="J77" s="9"/>
      <c r="K77" s="9"/>
      <c r="L77" s="9"/>
      <c r="M77" s="9"/>
      <c r="N77" s="9"/>
      <c r="O77" s="9"/>
    </row>
    <row r="78" spans="1:15">
      <c r="A78" s="9"/>
      <c r="B78" s="9"/>
      <c r="C78" s="9"/>
      <c r="D78" s="9"/>
      <c r="E78" s="9"/>
      <c r="F78" s="9"/>
      <c r="G78" s="9"/>
      <c r="H78" s="9"/>
      <c r="I78" s="9"/>
      <c r="J78" s="9"/>
      <c r="K78" s="9"/>
      <c r="L78" s="9"/>
      <c r="M78" s="9"/>
      <c r="N78" s="9"/>
      <c r="O78" s="9"/>
    </row>
    <row r="79" spans="1:15">
      <c r="A79" s="9"/>
      <c r="B79" s="9"/>
      <c r="C79" s="9"/>
      <c r="D79" s="9"/>
      <c r="E79" s="9"/>
      <c r="F79" s="9"/>
      <c r="G79" s="9"/>
      <c r="H79" s="9"/>
      <c r="I79" s="9"/>
      <c r="J79" s="9"/>
      <c r="K79" s="9"/>
      <c r="L79" s="9"/>
      <c r="M79" s="9"/>
      <c r="N79" s="9"/>
      <c r="O79" s="9"/>
    </row>
    <row r="80" spans="1:15">
      <c r="A80" s="9"/>
      <c r="B80" s="9"/>
      <c r="C80" s="9"/>
      <c r="D80" s="9"/>
      <c r="E80" s="9"/>
      <c r="F80" s="9"/>
      <c r="G80" s="9"/>
      <c r="H80" s="9"/>
      <c r="I80" s="9"/>
      <c r="J80" s="9"/>
      <c r="K80" s="9"/>
      <c r="L80" s="9"/>
      <c r="M80" s="9"/>
      <c r="N80" s="9"/>
      <c r="O80" s="9"/>
    </row>
    <row r="81" spans="1:15">
      <c r="A81" s="9"/>
      <c r="B81" s="9"/>
      <c r="C81" s="9"/>
      <c r="D81" s="9"/>
      <c r="E81" s="9"/>
      <c r="F81" s="9"/>
      <c r="G81" s="9"/>
      <c r="H81" s="9"/>
      <c r="I81" s="9"/>
      <c r="J81" s="9"/>
      <c r="K81" s="9"/>
      <c r="L81" s="9"/>
      <c r="M81" s="9"/>
      <c r="N81" s="9"/>
      <c r="O81" s="9"/>
    </row>
    <row r="82" spans="1:15">
      <c r="A82" s="9"/>
      <c r="B82" s="9"/>
      <c r="C82" s="9"/>
      <c r="D82" s="9"/>
      <c r="E82" s="9"/>
      <c r="F82" s="9"/>
      <c r="G82" s="9"/>
      <c r="H82" s="9"/>
      <c r="I82" s="9"/>
      <c r="J82" s="9"/>
      <c r="K82" s="9"/>
      <c r="L82" s="9"/>
      <c r="M82" s="9"/>
      <c r="N82" s="9"/>
      <c r="O82" s="9"/>
    </row>
    <row r="83" spans="1:15">
      <c r="A83" s="9"/>
      <c r="B83" s="9"/>
      <c r="C83" s="9"/>
      <c r="D83" s="9"/>
      <c r="E83" s="9"/>
      <c r="F83" s="9"/>
      <c r="G83" s="9"/>
      <c r="H83" s="9"/>
      <c r="I83" s="9"/>
      <c r="J83" s="9"/>
      <c r="K83" s="9"/>
      <c r="L83" s="9"/>
      <c r="M83" s="9"/>
      <c r="N83" s="9"/>
      <c r="O83" s="9"/>
    </row>
    <row r="84" spans="1:15">
      <c r="A84" s="9"/>
      <c r="B84" s="9"/>
      <c r="C84" s="9"/>
      <c r="D84" s="9"/>
      <c r="E84" s="9"/>
      <c r="F84" s="9"/>
      <c r="G84" s="9"/>
      <c r="H84" s="9"/>
      <c r="I84" s="9"/>
      <c r="J84" s="9"/>
      <c r="K84" s="9"/>
      <c r="L84" s="9"/>
      <c r="M84" s="9"/>
      <c r="N84" s="9"/>
      <c r="O84" s="9"/>
    </row>
    <row r="85" spans="1:15">
      <c r="A85" s="9"/>
      <c r="B85" s="9"/>
      <c r="C85" s="9"/>
      <c r="D85" s="9"/>
      <c r="E85" s="9"/>
      <c r="F85" s="9"/>
      <c r="G85" s="9"/>
      <c r="H85" s="9"/>
      <c r="I85" s="9"/>
      <c r="J85" s="9"/>
      <c r="K85" s="9"/>
      <c r="L85" s="9"/>
      <c r="M85" s="9"/>
      <c r="N85" s="9"/>
      <c r="O85" s="9"/>
    </row>
    <row r="86" spans="1:15">
      <c r="A86" s="9"/>
      <c r="B86" s="9"/>
      <c r="C86" s="9"/>
      <c r="D86" s="9"/>
      <c r="E86" s="9"/>
      <c r="F86" s="9"/>
      <c r="G86" s="9"/>
      <c r="H86" s="9"/>
      <c r="I86" s="9"/>
      <c r="J86" s="9"/>
      <c r="K86" s="9"/>
      <c r="L86" s="9"/>
      <c r="M86" s="9"/>
      <c r="N86" s="9"/>
      <c r="O86" s="9"/>
    </row>
    <row r="87" spans="1:15">
      <c r="A87" s="9"/>
      <c r="B87" s="9"/>
      <c r="C87" s="9"/>
      <c r="D87" s="9"/>
      <c r="E87" s="9"/>
      <c r="F87" s="9"/>
      <c r="G87" s="9"/>
      <c r="H87" s="9"/>
      <c r="I87" s="9"/>
      <c r="J87" s="9"/>
      <c r="K87" s="9"/>
      <c r="L87" s="9"/>
      <c r="M87" s="9"/>
      <c r="N87" s="9"/>
      <c r="O87" s="9"/>
    </row>
    <row r="88" spans="1:15">
      <c r="A88" s="9"/>
      <c r="B88" s="9"/>
      <c r="C88" s="9"/>
      <c r="D88" s="9"/>
      <c r="E88" s="9"/>
      <c r="F88" s="9"/>
      <c r="G88" s="9"/>
      <c r="H88" s="9"/>
      <c r="I88" s="9"/>
      <c r="J88" s="9"/>
      <c r="K88" s="9"/>
      <c r="L88" s="9"/>
      <c r="M88" s="9"/>
      <c r="N88" s="9"/>
      <c r="O88" s="9"/>
    </row>
    <row r="89" spans="1:15">
      <c r="A89" s="9"/>
      <c r="B89" s="9"/>
      <c r="C89" s="9"/>
      <c r="D89" s="9"/>
      <c r="E89" s="9"/>
      <c r="F89" s="9"/>
      <c r="G89" s="9"/>
      <c r="H89" s="9"/>
      <c r="I89" s="9"/>
      <c r="J89" s="9"/>
      <c r="K89" s="9"/>
      <c r="L89" s="9"/>
      <c r="M89" s="9"/>
      <c r="N89" s="9"/>
      <c r="O89" s="9"/>
    </row>
    <row r="90" spans="1:15">
      <c r="A90" s="9"/>
      <c r="B90" s="9"/>
      <c r="C90" s="9"/>
      <c r="D90" s="9"/>
      <c r="E90" s="9"/>
      <c r="F90" s="9"/>
      <c r="G90" s="9"/>
      <c r="H90" s="9"/>
      <c r="I90" s="9"/>
      <c r="J90" s="9"/>
      <c r="K90" s="9"/>
      <c r="L90" s="9"/>
      <c r="M90" s="9"/>
      <c r="N90" s="9"/>
      <c r="O90" s="9"/>
    </row>
    <row r="91" spans="1:15">
      <c r="A91" s="9"/>
      <c r="B91" s="9"/>
      <c r="C91" s="9"/>
      <c r="D91" s="9"/>
      <c r="E91" s="9"/>
      <c r="F91" s="9"/>
      <c r="G91" s="9"/>
      <c r="H91" s="9"/>
      <c r="I91" s="9"/>
      <c r="J91" s="9"/>
      <c r="K91" s="9"/>
      <c r="L91" s="9"/>
      <c r="M91" s="9"/>
      <c r="N91" s="9"/>
      <c r="O91" s="9"/>
    </row>
    <row r="92" spans="1:15">
      <c r="A92" s="9"/>
      <c r="B92" s="9"/>
      <c r="C92" s="9"/>
      <c r="D92" s="9"/>
      <c r="E92" s="9"/>
      <c r="F92" s="9"/>
      <c r="G92" s="9"/>
      <c r="H92" s="9"/>
      <c r="I92" s="9"/>
      <c r="J92" s="9"/>
      <c r="K92" s="9"/>
      <c r="L92" s="9"/>
      <c r="M92" s="9"/>
      <c r="N92" s="9"/>
      <c r="O92" s="9"/>
    </row>
    <row r="93" spans="1:15">
      <c r="A93" s="9"/>
      <c r="B93" s="9"/>
      <c r="C93" s="9"/>
      <c r="D93" s="9"/>
      <c r="E93" s="9"/>
      <c r="F93" s="9"/>
      <c r="G93" s="9"/>
      <c r="H93" s="9"/>
      <c r="I93" s="9"/>
      <c r="J93" s="9"/>
      <c r="K93" s="9"/>
      <c r="L93" s="9"/>
      <c r="M93" s="9"/>
      <c r="N93" s="9"/>
      <c r="O93" s="9"/>
    </row>
    <row r="94" spans="1:15">
      <c r="A94" s="9"/>
      <c r="B94" s="9"/>
      <c r="C94" s="9"/>
      <c r="D94" s="9"/>
      <c r="E94" s="9"/>
      <c r="F94" s="9"/>
      <c r="G94" s="9"/>
      <c r="H94" s="9"/>
      <c r="I94" s="9"/>
      <c r="J94" s="9"/>
      <c r="K94" s="9"/>
      <c r="L94" s="9"/>
      <c r="M94" s="9"/>
      <c r="N94" s="9"/>
      <c r="O94" s="9"/>
    </row>
    <row r="95" spans="1:15">
      <c r="A95" s="9"/>
      <c r="B95" s="9"/>
      <c r="C95" s="9"/>
      <c r="D95" s="9"/>
      <c r="E95" s="9"/>
      <c r="F95" s="9"/>
      <c r="G95" s="9"/>
      <c r="H95" s="9"/>
      <c r="I95" s="9"/>
      <c r="J95" s="9"/>
      <c r="K95" s="9"/>
      <c r="L95" s="9"/>
      <c r="M95" s="9"/>
      <c r="N95" s="9"/>
      <c r="O95" s="9"/>
    </row>
    <row r="96" spans="1:15">
      <c r="A96" s="9"/>
      <c r="B96" s="9"/>
      <c r="C96" s="9"/>
      <c r="D96" s="9"/>
      <c r="E96" s="9"/>
      <c r="F96" s="9"/>
      <c r="G96" s="9"/>
      <c r="H96" s="9"/>
      <c r="I96" s="9"/>
      <c r="J96" s="9"/>
      <c r="K96" s="9"/>
      <c r="L96" s="9"/>
      <c r="M96" s="9"/>
      <c r="N96" s="9"/>
      <c r="O96" s="9"/>
    </row>
    <row r="97" spans="1:15">
      <c r="A97" s="9"/>
      <c r="B97" s="9"/>
      <c r="C97" s="9"/>
      <c r="D97" s="9"/>
      <c r="E97" s="9"/>
      <c r="F97" s="9"/>
      <c r="G97" s="9"/>
      <c r="H97" s="9"/>
      <c r="I97" s="9"/>
      <c r="J97" s="9"/>
      <c r="K97" s="9"/>
      <c r="L97" s="9"/>
      <c r="M97" s="9"/>
      <c r="N97" s="9"/>
      <c r="O97" s="9"/>
    </row>
    <row r="98" spans="1:15">
      <c r="A98" s="9"/>
      <c r="B98" s="9"/>
      <c r="C98" s="9"/>
      <c r="D98" s="9"/>
      <c r="E98" s="9"/>
      <c r="F98" s="9"/>
      <c r="G98" s="9"/>
      <c r="H98" s="9"/>
      <c r="I98" s="9"/>
      <c r="J98" s="9"/>
      <c r="K98" s="9"/>
      <c r="L98" s="9"/>
      <c r="M98" s="9"/>
      <c r="N98" s="9"/>
      <c r="O98" s="9"/>
    </row>
    <row r="99" spans="1:15">
      <c r="A99" s="9"/>
      <c r="B99" s="9"/>
      <c r="C99" s="9"/>
      <c r="D99" s="9"/>
      <c r="E99" s="9"/>
      <c r="F99" s="9"/>
      <c r="G99" s="9"/>
      <c r="H99" s="9"/>
      <c r="I99" s="9"/>
      <c r="J99" s="9"/>
      <c r="K99" s="9"/>
      <c r="L99" s="9"/>
      <c r="M99" s="9"/>
      <c r="N99" s="9"/>
      <c r="O99" s="9"/>
    </row>
    <row r="100" spans="1:15">
      <c r="A100" s="9"/>
      <c r="B100" s="9"/>
      <c r="C100" s="9"/>
      <c r="D100" s="9"/>
      <c r="E100" s="9"/>
      <c r="F100" s="9"/>
      <c r="G100" s="9"/>
      <c r="H100" s="9"/>
      <c r="I100" s="9"/>
      <c r="J100" s="9"/>
      <c r="K100" s="9"/>
      <c r="L100" s="9"/>
      <c r="M100" s="9"/>
      <c r="N100" s="9"/>
      <c r="O100" s="9"/>
    </row>
    <row r="101" spans="1:15">
      <c r="A101" s="9"/>
      <c r="B101" s="9"/>
      <c r="C101" s="9"/>
      <c r="D101" s="9"/>
      <c r="E101" s="9"/>
      <c r="F101" s="9"/>
      <c r="G101" s="9"/>
      <c r="H101" s="9"/>
      <c r="I101" s="9"/>
      <c r="J101" s="9"/>
      <c r="K101" s="9"/>
      <c r="L101" s="9"/>
      <c r="M101" s="9"/>
      <c r="N101" s="9"/>
      <c r="O101" s="9"/>
    </row>
    <row r="102" spans="1:15">
      <c r="A102" s="9"/>
      <c r="B102" s="9"/>
      <c r="C102" s="9"/>
      <c r="D102" s="9"/>
      <c r="E102" s="9"/>
      <c r="F102" s="9"/>
      <c r="G102" s="9"/>
      <c r="H102" s="9"/>
      <c r="I102" s="9"/>
      <c r="J102" s="9"/>
      <c r="K102" s="9"/>
      <c r="L102" s="9"/>
      <c r="M102" s="9"/>
      <c r="N102" s="9"/>
      <c r="O102" s="9"/>
    </row>
    <row r="103" spans="1:15">
      <c r="A103" s="9"/>
      <c r="B103" s="9"/>
      <c r="C103" s="9"/>
      <c r="D103" s="9"/>
      <c r="E103" s="9"/>
      <c r="F103" s="9"/>
      <c r="G103" s="9"/>
      <c r="H103" s="9"/>
      <c r="I103" s="9"/>
      <c r="J103" s="9"/>
      <c r="K103" s="9"/>
      <c r="L103" s="9"/>
      <c r="M103" s="9"/>
      <c r="N103" s="9"/>
      <c r="O103" s="9"/>
    </row>
    <row r="104" spans="1:15">
      <c r="A104" s="9"/>
      <c r="B104" s="9"/>
      <c r="C104" s="9"/>
      <c r="D104" s="9"/>
      <c r="E104" s="9"/>
      <c r="F104" s="9"/>
      <c r="G104" s="9"/>
      <c r="H104" s="9"/>
      <c r="I104" s="9"/>
      <c r="J104" s="9"/>
      <c r="K104" s="9"/>
      <c r="L104" s="9"/>
      <c r="M104" s="9"/>
      <c r="N104" s="9"/>
      <c r="O104" s="9"/>
    </row>
    <row r="105" spans="1:15">
      <c r="A105" s="9"/>
      <c r="B105" s="9"/>
      <c r="C105" s="9"/>
      <c r="D105" s="9"/>
      <c r="E105" s="9"/>
      <c r="F105" s="9"/>
      <c r="G105" s="9"/>
      <c r="H105" s="9"/>
      <c r="I105" s="9"/>
      <c r="J105" s="9"/>
      <c r="K105" s="9"/>
      <c r="L105" s="9"/>
      <c r="M105" s="9"/>
      <c r="N105" s="9"/>
      <c r="O105" s="9"/>
    </row>
    <row r="106" spans="1:15">
      <c r="A106" s="9"/>
      <c r="B106" s="9"/>
      <c r="C106" s="9"/>
      <c r="D106" s="9"/>
      <c r="E106" s="9"/>
      <c r="F106" s="9"/>
      <c r="G106" s="9"/>
      <c r="H106" s="9"/>
      <c r="I106" s="9"/>
      <c r="J106" s="9"/>
      <c r="K106" s="9"/>
      <c r="L106" s="9"/>
      <c r="M106" s="9"/>
      <c r="N106" s="9"/>
      <c r="O106" s="9"/>
    </row>
    <row r="107" spans="1:15">
      <c r="A107" s="9"/>
      <c r="B107" s="9"/>
      <c r="C107" s="9"/>
      <c r="D107" s="9"/>
      <c r="E107" s="9"/>
      <c r="F107" s="9"/>
      <c r="G107" s="9"/>
      <c r="H107" s="9"/>
      <c r="I107" s="9"/>
      <c r="J107" s="9"/>
      <c r="K107" s="9"/>
      <c r="L107" s="9"/>
      <c r="M107" s="9"/>
      <c r="N107" s="9"/>
      <c r="O107" s="9"/>
    </row>
    <row r="108" spans="1:15">
      <c r="A108" s="9"/>
      <c r="B108" s="9"/>
      <c r="C108" s="9"/>
      <c r="D108" s="9"/>
      <c r="E108" s="9"/>
      <c r="F108" s="9"/>
      <c r="G108" s="9"/>
      <c r="H108" s="9"/>
      <c r="I108" s="9"/>
      <c r="J108" s="9"/>
      <c r="K108" s="9"/>
      <c r="L108" s="9"/>
      <c r="M108" s="9"/>
      <c r="N108" s="9"/>
      <c r="O108" s="9"/>
    </row>
    <row r="109" spans="1:15">
      <c r="A109" s="9"/>
      <c r="B109" s="9"/>
      <c r="C109" s="9"/>
      <c r="D109" s="9"/>
      <c r="E109" s="9"/>
      <c r="F109" s="9"/>
      <c r="G109" s="9"/>
      <c r="H109" s="9"/>
      <c r="I109" s="9"/>
      <c r="J109" s="9"/>
      <c r="K109" s="9"/>
      <c r="L109" s="9"/>
      <c r="M109" s="9"/>
      <c r="N109" s="9"/>
      <c r="O109" s="9"/>
    </row>
    <row r="110" spans="1:15">
      <c r="A110" s="9"/>
      <c r="B110" s="9"/>
      <c r="C110" s="9"/>
      <c r="D110" s="9"/>
      <c r="E110" s="9"/>
      <c r="F110" s="9"/>
      <c r="G110" s="9"/>
      <c r="H110" s="9"/>
      <c r="I110" s="9"/>
      <c r="J110" s="9"/>
      <c r="K110" s="9"/>
      <c r="L110" s="9"/>
      <c r="M110" s="9"/>
      <c r="N110" s="9"/>
      <c r="O110" s="9"/>
    </row>
    <row r="111" spans="1:15">
      <c r="A111" s="9"/>
      <c r="B111" s="9"/>
      <c r="C111" s="9"/>
      <c r="D111" s="9"/>
      <c r="E111" s="9"/>
      <c r="F111" s="9"/>
      <c r="G111" s="9"/>
      <c r="H111" s="9"/>
      <c r="I111" s="9"/>
      <c r="J111" s="9"/>
      <c r="K111" s="9"/>
      <c r="L111" s="9"/>
      <c r="M111" s="9"/>
      <c r="N111" s="9"/>
      <c r="O111" s="9"/>
    </row>
    <row r="112" spans="1:15">
      <c r="A112" s="9"/>
      <c r="B112" s="9"/>
      <c r="C112" s="9"/>
      <c r="D112" s="9"/>
      <c r="E112" s="9"/>
      <c r="F112" s="9"/>
      <c r="G112" s="9"/>
      <c r="H112" s="9"/>
      <c r="I112" s="9"/>
      <c r="J112" s="9"/>
      <c r="K112" s="9"/>
      <c r="L112" s="9"/>
      <c r="M112" s="9"/>
      <c r="N112" s="9"/>
      <c r="O112" s="9"/>
    </row>
    <row r="113" spans="1:15">
      <c r="A113" s="9"/>
      <c r="B113" s="9"/>
      <c r="C113" s="9"/>
      <c r="D113" s="9"/>
      <c r="E113" s="9"/>
      <c r="F113" s="9"/>
      <c r="G113" s="9"/>
      <c r="H113" s="9"/>
      <c r="I113" s="9"/>
      <c r="J113" s="9"/>
      <c r="K113" s="9"/>
      <c r="L113" s="9"/>
      <c r="M113" s="9"/>
      <c r="N113" s="9"/>
      <c r="O113" s="9"/>
    </row>
    <row r="114" spans="1:15">
      <c r="A114" s="9"/>
      <c r="B114" s="9"/>
      <c r="C114" s="9"/>
      <c r="D114" s="9"/>
      <c r="E114" s="9"/>
      <c r="F114" s="9"/>
      <c r="G114" s="9"/>
      <c r="H114" s="9"/>
      <c r="I114" s="9"/>
      <c r="J114" s="9"/>
      <c r="K114" s="9"/>
      <c r="L114" s="9"/>
      <c r="M114" s="9"/>
      <c r="N114" s="9"/>
      <c r="O114" s="9"/>
    </row>
    <row r="115" spans="1:15">
      <c r="A115" s="9"/>
      <c r="B115" s="9"/>
      <c r="C115" s="9"/>
      <c r="D115" s="9"/>
      <c r="E115" s="9"/>
      <c r="F115" s="9"/>
      <c r="G115" s="9"/>
      <c r="H115" s="9"/>
      <c r="I115" s="9"/>
      <c r="J115" s="9"/>
      <c r="K115" s="9"/>
      <c r="L115" s="9"/>
      <c r="M115" s="9"/>
      <c r="N115" s="9"/>
      <c r="O115" s="9"/>
    </row>
    <row r="116" spans="1:15">
      <c r="A116" s="9"/>
      <c r="B116" s="9"/>
      <c r="C116" s="9"/>
      <c r="D116" s="9"/>
      <c r="E116" s="9"/>
      <c r="F116" s="9"/>
      <c r="G116" s="9"/>
      <c r="H116" s="9"/>
      <c r="I116" s="9"/>
      <c r="J116" s="9"/>
      <c r="K116" s="9"/>
      <c r="L116" s="9"/>
      <c r="M116" s="9"/>
      <c r="N116" s="9"/>
      <c r="O116" s="9"/>
    </row>
    <row r="117" spans="1:15">
      <c r="A117" s="9"/>
      <c r="B117" s="9"/>
      <c r="C117" s="9"/>
      <c r="D117" s="9"/>
      <c r="E117" s="9"/>
      <c r="F117" s="9"/>
      <c r="G117" s="9"/>
      <c r="H117" s="9"/>
      <c r="I117" s="9"/>
      <c r="J117" s="9"/>
      <c r="K117" s="9"/>
      <c r="L117" s="9"/>
      <c r="M117" s="9"/>
      <c r="N117" s="9"/>
      <c r="O117" s="9"/>
    </row>
    <row r="118" spans="1:15">
      <c r="A118" s="9"/>
      <c r="B118" s="9"/>
      <c r="C118" s="9"/>
      <c r="D118" s="9"/>
      <c r="E118" s="9"/>
      <c r="F118" s="9"/>
      <c r="G118" s="9"/>
      <c r="H118" s="9"/>
      <c r="I118" s="9"/>
      <c r="J118" s="9"/>
      <c r="K118" s="9"/>
      <c r="L118" s="9"/>
      <c r="M118" s="9"/>
      <c r="N118" s="9"/>
      <c r="O118" s="9"/>
    </row>
    <row r="119" spans="1:15">
      <c r="A119" s="9"/>
      <c r="B119" s="9"/>
      <c r="C119" s="9"/>
      <c r="D119" s="9"/>
      <c r="E119" s="9"/>
      <c r="F119" s="9"/>
      <c r="G119" s="9"/>
      <c r="H119" s="9"/>
      <c r="I119" s="9"/>
      <c r="J119" s="9"/>
      <c r="K119" s="9"/>
      <c r="L119" s="9"/>
      <c r="M119" s="9"/>
      <c r="N119" s="9"/>
      <c r="O119" s="9"/>
    </row>
    <row r="120" spans="1:15">
      <c r="A120" s="9"/>
      <c r="B120" s="9"/>
      <c r="C120" s="9"/>
      <c r="D120" s="9"/>
      <c r="E120" s="9"/>
      <c r="F120" s="9"/>
      <c r="G120" s="9"/>
      <c r="H120" s="9"/>
      <c r="I120" s="9"/>
      <c r="J120" s="9"/>
      <c r="K120" s="9"/>
      <c r="L120" s="9"/>
      <c r="M120" s="9"/>
      <c r="N120" s="9"/>
      <c r="O120" s="9"/>
    </row>
    <row r="121" spans="1:15">
      <c r="A121" s="9"/>
      <c r="B121" s="9"/>
      <c r="C121" s="9"/>
      <c r="D121" s="9"/>
      <c r="E121" s="9"/>
      <c r="F121" s="9"/>
      <c r="G121" s="9"/>
      <c r="H121" s="9"/>
      <c r="I121" s="9"/>
      <c r="J121" s="9"/>
      <c r="K121" s="9"/>
      <c r="L121" s="9"/>
      <c r="M121" s="9"/>
      <c r="N121" s="9"/>
      <c r="O121" s="9"/>
    </row>
    <row r="122" spans="1:15">
      <c r="A122" s="9"/>
      <c r="B122" s="9"/>
      <c r="C122" s="9"/>
      <c r="D122" s="9"/>
      <c r="E122" s="9"/>
      <c r="F122" s="9"/>
      <c r="G122" s="9"/>
      <c r="H122" s="9"/>
      <c r="I122" s="9"/>
      <c r="J122" s="9"/>
      <c r="K122" s="9"/>
      <c r="L122" s="9"/>
      <c r="M122" s="9"/>
      <c r="N122" s="9"/>
      <c r="O122" s="9"/>
    </row>
    <row r="123" spans="1:15">
      <c r="A123" s="9"/>
      <c r="B123" s="9"/>
      <c r="C123" s="9"/>
      <c r="D123" s="9"/>
      <c r="E123" s="9"/>
      <c r="F123" s="9"/>
      <c r="G123" s="9"/>
      <c r="H123" s="9"/>
      <c r="I123" s="9"/>
      <c r="J123" s="9"/>
      <c r="K123" s="9"/>
      <c r="L123" s="9"/>
      <c r="M123" s="9"/>
      <c r="N123" s="9"/>
      <c r="O123" s="9"/>
    </row>
    <row r="124" spans="1:15">
      <c r="A124" s="9"/>
      <c r="B124" s="9"/>
      <c r="C124" s="9"/>
      <c r="D124" s="9"/>
      <c r="E124" s="9"/>
      <c r="F124" s="9"/>
      <c r="G124" s="9"/>
      <c r="H124" s="9"/>
      <c r="I124" s="9"/>
      <c r="J124" s="9"/>
      <c r="K124" s="9"/>
      <c r="L124" s="9"/>
      <c r="M124" s="9"/>
      <c r="N124" s="9"/>
      <c r="O124" s="9"/>
    </row>
    <row r="125" spans="1:15">
      <c r="A125" s="9"/>
      <c r="B125" s="9"/>
      <c r="C125" s="9"/>
      <c r="D125" s="9"/>
      <c r="E125" s="9"/>
      <c r="F125" s="9"/>
      <c r="G125" s="9"/>
      <c r="H125" s="9"/>
      <c r="I125" s="9"/>
      <c r="J125" s="9"/>
      <c r="K125" s="9"/>
      <c r="L125" s="9"/>
      <c r="M125" s="9"/>
      <c r="N125" s="9"/>
      <c r="O125" s="9"/>
    </row>
    <row r="126" spans="1:15">
      <c r="A126" s="9"/>
      <c r="B126" s="9"/>
      <c r="C126" s="9"/>
      <c r="D126" s="9"/>
      <c r="E126" s="9"/>
      <c r="F126" s="9"/>
      <c r="G126" s="9"/>
      <c r="H126" s="9"/>
      <c r="I126" s="9"/>
      <c r="J126" s="9"/>
      <c r="K126" s="9"/>
      <c r="L126" s="9"/>
      <c r="M126" s="9"/>
      <c r="N126" s="9"/>
      <c r="O126" s="9"/>
    </row>
    <row r="127" spans="1:15">
      <c r="A127" s="9"/>
      <c r="B127" s="9"/>
      <c r="C127" s="9"/>
      <c r="D127" s="9"/>
      <c r="E127" s="9"/>
      <c r="F127" s="9"/>
      <c r="G127" s="9"/>
      <c r="H127" s="9"/>
      <c r="I127" s="9"/>
      <c r="J127" s="9"/>
      <c r="K127" s="9"/>
      <c r="L127" s="9"/>
      <c r="M127" s="9"/>
      <c r="N127" s="9"/>
      <c r="O127" s="9"/>
    </row>
    <row r="128" spans="1:15">
      <c r="A128" s="9"/>
      <c r="B128" s="9"/>
      <c r="C128" s="9"/>
      <c r="D128" s="9"/>
      <c r="E128" s="9"/>
      <c r="F128" s="9"/>
      <c r="G128" s="9"/>
      <c r="H128" s="9"/>
      <c r="I128" s="9"/>
      <c r="J128" s="9"/>
      <c r="K128" s="9"/>
      <c r="L128" s="9"/>
      <c r="M128" s="9"/>
      <c r="N128" s="9"/>
      <c r="O128" s="9"/>
    </row>
    <row r="129" spans="1:15">
      <c r="A129" s="9"/>
      <c r="B129" s="9"/>
      <c r="C129" s="9"/>
      <c r="D129" s="9"/>
      <c r="E129" s="9"/>
      <c r="F129" s="9"/>
      <c r="G129" s="9"/>
      <c r="H129" s="9"/>
      <c r="I129" s="9"/>
      <c r="J129" s="9"/>
      <c r="K129" s="9"/>
      <c r="L129" s="9"/>
      <c r="M129" s="9"/>
      <c r="N129" s="9"/>
      <c r="O129" s="9"/>
    </row>
    <row r="130" spans="1:15">
      <c r="A130" s="9"/>
      <c r="B130" s="9"/>
      <c r="C130" s="9"/>
      <c r="D130" s="9"/>
      <c r="E130" s="9"/>
      <c r="F130" s="9"/>
      <c r="G130" s="9"/>
      <c r="H130" s="9"/>
      <c r="I130" s="9"/>
      <c r="J130" s="9"/>
      <c r="K130" s="9"/>
      <c r="L130" s="9"/>
      <c r="M130" s="9"/>
      <c r="N130" s="9"/>
      <c r="O130" s="9"/>
    </row>
    <row r="131" spans="1:15">
      <c r="A131" s="9"/>
      <c r="B131" s="9"/>
      <c r="C131" s="9"/>
      <c r="D131" s="9"/>
      <c r="E131" s="9"/>
      <c r="F131" s="9"/>
      <c r="G131" s="9"/>
      <c r="H131" s="9"/>
      <c r="I131" s="9"/>
      <c r="J131" s="9"/>
      <c r="K131" s="9"/>
      <c r="L131" s="9"/>
      <c r="M131" s="9"/>
      <c r="N131" s="9"/>
      <c r="O131" s="9"/>
    </row>
    <row r="132" spans="1:15">
      <c r="A132" s="9"/>
      <c r="B132" s="9"/>
      <c r="C132" s="9"/>
      <c r="D132" s="9"/>
      <c r="E132" s="9"/>
      <c r="F132" s="9"/>
      <c r="G132" s="9"/>
      <c r="H132" s="9"/>
      <c r="I132" s="9"/>
      <c r="J132" s="9"/>
      <c r="K132" s="9"/>
      <c r="L132" s="9"/>
      <c r="M132" s="9"/>
      <c r="N132" s="9"/>
      <c r="O132" s="9"/>
    </row>
    <row r="133" spans="1:15">
      <c r="A133" s="9"/>
      <c r="B133" s="9"/>
      <c r="C133" s="9"/>
      <c r="D133" s="9"/>
      <c r="E133" s="9"/>
      <c r="F133" s="9"/>
      <c r="G133" s="9"/>
      <c r="H133" s="9"/>
      <c r="I133" s="9"/>
      <c r="J133" s="9"/>
      <c r="K133" s="9"/>
      <c r="L133" s="9"/>
      <c r="M133" s="9"/>
      <c r="N133" s="9"/>
      <c r="O133" s="9"/>
    </row>
    <row r="134" spans="1:15">
      <c r="A134" s="9"/>
      <c r="B134" s="9"/>
      <c r="C134" s="9"/>
      <c r="D134" s="9"/>
      <c r="E134" s="9"/>
      <c r="F134" s="9"/>
      <c r="G134" s="9"/>
      <c r="H134" s="9"/>
      <c r="I134" s="9"/>
      <c r="J134" s="9"/>
      <c r="K134" s="9"/>
      <c r="L134" s="9"/>
      <c r="M134" s="9"/>
      <c r="N134" s="9"/>
      <c r="O134" s="9"/>
    </row>
    <row r="135" spans="1:15">
      <c r="A135" s="9"/>
      <c r="B135" s="9"/>
      <c r="C135" s="9"/>
      <c r="D135" s="9"/>
      <c r="E135" s="9"/>
      <c r="F135" s="9"/>
      <c r="G135" s="9"/>
      <c r="H135" s="9"/>
      <c r="I135" s="9"/>
      <c r="J135" s="9"/>
      <c r="K135" s="9"/>
      <c r="L135" s="9"/>
      <c r="M135" s="9"/>
      <c r="N135" s="9"/>
      <c r="O135" s="9"/>
    </row>
    <row r="136" spans="1:15">
      <c r="A136" s="9"/>
      <c r="B136" s="9"/>
      <c r="C136" s="9"/>
      <c r="D136" s="9"/>
      <c r="E136" s="9"/>
      <c r="F136" s="9"/>
      <c r="G136" s="9"/>
      <c r="H136" s="9"/>
      <c r="I136" s="9"/>
      <c r="J136" s="9"/>
      <c r="K136" s="9"/>
      <c r="L136" s="9"/>
      <c r="M136" s="9"/>
      <c r="N136" s="9"/>
      <c r="O136" s="9"/>
    </row>
    <row r="137" spans="1:15">
      <c r="A137" s="9"/>
      <c r="B137" s="9"/>
      <c r="C137" s="9"/>
      <c r="D137" s="9"/>
      <c r="E137" s="9"/>
      <c r="F137" s="9"/>
      <c r="G137" s="9"/>
      <c r="H137" s="9"/>
      <c r="I137" s="9"/>
      <c r="J137" s="9"/>
      <c r="K137" s="9"/>
      <c r="L137" s="9"/>
      <c r="M137" s="9"/>
      <c r="N137" s="9"/>
      <c r="O137" s="9"/>
    </row>
    <row r="138" spans="1:15">
      <c r="A138" s="9"/>
      <c r="B138" s="9"/>
      <c r="C138" s="9"/>
      <c r="D138" s="9"/>
      <c r="E138" s="9"/>
      <c r="F138" s="9"/>
      <c r="G138" s="9"/>
      <c r="H138" s="9"/>
      <c r="I138" s="9"/>
      <c r="J138" s="9"/>
      <c r="K138" s="9"/>
      <c r="L138" s="9"/>
      <c r="M138" s="9"/>
      <c r="N138" s="9"/>
      <c r="O138" s="9"/>
    </row>
    <row r="139" spans="1:15">
      <c r="A139" s="9"/>
      <c r="B139" s="9"/>
      <c r="C139" s="9"/>
      <c r="D139" s="9"/>
      <c r="E139" s="9"/>
      <c r="F139" s="9"/>
      <c r="G139" s="9"/>
      <c r="H139" s="9"/>
      <c r="I139" s="9"/>
      <c r="J139" s="9"/>
      <c r="K139" s="9"/>
      <c r="L139" s="9"/>
      <c r="M139" s="9"/>
      <c r="N139" s="9"/>
      <c r="O139" s="9"/>
    </row>
    <row r="140" spans="1:15">
      <c r="A140" s="9"/>
      <c r="B140" s="9"/>
      <c r="C140" s="9"/>
      <c r="D140" s="9"/>
      <c r="E140" s="9"/>
      <c r="F140" s="9"/>
      <c r="G140" s="9"/>
      <c r="H140" s="9"/>
      <c r="I140" s="9"/>
      <c r="J140" s="9"/>
      <c r="K140" s="9"/>
      <c r="L140" s="9"/>
      <c r="M140" s="9"/>
      <c r="N140" s="9"/>
      <c r="O140" s="9"/>
    </row>
    <row r="141" spans="1:15">
      <c r="A141" s="9"/>
      <c r="B141" s="9"/>
      <c r="C141" s="9"/>
      <c r="D141" s="9"/>
      <c r="E141" s="9"/>
      <c r="F141" s="9"/>
      <c r="G141" s="9"/>
      <c r="H141" s="9"/>
      <c r="I141" s="9"/>
      <c r="J141" s="9"/>
      <c r="K141" s="9"/>
      <c r="L141" s="9"/>
      <c r="M141" s="9"/>
      <c r="N141" s="9"/>
      <c r="O141" s="9"/>
    </row>
    <row r="142" spans="1:15">
      <c r="A142" s="9"/>
      <c r="B142" s="9"/>
      <c r="C142" s="9"/>
      <c r="D142" s="9"/>
      <c r="E142" s="9"/>
      <c r="F142" s="9"/>
      <c r="G142" s="9"/>
      <c r="H142" s="9"/>
      <c r="I142" s="9"/>
      <c r="J142" s="9"/>
      <c r="K142" s="9"/>
      <c r="L142" s="9"/>
      <c r="M142" s="9"/>
      <c r="N142" s="9"/>
      <c r="O142" s="9"/>
    </row>
    <row r="143" spans="1:15">
      <c r="A143" s="9"/>
      <c r="B143" s="9"/>
      <c r="C143" s="9"/>
      <c r="D143" s="9"/>
      <c r="E143" s="9"/>
      <c r="F143" s="9"/>
      <c r="G143" s="9"/>
      <c r="H143" s="9"/>
      <c r="I143" s="9"/>
      <c r="J143" s="9"/>
      <c r="K143" s="9"/>
      <c r="L143" s="9"/>
      <c r="M143" s="9"/>
      <c r="N143" s="9"/>
      <c r="O143" s="9"/>
    </row>
    <row r="144" spans="1:15">
      <c r="A144" s="9"/>
      <c r="B144" s="9"/>
      <c r="C144" s="9"/>
      <c r="D144" s="9"/>
      <c r="E144" s="9"/>
      <c r="F144" s="9"/>
      <c r="G144" s="9"/>
      <c r="H144" s="9"/>
      <c r="I144" s="9"/>
      <c r="J144" s="9"/>
      <c r="K144" s="9"/>
      <c r="L144" s="9"/>
      <c r="M144" s="9"/>
      <c r="N144" s="9"/>
      <c r="O144" s="9"/>
    </row>
    <row r="145" spans="1:15">
      <c r="A145" s="9"/>
      <c r="B145" s="9"/>
      <c r="C145" s="9"/>
      <c r="D145" s="9"/>
      <c r="E145" s="9"/>
      <c r="F145" s="9"/>
      <c r="G145" s="9"/>
      <c r="H145" s="9"/>
      <c r="I145" s="9"/>
      <c r="J145" s="9"/>
      <c r="K145" s="9"/>
      <c r="L145" s="9"/>
      <c r="M145" s="9"/>
      <c r="N145" s="9"/>
      <c r="O145" s="9"/>
    </row>
    <row r="146" spans="1:15">
      <c r="A146" s="9"/>
      <c r="B146" s="9"/>
      <c r="C146" s="9"/>
      <c r="D146" s="9"/>
      <c r="E146" s="9"/>
      <c r="F146" s="9"/>
      <c r="G146" s="9"/>
      <c r="H146" s="9"/>
      <c r="I146" s="9"/>
      <c r="J146" s="9"/>
      <c r="K146" s="9"/>
      <c r="L146" s="9"/>
      <c r="M146" s="9"/>
      <c r="N146" s="9"/>
      <c r="O146" s="9"/>
    </row>
    <row r="147" spans="1:15">
      <c r="A147" s="9"/>
      <c r="B147" s="9"/>
      <c r="C147" s="9"/>
      <c r="D147" s="9"/>
      <c r="E147" s="9"/>
      <c r="F147" s="9"/>
      <c r="G147" s="9"/>
      <c r="H147" s="9"/>
      <c r="I147" s="9"/>
      <c r="J147" s="9"/>
      <c r="K147" s="9"/>
      <c r="L147" s="9"/>
      <c r="M147" s="9"/>
      <c r="N147" s="9"/>
      <c r="O147" s="9"/>
    </row>
    <row r="148" spans="1:15">
      <c r="A148" s="9"/>
      <c r="B148" s="9"/>
      <c r="C148" s="9"/>
      <c r="D148" s="9"/>
      <c r="E148" s="9"/>
      <c r="F148" s="9"/>
      <c r="G148" s="9"/>
      <c r="H148" s="9"/>
      <c r="I148" s="9"/>
      <c r="J148" s="9"/>
      <c r="K148" s="9"/>
      <c r="L148" s="9"/>
      <c r="M148" s="9"/>
      <c r="N148" s="9"/>
      <c r="O148" s="9"/>
    </row>
    <row r="149" spans="1:15">
      <c r="A149" s="9"/>
      <c r="B149" s="9"/>
      <c r="C149" s="9"/>
      <c r="D149" s="9"/>
      <c r="E149" s="9"/>
      <c r="F149" s="9"/>
      <c r="G149" s="9"/>
      <c r="H149" s="9"/>
      <c r="I149" s="9"/>
      <c r="J149" s="9"/>
      <c r="K149" s="9"/>
      <c r="L149" s="9"/>
      <c r="M149" s="9"/>
      <c r="N149" s="9"/>
      <c r="O149" s="9"/>
    </row>
    <row r="150" spans="1:15">
      <c r="A150" s="9"/>
      <c r="B150" s="9"/>
      <c r="C150" s="9"/>
      <c r="D150" s="9"/>
      <c r="E150" s="9"/>
      <c r="F150" s="9"/>
      <c r="G150" s="9"/>
      <c r="H150" s="9"/>
      <c r="I150" s="9"/>
      <c r="J150" s="9"/>
      <c r="K150" s="9"/>
      <c r="L150" s="9"/>
      <c r="M150" s="9"/>
      <c r="N150" s="9"/>
      <c r="O150" s="9"/>
    </row>
    <row r="151" spans="1:15">
      <c r="A151" s="9"/>
      <c r="B151" s="9"/>
      <c r="C151" s="9"/>
      <c r="D151" s="9"/>
      <c r="E151" s="9"/>
      <c r="F151" s="9"/>
      <c r="G151" s="9"/>
      <c r="H151" s="9"/>
      <c r="I151" s="9"/>
      <c r="J151" s="9"/>
      <c r="K151" s="9"/>
      <c r="L151" s="9"/>
      <c r="M151" s="9"/>
      <c r="N151" s="9"/>
      <c r="O151" s="9"/>
    </row>
    <row r="152" spans="1:15">
      <c r="A152" s="9"/>
      <c r="B152" s="9"/>
      <c r="C152" s="9"/>
      <c r="D152" s="9"/>
      <c r="E152" s="9"/>
      <c r="F152" s="9"/>
      <c r="G152" s="9"/>
      <c r="H152" s="9"/>
      <c r="I152" s="9"/>
      <c r="J152" s="9"/>
      <c r="K152" s="9"/>
      <c r="L152" s="9"/>
      <c r="M152" s="9"/>
      <c r="N152" s="9"/>
      <c r="O152" s="9"/>
    </row>
    <row r="153" spans="1:15">
      <c r="A153" s="9"/>
      <c r="B153" s="9"/>
      <c r="C153" s="9"/>
      <c r="D153" s="9"/>
      <c r="E153" s="9"/>
      <c r="F153" s="9"/>
      <c r="G153" s="9"/>
      <c r="H153" s="9"/>
      <c r="I153" s="9"/>
      <c r="J153" s="9"/>
      <c r="K153" s="9"/>
      <c r="L153" s="9"/>
      <c r="M153" s="9"/>
      <c r="N153" s="9"/>
      <c r="O153" s="9"/>
    </row>
    <row r="154" spans="1:15">
      <c r="A154" s="9"/>
      <c r="B154" s="9"/>
      <c r="C154" s="9"/>
      <c r="D154" s="9"/>
      <c r="E154" s="9"/>
      <c r="F154" s="9"/>
      <c r="G154" s="9"/>
      <c r="H154" s="9"/>
      <c r="I154" s="9"/>
      <c r="J154" s="9"/>
      <c r="K154" s="9"/>
      <c r="L154" s="9"/>
      <c r="M154" s="9"/>
      <c r="N154" s="9"/>
      <c r="O154" s="9"/>
    </row>
    <row r="155" spans="1:15">
      <c r="A155" s="9"/>
      <c r="B155" s="9"/>
      <c r="C155" s="9"/>
      <c r="D155" s="9"/>
      <c r="E155" s="9"/>
      <c r="F155" s="9"/>
      <c r="G155" s="9"/>
      <c r="H155" s="9"/>
      <c r="I155" s="9"/>
      <c r="J155" s="9"/>
      <c r="K155" s="9"/>
      <c r="L155" s="9"/>
      <c r="M155" s="9"/>
      <c r="N155" s="9"/>
      <c r="O155" s="9"/>
    </row>
    <row r="156" spans="1:15">
      <c r="A156" s="9"/>
      <c r="B156" s="9"/>
      <c r="C156" s="9"/>
      <c r="D156" s="9"/>
      <c r="E156" s="9"/>
      <c r="F156" s="9"/>
      <c r="G156" s="9"/>
      <c r="H156" s="9"/>
      <c r="I156" s="9"/>
      <c r="J156" s="9"/>
      <c r="K156" s="9"/>
      <c r="L156" s="9"/>
      <c r="M156" s="9"/>
      <c r="N156" s="9"/>
      <c r="O156" s="9"/>
    </row>
    <row r="157" spans="1:15">
      <c r="A157" s="9"/>
      <c r="B157" s="9"/>
      <c r="C157" s="9"/>
      <c r="D157" s="9"/>
      <c r="E157" s="9"/>
      <c r="F157" s="9"/>
      <c r="G157" s="9"/>
      <c r="H157" s="9"/>
      <c r="I157" s="9"/>
      <c r="J157" s="9"/>
      <c r="K157" s="9"/>
      <c r="L157" s="9"/>
      <c r="M157" s="9"/>
      <c r="N157" s="9"/>
      <c r="O157" s="9"/>
    </row>
    <row r="158" spans="1:15">
      <c r="A158" s="9"/>
      <c r="B158" s="9"/>
      <c r="C158" s="9"/>
      <c r="D158" s="9"/>
      <c r="E158" s="9"/>
      <c r="F158" s="9"/>
      <c r="G158" s="9"/>
      <c r="H158" s="9"/>
      <c r="I158" s="9"/>
      <c r="J158" s="9"/>
      <c r="K158" s="9"/>
      <c r="L158" s="9"/>
      <c r="M158" s="9"/>
      <c r="N158" s="9"/>
      <c r="O158" s="9"/>
    </row>
    <row r="159" spans="1:15">
      <c r="A159" s="9"/>
      <c r="B159" s="9"/>
      <c r="C159" s="9"/>
      <c r="D159" s="9"/>
      <c r="E159" s="9"/>
      <c r="F159" s="9"/>
      <c r="G159" s="9"/>
      <c r="H159" s="9"/>
      <c r="I159" s="9"/>
      <c r="J159" s="9"/>
      <c r="K159" s="9"/>
      <c r="L159" s="9"/>
      <c r="M159" s="9"/>
      <c r="N159" s="9"/>
      <c r="O159" s="9"/>
    </row>
    <row r="160" spans="1:15">
      <c r="A160" s="9"/>
      <c r="B160" s="9"/>
      <c r="C160" s="9"/>
      <c r="D160" s="9"/>
      <c r="E160" s="9"/>
      <c r="F160" s="9"/>
      <c r="G160" s="9"/>
      <c r="H160" s="9"/>
      <c r="I160" s="9"/>
      <c r="J160" s="9"/>
      <c r="K160" s="9"/>
      <c r="L160" s="9"/>
      <c r="M160" s="9"/>
      <c r="N160" s="9"/>
      <c r="O160" s="9"/>
    </row>
    <row r="161" spans="1:15">
      <c r="A161" s="9"/>
      <c r="B161" s="9"/>
      <c r="C161" s="9"/>
      <c r="D161" s="9"/>
      <c r="E161" s="9"/>
      <c r="F161" s="9"/>
      <c r="G161" s="9"/>
      <c r="H161" s="9"/>
      <c r="I161" s="9"/>
      <c r="J161" s="9"/>
      <c r="K161" s="9"/>
      <c r="L161" s="9"/>
      <c r="M161" s="9"/>
      <c r="N161" s="9"/>
      <c r="O161" s="9"/>
    </row>
    <row r="162" spans="1:15">
      <c r="A162" s="9"/>
      <c r="B162" s="9"/>
      <c r="C162" s="9"/>
      <c r="D162" s="9"/>
      <c r="E162" s="9"/>
      <c r="F162" s="9"/>
      <c r="G162" s="9"/>
      <c r="H162" s="9"/>
      <c r="I162" s="9"/>
      <c r="J162" s="9"/>
      <c r="K162" s="9"/>
      <c r="L162" s="9"/>
      <c r="M162" s="9"/>
      <c r="N162" s="9"/>
      <c r="O162" s="9"/>
    </row>
    <row r="163" spans="1:15">
      <c r="A163" s="9"/>
      <c r="B163" s="9"/>
      <c r="C163" s="9"/>
      <c r="D163" s="9"/>
      <c r="E163" s="9"/>
      <c r="F163" s="9"/>
      <c r="G163" s="9"/>
      <c r="H163" s="9"/>
      <c r="I163" s="9"/>
      <c r="J163" s="9"/>
      <c r="K163" s="9"/>
      <c r="L163" s="9"/>
      <c r="M163" s="9"/>
      <c r="N163" s="9"/>
      <c r="O163" s="9"/>
    </row>
    <row r="164" spans="1:15">
      <c r="A164" s="9"/>
      <c r="B164" s="9"/>
      <c r="C164" s="9"/>
      <c r="D164" s="9"/>
      <c r="E164" s="9"/>
      <c r="F164" s="9"/>
      <c r="G164" s="9"/>
      <c r="H164" s="9"/>
      <c r="I164" s="9"/>
      <c r="J164" s="9"/>
      <c r="K164" s="9"/>
      <c r="L164" s="9"/>
      <c r="M164" s="9"/>
      <c r="N164" s="9"/>
      <c r="O164" s="9"/>
    </row>
    <row r="165" spans="1:15">
      <c r="A165" s="9"/>
      <c r="B165" s="9"/>
      <c r="C165" s="9"/>
      <c r="D165" s="9"/>
      <c r="E165" s="9"/>
      <c r="F165" s="9"/>
      <c r="G165" s="9"/>
      <c r="H165" s="9"/>
      <c r="I165" s="9"/>
      <c r="J165" s="9"/>
      <c r="K165" s="9"/>
      <c r="L165" s="9"/>
      <c r="M165" s="9"/>
      <c r="N165" s="9"/>
      <c r="O165" s="9"/>
    </row>
    <row r="166" spans="1:15">
      <c r="A166" s="9"/>
      <c r="B166" s="9"/>
      <c r="C166" s="9"/>
      <c r="D166" s="9"/>
      <c r="E166" s="9"/>
      <c r="F166" s="9"/>
      <c r="G166" s="9"/>
      <c r="H166" s="9"/>
      <c r="I166" s="9"/>
      <c r="J166" s="9"/>
      <c r="K166" s="9"/>
      <c r="L166" s="9"/>
      <c r="M166" s="9"/>
      <c r="N166" s="9"/>
      <c r="O166" s="9"/>
    </row>
    <row r="167" spans="1:15">
      <c r="A167" s="9"/>
      <c r="B167" s="9"/>
      <c r="C167" s="9"/>
      <c r="D167" s="9"/>
      <c r="E167" s="9"/>
      <c r="F167" s="9"/>
      <c r="G167" s="9"/>
      <c r="H167" s="9"/>
      <c r="I167" s="9"/>
      <c r="J167" s="9"/>
      <c r="K167" s="9"/>
      <c r="L167" s="9"/>
      <c r="M167" s="9"/>
      <c r="N167" s="9"/>
      <c r="O167" s="9"/>
    </row>
    <row r="168" spans="1:15">
      <c r="A168" s="9"/>
      <c r="B168" s="9"/>
      <c r="C168" s="9"/>
      <c r="D168" s="9"/>
      <c r="E168" s="9"/>
      <c r="F168" s="9"/>
      <c r="G168" s="9"/>
      <c r="H168" s="9"/>
      <c r="I168" s="9"/>
      <c r="J168" s="9"/>
      <c r="K168" s="9"/>
      <c r="L168" s="9"/>
      <c r="M168" s="9"/>
      <c r="N168" s="9"/>
      <c r="O168" s="9"/>
    </row>
    <row r="169" spans="1:15">
      <c r="A169" s="9"/>
      <c r="B169" s="9"/>
      <c r="C169" s="9"/>
      <c r="D169" s="9"/>
      <c r="E169" s="9"/>
      <c r="F169" s="9"/>
      <c r="G169" s="9"/>
      <c r="H169" s="9"/>
      <c r="I169" s="9"/>
      <c r="J169" s="9"/>
      <c r="K169" s="9"/>
      <c r="L169" s="9"/>
      <c r="M169" s="9"/>
      <c r="N169" s="9"/>
      <c r="O169" s="9"/>
    </row>
    <row r="170" spans="1:15">
      <c r="A170" s="9"/>
      <c r="B170" s="9"/>
      <c r="C170" s="9"/>
      <c r="D170" s="9"/>
      <c r="E170" s="9"/>
      <c r="F170" s="9"/>
      <c r="G170" s="9"/>
      <c r="H170" s="9"/>
      <c r="I170" s="9"/>
      <c r="J170" s="9"/>
      <c r="K170" s="9"/>
      <c r="L170" s="9"/>
      <c r="M170" s="9"/>
      <c r="N170" s="9"/>
      <c r="O170" s="9"/>
    </row>
    <row r="171" spans="1:15">
      <c r="A171" s="9"/>
      <c r="B171" s="9"/>
      <c r="C171" s="9"/>
      <c r="D171" s="9"/>
      <c r="E171" s="9"/>
      <c r="F171" s="9"/>
      <c r="G171" s="9"/>
      <c r="H171" s="9"/>
      <c r="I171" s="9"/>
      <c r="J171" s="9"/>
      <c r="K171" s="9"/>
      <c r="L171" s="9"/>
      <c r="M171" s="9"/>
      <c r="N171" s="9"/>
      <c r="O171" s="9"/>
    </row>
    <row r="172" spans="1:15">
      <c r="A172" s="9"/>
      <c r="B172" s="9"/>
      <c r="C172" s="9"/>
      <c r="D172" s="9"/>
      <c r="E172" s="9"/>
      <c r="F172" s="9"/>
      <c r="G172" s="9"/>
      <c r="H172" s="9"/>
      <c r="I172" s="9"/>
      <c r="J172" s="9"/>
      <c r="K172" s="9"/>
      <c r="L172" s="9"/>
      <c r="M172" s="9"/>
      <c r="N172" s="9"/>
      <c r="O172" s="9"/>
    </row>
    <row r="173" spans="1:15">
      <c r="A173" s="9"/>
      <c r="B173" s="9"/>
      <c r="C173" s="9"/>
      <c r="D173" s="9"/>
      <c r="E173" s="9"/>
      <c r="F173" s="9"/>
      <c r="G173" s="9"/>
      <c r="H173" s="9"/>
      <c r="I173" s="9"/>
      <c r="J173" s="9"/>
      <c r="K173" s="9"/>
      <c r="L173" s="9"/>
      <c r="M173" s="9"/>
      <c r="N173" s="9"/>
      <c r="O173" s="9"/>
    </row>
    <row r="174" spans="1:15">
      <c r="A174" s="9"/>
      <c r="B174" s="9"/>
      <c r="C174" s="9"/>
      <c r="D174" s="9"/>
      <c r="E174" s="9"/>
      <c r="F174" s="9"/>
      <c r="G174" s="9"/>
      <c r="H174" s="9"/>
      <c r="I174" s="9"/>
      <c r="J174" s="9"/>
      <c r="K174" s="9"/>
      <c r="L174" s="9"/>
      <c r="M174" s="9"/>
      <c r="N174" s="9"/>
      <c r="O174" s="9"/>
    </row>
    <row r="175" spans="1:15">
      <c r="A175" s="9"/>
      <c r="B175" s="9"/>
      <c r="C175" s="9"/>
      <c r="D175" s="9"/>
      <c r="E175" s="9"/>
      <c r="F175" s="9"/>
      <c r="G175" s="9"/>
      <c r="H175" s="9"/>
      <c r="I175" s="9"/>
      <c r="J175" s="9"/>
      <c r="K175" s="9"/>
      <c r="L175" s="9"/>
      <c r="M175" s="9"/>
      <c r="N175" s="9"/>
      <c r="O175" s="9"/>
    </row>
    <row r="176" spans="1:15">
      <c r="A176" s="9"/>
      <c r="B176" s="9"/>
      <c r="C176" s="9"/>
      <c r="D176" s="9"/>
      <c r="E176" s="9"/>
      <c r="F176" s="9"/>
      <c r="G176" s="9"/>
      <c r="H176" s="9"/>
      <c r="I176" s="9"/>
      <c r="J176" s="9"/>
      <c r="K176" s="9"/>
      <c r="L176" s="9"/>
      <c r="M176" s="9"/>
      <c r="N176" s="9"/>
      <c r="O176" s="9"/>
    </row>
    <row r="177" spans="1:15">
      <c r="A177" s="9"/>
      <c r="B177" s="9"/>
      <c r="C177" s="9"/>
      <c r="D177" s="9"/>
      <c r="E177" s="9"/>
      <c r="F177" s="9"/>
      <c r="G177" s="9"/>
      <c r="H177" s="9"/>
      <c r="I177" s="9"/>
      <c r="J177" s="9"/>
      <c r="K177" s="9"/>
      <c r="L177" s="9"/>
      <c r="M177" s="9"/>
      <c r="N177" s="9"/>
      <c r="O177" s="9"/>
    </row>
    <row r="178" spans="1:15">
      <c r="A178" s="9"/>
      <c r="B178" s="9"/>
      <c r="C178" s="9"/>
      <c r="D178" s="9"/>
      <c r="E178" s="9"/>
      <c r="F178" s="9"/>
      <c r="G178" s="9"/>
      <c r="H178" s="9"/>
      <c r="I178" s="9"/>
      <c r="J178" s="9"/>
      <c r="K178" s="9"/>
      <c r="L178" s="9"/>
      <c r="M178" s="9"/>
      <c r="N178" s="9"/>
      <c r="O178" s="9"/>
    </row>
    <row r="179" spans="1:15">
      <c r="A179" s="9"/>
      <c r="B179" s="9"/>
      <c r="C179" s="9"/>
      <c r="D179" s="9"/>
      <c r="E179" s="9"/>
      <c r="F179" s="9"/>
      <c r="G179" s="9"/>
      <c r="H179" s="9"/>
      <c r="I179" s="9"/>
      <c r="J179" s="9"/>
      <c r="K179" s="9"/>
      <c r="L179" s="9"/>
      <c r="M179" s="9"/>
      <c r="N179" s="9"/>
      <c r="O179" s="9"/>
    </row>
    <row r="180" spans="1:15">
      <c r="A180" s="9"/>
      <c r="B180" s="9"/>
      <c r="C180" s="9"/>
      <c r="D180" s="9"/>
      <c r="E180" s="9"/>
      <c r="F180" s="9"/>
      <c r="G180" s="9"/>
      <c r="H180" s="9"/>
      <c r="I180" s="9"/>
      <c r="J180" s="9"/>
      <c r="K180" s="9"/>
      <c r="L180" s="9"/>
      <c r="M180" s="9"/>
      <c r="N180" s="9"/>
      <c r="O180" s="9"/>
    </row>
    <row r="181" spans="1:15">
      <c r="A181" s="9"/>
      <c r="B181" s="9"/>
      <c r="C181" s="9"/>
      <c r="D181" s="9"/>
      <c r="E181" s="9"/>
      <c r="F181" s="9"/>
      <c r="G181" s="9"/>
      <c r="H181" s="9"/>
      <c r="I181" s="9"/>
      <c r="J181" s="9"/>
      <c r="K181" s="9"/>
      <c r="L181" s="9"/>
      <c r="M181" s="9"/>
      <c r="N181" s="9"/>
      <c r="O181" s="9"/>
    </row>
    <row r="182" spans="1:15">
      <c r="A182" s="9"/>
      <c r="B182" s="9"/>
      <c r="C182" s="9"/>
      <c r="D182" s="9"/>
      <c r="E182" s="9"/>
      <c r="F182" s="9"/>
      <c r="G182" s="9"/>
      <c r="H182" s="9"/>
      <c r="I182" s="9"/>
      <c r="J182" s="9"/>
      <c r="K182" s="9"/>
      <c r="L182" s="9"/>
      <c r="M182" s="9"/>
      <c r="N182" s="9"/>
      <c r="O182" s="9"/>
    </row>
    <row r="183" spans="1:15">
      <c r="A183" s="9"/>
      <c r="B183" s="9"/>
      <c r="C183" s="9"/>
      <c r="D183" s="9"/>
      <c r="E183" s="9"/>
      <c r="F183" s="9"/>
      <c r="G183" s="9"/>
      <c r="H183" s="9"/>
      <c r="I183" s="9"/>
      <c r="J183" s="9"/>
      <c r="K183" s="9"/>
      <c r="L183" s="9"/>
      <c r="M183" s="9"/>
      <c r="N183" s="9"/>
      <c r="O183" s="9"/>
    </row>
    <row r="184" spans="1:15">
      <c r="A184" s="9"/>
      <c r="B184" s="9"/>
      <c r="C184" s="9"/>
      <c r="D184" s="9"/>
      <c r="E184" s="9"/>
      <c r="F184" s="9"/>
      <c r="G184" s="9"/>
      <c r="H184" s="9"/>
      <c r="I184" s="9"/>
      <c r="J184" s="9"/>
      <c r="K184" s="9"/>
      <c r="L184" s="9"/>
      <c r="M184" s="9"/>
      <c r="N184" s="9"/>
      <c r="O184" s="9"/>
    </row>
    <row r="185" spans="1:15">
      <c r="A185" s="9"/>
      <c r="B185" s="9"/>
      <c r="C185" s="9"/>
      <c r="D185" s="9"/>
      <c r="E185" s="9"/>
      <c r="F185" s="9"/>
      <c r="G185" s="9"/>
      <c r="H185" s="9"/>
      <c r="I185" s="9"/>
      <c r="J185" s="9"/>
      <c r="K185" s="9"/>
      <c r="L185" s="9"/>
      <c r="M185" s="9"/>
      <c r="N185" s="9"/>
      <c r="O185" s="9"/>
    </row>
    <row r="186" spans="1:15">
      <c r="A186" s="9"/>
      <c r="B186" s="9"/>
      <c r="C186" s="9"/>
      <c r="D186" s="9"/>
      <c r="E186" s="9"/>
      <c r="F186" s="9"/>
      <c r="G186" s="9"/>
      <c r="H186" s="9"/>
      <c r="I186" s="9"/>
      <c r="J186" s="9"/>
      <c r="K186" s="9"/>
      <c r="L186" s="9"/>
      <c r="M186" s="9"/>
      <c r="N186" s="9"/>
      <c r="O186" s="9"/>
    </row>
    <row r="187" spans="1:15">
      <c r="A187" s="9"/>
      <c r="B187" s="9"/>
      <c r="C187" s="9"/>
      <c r="D187" s="9"/>
      <c r="E187" s="9"/>
      <c r="F187" s="9"/>
      <c r="G187" s="9"/>
      <c r="H187" s="9"/>
      <c r="I187" s="9"/>
      <c r="J187" s="9"/>
      <c r="K187" s="9"/>
      <c r="L187" s="9"/>
      <c r="M187" s="9"/>
      <c r="N187" s="9"/>
      <c r="O187" s="9"/>
    </row>
    <row r="188" spans="1:15">
      <c r="A188" s="9"/>
      <c r="B188" s="9"/>
      <c r="C188" s="9"/>
      <c r="D188" s="9"/>
      <c r="E188" s="9"/>
      <c r="F188" s="9"/>
      <c r="G188" s="9"/>
      <c r="H188" s="9"/>
      <c r="I188" s="9"/>
      <c r="J188" s="9"/>
      <c r="K188" s="9"/>
      <c r="L188" s="9"/>
      <c r="M188" s="9"/>
      <c r="N188" s="9"/>
      <c r="O188" s="9"/>
    </row>
    <row r="189" spans="1:15">
      <c r="A189" s="9"/>
      <c r="B189" s="9"/>
      <c r="C189" s="9"/>
      <c r="D189" s="9"/>
      <c r="E189" s="9"/>
      <c r="F189" s="9"/>
      <c r="G189" s="9"/>
      <c r="H189" s="9"/>
      <c r="I189" s="9"/>
      <c r="J189" s="9"/>
      <c r="K189" s="9"/>
      <c r="L189" s="9"/>
      <c r="M189" s="9"/>
      <c r="N189" s="9"/>
      <c r="O189" s="9"/>
    </row>
    <row r="190" spans="1:15">
      <c r="A190" s="9"/>
      <c r="B190" s="9"/>
      <c r="C190" s="9"/>
      <c r="D190" s="9"/>
      <c r="E190" s="9"/>
      <c r="F190" s="9"/>
      <c r="G190" s="9"/>
      <c r="H190" s="9"/>
      <c r="I190" s="9"/>
      <c r="J190" s="9"/>
      <c r="K190" s="9"/>
      <c r="L190" s="9"/>
      <c r="M190" s="9"/>
      <c r="N190" s="9"/>
      <c r="O190" s="9"/>
    </row>
    <row r="191" spans="1:15">
      <c r="A191" s="9"/>
      <c r="B191" s="9"/>
      <c r="C191" s="9"/>
      <c r="D191" s="9"/>
      <c r="E191" s="9"/>
      <c r="F191" s="9"/>
      <c r="G191" s="9"/>
      <c r="H191" s="9"/>
      <c r="I191" s="9"/>
      <c r="J191" s="9"/>
      <c r="K191" s="9"/>
      <c r="L191" s="9"/>
      <c r="M191" s="9"/>
      <c r="N191" s="9"/>
      <c r="O191" s="9"/>
    </row>
    <row r="192" spans="1:15">
      <c r="A192" s="9"/>
      <c r="B192" s="9"/>
      <c r="C192" s="9"/>
      <c r="D192" s="9"/>
      <c r="E192" s="9"/>
      <c r="F192" s="9"/>
      <c r="G192" s="9"/>
      <c r="H192" s="9"/>
      <c r="I192" s="9"/>
      <c r="J192" s="9"/>
      <c r="K192" s="9"/>
      <c r="L192" s="9"/>
      <c r="M192" s="9"/>
      <c r="N192" s="9"/>
      <c r="O192" s="9"/>
    </row>
    <row r="193" spans="1:15">
      <c r="A193" s="9"/>
      <c r="B193" s="9"/>
      <c r="C193" s="9"/>
      <c r="D193" s="9"/>
      <c r="E193" s="9"/>
      <c r="F193" s="9"/>
      <c r="G193" s="9"/>
      <c r="H193" s="9"/>
      <c r="I193" s="9"/>
      <c r="J193" s="9"/>
      <c r="K193" s="9"/>
      <c r="L193" s="9"/>
      <c r="M193" s="9"/>
      <c r="N193" s="9"/>
      <c r="O193" s="9"/>
    </row>
    <row r="194" spans="1:15">
      <c r="A194" s="9"/>
      <c r="B194" s="9"/>
      <c r="C194" s="9"/>
      <c r="D194" s="9"/>
      <c r="E194" s="9"/>
      <c r="F194" s="9"/>
      <c r="G194" s="9"/>
      <c r="H194" s="9"/>
      <c r="I194" s="9"/>
      <c r="J194" s="9"/>
      <c r="K194" s="9"/>
      <c r="L194" s="9"/>
      <c r="M194" s="9"/>
      <c r="N194" s="9"/>
      <c r="O194" s="9"/>
    </row>
    <row r="195" spans="1:15">
      <c r="A195" s="9"/>
      <c r="B195" s="9"/>
      <c r="C195" s="9"/>
      <c r="D195" s="9"/>
      <c r="E195" s="9"/>
      <c r="F195" s="9"/>
      <c r="G195" s="9"/>
      <c r="H195" s="9"/>
      <c r="I195" s="9"/>
      <c r="J195" s="9"/>
      <c r="K195" s="9"/>
      <c r="L195" s="9"/>
      <c r="M195" s="9"/>
      <c r="N195" s="9"/>
      <c r="O195" s="9"/>
    </row>
    <row r="196" spans="1:15">
      <c r="A196" s="9"/>
      <c r="B196" s="9"/>
      <c r="C196" s="9"/>
      <c r="D196" s="9"/>
      <c r="E196" s="9"/>
      <c r="F196" s="9"/>
      <c r="G196" s="9"/>
      <c r="H196" s="9"/>
      <c r="I196" s="9"/>
      <c r="J196" s="9"/>
      <c r="K196" s="9"/>
      <c r="L196" s="9"/>
      <c r="M196" s="9"/>
      <c r="N196" s="9"/>
      <c r="O196" s="9"/>
    </row>
    <row r="197" spans="1:15">
      <c r="A197" s="9"/>
      <c r="B197" s="9"/>
      <c r="C197" s="9"/>
      <c r="D197" s="9"/>
      <c r="E197" s="9"/>
      <c r="F197" s="9"/>
      <c r="G197" s="9"/>
      <c r="H197" s="9"/>
      <c r="I197" s="9"/>
      <c r="J197" s="9"/>
      <c r="K197" s="9"/>
      <c r="L197" s="9"/>
      <c r="M197" s="9"/>
      <c r="N197" s="9"/>
      <c r="O197" s="9"/>
    </row>
    <row r="198" spans="1:15">
      <c r="A198" s="9"/>
      <c r="B198" s="9"/>
      <c r="C198" s="9"/>
      <c r="D198" s="9"/>
      <c r="E198" s="9"/>
      <c r="F198" s="9"/>
      <c r="G198" s="9"/>
      <c r="H198" s="9"/>
      <c r="I198" s="9"/>
      <c r="J198" s="9"/>
      <c r="K198" s="9"/>
      <c r="L198" s="9"/>
      <c r="M198" s="9"/>
      <c r="N198" s="9"/>
      <c r="O198" s="9"/>
    </row>
    <row r="199" spans="1:15">
      <c r="A199" s="9"/>
      <c r="B199" s="9"/>
      <c r="C199" s="9"/>
      <c r="D199" s="9"/>
      <c r="E199" s="9"/>
      <c r="F199" s="9"/>
      <c r="G199" s="9"/>
      <c r="H199" s="9"/>
      <c r="I199" s="9"/>
      <c r="J199" s="9"/>
      <c r="K199" s="9"/>
      <c r="L199" s="9"/>
      <c r="M199" s="9"/>
      <c r="N199" s="9"/>
      <c r="O199" s="9"/>
    </row>
    <row r="200" spans="1:15">
      <c r="A200" s="9"/>
      <c r="B200" s="9"/>
      <c r="C200" s="9"/>
      <c r="D200" s="9"/>
      <c r="E200" s="9"/>
      <c r="F200" s="9"/>
      <c r="G200" s="9"/>
      <c r="H200" s="9"/>
      <c r="I200" s="9"/>
      <c r="J200" s="9"/>
      <c r="K200" s="9"/>
      <c r="L200" s="9"/>
      <c r="M200" s="9"/>
      <c r="N200" s="9"/>
      <c r="O200" s="9"/>
    </row>
    <row r="201" spans="1:15">
      <c r="A201" s="9"/>
      <c r="B201" s="9"/>
      <c r="C201" s="9"/>
      <c r="D201" s="9"/>
      <c r="E201" s="9"/>
      <c r="F201" s="9"/>
      <c r="G201" s="9"/>
      <c r="H201" s="9"/>
      <c r="I201" s="9"/>
      <c r="J201" s="9"/>
      <c r="K201" s="9"/>
      <c r="L201" s="9"/>
      <c r="M201" s="9"/>
      <c r="N201" s="9"/>
      <c r="O201" s="9"/>
    </row>
    <row r="202" spans="1:15">
      <c r="A202" s="9"/>
      <c r="B202" s="9"/>
      <c r="C202" s="9"/>
      <c r="D202" s="9"/>
      <c r="E202" s="9"/>
      <c r="F202" s="9"/>
      <c r="G202" s="9"/>
      <c r="H202" s="9"/>
      <c r="I202" s="9"/>
      <c r="J202" s="9"/>
      <c r="K202" s="9"/>
      <c r="L202" s="9"/>
      <c r="M202" s="9"/>
      <c r="N202" s="9"/>
      <c r="O202" s="9"/>
    </row>
    <row r="203" spans="1:15">
      <c r="A203" s="9"/>
      <c r="B203" s="9"/>
      <c r="C203" s="9"/>
      <c r="D203" s="9"/>
      <c r="E203" s="9"/>
      <c r="F203" s="9"/>
      <c r="G203" s="9"/>
      <c r="H203" s="9"/>
      <c r="I203" s="9"/>
      <c r="J203" s="9"/>
      <c r="K203" s="9"/>
      <c r="L203" s="9"/>
      <c r="M203" s="9"/>
      <c r="N203" s="9"/>
      <c r="O203" s="9"/>
    </row>
    <row r="204" spans="1:15">
      <c r="A204" s="9"/>
      <c r="B204" s="9"/>
      <c r="C204" s="9"/>
      <c r="D204" s="9"/>
      <c r="E204" s="9"/>
      <c r="F204" s="9"/>
      <c r="G204" s="9"/>
      <c r="H204" s="9"/>
      <c r="I204" s="9"/>
      <c r="J204" s="9"/>
      <c r="K204" s="9"/>
      <c r="L204" s="9"/>
      <c r="M204" s="9"/>
      <c r="N204" s="9"/>
      <c r="O204" s="9"/>
    </row>
    <row r="205" spans="1:15">
      <c r="A205" s="9"/>
      <c r="B205" s="9"/>
      <c r="C205" s="9"/>
      <c r="D205" s="9"/>
      <c r="E205" s="9"/>
      <c r="F205" s="9"/>
      <c r="G205" s="9"/>
      <c r="H205" s="9"/>
      <c r="I205" s="9"/>
      <c r="J205" s="9"/>
      <c r="K205" s="9"/>
      <c r="L205" s="9"/>
      <c r="M205" s="9"/>
      <c r="N205" s="9"/>
      <c r="O205" s="9"/>
    </row>
    <row r="206" spans="1:15">
      <c r="A206" s="9"/>
      <c r="B206" s="9"/>
      <c r="C206" s="9"/>
      <c r="D206" s="9"/>
      <c r="E206" s="9"/>
      <c r="F206" s="9"/>
      <c r="G206" s="9"/>
      <c r="H206" s="9"/>
      <c r="I206" s="9"/>
      <c r="J206" s="9"/>
      <c r="K206" s="9"/>
      <c r="L206" s="9"/>
      <c r="M206" s="9"/>
      <c r="N206" s="9"/>
      <c r="O206" s="9"/>
    </row>
    <row r="207" spans="1:15">
      <c r="A207" s="9"/>
      <c r="B207" s="9"/>
      <c r="C207" s="9"/>
      <c r="D207" s="9"/>
      <c r="E207" s="9"/>
      <c r="F207" s="9"/>
      <c r="G207" s="9"/>
      <c r="H207" s="9"/>
      <c r="I207" s="9"/>
      <c r="J207" s="9"/>
      <c r="K207" s="9"/>
      <c r="L207" s="9"/>
      <c r="M207" s="9"/>
      <c r="N207" s="9"/>
      <c r="O207" s="9"/>
    </row>
    <row r="208" spans="1:15">
      <c r="A208" s="9"/>
      <c r="B208" s="9"/>
      <c r="C208" s="9"/>
      <c r="D208" s="9"/>
      <c r="E208" s="9"/>
      <c r="F208" s="9"/>
      <c r="G208" s="9"/>
      <c r="H208" s="9"/>
      <c r="I208" s="9"/>
      <c r="J208" s="9"/>
      <c r="K208" s="9"/>
      <c r="L208" s="9"/>
      <c r="M208" s="9"/>
      <c r="N208" s="9"/>
      <c r="O208" s="9"/>
    </row>
    <row r="209" spans="1:15">
      <c r="A209" s="9"/>
      <c r="B209" s="9"/>
      <c r="C209" s="9"/>
      <c r="D209" s="9"/>
      <c r="E209" s="9"/>
      <c r="F209" s="9"/>
      <c r="G209" s="9"/>
      <c r="H209" s="9"/>
      <c r="I209" s="9"/>
      <c r="J209" s="9"/>
      <c r="K209" s="9"/>
      <c r="L209" s="9"/>
      <c r="M209" s="9"/>
      <c r="N209" s="9"/>
      <c r="O209" s="9"/>
    </row>
    <row r="210" spans="1:15">
      <c r="A210" s="9"/>
      <c r="B210" s="9"/>
      <c r="C210" s="9"/>
      <c r="D210" s="9"/>
      <c r="E210" s="9"/>
      <c r="F210" s="9"/>
      <c r="G210" s="9"/>
      <c r="H210" s="9"/>
      <c r="I210" s="9"/>
      <c r="J210" s="9"/>
      <c r="K210" s="9"/>
      <c r="L210" s="9"/>
      <c r="M210" s="9"/>
      <c r="N210" s="9"/>
      <c r="O210" s="9"/>
    </row>
    <row r="211" spans="1:15">
      <c r="A211" s="9"/>
      <c r="B211" s="9"/>
      <c r="C211" s="9"/>
      <c r="D211" s="9"/>
      <c r="E211" s="9"/>
      <c r="F211" s="9"/>
      <c r="G211" s="9"/>
      <c r="H211" s="9"/>
      <c r="I211" s="9"/>
      <c r="J211" s="9"/>
      <c r="K211" s="9"/>
      <c r="L211" s="9"/>
      <c r="M211" s="9"/>
      <c r="N211" s="9"/>
      <c r="O211" s="9"/>
    </row>
    <row r="212" spans="1:15">
      <c r="A212" s="9"/>
      <c r="B212" s="9"/>
      <c r="C212" s="9"/>
      <c r="D212" s="9"/>
      <c r="E212" s="9"/>
      <c r="F212" s="9"/>
      <c r="G212" s="9"/>
      <c r="H212" s="9"/>
      <c r="I212" s="9"/>
      <c r="J212" s="9"/>
      <c r="K212" s="9"/>
      <c r="L212" s="9"/>
      <c r="M212" s="9"/>
      <c r="N212" s="9"/>
      <c r="O212" s="9"/>
    </row>
    <row r="213" spans="1:15">
      <c r="A213" s="9"/>
      <c r="B213" s="9"/>
      <c r="C213" s="9"/>
      <c r="D213" s="9"/>
      <c r="E213" s="9"/>
      <c r="F213" s="9"/>
      <c r="G213" s="9"/>
      <c r="H213" s="9"/>
      <c r="I213" s="9"/>
      <c r="J213" s="9"/>
      <c r="K213" s="9"/>
      <c r="L213" s="9"/>
      <c r="M213" s="9"/>
      <c r="N213" s="9"/>
      <c r="O213" s="9"/>
    </row>
    <row r="214" spans="1:15">
      <c r="A214" s="9"/>
      <c r="B214" s="9"/>
      <c r="C214" s="9"/>
      <c r="D214" s="9"/>
      <c r="E214" s="9"/>
      <c r="F214" s="9"/>
      <c r="G214" s="9"/>
      <c r="H214" s="9"/>
      <c r="I214" s="9"/>
      <c r="J214" s="9"/>
      <c r="K214" s="9"/>
      <c r="L214" s="9"/>
      <c r="M214" s="9"/>
      <c r="N214" s="9"/>
      <c r="O214" s="9"/>
    </row>
    <row r="215" spans="1:15">
      <c r="A215" s="9"/>
      <c r="B215" s="9"/>
      <c r="C215" s="9"/>
      <c r="D215" s="9"/>
      <c r="E215" s="9"/>
      <c r="F215" s="9"/>
      <c r="G215" s="9"/>
      <c r="H215" s="9"/>
      <c r="I215" s="9"/>
      <c r="J215" s="9"/>
      <c r="K215" s="9"/>
      <c r="L215" s="9"/>
      <c r="M215" s="9"/>
      <c r="N215" s="9"/>
      <c r="O215" s="9"/>
    </row>
    <row r="216" spans="1:15">
      <c r="A216" s="9"/>
      <c r="B216" s="9"/>
      <c r="C216" s="9"/>
      <c r="D216" s="9"/>
      <c r="E216" s="9"/>
      <c r="F216" s="9"/>
      <c r="G216" s="9"/>
      <c r="H216" s="9"/>
      <c r="I216" s="9"/>
      <c r="J216" s="9"/>
      <c r="K216" s="9"/>
      <c r="L216" s="9"/>
      <c r="M216" s="9"/>
      <c r="N216" s="9"/>
      <c r="O216" s="9"/>
    </row>
    <row r="217" spans="1:15">
      <c r="A217" s="9"/>
      <c r="B217" s="9"/>
      <c r="C217" s="9"/>
      <c r="D217" s="9"/>
      <c r="E217" s="9"/>
      <c r="F217" s="9"/>
      <c r="G217" s="9"/>
      <c r="H217" s="9"/>
      <c r="I217" s="9"/>
      <c r="J217" s="9"/>
      <c r="K217" s="9"/>
      <c r="L217" s="9"/>
      <c r="M217" s="9"/>
      <c r="N217" s="9"/>
      <c r="O217" s="9"/>
    </row>
    <row r="218" spans="1:15">
      <c r="A218" s="9"/>
      <c r="B218" s="9"/>
      <c r="C218" s="9"/>
      <c r="D218" s="9"/>
      <c r="E218" s="9"/>
      <c r="F218" s="9"/>
      <c r="G218" s="9"/>
      <c r="H218" s="9"/>
      <c r="I218" s="9"/>
      <c r="J218" s="9"/>
      <c r="K218" s="9"/>
      <c r="L218" s="9"/>
      <c r="M218" s="9"/>
      <c r="N218" s="9"/>
      <c r="O218" s="9"/>
    </row>
    <row r="219" spans="1:15">
      <c r="A219" s="9"/>
      <c r="B219" s="9"/>
      <c r="C219" s="9"/>
      <c r="D219" s="9"/>
      <c r="E219" s="9"/>
      <c r="F219" s="9"/>
      <c r="G219" s="9"/>
      <c r="H219" s="9"/>
      <c r="I219" s="9"/>
      <c r="J219" s="9"/>
      <c r="K219" s="9"/>
      <c r="L219" s="9"/>
      <c r="M219" s="9"/>
      <c r="N219" s="9"/>
      <c r="O219" s="9"/>
    </row>
    <row r="220" spans="1:15">
      <c r="A220" s="9"/>
      <c r="B220" s="9"/>
      <c r="C220" s="9"/>
      <c r="D220" s="9"/>
      <c r="E220" s="9"/>
      <c r="F220" s="9"/>
      <c r="G220" s="9"/>
      <c r="H220" s="9"/>
      <c r="I220" s="9"/>
      <c r="J220" s="9"/>
      <c r="K220" s="9"/>
      <c r="L220" s="9"/>
      <c r="M220" s="9"/>
      <c r="N220" s="9"/>
      <c r="O220" s="9"/>
    </row>
    <row r="221" spans="1:15">
      <c r="A221" s="9"/>
      <c r="B221" s="9"/>
      <c r="C221" s="9"/>
      <c r="D221" s="9"/>
      <c r="E221" s="9"/>
      <c r="F221" s="9"/>
      <c r="G221" s="9"/>
      <c r="H221" s="9"/>
      <c r="I221" s="9"/>
      <c r="J221" s="9"/>
      <c r="K221" s="9"/>
      <c r="L221" s="9"/>
      <c r="M221" s="9"/>
      <c r="N221" s="9"/>
      <c r="O221" s="9"/>
    </row>
    <row r="222" spans="1:15">
      <c r="A222" s="9"/>
      <c r="B222" s="9"/>
      <c r="C222" s="9"/>
      <c r="D222" s="9"/>
      <c r="E222" s="9"/>
      <c r="F222" s="9"/>
      <c r="G222" s="9"/>
      <c r="H222" s="9"/>
      <c r="I222" s="9"/>
      <c r="J222" s="9"/>
      <c r="K222" s="9"/>
      <c r="L222" s="9"/>
      <c r="M222" s="9"/>
      <c r="N222" s="9"/>
      <c r="O222" s="9"/>
    </row>
    <row r="223" spans="1:15">
      <c r="A223" s="9"/>
      <c r="B223" s="9"/>
      <c r="C223" s="9"/>
      <c r="D223" s="9"/>
      <c r="E223" s="9"/>
      <c r="F223" s="9"/>
      <c r="G223" s="9"/>
      <c r="H223" s="9"/>
      <c r="I223" s="9"/>
      <c r="J223" s="9"/>
      <c r="K223" s="9"/>
      <c r="L223" s="9"/>
      <c r="M223" s="9"/>
      <c r="N223" s="9"/>
      <c r="O223" s="9"/>
    </row>
    <row r="224" spans="1:15">
      <c r="A224" s="9"/>
      <c r="B224" s="9"/>
      <c r="C224" s="9"/>
      <c r="D224" s="9"/>
      <c r="E224" s="9"/>
      <c r="F224" s="9"/>
      <c r="G224" s="9"/>
      <c r="H224" s="9"/>
      <c r="I224" s="9"/>
      <c r="J224" s="9"/>
      <c r="K224" s="9"/>
      <c r="L224" s="9"/>
      <c r="M224" s="9"/>
      <c r="N224" s="9"/>
      <c r="O224" s="9"/>
    </row>
    <row r="225" spans="1:15">
      <c r="A225" s="9"/>
      <c r="B225" s="9"/>
      <c r="C225" s="9"/>
      <c r="D225" s="9"/>
      <c r="E225" s="9"/>
      <c r="F225" s="9"/>
      <c r="G225" s="9"/>
      <c r="H225" s="9"/>
      <c r="I225" s="9"/>
      <c r="J225" s="9"/>
      <c r="K225" s="9"/>
      <c r="L225" s="9"/>
      <c r="M225" s="9"/>
      <c r="N225" s="9"/>
      <c r="O225" s="9"/>
    </row>
    <row r="226" spans="1:15">
      <c r="A226" s="9"/>
      <c r="B226" s="9"/>
      <c r="C226" s="9"/>
      <c r="D226" s="9"/>
      <c r="E226" s="9"/>
      <c r="F226" s="9"/>
      <c r="G226" s="9"/>
      <c r="H226" s="9"/>
      <c r="I226" s="9"/>
      <c r="J226" s="9"/>
      <c r="K226" s="9"/>
      <c r="L226" s="9"/>
      <c r="M226" s="9"/>
      <c r="N226" s="9"/>
      <c r="O226" s="9"/>
    </row>
    <row r="227" spans="1:15">
      <c r="A227" s="9"/>
      <c r="B227" s="9"/>
      <c r="C227" s="9"/>
      <c r="D227" s="9"/>
      <c r="E227" s="9"/>
      <c r="F227" s="9"/>
      <c r="G227" s="9"/>
      <c r="H227" s="9"/>
      <c r="I227" s="9"/>
      <c r="J227" s="9"/>
      <c r="K227" s="9"/>
      <c r="L227" s="9"/>
      <c r="M227" s="9"/>
      <c r="N227" s="9"/>
      <c r="O227" s="9"/>
    </row>
    <row r="228" spans="1:15">
      <c r="A228" s="9"/>
      <c r="B228" s="9"/>
      <c r="C228" s="9"/>
      <c r="D228" s="9"/>
      <c r="E228" s="9"/>
      <c r="F228" s="9"/>
      <c r="G228" s="9"/>
      <c r="H228" s="9"/>
      <c r="I228" s="9"/>
      <c r="J228" s="9"/>
      <c r="K228" s="9"/>
      <c r="L228" s="9"/>
      <c r="M228" s="9"/>
      <c r="N228" s="9"/>
      <c r="O228" s="9"/>
    </row>
    <row r="229" spans="1:15">
      <c r="A229" s="9"/>
      <c r="B229" s="9"/>
      <c r="C229" s="9"/>
      <c r="D229" s="9"/>
      <c r="E229" s="9"/>
      <c r="F229" s="9"/>
      <c r="G229" s="9"/>
      <c r="H229" s="9"/>
      <c r="I229" s="9"/>
      <c r="J229" s="9"/>
      <c r="K229" s="9"/>
      <c r="L229" s="9"/>
      <c r="M229" s="9"/>
      <c r="N229" s="9"/>
      <c r="O229" s="9"/>
    </row>
    <row r="230" spans="1:15">
      <c r="A230" s="9"/>
      <c r="B230" s="9"/>
      <c r="C230" s="9"/>
      <c r="D230" s="9"/>
      <c r="E230" s="9"/>
      <c r="F230" s="9"/>
      <c r="G230" s="9"/>
      <c r="H230" s="9"/>
      <c r="I230" s="9"/>
      <c r="J230" s="9"/>
      <c r="K230" s="9"/>
      <c r="L230" s="9"/>
      <c r="M230" s="9"/>
      <c r="N230" s="9"/>
      <c r="O230" s="9"/>
    </row>
    <row r="231" spans="1:15">
      <c r="A231" s="9"/>
      <c r="B231" s="9"/>
      <c r="C231" s="9"/>
      <c r="D231" s="9"/>
      <c r="E231" s="9"/>
      <c r="F231" s="9"/>
      <c r="G231" s="9"/>
      <c r="H231" s="9"/>
      <c r="I231" s="9"/>
      <c r="J231" s="9"/>
      <c r="K231" s="9"/>
      <c r="L231" s="9"/>
      <c r="M231" s="9"/>
      <c r="N231" s="9"/>
      <c r="O231" s="9"/>
    </row>
    <row r="232" spans="1:15">
      <c r="A232" s="9"/>
      <c r="B232" s="9"/>
      <c r="C232" s="9"/>
      <c r="D232" s="9"/>
      <c r="E232" s="9"/>
      <c r="F232" s="9"/>
      <c r="G232" s="9"/>
      <c r="H232" s="9"/>
      <c r="I232" s="9"/>
      <c r="J232" s="9"/>
      <c r="K232" s="9"/>
      <c r="L232" s="9"/>
      <c r="M232" s="9"/>
      <c r="N232" s="9"/>
      <c r="O232" s="9"/>
    </row>
    <row r="233" spans="1:15">
      <c r="A233" s="9"/>
      <c r="B233" s="9"/>
      <c r="C233" s="9"/>
      <c r="D233" s="9"/>
      <c r="E233" s="9"/>
      <c r="F233" s="9"/>
      <c r="G233" s="9"/>
      <c r="H233" s="9"/>
      <c r="I233" s="9"/>
      <c r="J233" s="9"/>
      <c r="K233" s="9"/>
      <c r="L233" s="9"/>
      <c r="M233" s="9"/>
      <c r="N233" s="9"/>
      <c r="O233" s="9"/>
    </row>
    <row r="234" spans="1:15">
      <c r="A234" s="9"/>
      <c r="B234" s="9"/>
      <c r="C234" s="9"/>
      <c r="D234" s="9"/>
      <c r="E234" s="9"/>
      <c r="F234" s="9"/>
      <c r="G234" s="9"/>
      <c r="H234" s="9"/>
      <c r="I234" s="9"/>
      <c r="J234" s="9"/>
      <c r="K234" s="9"/>
      <c r="L234" s="9"/>
      <c r="M234" s="9"/>
      <c r="N234" s="9"/>
      <c r="O234" s="9"/>
    </row>
    <row r="235" spans="1:15">
      <c r="A235" s="9"/>
      <c r="B235" s="9"/>
      <c r="C235" s="9"/>
      <c r="D235" s="9"/>
      <c r="E235" s="9"/>
      <c r="F235" s="9"/>
      <c r="G235" s="9"/>
      <c r="H235" s="9"/>
      <c r="I235" s="9"/>
      <c r="J235" s="9"/>
      <c r="K235" s="9"/>
      <c r="L235" s="9"/>
      <c r="M235" s="9"/>
      <c r="N235" s="9"/>
      <c r="O235" s="9"/>
    </row>
    <row r="236" spans="1:15">
      <c r="A236" s="9"/>
      <c r="B236" s="9"/>
      <c r="C236" s="9"/>
      <c r="D236" s="9"/>
      <c r="E236" s="9"/>
      <c r="F236" s="9"/>
      <c r="G236" s="9"/>
      <c r="H236" s="9"/>
      <c r="I236" s="9"/>
      <c r="J236" s="9"/>
      <c r="K236" s="9"/>
      <c r="L236" s="9"/>
      <c r="M236" s="9"/>
      <c r="N236" s="9"/>
      <c r="O236" s="9"/>
    </row>
    <row r="237" spans="1:15">
      <c r="A237" s="9"/>
      <c r="B237" s="9"/>
      <c r="C237" s="9"/>
      <c r="D237" s="9"/>
      <c r="E237" s="9"/>
      <c r="F237" s="9"/>
      <c r="G237" s="9"/>
      <c r="H237" s="9"/>
      <c r="I237" s="9"/>
      <c r="J237" s="9"/>
      <c r="K237" s="9"/>
      <c r="L237" s="9"/>
      <c r="M237" s="9"/>
      <c r="N237" s="9"/>
      <c r="O237" s="9"/>
    </row>
    <row r="238" spans="1:15">
      <c r="A238" s="9"/>
      <c r="B238" s="9"/>
      <c r="C238" s="9"/>
      <c r="D238" s="9"/>
      <c r="E238" s="9"/>
      <c r="F238" s="9"/>
      <c r="G238" s="9"/>
      <c r="H238" s="9"/>
      <c r="I238" s="9"/>
      <c r="J238" s="9"/>
      <c r="K238" s="9"/>
      <c r="L238" s="9"/>
      <c r="M238" s="9"/>
      <c r="N238" s="9"/>
      <c r="O238" s="9"/>
    </row>
    <row r="239" spans="1:15">
      <c r="A239" s="9"/>
      <c r="B239" s="9"/>
      <c r="C239" s="9"/>
      <c r="D239" s="9"/>
      <c r="E239" s="9"/>
      <c r="F239" s="9"/>
      <c r="G239" s="9"/>
      <c r="H239" s="9"/>
      <c r="I239" s="9"/>
      <c r="J239" s="9"/>
      <c r="K239" s="9"/>
      <c r="L239" s="9"/>
      <c r="M239" s="9"/>
      <c r="N239" s="9"/>
      <c r="O239" s="9"/>
    </row>
    <row r="240" spans="1:15">
      <c r="A240" s="9"/>
      <c r="B240" s="9"/>
      <c r="C240" s="9"/>
      <c r="D240" s="9"/>
      <c r="E240" s="9"/>
      <c r="F240" s="9"/>
      <c r="G240" s="9"/>
      <c r="H240" s="9"/>
      <c r="I240" s="9"/>
      <c r="J240" s="9"/>
      <c r="K240" s="9"/>
      <c r="L240" s="9"/>
      <c r="M240" s="9"/>
      <c r="N240" s="9"/>
      <c r="O240" s="9"/>
    </row>
    <row r="241" spans="1:15">
      <c r="A241" s="9"/>
      <c r="B241" s="9"/>
      <c r="C241" s="9"/>
      <c r="D241" s="9"/>
      <c r="E241" s="9"/>
      <c r="F241" s="9"/>
      <c r="G241" s="9"/>
      <c r="H241" s="9"/>
      <c r="I241" s="9"/>
      <c r="J241" s="9"/>
      <c r="K241" s="9"/>
      <c r="L241" s="9"/>
      <c r="M241" s="9"/>
      <c r="N241" s="9"/>
      <c r="O241" s="9"/>
    </row>
    <row r="242" spans="1:15">
      <c r="A242" s="9"/>
      <c r="B242" s="9"/>
      <c r="C242" s="9"/>
      <c r="D242" s="9"/>
      <c r="E242" s="9"/>
      <c r="F242" s="9"/>
      <c r="G242" s="9"/>
      <c r="H242" s="9"/>
      <c r="I242" s="9"/>
      <c r="J242" s="9"/>
      <c r="K242" s="9"/>
      <c r="L242" s="9"/>
      <c r="M242" s="9"/>
      <c r="N242" s="9"/>
      <c r="O242" s="9"/>
    </row>
    <row r="243" spans="1:15">
      <c r="A243" s="9"/>
      <c r="B243" s="9"/>
      <c r="C243" s="9"/>
      <c r="D243" s="9"/>
      <c r="E243" s="9"/>
      <c r="F243" s="9"/>
      <c r="G243" s="9"/>
      <c r="H243" s="9"/>
      <c r="I243" s="9"/>
      <c r="J243" s="9"/>
      <c r="K243" s="9"/>
      <c r="L243" s="9"/>
      <c r="M243" s="9"/>
      <c r="N243" s="9"/>
      <c r="O243" s="9"/>
    </row>
    <row r="244" spans="1:15">
      <c r="A244" s="9"/>
      <c r="B244" s="9"/>
      <c r="C244" s="9"/>
      <c r="D244" s="9"/>
      <c r="E244" s="9"/>
      <c r="F244" s="9"/>
      <c r="G244" s="9"/>
      <c r="H244" s="9"/>
      <c r="I244" s="9"/>
      <c r="J244" s="9"/>
      <c r="K244" s="9"/>
      <c r="L244" s="9"/>
      <c r="M244" s="9"/>
      <c r="N244" s="9"/>
      <c r="O244" s="9"/>
    </row>
    <row r="245" spans="1:15">
      <c r="A245" s="9"/>
      <c r="B245" s="9"/>
      <c r="C245" s="9"/>
      <c r="D245" s="9"/>
      <c r="E245" s="9"/>
      <c r="F245" s="9"/>
      <c r="G245" s="9"/>
      <c r="H245" s="9"/>
      <c r="I245" s="9"/>
      <c r="J245" s="9"/>
      <c r="K245" s="9"/>
      <c r="L245" s="9"/>
      <c r="M245" s="9"/>
      <c r="N245" s="9"/>
      <c r="O245" s="9"/>
    </row>
  </sheetData>
  <mergeCells count="11">
    <mergeCell ref="I41:L41"/>
    <mergeCell ref="A1:A32"/>
    <mergeCell ref="C2:H2"/>
    <mergeCell ref="D3:G3"/>
    <mergeCell ref="C5:H5"/>
    <mergeCell ref="E13:G13"/>
    <mergeCell ref="E18:G18"/>
    <mergeCell ref="C23:H23"/>
    <mergeCell ref="C24:I24"/>
    <mergeCell ref="C25:D25"/>
    <mergeCell ref="B27:H44"/>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2" right="0.2" top="0.25" bottom="0.2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553" customWidth="1"/>
    <col min="2" max="2" width="26.109375" style="553" bestFit="1" customWidth="1"/>
    <col min="3" max="14" width="12.5546875" style="850" bestFit="1" customWidth="1"/>
    <col min="15" max="15" width="15.5546875" style="553" bestFit="1" customWidth="1"/>
    <col min="16" max="16384" width="9.109375" style="553"/>
  </cols>
  <sheetData>
    <row r="1" spans="1:15" ht="21" customHeight="1" thickBot="1">
      <c r="A1" s="1092" t="s">
        <v>97</v>
      </c>
      <c r="B1" s="1093"/>
      <c r="C1" s="1093"/>
      <c r="D1" s="1093"/>
      <c r="E1" s="1093"/>
      <c r="F1" s="1093"/>
      <c r="G1" s="1093"/>
      <c r="H1" s="1093"/>
      <c r="I1" s="1093"/>
      <c r="J1" s="1093"/>
      <c r="K1" s="1093"/>
      <c r="L1" s="1093"/>
      <c r="M1" s="1093"/>
      <c r="N1" s="1093"/>
      <c r="O1" s="1094"/>
    </row>
    <row r="2" spans="1:15" s="840" customFormat="1" ht="27" customHeight="1" thickBot="1">
      <c r="A2" s="836" t="s">
        <v>93</v>
      </c>
      <c r="B2" s="837" t="s">
        <v>98</v>
      </c>
      <c r="C2" s="838" t="s">
        <v>99</v>
      </c>
      <c r="D2" s="838" t="s">
        <v>100</v>
      </c>
      <c r="E2" s="838" t="s">
        <v>101</v>
      </c>
      <c r="F2" s="838" t="s">
        <v>102</v>
      </c>
      <c r="G2" s="838" t="s">
        <v>103</v>
      </c>
      <c r="H2" s="838" t="s">
        <v>104</v>
      </c>
      <c r="I2" s="838" t="s">
        <v>105</v>
      </c>
      <c r="J2" s="838" t="s">
        <v>106</v>
      </c>
      <c r="K2" s="838" t="s">
        <v>107</v>
      </c>
      <c r="L2" s="838" t="s">
        <v>108</v>
      </c>
      <c r="M2" s="838" t="s">
        <v>109</v>
      </c>
      <c r="N2" s="838" t="s">
        <v>110</v>
      </c>
      <c r="O2" s="839" t="s">
        <v>30</v>
      </c>
    </row>
    <row r="3" spans="1:15" ht="15" customHeight="1" thickBot="1">
      <c r="A3" s="1095" t="s">
        <v>94</v>
      </c>
      <c r="B3" s="841" t="s">
        <v>65</v>
      </c>
      <c r="C3" s="842">
        <v>103.82999999999998</v>
      </c>
      <c r="D3" s="842">
        <v>95.407368421052638</v>
      </c>
      <c r="E3" s="842">
        <v>99.245789473684198</v>
      </c>
      <c r="F3" s="842">
        <v>101.33736842105263</v>
      </c>
      <c r="G3" s="842">
        <v>110.11105263157893</v>
      </c>
      <c r="H3" s="842">
        <v>123.6457894736842</v>
      </c>
      <c r="I3" s="842">
        <v>142.22315789473686</v>
      </c>
      <c r="J3" s="842">
        <v>138.29105263157899</v>
      </c>
      <c r="K3" s="842">
        <v>132.45999999999998</v>
      </c>
      <c r="L3" s="842"/>
      <c r="M3" s="842"/>
      <c r="N3" s="842"/>
      <c r="O3" s="843">
        <v>114.76</v>
      </c>
    </row>
    <row r="4" spans="1:15" ht="15" customHeight="1" thickBot="1">
      <c r="A4" s="1095"/>
      <c r="B4" s="844" t="s">
        <v>66</v>
      </c>
      <c r="C4" s="842">
        <v>113.97500000000002</v>
      </c>
      <c r="D4" s="842">
        <v>116.08333333333333</v>
      </c>
      <c r="E4" s="842">
        <v>112.18999999999998</v>
      </c>
      <c r="F4" s="842">
        <v>113.43166666666667</v>
      </c>
      <c r="G4" s="842">
        <v>118.63333333333333</v>
      </c>
      <c r="H4" s="842">
        <v>135.23714285714286</v>
      </c>
      <c r="I4" s="842">
        <v>148.26000000000002</v>
      </c>
      <c r="J4" s="842">
        <v>150.7525</v>
      </c>
      <c r="K4" s="842">
        <v>151.06625</v>
      </c>
      <c r="L4" s="842"/>
      <c r="M4" s="842"/>
      <c r="N4" s="842"/>
      <c r="O4" s="843">
        <v>133.30000000000001</v>
      </c>
    </row>
    <row r="5" spans="1:15" ht="15" customHeight="1" thickBot="1">
      <c r="A5" s="1095"/>
      <c r="B5" s="844" t="s">
        <v>67</v>
      </c>
      <c r="C5" s="842">
        <v>160.82133333333334</v>
      </c>
      <c r="D5" s="842">
        <v>157.74533333333332</v>
      </c>
      <c r="E5" s="842">
        <v>149.196</v>
      </c>
      <c r="F5" s="842">
        <v>155.42933333333332</v>
      </c>
      <c r="G5" s="842">
        <v>168.72466666666668</v>
      </c>
      <c r="H5" s="842">
        <v>218.28933333333336</v>
      </c>
      <c r="I5" s="842">
        <v>224.87266666666667</v>
      </c>
      <c r="J5" s="842">
        <v>240.51400000000001</v>
      </c>
      <c r="K5" s="842">
        <v>230.84199999999998</v>
      </c>
      <c r="L5" s="842"/>
      <c r="M5" s="842"/>
      <c r="N5" s="842"/>
      <c r="O5" s="843">
        <v>189.6</v>
      </c>
    </row>
    <row r="6" spans="1:15" ht="15" customHeight="1" thickBot="1">
      <c r="A6" s="1096"/>
      <c r="B6" s="845" t="s">
        <v>68</v>
      </c>
      <c r="C6" s="846">
        <v>127.31051282051277</v>
      </c>
      <c r="D6" s="846">
        <v>121.88549999999998</v>
      </c>
      <c r="E6" s="846">
        <v>119.91875000000002</v>
      </c>
      <c r="F6" s="846">
        <v>123.43599999999999</v>
      </c>
      <c r="G6" s="846">
        <v>133.36949999999999</v>
      </c>
      <c r="H6" s="846">
        <v>160.25048780487805</v>
      </c>
      <c r="I6" s="846">
        <v>173.49146341463413</v>
      </c>
      <c r="J6" s="846">
        <v>177.17285714285714</v>
      </c>
      <c r="K6" s="846">
        <v>170.24093023255816</v>
      </c>
      <c r="L6" s="846"/>
      <c r="M6" s="846"/>
      <c r="N6" s="846"/>
      <c r="O6" s="847">
        <v>144.32</v>
      </c>
    </row>
    <row r="7" spans="1:15" ht="15" customHeight="1" thickBot="1">
      <c r="A7" s="1097" t="s">
        <v>95</v>
      </c>
      <c r="B7" s="844" t="s">
        <v>65</v>
      </c>
      <c r="C7" s="842">
        <v>108.18249999999998</v>
      </c>
      <c r="D7" s="842">
        <v>100.46386363636366</v>
      </c>
      <c r="E7" s="842">
        <v>97.715227272727276</v>
      </c>
      <c r="F7" s="842">
        <v>96.411395348837203</v>
      </c>
      <c r="G7" s="842">
        <v>104.2358139534884</v>
      </c>
      <c r="H7" s="842">
        <v>116.2532558139535</v>
      </c>
      <c r="I7" s="842">
        <v>108.7002272727273</v>
      </c>
      <c r="J7" s="842">
        <v>113.3059090909091</v>
      </c>
      <c r="K7" s="842">
        <v>124.61955555555556</v>
      </c>
      <c r="L7" s="842"/>
      <c r="M7" s="842"/>
      <c r="N7" s="842"/>
      <c r="O7" s="843">
        <v>118.56</v>
      </c>
    </row>
    <row r="8" spans="1:15" ht="15" customHeight="1" thickBot="1">
      <c r="A8" s="1095"/>
      <c r="B8" s="844" t="s">
        <v>66</v>
      </c>
      <c r="C8" s="842">
        <v>165.74937499999999</v>
      </c>
      <c r="D8" s="842">
        <v>149.99687500000002</v>
      </c>
      <c r="E8" s="842">
        <v>150.01624999999999</v>
      </c>
      <c r="F8" s="842">
        <v>180.16764705882349</v>
      </c>
      <c r="G8" s="842">
        <v>202.78823529411764</v>
      </c>
      <c r="H8" s="842">
        <v>341.55058823529407</v>
      </c>
      <c r="I8" s="842">
        <v>294.72000000000003</v>
      </c>
      <c r="J8" s="842">
        <v>299.41176470588232</v>
      </c>
      <c r="K8" s="842">
        <v>319.39999999999998</v>
      </c>
      <c r="L8" s="842"/>
      <c r="M8" s="842"/>
      <c r="N8" s="842"/>
      <c r="O8" s="843">
        <v>265.06</v>
      </c>
    </row>
    <row r="9" spans="1:15" ht="15" customHeight="1" thickBot="1">
      <c r="A9" s="1095"/>
      <c r="B9" s="844" t="s">
        <v>67</v>
      </c>
      <c r="C9" s="842">
        <v>156.43</v>
      </c>
      <c r="D9" s="842">
        <v>157.5675</v>
      </c>
      <c r="E9" s="842">
        <v>153.68</v>
      </c>
      <c r="F9" s="842">
        <v>148.6275</v>
      </c>
      <c r="G9" s="842">
        <v>161.29000000000002</v>
      </c>
      <c r="H9" s="842">
        <v>222.185</v>
      </c>
      <c r="I9" s="842">
        <v>201.44</v>
      </c>
      <c r="J9" s="842">
        <v>214.3075</v>
      </c>
      <c r="K9" s="842">
        <v>214.61</v>
      </c>
      <c r="L9" s="842"/>
      <c r="M9" s="842"/>
      <c r="N9" s="842"/>
      <c r="O9" s="843">
        <v>181.13</v>
      </c>
    </row>
    <row r="10" spans="1:15" ht="15" customHeight="1" thickBot="1">
      <c r="A10" s="1096"/>
      <c r="B10" s="845" t="s">
        <v>68</v>
      </c>
      <c r="C10" s="846">
        <v>125.5896875</v>
      </c>
      <c r="D10" s="846">
        <v>116.41609374999997</v>
      </c>
      <c r="E10" s="846">
        <v>114.28828125</v>
      </c>
      <c r="F10" s="846">
        <v>121.92265625</v>
      </c>
      <c r="G10" s="846">
        <v>133.97968749999998</v>
      </c>
      <c r="H10" s="846">
        <v>182.71859375000005</v>
      </c>
      <c r="I10" s="846">
        <v>163.06</v>
      </c>
      <c r="J10" s="846">
        <v>168.19523076923068</v>
      </c>
      <c r="K10" s="846">
        <v>180.24424242424237</v>
      </c>
      <c r="L10" s="846"/>
      <c r="M10" s="846"/>
      <c r="N10" s="846"/>
      <c r="O10" s="847">
        <v>158.86000000000001</v>
      </c>
    </row>
    <row r="11" spans="1:15" ht="15" customHeight="1" thickBot="1">
      <c r="A11" s="1082" t="s">
        <v>91</v>
      </c>
      <c r="B11" s="1083"/>
      <c r="C11" s="848">
        <v>126.24126213592233</v>
      </c>
      <c r="D11" s="848">
        <v>118.51971153846156</v>
      </c>
      <c r="E11" s="848">
        <v>116.45384615384611</v>
      </c>
      <c r="F11" s="848">
        <v>122.50471153846155</v>
      </c>
      <c r="G11" s="848">
        <v>133.74499999999998</v>
      </c>
      <c r="H11" s="848">
        <v>173.94533333333339</v>
      </c>
      <c r="I11" s="848">
        <v>167.09</v>
      </c>
      <c r="J11" s="848">
        <v>171.7191588785046</v>
      </c>
      <c r="K11" s="848">
        <v>176.29798165137618</v>
      </c>
      <c r="L11" s="848"/>
      <c r="M11" s="848"/>
      <c r="N11" s="848"/>
      <c r="O11" s="849">
        <v>153.22999999999999</v>
      </c>
    </row>
    <row r="12" spans="1:15" ht="15" customHeight="1" thickBot="1">
      <c r="O12" s="706"/>
    </row>
    <row r="13" spans="1:15" ht="15" customHeight="1" thickBot="1">
      <c r="A13" s="851" t="s">
        <v>75</v>
      </c>
      <c r="B13" s="813" t="s">
        <v>68</v>
      </c>
      <c r="C13" s="814">
        <v>98.822941176470607</v>
      </c>
      <c r="D13" s="814">
        <v>85.0535294117647</v>
      </c>
      <c r="E13" s="814">
        <v>85.41</v>
      </c>
      <c r="F13" s="814">
        <v>79.459999999999994</v>
      </c>
      <c r="G13" s="814">
        <v>82.09</v>
      </c>
      <c r="H13" s="814">
        <v>86.26</v>
      </c>
      <c r="I13" s="814">
        <v>87.55</v>
      </c>
      <c r="J13" s="814">
        <v>88.06</v>
      </c>
      <c r="K13" s="814">
        <v>89.464705882352945</v>
      </c>
      <c r="L13" s="814"/>
      <c r="M13" s="814"/>
      <c r="N13" s="814"/>
      <c r="O13" s="852">
        <v>87.07</v>
      </c>
    </row>
    <row r="14" spans="1:15" ht="22.5" customHeight="1">
      <c r="O14" s="706"/>
    </row>
    <row r="15" spans="1:15" ht="20.399999999999999" thickBot="1">
      <c r="A15" s="1098" t="s">
        <v>112</v>
      </c>
      <c r="B15" s="1098"/>
      <c r="C15" s="1098"/>
      <c r="D15" s="1098"/>
      <c r="E15" s="1098"/>
      <c r="F15" s="1098"/>
      <c r="G15" s="1098"/>
      <c r="H15" s="1098"/>
      <c r="I15" s="1098"/>
      <c r="J15" s="1098"/>
      <c r="K15" s="1098"/>
      <c r="L15" s="1098"/>
      <c r="M15" s="1098"/>
      <c r="N15" s="1098"/>
      <c r="O15" s="1098"/>
    </row>
    <row r="16" spans="1:15" ht="27" customHeight="1" thickBot="1">
      <c r="A16" s="853" t="s">
        <v>93</v>
      </c>
      <c r="B16" s="854" t="s">
        <v>98</v>
      </c>
      <c r="C16" s="855" t="s">
        <v>113</v>
      </c>
      <c r="D16" s="855" t="s">
        <v>114</v>
      </c>
      <c r="E16" s="855" t="s">
        <v>115</v>
      </c>
      <c r="F16" s="855" t="s">
        <v>116</v>
      </c>
      <c r="G16" s="855" t="s">
        <v>117</v>
      </c>
      <c r="H16" s="855" t="s">
        <v>118</v>
      </c>
      <c r="I16" s="855" t="s">
        <v>119</v>
      </c>
      <c r="J16" s="855" t="s">
        <v>120</v>
      </c>
      <c r="K16" s="855" t="s">
        <v>121</v>
      </c>
      <c r="L16" s="855" t="s">
        <v>122</v>
      </c>
      <c r="M16" s="855" t="s">
        <v>123</v>
      </c>
      <c r="N16" s="856" t="s">
        <v>124</v>
      </c>
      <c r="O16" s="857" t="s">
        <v>30</v>
      </c>
    </row>
    <row r="17" spans="1:15" ht="15" customHeight="1" thickBot="1">
      <c r="A17" s="1095" t="s">
        <v>94</v>
      </c>
      <c r="B17" s="841" t="s">
        <v>65</v>
      </c>
      <c r="C17" s="842">
        <v>100.05749999999999</v>
      </c>
      <c r="D17" s="842">
        <v>100.28764705882354</v>
      </c>
      <c r="E17" s="842">
        <v>98.481764705882355</v>
      </c>
      <c r="F17" s="842">
        <v>100.32823529411765</v>
      </c>
      <c r="G17" s="842">
        <v>104.6670588235294</v>
      </c>
      <c r="H17" s="842">
        <v>132.27611111111111</v>
      </c>
      <c r="I17" s="842">
        <v>140.91333333333333</v>
      </c>
      <c r="J17" s="842">
        <v>137.23000000000002</v>
      </c>
      <c r="K17" s="842">
        <v>138.84</v>
      </c>
      <c r="L17" s="842"/>
      <c r="M17" s="842"/>
      <c r="N17" s="858"/>
      <c r="O17" s="843">
        <v>122.39</v>
      </c>
    </row>
    <row r="18" spans="1:15" ht="15" customHeight="1" thickBot="1">
      <c r="A18" s="1095"/>
      <c r="B18" s="844" t="s">
        <v>66</v>
      </c>
      <c r="C18" s="842">
        <v>121.015</v>
      </c>
      <c r="D18" s="842">
        <v>117.705</v>
      </c>
      <c r="E18" s="842">
        <v>113.99333333333334</v>
      </c>
      <c r="F18" s="842">
        <v>114.38166666666667</v>
      </c>
      <c r="G18" s="842">
        <v>116.84833333333334</v>
      </c>
      <c r="H18" s="842">
        <v>128.04</v>
      </c>
      <c r="I18" s="842">
        <v>142.73999999999998</v>
      </c>
      <c r="J18" s="842">
        <v>142.32666666666665</v>
      </c>
      <c r="K18" s="842">
        <v>140.87833333333333</v>
      </c>
      <c r="L18" s="842"/>
      <c r="M18" s="842"/>
      <c r="N18" s="858"/>
      <c r="O18" s="843">
        <v>126.44</v>
      </c>
    </row>
    <row r="19" spans="1:15" ht="15" customHeight="1" thickBot="1">
      <c r="A19" s="1095"/>
      <c r="B19" s="844" t="s">
        <v>67</v>
      </c>
      <c r="C19" s="842">
        <v>158.44933333333333</v>
      </c>
      <c r="D19" s="842">
        <v>152.55799999999999</v>
      </c>
      <c r="E19" s="842">
        <v>147.5213333333333</v>
      </c>
      <c r="F19" s="842">
        <v>157.92933333333337</v>
      </c>
      <c r="G19" s="842">
        <v>168.05266666666668</v>
      </c>
      <c r="H19" s="842">
        <v>209.4026666666667</v>
      </c>
      <c r="I19" s="842">
        <v>224.52866666666665</v>
      </c>
      <c r="J19" s="842">
        <v>228.59866666666665</v>
      </c>
      <c r="K19" s="842">
        <v>224.49800000000002</v>
      </c>
      <c r="L19" s="842"/>
      <c r="M19" s="842"/>
      <c r="N19" s="858"/>
      <c r="O19" s="843">
        <v>185.73</v>
      </c>
    </row>
    <row r="20" spans="1:15" ht="15" customHeight="1" thickBot="1">
      <c r="A20" s="1096"/>
      <c r="B20" s="845" t="s">
        <v>68</v>
      </c>
      <c r="C20" s="846">
        <v>127.12837837837837</v>
      </c>
      <c r="D20" s="846">
        <v>123.67078947368421</v>
      </c>
      <c r="E20" s="846">
        <v>120.28868421052633</v>
      </c>
      <c r="F20" s="846">
        <v>125.28447368421057</v>
      </c>
      <c r="G20" s="846">
        <v>131.61105263157893</v>
      </c>
      <c r="H20" s="846">
        <v>161.28846153846155</v>
      </c>
      <c r="I20" s="846">
        <v>173.35410256410256</v>
      </c>
      <c r="J20" s="846">
        <v>173.1558974358974</v>
      </c>
      <c r="K20" s="846">
        <v>172.09897435897432</v>
      </c>
      <c r="L20" s="846"/>
      <c r="M20" s="846"/>
      <c r="N20" s="859"/>
      <c r="O20" s="847">
        <v>147.37</v>
      </c>
    </row>
    <row r="21" spans="1:15" ht="15" customHeight="1" thickBot="1">
      <c r="A21" s="1097" t="s">
        <v>95</v>
      </c>
      <c r="B21" s="844" t="s">
        <v>65</v>
      </c>
      <c r="C21" s="842">
        <v>104.77717391304351</v>
      </c>
      <c r="D21" s="842">
        <v>91.720869565217413</v>
      </c>
      <c r="E21" s="842">
        <v>96.347872340425539</v>
      </c>
      <c r="F21" s="842">
        <v>94.087777777777788</v>
      </c>
      <c r="G21" s="842">
        <v>97.195652173913061</v>
      </c>
      <c r="H21" s="842">
        <v>111.96326086956523</v>
      </c>
      <c r="I21" s="842">
        <v>112.05043478260868</v>
      </c>
      <c r="J21" s="842">
        <v>110.375</v>
      </c>
      <c r="K21" s="842">
        <v>111.67195652173913</v>
      </c>
      <c r="L21" s="842"/>
      <c r="M21" s="842"/>
      <c r="N21" s="858"/>
      <c r="O21" s="843">
        <v>105.51</v>
      </c>
    </row>
    <row r="22" spans="1:15" ht="15" customHeight="1" thickBot="1">
      <c r="A22" s="1095"/>
      <c r="B22" s="844" t="s">
        <v>66</v>
      </c>
      <c r="C22" s="842">
        <v>159.03066666666666</v>
      </c>
      <c r="D22" s="842">
        <v>145.03812500000004</v>
      </c>
      <c r="E22" s="842">
        <v>143.90937500000001</v>
      </c>
      <c r="F22" s="842">
        <v>143.676875</v>
      </c>
      <c r="G22" s="842">
        <v>149.33874999999998</v>
      </c>
      <c r="H22" s="842">
        <v>204.81312499999999</v>
      </c>
      <c r="I22" s="842">
        <v>179.58562499999999</v>
      </c>
      <c r="J22" s="842">
        <v>185.044375</v>
      </c>
      <c r="K22" s="842">
        <v>191.639375</v>
      </c>
      <c r="L22" s="842"/>
      <c r="M22" s="842"/>
      <c r="N22" s="858"/>
      <c r="O22" s="843">
        <v>166.65</v>
      </c>
    </row>
    <row r="23" spans="1:15" ht="15" customHeight="1" thickBot="1">
      <c r="A23" s="1095"/>
      <c r="B23" s="844" t="s">
        <v>67</v>
      </c>
      <c r="C23" s="842">
        <v>156.69</v>
      </c>
      <c r="D23" s="842">
        <v>146.58499999999998</v>
      </c>
      <c r="E23" s="842">
        <v>141.20250000000001</v>
      </c>
      <c r="F23" s="842">
        <v>149.245</v>
      </c>
      <c r="G23" s="842">
        <v>144.3175</v>
      </c>
      <c r="H23" s="842">
        <v>202.45999999999998</v>
      </c>
      <c r="I23" s="842">
        <v>199.39750000000001</v>
      </c>
      <c r="J23" s="842">
        <v>208.41250000000002</v>
      </c>
      <c r="K23" s="842">
        <v>212.05</v>
      </c>
      <c r="L23" s="842"/>
      <c r="M23" s="842"/>
      <c r="N23" s="858"/>
      <c r="O23" s="843">
        <v>173.37</v>
      </c>
    </row>
    <row r="24" spans="1:15" ht="15" customHeight="1" thickBot="1">
      <c r="A24" s="1096"/>
      <c r="B24" s="845" t="s">
        <v>68</v>
      </c>
      <c r="C24" s="846">
        <v>120.49184615384618</v>
      </c>
      <c r="D24" s="846">
        <v>107.97136363636366</v>
      </c>
      <c r="E24" s="846">
        <v>110.3837313432836</v>
      </c>
      <c r="F24" s="846">
        <v>109.68861538461542</v>
      </c>
      <c r="G24" s="846">
        <v>112.69227272727271</v>
      </c>
      <c r="H24" s="846">
        <v>139.95696969696968</v>
      </c>
      <c r="I24" s="846">
        <v>133.71636363636358</v>
      </c>
      <c r="J24" s="846">
        <v>134.41833333333338</v>
      </c>
      <c r="K24" s="846">
        <v>137.14151515151516</v>
      </c>
      <c r="L24" s="846"/>
      <c r="M24" s="846"/>
      <c r="N24" s="859"/>
      <c r="O24" s="847">
        <v>123.49</v>
      </c>
    </row>
    <row r="25" spans="1:15" ht="15" customHeight="1" thickBot="1">
      <c r="A25" s="1082" t="s">
        <v>91</v>
      </c>
      <c r="B25" s="1083"/>
      <c r="C25" s="848">
        <v>122.8992156862745</v>
      </c>
      <c r="D25" s="848">
        <v>113.70769230769231</v>
      </c>
      <c r="E25" s="848">
        <v>113.9683809523809</v>
      </c>
      <c r="F25" s="848">
        <v>115.44242718446601</v>
      </c>
      <c r="G25" s="848">
        <v>119.6049038461538</v>
      </c>
      <c r="H25" s="848">
        <v>147.88009523809518</v>
      </c>
      <c r="I25" s="848">
        <v>148.43895238095243</v>
      </c>
      <c r="J25" s="848">
        <v>148.8065714285714</v>
      </c>
      <c r="K25" s="848">
        <v>150.12571428571425</v>
      </c>
      <c r="L25" s="848"/>
      <c r="M25" s="848"/>
      <c r="N25" s="860"/>
      <c r="O25" s="849">
        <v>132.28</v>
      </c>
    </row>
    <row r="26" spans="1:15" ht="15" customHeight="1" thickBot="1">
      <c r="O26" s="706"/>
    </row>
    <row r="27" spans="1:15" ht="15" customHeight="1" thickBot="1">
      <c r="A27" s="851" t="s">
        <v>75</v>
      </c>
      <c r="B27" s="813" t="s">
        <v>68</v>
      </c>
      <c r="C27" s="814">
        <v>98.246111111111119</v>
      </c>
      <c r="D27" s="814">
        <v>84.826666666666654</v>
      </c>
      <c r="E27" s="814">
        <v>82.96</v>
      </c>
      <c r="F27" s="814">
        <v>84.06</v>
      </c>
      <c r="G27" s="814">
        <v>77.790000000000006</v>
      </c>
      <c r="H27" s="814">
        <v>80.930000000000007</v>
      </c>
      <c r="I27" s="814">
        <v>86.1</v>
      </c>
      <c r="J27" s="814">
        <v>84.46</v>
      </c>
      <c r="K27" s="814">
        <v>87.832777777777778</v>
      </c>
      <c r="L27" s="814"/>
      <c r="M27" s="814"/>
      <c r="N27" s="814"/>
      <c r="O27" s="852">
        <v>85.25</v>
      </c>
    </row>
    <row r="28" spans="1:15" ht="22.5" customHeight="1" thickBot="1">
      <c r="O28" s="706"/>
    </row>
    <row r="29" spans="1:15" ht="20.399999999999999" thickBot="1">
      <c r="A29" s="1099" t="s">
        <v>125</v>
      </c>
      <c r="B29" s="1093"/>
      <c r="C29" s="1093"/>
      <c r="D29" s="1093"/>
      <c r="E29" s="1093"/>
      <c r="F29" s="1093"/>
      <c r="G29" s="1093"/>
      <c r="H29" s="1093"/>
      <c r="I29" s="1093"/>
      <c r="J29" s="1093"/>
      <c r="K29" s="1093"/>
      <c r="L29" s="1093"/>
      <c r="M29" s="1093"/>
      <c r="N29" s="1093"/>
      <c r="O29" s="1094"/>
    </row>
    <row r="30" spans="1:15" ht="27" customHeight="1" thickBot="1">
      <c r="A30" s="853" t="s">
        <v>93</v>
      </c>
      <c r="B30" s="854" t="s">
        <v>98</v>
      </c>
      <c r="C30" s="861" t="s">
        <v>138</v>
      </c>
      <c r="D30" s="861" t="s">
        <v>139</v>
      </c>
      <c r="E30" s="861" t="s">
        <v>140</v>
      </c>
      <c r="F30" s="861" t="s">
        <v>141</v>
      </c>
      <c r="G30" s="861" t="s">
        <v>142</v>
      </c>
      <c r="H30" s="861" t="s">
        <v>143</v>
      </c>
      <c r="I30" s="861" t="s">
        <v>144</v>
      </c>
      <c r="J30" s="861" t="s">
        <v>145</v>
      </c>
      <c r="K30" s="861" t="s">
        <v>146</v>
      </c>
      <c r="L30" s="861" t="s">
        <v>147</v>
      </c>
      <c r="M30" s="861" t="s">
        <v>148</v>
      </c>
      <c r="N30" s="862" t="s">
        <v>149</v>
      </c>
      <c r="O30" s="863" t="s">
        <v>30</v>
      </c>
    </row>
    <row r="31" spans="1:15" ht="15" customHeight="1" thickBot="1">
      <c r="A31" s="1100" t="s">
        <v>94</v>
      </c>
      <c r="B31" s="864" t="s">
        <v>65</v>
      </c>
      <c r="C31" s="865">
        <v>3.7703320590660311E-2</v>
      </c>
      <c r="D31" s="865">
        <v>-4.8662809238194424E-2</v>
      </c>
      <c r="E31" s="865">
        <v>7.7580328711982054E-3</v>
      </c>
      <c r="F31" s="865">
        <v>1.0058316325176611E-2</v>
      </c>
      <c r="G31" s="865">
        <v>5.2012484818439397E-2</v>
      </c>
      <c r="H31" s="865">
        <v>-6.5244748767806504E-2</v>
      </c>
      <c r="I31" s="865">
        <v>9.2952492884765866E-3</v>
      </c>
      <c r="J31" s="865">
        <v>7.7319291086422352E-3</v>
      </c>
      <c r="K31" s="865">
        <v>-4.5952175165658485E-2</v>
      </c>
      <c r="L31" s="865"/>
      <c r="M31" s="865"/>
      <c r="N31" s="866"/>
      <c r="O31" s="867">
        <v>-6.2341694582890725E-2</v>
      </c>
    </row>
    <row r="32" spans="1:15" ht="15" customHeight="1" thickBot="1">
      <c r="A32" s="1100"/>
      <c r="B32" s="868" t="s">
        <v>66</v>
      </c>
      <c r="C32" s="865">
        <v>-5.8174606453745219E-2</v>
      </c>
      <c r="D32" s="865">
        <v>-1.3777381306373303E-2</v>
      </c>
      <c r="E32" s="865">
        <v>-1.5819638575355482E-2</v>
      </c>
      <c r="F32" s="865">
        <v>-8.3055268181089874E-3</v>
      </c>
      <c r="G32" s="865">
        <v>1.52762127544251E-2</v>
      </c>
      <c r="H32" s="865">
        <v>5.6210112911143903E-2</v>
      </c>
      <c r="I32" s="865">
        <v>3.8671710802858618E-2</v>
      </c>
      <c r="J32" s="865">
        <v>5.9200665136540431E-2</v>
      </c>
      <c r="K32" s="865">
        <v>7.2317129437931074E-2</v>
      </c>
      <c r="L32" s="865"/>
      <c r="M32" s="865"/>
      <c r="N32" s="866"/>
      <c r="O32" s="867">
        <v>5.4254982600443008E-2</v>
      </c>
    </row>
    <row r="33" spans="1:15" ht="15" customHeight="1" thickBot="1">
      <c r="A33" s="1100"/>
      <c r="B33" s="868" t="s">
        <v>67</v>
      </c>
      <c r="C33" s="865">
        <v>1.4970085074513919E-2</v>
      </c>
      <c r="D33" s="865">
        <v>3.4002368498101232E-2</v>
      </c>
      <c r="E33" s="865">
        <v>1.1352030440795201E-2</v>
      </c>
      <c r="F33" s="865">
        <v>-1.5829864834061159E-2</v>
      </c>
      <c r="G33" s="865">
        <v>3.9987464247319112E-3</v>
      </c>
      <c r="H33" s="865">
        <v>4.2438173343860575E-2</v>
      </c>
      <c r="I33" s="865">
        <v>1.532098351212863E-3</v>
      </c>
      <c r="J33" s="865">
        <v>5.2123371964841E-2</v>
      </c>
      <c r="K33" s="865">
        <v>2.8258603640121359E-2</v>
      </c>
      <c r="L33" s="865"/>
      <c r="M33" s="865"/>
      <c r="N33" s="866"/>
      <c r="O33" s="867">
        <v>2.0836698433209525E-2</v>
      </c>
    </row>
    <row r="34" spans="1:15" ht="15" customHeight="1" thickBot="1">
      <c r="A34" s="1101"/>
      <c r="B34" s="869" t="s">
        <v>68</v>
      </c>
      <c r="C34" s="870">
        <v>1.4326812349662985E-3</v>
      </c>
      <c r="D34" s="870">
        <v>-1.443582175938256E-2</v>
      </c>
      <c r="E34" s="870">
        <v>-3.0753866247207433E-3</v>
      </c>
      <c r="F34" s="870">
        <v>-1.475421199333765E-2</v>
      </c>
      <c r="G34" s="870">
        <v>1.3360939930656972E-2</v>
      </c>
      <c r="H34" s="870">
        <v>-6.4355114041185092E-3</v>
      </c>
      <c r="I34" s="870">
        <v>7.9237150145189893E-4</v>
      </c>
      <c r="J34" s="870">
        <v>2.3198515132566152E-2</v>
      </c>
      <c r="K34" s="870">
        <v>-1.0796369550352701E-2</v>
      </c>
      <c r="L34" s="870"/>
      <c r="M34" s="870"/>
      <c r="N34" s="871"/>
      <c r="O34" s="872">
        <v>-2.069620682635551E-2</v>
      </c>
    </row>
    <row r="35" spans="1:15" ht="15" customHeight="1" thickBot="1">
      <c r="A35" s="1102" t="s">
        <v>95</v>
      </c>
      <c r="B35" s="868" t="s">
        <v>65</v>
      </c>
      <c r="C35" s="865">
        <v>3.2500648373877748E-2</v>
      </c>
      <c r="D35" s="865">
        <v>9.5321752972801946E-2</v>
      </c>
      <c r="E35" s="865">
        <v>1.4191853946400263E-2</v>
      </c>
      <c r="F35" s="865">
        <v>2.4696274329567822E-2</v>
      </c>
      <c r="G35" s="865">
        <v>7.2432887913322683E-2</v>
      </c>
      <c r="H35" s="865">
        <v>3.8316095039300613E-2</v>
      </c>
      <c r="I35" s="865">
        <v>-2.9899103170649696E-2</v>
      </c>
      <c r="J35" s="865">
        <v>2.6554102748893291E-2</v>
      </c>
      <c r="K35" s="865">
        <v>0.11594315562381972</v>
      </c>
      <c r="L35" s="865"/>
      <c r="M35" s="865"/>
      <c r="N35" s="866"/>
      <c r="O35" s="867">
        <v>0.12368495877168037</v>
      </c>
    </row>
    <row r="36" spans="1:15" ht="15" customHeight="1" thickBot="1">
      <c r="A36" s="1100"/>
      <c r="B36" s="868" t="s">
        <v>66</v>
      </c>
      <c r="C36" s="865">
        <v>4.2247878815825826E-2</v>
      </c>
      <c r="D36" s="865">
        <v>3.4189286437617553E-2</v>
      </c>
      <c r="E36" s="865">
        <v>4.2435560574145874E-2</v>
      </c>
      <c r="F36" s="865">
        <v>0.25397804663292889</v>
      </c>
      <c r="G36" s="865">
        <v>0.35790767830933146</v>
      </c>
      <c r="H36" s="865">
        <v>0.66762060895899178</v>
      </c>
      <c r="I36" s="865">
        <v>0.64111130832437191</v>
      </c>
      <c r="J36" s="865">
        <v>0.61805385711336713</v>
      </c>
      <c r="K36" s="865">
        <v>0.66667210222325124</v>
      </c>
      <c r="L36" s="865"/>
      <c r="M36" s="865"/>
      <c r="N36" s="866"/>
      <c r="O36" s="867">
        <v>0.5905190519051905</v>
      </c>
    </row>
    <row r="37" spans="1:15" ht="15" customHeight="1" thickBot="1">
      <c r="A37" s="1100"/>
      <c r="B37" s="868" t="s">
        <v>67</v>
      </c>
      <c r="C37" s="865">
        <v>-1.6593273342267593E-3</v>
      </c>
      <c r="D37" s="865">
        <v>7.4922399972712203E-2</v>
      </c>
      <c r="E37" s="865">
        <v>8.8365999185566757E-2</v>
      </c>
      <c r="F37" s="865">
        <v>-4.1374920432845777E-3</v>
      </c>
      <c r="G37" s="865">
        <v>0.11760528002494518</v>
      </c>
      <c r="H37" s="865">
        <v>9.7426652178208159E-2</v>
      </c>
      <c r="I37" s="865">
        <v>1.0243358116325379E-2</v>
      </c>
      <c r="J37" s="865">
        <v>2.828525160439024E-2</v>
      </c>
      <c r="K37" s="865">
        <v>1.2072624381042217E-2</v>
      </c>
      <c r="L37" s="865"/>
      <c r="M37" s="865"/>
      <c r="N37" s="866"/>
      <c r="O37" s="867">
        <v>4.4759762357962682E-2</v>
      </c>
    </row>
    <row r="38" spans="1:15" ht="15" customHeight="1" thickBot="1">
      <c r="A38" s="1101"/>
      <c r="B38" s="869" t="s">
        <v>68</v>
      </c>
      <c r="C38" s="870">
        <v>4.2308600198927959E-2</v>
      </c>
      <c r="D38" s="870">
        <v>7.8212683708221792E-2</v>
      </c>
      <c r="E38" s="870">
        <v>3.5372512409220833E-2</v>
      </c>
      <c r="F38" s="870">
        <v>0.11153428113288495</v>
      </c>
      <c r="G38" s="870">
        <v>0.18889861973273964</v>
      </c>
      <c r="H38" s="870">
        <v>0.30553408055073261</v>
      </c>
      <c r="I38" s="870">
        <v>0.21944686174263078</v>
      </c>
      <c r="J38" s="870">
        <v>0.25128192411177014</v>
      </c>
      <c r="K38" s="870">
        <v>0.31429379517286893</v>
      </c>
      <c r="L38" s="870"/>
      <c r="M38" s="870"/>
      <c r="N38" s="871"/>
      <c r="O38" s="872">
        <v>0.2864199530326344</v>
      </c>
    </row>
    <row r="39" spans="1:15" ht="15" customHeight="1" thickBot="1">
      <c r="A39" s="1082" t="s">
        <v>91</v>
      </c>
      <c r="B39" s="1083"/>
      <c r="C39" s="873">
        <v>2.7193391194448992E-2</v>
      </c>
      <c r="D39" s="873">
        <v>4.2319205790826868E-2</v>
      </c>
      <c r="E39" s="873">
        <v>2.1808375101017824E-2</v>
      </c>
      <c r="F39" s="873">
        <v>6.1175813141131193E-2</v>
      </c>
      <c r="G39" s="873">
        <v>0.11822338130913421</v>
      </c>
      <c r="H39" s="873">
        <v>0.17625927311766829</v>
      </c>
      <c r="I39" s="873">
        <v>0.12564793350994347</v>
      </c>
      <c r="J39" s="873">
        <v>0.15397564254029911</v>
      </c>
      <c r="K39" s="873">
        <v>0.17433567254075966</v>
      </c>
      <c r="L39" s="873"/>
      <c r="M39" s="873"/>
      <c r="N39" s="874"/>
      <c r="O39" s="875">
        <v>0.15837617175687926</v>
      </c>
    </row>
    <row r="40" spans="1:15" ht="15" customHeight="1" thickBot="1"/>
    <row r="41" spans="1:15" ht="16.8" thickBot="1">
      <c r="A41" s="851" t="s">
        <v>75</v>
      </c>
      <c r="B41" s="813" t="s">
        <v>68</v>
      </c>
      <c r="C41" s="834">
        <v>5.8712763165467557E-3</v>
      </c>
      <c r="D41" s="834">
        <v>2.6744272056512821E-3</v>
      </c>
      <c r="E41" s="834">
        <v>2.9532304725168792E-2</v>
      </c>
      <c r="F41" s="834">
        <v>-5.4722817035450969E-2</v>
      </c>
      <c r="G41" s="834">
        <v>5.5277027895616365E-2</v>
      </c>
      <c r="H41" s="834">
        <v>6.5859384653404143E-2</v>
      </c>
      <c r="I41" s="834">
        <v>1.6840882694541266E-2</v>
      </c>
      <c r="J41" s="834">
        <v>4.2623727208145973E-2</v>
      </c>
      <c r="K41" s="834">
        <v>1.8579944137757352E-2</v>
      </c>
      <c r="L41" s="834"/>
      <c r="M41" s="834"/>
      <c r="N41" s="834"/>
      <c r="O41" s="876">
        <v>2.1348973607038042E-2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sqref="A1:O1"/>
    </sheetView>
  </sheetViews>
  <sheetFormatPr defaultColWidth="13" defaultRowHeight="13.2"/>
  <cols>
    <col min="1" max="1" width="21.109375" style="793" bestFit="1" customWidth="1"/>
    <col min="2" max="2" width="30.33203125" style="793" bestFit="1" customWidth="1"/>
    <col min="3" max="4" width="13" style="793" bestFit="1" customWidth="1"/>
    <col min="5" max="6" width="12.88671875" style="793" bestFit="1" customWidth="1"/>
    <col min="7" max="10" width="13" style="793" bestFit="1" customWidth="1"/>
    <col min="11" max="14" width="12.88671875" style="793" bestFit="1" customWidth="1"/>
    <col min="15" max="15" width="16.5546875" style="811" customWidth="1"/>
    <col min="16" max="256" width="13" style="793"/>
    <col min="257" max="257" width="21.109375" style="793" bestFit="1" customWidth="1"/>
    <col min="258" max="258" width="30.33203125" style="793" bestFit="1" customWidth="1"/>
    <col min="259" max="260" width="13" style="793" bestFit="1" customWidth="1"/>
    <col min="261" max="262" width="12.88671875" style="793" bestFit="1" customWidth="1"/>
    <col min="263" max="266" width="13" style="793" bestFit="1" customWidth="1"/>
    <col min="267" max="270" width="12.88671875" style="793" bestFit="1" customWidth="1"/>
    <col min="271" max="271" width="16.5546875" style="793" customWidth="1"/>
    <col min="272" max="512" width="13" style="793"/>
    <col min="513" max="513" width="21.109375" style="793" bestFit="1" customWidth="1"/>
    <col min="514" max="514" width="30.33203125" style="793" bestFit="1" customWidth="1"/>
    <col min="515" max="516" width="13" style="793" bestFit="1" customWidth="1"/>
    <col min="517" max="518" width="12.88671875" style="793" bestFit="1" customWidth="1"/>
    <col min="519" max="522" width="13" style="793" bestFit="1" customWidth="1"/>
    <col min="523" max="526" width="12.88671875" style="793" bestFit="1" customWidth="1"/>
    <col min="527" max="527" width="16.5546875" style="793" customWidth="1"/>
    <col min="528" max="768" width="13" style="793"/>
    <col min="769" max="769" width="21.109375" style="793" bestFit="1" customWidth="1"/>
    <col min="770" max="770" width="30.33203125" style="793" bestFit="1" customWidth="1"/>
    <col min="771" max="772" width="13" style="793" bestFit="1" customWidth="1"/>
    <col min="773" max="774" width="12.88671875" style="793" bestFit="1" customWidth="1"/>
    <col min="775" max="778" width="13" style="793" bestFit="1" customWidth="1"/>
    <col min="779" max="782" width="12.88671875" style="793" bestFit="1" customWidth="1"/>
    <col min="783" max="783" width="16.5546875" style="793" customWidth="1"/>
    <col min="784" max="1024" width="13" style="793"/>
    <col min="1025" max="1025" width="21.109375" style="793" bestFit="1" customWidth="1"/>
    <col min="1026" max="1026" width="30.33203125" style="793" bestFit="1" customWidth="1"/>
    <col min="1027" max="1028" width="13" style="793" bestFit="1" customWidth="1"/>
    <col min="1029" max="1030" width="12.88671875" style="793" bestFit="1" customWidth="1"/>
    <col min="1031" max="1034" width="13" style="793" bestFit="1" customWidth="1"/>
    <col min="1035" max="1038" width="12.88671875" style="793" bestFit="1" customWidth="1"/>
    <col min="1039" max="1039" width="16.5546875" style="793" customWidth="1"/>
    <col min="1040" max="1280" width="13" style="793"/>
    <col min="1281" max="1281" width="21.109375" style="793" bestFit="1" customWidth="1"/>
    <col min="1282" max="1282" width="30.33203125" style="793" bestFit="1" customWidth="1"/>
    <col min="1283" max="1284" width="13" style="793" bestFit="1" customWidth="1"/>
    <col min="1285" max="1286" width="12.88671875" style="793" bestFit="1" customWidth="1"/>
    <col min="1287" max="1290" width="13" style="793" bestFit="1" customWidth="1"/>
    <col min="1291" max="1294" width="12.88671875" style="793" bestFit="1" customWidth="1"/>
    <col min="1295" max="1295" width="16.5546875" style="793" customWidth="1"/>
    <col min="1296" max="1536" width="13" style="793"/>
    <col min="1537" max="1537" width="21.109375" style="793" bestFit="1" customWidth="1"/>
    <col min="1538" max="1538" width="30.33203125" style="793" bestFit="1" customWidth="1"/>
    <col min="1539" max="1540" width="13" style="793" bestFit="1" customWidth="1"/>
    <col min="1541" max="1542" width="12.88671875" style="793" bestFit="1" customWidth="1"/>
    <col min="1543" max="1546" width="13" style="793" bestFit="1" customWidth="1"/>
    <col min="1547" max="1550" width="12.88671875" style="793" bestFit="1" customWidth="1"/>
    <col min="1551" max="1551" width="16.5546875" style="793" customWidth="1"/>
    <col min="1552" max="1792" width="13" style="793"/>
    <col min="1793" max="1793" width="21.109375" style="793" bestFit="1" customWidth="1"/>
    <col min="1794" max="1794" width="30.33203125" style="793" bestFit="1" customWidth="1"/>
    <col min="1795" max="1796" width="13" style="793" bestFit="1" customWidth="1"/>
    <col min="1797" max="1798" width="12.88671875" style="793" bestFit="1" customWidth="1"/>
    <col min="1799" max="1802" width="13" style="793" bestFit="1" customWidth="1"/>
    <col min="1803" max="1806" width="12.88671875" style="793" bestFit="1" customWidth="1"/>
    <col min="1807" max="1807" width="16.5546875" style="793" customWidth="1"/>
    <col min="1808" max="2048" width="13" style="793"/>
    <col min="2049" max="2049" width="21.109375" style="793" bestFit="1" customWidth="1"/>
    <col min="2050" max="2050" width="30.33203125" style="793" bestFit="1" customWidth="1"/>
    <col min="2051" max="2052" width="13" style="793" bestFit="1" customWidth="1"/>
    <col min="2053" max="2054" width="12.88671875" style="793" bestFit="1" customWidth="1"/>
    <col min="2055" max="2058" width="13" style="793" bestFit="1" customWidth="1"/>
    <col min="2059" max="2062" width="12.88671875" style="793" bestFit="1" customWidth="1"/>
    <col min="2063" max="2063" width="16.5546875" style="793" customWidth="1"/>
    <col min="2064" max="2304" width="13" style="793"/>
    <col min="2305" max="2305" width="21.109375" style="793" bestFit="1" customWidth="1"/>
    <col min="2306" max="2306" width="30.33203125" style="793" bestFit="1" customWidth="1"/>
    <col min="2307" max="2308" width="13" style="793" bestFit="1" customWidth="1"/>
    <col min="2309" max="2310" width="12.88671875" style="793" bestFit="1" customWidth="1"/>
    <col min="2311" max="2314" width="13" style="793" bestFit="1" customWidth="1"/>
    <col min="2315" max="2318" width="12.88671875" style="793" bestFit="1" customWidth="1"/>
    <col min="2319" max="2319" width="16.5546875" style="793" customWidth="1"/>
    <col min="2320" max="2560" width="13" style="793"/>
    <col min="2561" max="2561" width="21.109375" style="793" bestFit="1" customWidth="1"/>
    <col min="2562" max="2562" width="30.33203125" style="793" bestFit="1" customWidth="1"/>
    <col min="2563" max="2564" width="13" style="793" bestFit="1" customWidth="1"/>
    <col min="2565" max="2566" width="12.88671875" style="793" bestFit="1" customWidth="1"/>
    <col min="2567" max="2570" width="13" style="793" bestFit="1" customWidth="1"/>
    <col min="2571" max="2574" width="12.88671875" style="793" bestFit="1" customWidth="1"/>
    <col min="2575" max="2575" width="16.5546875" style="793" customWidth="1"/>
    <col min="2576" max="2816" width="13" style="793"/>
    <col min="2817" max="2817" width="21.109375" style="793" bestFit="1" customWidth="1"/>
    <col min="2818" max="2818" width="30.33203125" style="793" bestFit="1" customWidth="1"/>
    <col min="2819" max="2820" width="13" style="793" bestFit="1" customWidth="1"/>
    <col min="2821" max="2822" width="12.88671875" style="793" bestFit="1" customWidth="1"/>
    <col min="2823" max="2826" width="13" style="793" bestFit="1" customWidth="1"/>
    <col min="2827" max="2830" width="12.88671875" style="793" bestFit="1" customWidth="1"/>
    <col min="2831" max="2831" width="16.5546875" style="793" customWidth="1"/>
    <col min="2832" max="3072" width="13" style="793"/>
    <col min="3073" max="3073" width="21.109375" style="793" bestFit="1" customWidth="1"/>
    <col min="3074" max="3074" width="30.33203125" style="793" bestFit="1" customWidth="1"/>
    <col min="3075" max="3076" width="13" style="793" bestFit="1" customWidth="1"/>
    <col min="3077" max="3078" width="12.88671875" style="793" bestFit="1" customWidth="1"/>
    <col min="3079" max="3082" width="13" style="793" bestFit="1" customWidth="1"/>
    <col min="3083" max="3086" width="12.88671875" style="793" bestFit="1" customWidth="1"/>
    <col min="3087" max="3087" width="16.5546875" style="793" customWidth="1"/>
    <col min="3088" max="3328" width="13" style="793"/>
    <col min="3329" max="3329" width="21.109375" style="793" bestFit="1" customWidth="1"/>
    <col min="3330" max="3330" width="30.33203125" style="793" bestFit="1" customWidth="1"/>
    <col min="3331" max="3332" width="13" style="793" bestFit="1" customWidth="1"/>
    <col min="3333" max="3334" width="12.88671875" style="793" bestFit="1" customWidth="1"/>
    <col min="3335" max="3338" width="13" style="793" bestFit="1" customWidth="1"/>
    <col min="3339" max="3342" width="12.88671875" style="793" bestFit="1" customWidth="1"/>
    <col min="3343" max="3343" width="16.5546875" style="793" customWidth="1"/>
    <col min="3344" max="3584" width="13" style="793"/>
    <col min="3585" max="3585" width="21.109375" style="793" bestFit="1" customWidth="1"/>
    <col min="3586" max="3586" width="30.33203125" style="793" bestFit="1" customWidth="1"/>
    <col min="3587" max="3588" width="13" style="793" bestFit="1" customWidth="1"/>
    <col min="3589" max="3590" width="12.88671875" style="793" bestFit="1" customWidth="1"/>
    <col min="3591" max="3594" width="13" style="793" bestFit="1" customWidth="1"/>
    <col min="3595" max="3598" width="12.88671875" style="793" bestFit="1" customWidth="1"/>
    <col min="3599" max="3599" width="16.5546875" style="793" customWidth="1"/>
    <col min="3600" max="3840" width="13" style="793"/>
    <col min="3841" max="3841" width="21.109375" style="793" bestFit="1" customWidth="1"/>
    <col min="3842" max="3842" width="30.33203125" style="793" bestFit="1" customWidth="1"/>
    <col min="3843" max="3844" width="13" style="793" bestFit="1" customWidth="1"/>
    <col min="3845" max="3846" width="12.88671875" style="793" bestFit="1" customWidth="1"/>
    <col min="3847" max="3850" width="13" style="793" bestFit="1" customWidth="1"/>
    <col min="3851" max="3854" width="12.88671875" style="793" bestFit="1" customWidth="1"/>
    <col min="3855" max="3855" width="16.5546875" style="793" customWidth="1"/>
    <col min="3856" max="4096" width="13" style="793"/>
    <col min="4097" max="4097" width="21.109375" style="793" bestFit="1" customWidth="1"/>
    <col min="4098" max="4098" width="30.33203125" style="793" bestFit="1" customWidth="1"/>
    <col min="4099" max="4100" width="13" style="793" bestFit="1" customWidth="1"/>
    <col min="4101" max="4102" width="12.88671875" style="793" bestFit="1" customWidth="1"/>
    <col min="4103" max="4106" width="13" style="793" bestFit="1" customWidth="1"/>
    <col min="4107" max="4110" width="12.88671875" style="793" bestFit="1" customWidth="1"/>
    <col min="4111" max="4111" width="16.5546875" style="793" customWidth="1"/>
    <col min="4112" max="4352" width="13" style="793"/>
    <col min="4353" max="4353" width="21.109375" style="793" bestFit="1" customWidth="1"/>
    <col min="4354" max="4354" width="30.33203125" style="793" bestFit="1" customWidth="1"/>
    <col min="4355" max="4356" width="13" style="793" bestFit="1" customWidth="1"/>
    <col min="4357" max="4358" width="12.88671875" style="793" bestFit="1" customWidth="1"/>
    <col min="4359" max="4362" width="13" style="793" bestFit="1" customWidth="1"/>
    <col min="4363" max="4366" width="12.88671875" style="793" bestFit="1" customWidth="1"/>
    <col min="4367" max="4367" width="16.5546875" style="793" customWidth="1"/>
    <col min="4368" max="4608" width="13" style="793"/>
    <col min="4609" max="4609" width="21.109375" style="793" bestFit="1" customWidth="1"/>
    <col min="4610" max="4610" width="30.33203125" style="793" bestFit="1" customWidth="1"/>
    <col min="4611" max="4612" width="13" style="793" bestFit="1" customWidth="1"/>
    <col min="4613" max="4614" width="12.88671875" style="793" bestFit="1" customWidth="1"/>
    <col min="4615" max="4618" width="13" style="793" bestFit="1" customWidth="1"/>
    <col min="4619" max="4622" width="12.88671875" style="793" bestFit="1" customWidth="1"/>
    <col min="4623" max="4623" width="16.5546875" style="793" customWidth="1"/>
    <col min="4624" max="4864" width="13" style="793"/>
    <col min="4865" max="4865" width="21.109375" style="793" bestFit="1" customWidth="1"/>
    <col min="4866" max="4866" width="30.33203125" style="793" bestFit="1" customWidth="1"/>
    <col min="4867" max="4868" width="13" style="793" bestFit="1" customWidth="1"/>
    <col min="4869" max="4870" width="12.88671875" style="793" bestFit="1" customWidth="1"/>
    <col min="4871" max="4874" width="13" style="793" bestFit="1" customWidth="1"/>
    <col min="4875" max="4878" width="12.88671875" style="793" bestFit="1" customWidth="1"/>
    <col min="4879" max="4879" width="16.5546875" style="793" customWidth="1"/>
    <col min="4880" max="5120" width="13" style="793"/>
    <col min="5121" max="5121" width="21.109375" style="793" bestFit="1" customWidth="1"/>
    <col min="5122" max="5122" width="30.33203125" style="793" bestFit="1" customWidth="1"/>
    <col min="5123" max="5124" width="13" style="793" bestFit="1" customWidth="1"/>
    <col min="5125" max="5126" width="12.88671875" style="793" bestFit="1" customWidth="1"/>
    <col min="5127" max="5130" width="13" style="793" bestFit="1" customWidth="1"/>
    <col min="5131" max="5134" width="12.88671875" style="793" bestFit="1" customWidth="1"/>
    <col min="5135" max="5135" width="16.5546875" style="793" customWidth="1"/>
    <col min="5136" max="5376" width="13" style="793"/>
    <col min="5377" max="5377" width="21.109375" style="793" bestFit="1" customWidth="1"/>
    <col min="5378" max="5378" width="30.33203125" style="793" bestFit="1" customWidth="1"/>
    <col min="5379" max="5380" width="13" style="793" bestFit="1" customWidth="1"/>
    <col min="5381" max="5382" width="12.88671875" style="793" bestFit="1" customWidth="1"/>
    <col min="5383" max="5386" width="13" style="793" bestFit="1" customWidth="1"/>
    <col min="5387" max="5390" width="12.88671875" style="793" bestFit="1" customWidth="1"/>
    <col min="5391" max="5391" width="16.5546875" style="793" customWidth="1"/>
    <col min="5392" max="5632" width="13" style="793"/>
    <col min="5633" max="5633" width="21.109375" style="793" bestFit="1" customWidth="1"/>
    <col min="5634" max="5634" width="30.33203125" style="793" bestFit="1" customWidth="1"/>
    <col min="5635" max="5636" width="13" style="793" bestFit="1" customWidth="1"/>
    <col min="5637" max="5638" width="12.88671875" style="793" bestFit="1" customWidth="1"/>
    <col min="5639" max="5642" width="13" style="793" bestFit="1" customWidth="1"/>
    <col min="5643" max="5646" width="12.88671875" style="793" bestFit="1" customWidth="1"/>
    <col min="5647" max="5647" width="16.5546875" style="793" customWidth="1"/>
    <col min="5648" max="5888" width="13" style="793"/>
    <col min="5889" max="5889" width="21.109375" style="793" bestFit="1" customWidth="1"/>
    <col min="5890" max="5890" width="30.33203125" style="793" bestFit="1" customWidth="1"/>
    <col min="5891" max="5892" width="13" style="793" bestFit="1" customWidth="1"/>
    <col min="5893" max="5894" width="12.88671875" style="793" bestFit="1" customWidth="1"/>
    <col min="5895" max="5898" width="13" style="793" bestFit="1" customWidth="1"/>
    <col min="5899" max="5902" width="12.88671875" style="793" bestFit="1" customWidth="1"/>
    <col min="5903" max="5903" width="16.5546875" style="793" customWidth="1"/>
    <col min="5904" max="6144" width="13" style="793"/>
    <col min="6145" max="6145" width="21.109375" style="793" bestFit="1" customWidth="1"/>
    <col min="6146" max="6146" width="30.33203125" style="793" bestFit="1" customWidth="1"/>
    <col min="6147" max="6148" width="13" style="793" bestFit="1" customWidth="1"/>
    <col min="6149" max="6150" width="12.88671875" style="793" bestFit="1" customWidth="1"/>
    <col min="6151" max="6154" width="13" style="793" bestFit="1" customWidth="1"/>
    <col min="6155" max="6158" width="12.88671875" style="793" bestFit="1" customWidth="1"/>
    <col min="6159" max="6159" width="16.5546875" style="793" customWidth="1"/>
    <col min="6160" max="6400" width="13" style="793"/>
    <col min="6401" max="6401" width="21.109375" style="793" bestFit="1" customWidth="1"/>
    <col min="6402" max="6402" width="30.33203125" style="793" bestFit="1" customWidth="1"/>
    <col min="6403" max="6404" width="13" style="793" bestFit="1" customWidth="1"/>
    <col min="6405" max="6406" width="12.88671875" style="793" bestFit="1" customWidth="1"/>
    <col min="6407" max="6410" width="13" style="793" bestFit="1" customWidth="1"/>
    <col min="6411" max="6414" width="12.88671875" style="793" bestFit="1" customWidth="1"/>
    <col min="6415" max="6415" width="16.5546875" style="793" customWidth="1"/>
    <col min="6416" max="6656" width="13" style="793"/>
    <col min="6657" max="6657" width="21.109375" style="793" bestFit="1" customWidth="1"/>
    <col min="6658" max="6658" width="30.33203125" style="793" bestFit="1" customWidth="1"/>
    <col min="6659" max="6660" width="13" style="793" bestFit="1" customWidth="1"/>
    <col min="6661" max="6662" width="12.88671875" style="793" bestFit="1" customWidth="1"/>
    <col min="6663" max="6666" width="13" style="793" bestFit="1" customWidth="1"/>
    <col min="6667" max="6670" width="12.88671875" style="793" bestFit="1" customWidth="1"/>
    <col min="6671" max="6671" width="16.5546875" style="793" customWidth="1"/>
    <col min="6672" max="6912" width="13" style="793"/>
    <col min="6913" max="6913" width="21.109375" style="793" bestFit="1" customWidth="1"/>
    <col min="6914" max="6914" width="30.33203125" style="793" bestFit="1" customWidth="1"/>
    <col min="6915" max="6916" width="13" style="793" bestFit="1" customWidth="1"/>
    <col min="6917" max="6918" width="12.88671875" style="793" bestFit="1" customWidth="1"/>
    <col min="6919" max="6922" width="13" style="793" bestFit="1" customWidth="1"/>
    <col min="6923" max="6926" width="12.88671875" style="793" bestFit="1" customWidth="1"/>
    <col min="6927" max="6927" width="16.5546875" style="793" customWidth="1"/>
    <col min="6928" max="7168" width="13" style="793"/>
    <col min="7169" max="7169" width="21.109375" style="793" bestFit="1" customWidth="1"/>
    <col min="7170" max="7170" width="30.33203125" style="793" bestFit="1" customWidth="1"/>
    <col min="7171" max="7172" width="13" style="793" bestFit="1" customWidth="1"/>
    <col min="7173" max="7174" width="12.88671875" style="793" bestFit="1" customWidth="1"/>
    <col min="7175" max="7178" width="13" style="793" bestFit="1" customWidth="1"/>
    <col min="7179" max="7182" width="12.88671875" style="793" bestFit="1" customWidth="1"/>
    <col min="7183" max="7183" width="16.5546875" style="793" customWidth="1"/>
    <col min="7184" max="7424" width="13" style="793"/>
    <col min="7425" max="7425" width="21.109375" style="793" bestFit="1" customWidth="1"/>
    <col min="7426" max="7426" width="30.33203125" style="793" bestFit="1" customWidth="1"/>
    <col min="7427" max="7428" width="13" style="793" bestFit="1" customWidth="1"/>
    <col min="7429" max="7430" width="12.88671875" style="793" bestFit="1" customWidth="1"/>
    <col min="7431" max="7434" width="13" style="793" bestFit="1" customWidth="1"/>
    <col min="7435" max="7438" width="12.88671875" style="793" bestFit="1" customWidth="1"/>
    <col min="7439" max="7439" width="16.5546875" style="793" customWidth="1"/>
    <col min="7440" max="7680" width="13" style="793"/>
    <col min="7681" max="7681" width="21.109375" style="793" bestFit="1" customWidth="1"/>
    <col min="7682" max="7682" width="30.33203125" style="793" bestFit="1" customWidth="1"/>
    <col min="7683" max="7684" width="13" style="793" bestFit="1" customWidth="1"/>
    <col min="7685" max="7686" width="12.88671875" style="793" bestFit="1" customWidth="1"/>
    <col min="7687" max="7690" width="13" style="793" bestFit="1" customWidth="1"/>
    <col min="7691" max="7694" width="12.88671875" style="793" bestFit="1" customWidth="1"/>
    <col min="7695" max="7695" width="16.5546875" style="793" customWidth="1"/>
    <col min="7696" max="7936" width="13" style="793"/>
    <col min="7937" max="7937" width="21.109375" style="793" bestFit="1" customWidth="1"/>
    <col min="7938" max="7938" width="30.33203125" style="793" bestFit="1" customWidth="1"/>
    <col min="7939" max="7940" width="13" style="793" bestFit="1" customWidth="1"/>
    <col min="7941" max="7942" width="12.88671875" style="793" bestFit="1" customWidth="1"/>
    <col min="7943" max="7946" width="13" style="793" bestFit="1" customWidth="1"/>
    <col min="7947" max="7950" width="12.88671875" style="793" bestFit="1" customWidth="1"/>
    <col min="7951" max="7951" width="16.5546875" style="793" customWidth="1"/>
    <col min="7952" max="8192" width="13" style="793"/>
    <col min="8193" max="8193" width="21.109375" style="793" bestFit="1" customWidth="1"/>
    <col min="8194" max="8194" width="30.33203125" style="793" bestFit="1" customWidth="1"/>
    <col min="8195" max="8196" width="13" style="793" bestFit="1" customWidth="1"/>
    <col min="8197" max="8198" width="12.88671875" style="793" bestFit="1" customWidth="1"/>
    <col min="8199" max="8202" width="13" style="793" bestFit="1" customWidth="1"/>
    <col min="8203" max="8206" width="12.88671875" style="793" bestFit="1" customWidth="1"/>
    <col min="8207" max="8207" width="16.5546875" style="793" customWidth="1"/>
    <col min="8208" max="8448" width="13" style="793"/>
    <col min="8449" max="8449" width="21.109375" style="793" bestFit="1" customWidth="1"/>
    <col min="8450" max="8450" width="30.33203125" style="793" bestFit="1" customWidth="1"/>
    <col min="8451" max="8452" width="13" style="793" bestFit="1" customWidth="1"/>
    <col min="8453" max="8454" width="12.88671875" style="793" bestFit="1" customWidth="1"/>
    <col min="8455" max="8458" width="13" style="793" bestFit="1" customWidth="1"/>
    <col min="8459" max="8462" width="12.88671875" style="793" bestFit="1" customWidth="1"/>
    <col min="8463" max="8463" width="16.5546875" style="793" customWidth="1"/>
    <col min="8464" max="8704" width="13" style="793"/>
    <col min="8705" max="8705" width="21.109375" style="793" bestFit="1" customWidth="1"/>
    <col min="8706" max="8706" width="30.33203125" style="793" bestFit="1" customWidth="1"/>
    <col min="8707" max="8708" width="13" style="793" bestFit="1" customWidth="1"/>
    <col min="8709" max="8710" width="12.88671875" style="793" bestFit="1" customWidth="1"/>
    <col min="8711" max="8714" width="13" style="793" bestFit="1" customWidth="1"/>
    <col min="8715" max="8718" width="12.88671875" style="793" bestFit="1" customWidth="1"/>
    <col min="8719" max="8719" width="16.5546875" style="793" customWidth="1"/>
    <col min="8720" max="8960" width="13" style="793"/>
    <col min="8961" max="8961" width="21.109375" style="793" bestFit="1" customWidth="1"/>
    <col min="8962" max="8962" width="30.33203125" style="793" bestFit="1" customWidth="1"/>
    <col min="8963" max="8964" width="13" style="793" bestFit="1" customWidth="1"/>
    <col min="8965" max="8966" width="12.88671875" style="793" bestFit="1" customWidth="1"/>
    <col min="8967" max="8970" width="13" style="793" bestFit="1" customWidth="1"/>
    <col min="8971" max="8974" width="12.88671875" style="793" bestFit="1" customWidth="1"/>
    <col min="8975" max="8975" width="16.5546875" style="793" customWidth="1"/>
    <col min="8976" max="9216" width="13" style="793"/>
    <col min="9217" max="9217" width="21.109375" style="793" bestFit="1" customWidth="1"/>
    <col min="9218" max="9218" width="30.33203125" style="793" bestFit="1" customWidth="1"/>
    <col min="9219" max="9220" width="13" style="793" bestFit="1" customWidth="1"/>
    <col min="9221" max="9222" width="12.88671875" style="793" bestFit="1" customWidth="1"/>
    <col min="9223" max="9226" width="13" style="793" bestFit="1" customWidth="1"/>
    <col min="9227" max="9230" width="12.88671875" style="793" bestFit="1" customWidth="1"/>
    <col min="9231" max="9231" width="16.5546875" style="793" customWidth="1"/>
    <col min="9232" max="9472" width="13" style="793"/>
    <col min="9473" max="9473" width="21.109375" style="793" bestFit="1" customWidth="1"/>
    <col min="9474" max="9474" width="30.33203125" style="793" bestFit="1" customWidth="1"/>
    <col min="9475" max="9476" width="13" style="793" bestFit="1" customWidth="1"/>
    <col min="9477" max="9478" width="12.88671875" style="793" bestFit="1" customWidth="1"/>
    <col min="9479" max="9482" width="13" style="793" bestFit="1" customWidth="1"/>
    <col min="9483" max="9486" width="12.88671875" style="793" bestFit="1" customWidth="1"/>
    <col min="9487" max="9487" width="16.5546875" style="793" customWidth="1"/>
    <col min="9488" max="9728" width="13" style="793"/>
    <col min="9729" max="9729" width="21.109375" style="793" bestFit="1" customWidth="1"/>
    <col min="9730" max="9730" width="30.33203125" style="793" bestFit="1" customWidth="1"/>
    <col min="9731" max="9732" width="13" style="793" bestFit="1" customWidth="1"/>
    <col min="9733" max="9734" width="12.88671875" style="793" bestFit="1" customWidth="1"/>
    <col min="9735" max="9738" width="13" style="793" bestFit="1" customWidth="1"/>
    <col min="9739" max="9742" width="12.88671875" style="793" bestFit="1" customWidth="1"/>
    <col min="9743" max="9743" width="16.5546875" style="793" customWidth="1"/>
    <col min="9744" max="9984" width="13" style="793"/>
    <col min="9985" max="9985" width="21.109375" style="793" bestFit="1" customWidth="1"/>
    <col min="9986" max="9986" width="30.33203125" style="793" bestFit="1" customWidth="1"/>
    <col min="9987" max="9988" width="13" style="793" bestFit="1" customWidth="1"/>
    <col min="9989" max="9990" width="12.88671875" style="793" bestFit="1" customWidth="1"/>
    <col min="9991" max="9994" width="13" style="793" bestFit="1" customWidth="1"/>
    <col min="9995" max="9998" width="12.88671875" style="793" bestFit="1" customWidth="1"/>
    <col min="9999" max="9999" width="16.5546875" style="793" customWidth="1"/>
    <col min="10000" max="10240" width="13" style="793"/>
    <col min="10241" max="10241" width="21.109375" style="793" bestFit="1" customWidth="1"/>
    <col min="10242" max="10242" width="30.33203125" style="793" bestFit="1" customWidth="1"/>
    <col min="10243" max="10244" width="13" style="793" bestFit="1" customWidth="1"/>
    <col min="10245" max="10246" width="12.88671875" style="793" bestFit="1" customWidth="1"/>
    <col min="10247" max="10250" width="13" style="793" bestFit="1" customWidth="1"/>
    <col min="10251" max="10254" width="12.88671875" style="793" bestFit="1" customWidth="1"/>
    <col min="10255" max="10255" width="16.5546875" style="793" customWidth="1"/>
    <col min="10256" max="10496" width="13" style="793"/>
    <col min="10497" max="10497" width="21.109375" style="793" bestFit="1" customWidth="1"/>
    <col min="10498" max="10498" width="30.33203125" style="793" bestFit="1" customWidth="1"/>
    <col min="10499" max="10500" width="13" style="793" bestFit="1" customWidth="1"/>
    <col min="10501" max="10502" width="12.88671875" style="793" bestFit="1" customWidth="1"/>
    <col min="10503" max="10506" width="13" style="793" bestFit="1" customWidth="1"/>
    <col min="10507" max="10510" width="12.88671875" style="793" bestFit="1" customWidth="1"/>
    <col min="10511" max="10511" width="16.5546875" style="793" customWidth="1"/>
    <col min="10512" max="10752" width="13" style="793"/>
    <col min="10753" max="10753" width="21.109375" style="793" bestFit="1" customWidth="1"/>
    <col min="10754" max="10754" width="30.33203125" style="793" bestFit="1" customWidth="1"/>
    <col min="10755" max="10756" width="13" style="793" bestFit="1" customWidth="1"/>
    <col min="10757" max="10758" width="12.88671875" style="793" bestFit="1" customWidth="1"/>
    <col min="10759" max="10762" width="13" style="793" bestFit="1" customWidth="1"/>
    <col min="10763" max="10766" width="12.88671875" style="793" bestFit="1" customWidth="1"/>
    <col min="10767" max="10767" width="16.5546875" style="793" customWidth="1"/>
    <col min="10768" max="11008" width="13" style="793"/>
    <col min="11009" max="11009" width="21.109375" style="793" bestFit="1" customWidth="1"/>
    <col min="11010" max="11010" width="30.33203125" style="793" bestFit="1" customWidth="1"/>
    <col min="11011" max="11012" width="13" style="793" bestFit="1" customWidth="1"/>
    <col min="11013" max="11014" width="12.88671875" style="793" bestFit="1" customWidth="1"/>
    <col min="11015" max="11018" width="13" style="793" bestFit="1" customWidth="1"/>
    <col min="11019" max="11022" width="12.88671875" style="793" bestFit="1" customWidth="1"/>
    <col min="11023" max="11023" width="16.5546875" style="793" customWidth="1"/>
    <col min="11024" max="11264" width="13" style="793"/>
    <col min="11265" max="11265" width="21.109375" style="793" bestFit="1" customWidth="1"/>
    <col min="11266" max="11266" width="30.33203125" style="793" bestFit="1" customWidth="1"/>
    <col min="11267" max="11268" width="13" style="793" bestFit="1" customWidth="1"/>
    <col min="11269" max="11270" width="12.88671875" style="793" bestFit="1" customWidth="1"/>
    <col min="11271" max="11274" width="13" style="793" bestFit="1" customWidth="1"/>
    <col min="11275" max="11278" width="12.88671875" style="793" bestFit="1" customWidth="1"/>
    <col min="11279" max="11279" width="16.5546875" style="793" customWidth="1"/>
    <col min="11280" max="11520" width="13" style="793"/>
    <col min="11521" max="11521" width="21.109375" style="793" bestFit="1" customWidth="1"/>
    <col min="11522" max="11522" width="30.33203125" style="793" bestFit="1" customWidth="1"/>
    <col min="11523" max="11524" width="13" style="793" bestFit="1" customWidth="1"/>
    <col min="11525" max="11526" width="12.88671875" style="793" bestFit="1" customWidth="1"/>
    <col min="11527" max="11530" width="13" style="793" bestFit="1" customWidth="1"/>
    <col min="11531" max="11534" width="12.88671875" style="793" bestFit="1" customWidth="1"/>
    <col min="11535" max="11535" width="16.5546875" style="793" customWidth="1"/>
    <col min="11536" max="11776" width="13" style="793"/>
    <col min="11777" max="11777" width="21.109375" style="793" bestFit="1" customWidth="1"/>
    <col min="11778" max="11778" width="30.33203125" style="793" bestFit="1" customWidth="1"/>
    <col min="11779" max="11780" width="13" style="793" bestFit="1" customWidth="1"/>
    <col min="11781" max="11782" width="12.88671875" style="793" bestFit="1" customWidth="1"/>
    <col min="11783" max="11786" width="13" style="793" bestFit="1" customWidth="1"/>
    <col min="11787" max="11790" width="12.88671875" style="793" bestFit="1" customWidth="1"/>
    <col min="11791" max="11791" width="16.5546875" style="793" customWidth="1"/>
    <col min="11792" max="12032" width="13" style="793"/>
    <col min="12033" max="12033" width="21.109375" style="793" bestFit="1" customWidth="1"/>
    <col min="12034" max="12034" width="30.33203125" style="793" bestFit="1" customWidth="1"/>
    <col min="12035" max="12036" width="13" style="793" bestFit="1" customWidth="1"/>
    <col min="12037" max="12038" width="12.88671875" style="793" bestFit="1" customWidth="1"/>
    <col min="12039" max="12042" width="13" style="793" bestFit="1" customWidth="1"/>
    <col min="12043" max="12046" width="12.88671875" style="793" bestFit="1" customWidth="1"/>
    <col min="12047" max="12047" width="16.5546875" style="793" customWidth="1"/>
    <col min="12048" max="12288" width="13" style="793"/>
    <col min="12289" max="12289" width="21.109375" style="793" bestFit="1" customWidth="1"/>
    <col min="12290" max="12290" width="30.33203125" style="793" bestFit="1" customWidth="1"/>
    <col min="12291" max="12292" width="13" style="793" bestFit="1" customWidth="1"/>
    <col min="12293" max="12294" width="12.88671875" style="793" bestFit="1" customWidth="1"/>
    <col min="12295" max="12298" width="13" style="793" bestFit="1" customWidth="1"/>
    <col min="12299" max="12302" width="12.88671875" style="793" bestFit="1" customWidth="1"/>
    <col min="12303" max="12303" width="16.5546875" style="793" customWidth="1"/>
    <col min="12304" max="12544" width="13" style="793"/>
    <col min="12545" max="12545" width="21.109375" style="793" bestFit="1" customWidth="1"/>
    <col min="12546" max="12546" width="30.33203125" style="793" bestFit="1" customWidth="1"/>
    <col min="12547" max="12548" width="13" style="793" bestFit="1" customWidth="1"/>
    <col min="12549" max="12550" width="12.88671875" style="793" bestFit="1" customWidth="1"/>
    <col min="12551" max="12554" width="13" style="793" bestFit="1" customWidth="1"/>
    <col min="12555" max="12558" width="12.88671875" style="793" bestFit="1" customWidth="1"/>
    <col min="12559" max="12559" width="16.5546875" style="793" customWidth="1"/>
    <col min="12560" max="12800" width="13" style="793"/>
    <col min="12801" max="12801" width="21.109375" style="793" bestFit="1" customWidth="1"/>
    <col min="12802" max="12802" width="30.33203125" style="793" bestFit="1" customWidth="1"/>
    <col min="12803" max="12804" width="13" style="793" bestFit="1" customWidth="1"/>
    <col min="12805" max="12806" width="12.88671875" style="793" bestFit="1" customWidth="1"/>
    <col min="12807" max="12810" width="13" style="793" bestFit="1" customWidth="1"/>
    <col min="12811" max="12814" width="12.88671875" style="793" bestFit="1" customWidth="1"/>
    <col min="12815" max="12815" width="16.5546875" style="793" customWidth="1"/>
    <col min="12816" max="13056" width="13" style="793"/>
    <col min="13057" max="13057" width="21.109375" style="793" bestFit="1" customWidth="1"/>
    <col min="13058" max="13058" width="30.33203125" style="793" bestFit="1" customWidth="1"/>
    <col min="13059" max="13060" width="13" style="793" bestFit="1" customWidth="1"/>
    <col min="13061" max="13062" width="12.88671875" style="793" bestFit="1" customWidth="1"/>
    <col min="13063" max="13066" width="13" style="793" bestFit="1" customWidth="1"/>
    <col min="13067" max="13070" width="12.88671875" style="793" bestFit="1" customWidth="1"/>
    <col min="13071" max="13071" width="16.5546875" style="793" customWidth="1"/>
    <col min="13072" max="13312" width="13" style="793"/>
    <col min="13313" max="13313" width="21.109375" style="793" bestFit="1" customWidth="1"/>
    <col min="13314" max="13314" width="30.33203125" style="793" bestFit="1" customWidth="1"/>
    <col min="13315" max="13316" width="13" style="793" bestFit="1" customWidth="1"/>
    <col min="13317" max="13318" width="12.88671875" style="793" bestFit="1" customWidth="1"/>
    <col min="13319" max="13322" width="13" style="793" bestFit="1" customWidth="1"/>
    <col min="13323" max="13326" width="12.88671875" style="793" bestFit="1" customWidth="1"/>
    <col min="13327" max="13327" width="16.5546875" style="793" customWidth="1"/>
    <col min="13328" max="13568" width="13" style="793"/>
    <col min="13569" max="13569" width="21.109375" style="793" bestFit="1" customWidth="1"/>
    <col min="13570" max="13570" width="30.33203125" style="793" bestFit="1" customWidth="1"/>
    <col min="13571" max="13572" width="13" style="793" bestFit="1" customWidth="1"/>
    <col min="13573" max="13574" width="12.88671875" style="793" bestFit="1" customWidth="1"/>
    <col min="13575" max="13578" width="13" style="793" bestFit="1" customWidth="1"/>
    <col min="13579" max="13582" width="12.88671875" style="793" bestFit="1" customWidth="1"/>
    <col min="13583" max="13583" width="16.5546875" style="793" customWidth="1"/>
    <col min="13584" max="13824" width="13" style="793"/>
    <col min="13825" max="13825" width="21.109375" style="793" bestFit="1" customWidth="1"/>
    <col min="13826" max="13826" width="30.33203125" style="793" bestFit="1" customWidth="1"/>
    <col min="13827" max="13828" width="13" style="793" bestFit="1" customWidth="1"/>
    <col min="13829" max="13830" width="12.88671875" style="793" bestFit="1" customWidth="1"/>
    <col min="13831" max="13834" width="13" style="793" bestFit="1" customWidth="1"/>
    <col min="13835" max="13838" width="12.88671875" style="793" bestFit="1" customWidth="1"/>
    <col min="13839" max="13839" width="16.5546875" style="793" customWidth="1"/>
    <col min="13840" max="14080" width="13" style="793"/>
    <col min="14081" max="14081" width="21.109375" style="793" bestFit="1" customWidth="1"/>
    <col min="14082" max="14082" width="30.33203125" style="793" bestFit="1" customWidth="1"/>
    <col min="14083" max="14084" width="13" style="793" bestFit="1" customWidth="1"/>
    <col min="14085" max="14086" width="12.88671875" style="793" bestFit="1" customWidth="1"/>
    <col min="14087" max="14090" width="13" style="793" bestFit="1" customWidth="1"/>
    <col min="14091" max="14094" width="12.88671875" style="793" bestFit="1" customWidth="1"/>
    <col min="14095" max="14095" width="16.5546875" style="793" customWidth="1"/>
    <col min="14096" max="14336" width="13" style="793"/>
    <col min="14337" max="14337" width="21.109375" style="793" bestFit="1" customWidth="1"/>
    <col min="14338" max="14338" width="30.33203125" style="793" bestFit="1" customWidth="1"/>
    <col min="14339" max="14340" width="13" style="793" bestFit="1" customWidth="1"/>
    <col min="14341" max="14342" width="12.88671875" style="793" bestFit="1" customWidth="1"/>
    <col min="14343" max="14346" width="13" style="793" bestFit="1" customWidth="1"/>
    <col min="14347" max="14350" width="12.88671875" style="793" bestFit="1" customWidth="1"/>
    <col min="14351" max="14351" width="16.5546875" style="793" customWidth="1"/>
    <col min="14352" max="14592" width="13" style="793"/>
    <col min="14593" max="14593" width="21.109375" style="793" bestFit="1" customWidth="1"/>
    <col min="14594" max="14594" width="30.33203125" style="793" bestFit="1" customWidth="1"/>
    <col min="14595" max="14596" width="13" style="793" bestFit="1" customWidth="1"/>
    <col min="14597" max="14598" width="12.88671875" style="793" bestFit="1" customWidth="1"/>
    <col min="14599" max="14602" width="13" style="793" bestFit="1" customWidth="1"/>
    <col min="14603" max="14606" width="12.88671875" style="793" bestFit="1" customWidth="1"/>
    <col min="14607" max="14607" width="16.5546875" style="793" customWidth="1"/>
    <col min="14608" max="14848" width="13" style="793"/>
    <col min="14849" max="14849" width="21.109375" style="793" bestFit="1" customWidth="1"/>
    <col min="14850" max="14850" width="30.33203125" style="793" bestFit="1" customWidth="1"/>
    <col min="14851" max="14852" width="13" style="793" bestFit="1" customWidth="1"/>
    <col min="14853" max="14854" width="12.88671875" style="793" bestFit="1" customWidth="1"/>
    <col min="14855" max="14858" width="13" style="793" bestFit="1" customWidth="1"/>
    <col min="14859" max="14862" width="12.88671875" style="793" bestFit="1" customWidth="1"/>
    <col min="14863" max="14863" width="16.5546875" style="793" customWidth="1"/>
    <col min="14864" max="15104" width="13" style="793"/>
    <col min="15105" max="15105" width="21.109375" style="793" bestFit="1" customWidth="1"/>
    <col min="15106" max="15106" width="30.33203125" style="793" bestFit="1" customWidth="1"/>
    <col min="15107" max="15108" width="13" style="793" bestFit="1" customWidth="1"/>
    <col min="15109" max="15110" width="12.88671875" style="793" bestFit="1" customWidth="1"/>
    <col min="15111" max="15114" width="13" style="793" bestFit="1" customWidth="1"/>
    <col min="15115" max="15118" width="12.88671875" style="793" bestFit="1" customWidth="1"/>
    <col min="15119" max="15119" width="16.5546875" style="793" customWidth="1"/>
    <col min="15120" max="15360" width="13" style="793"/>
    <col min="15361" max="15361" width="21.109375" style="793" bestFit="1" customWidth="1"/>
    <col min="15362" max="15362" width="30.33203125" style="793" bestFit="1" customWidth="1"/>
    <col min="15363" max="15364" width="13" style="793" bestFit="1" customWidth="1"/>
    <col min="15365" max="15366" width="12.88671875" style="793" bestFit="1" customWidth="1"/>
    <col min="15367" max="15370" width="13" style="793" bestFit="1" customWidth="1"/>
    <col min="15371" max="15374" width="12.88671875" style="793" bestFit="1" customWidth="1"/>
    <col min="15375" max="15375" width="16.5546875" style="793" customWidth="1"/>
    <col min="15376" max="15616" width="13" style="793"/>
    <col min="15617" max="15617" width="21.109375" style="793" bestFit="1" customWidth="1"/>
    <col min="15618" max="15618" width="30.33203125" style="793" bestFit="1" customWidth="1"/>
    <col min="15619" max="15620" width="13" style="793" bestFit="1" customWidth="1"/>
    <col min="15621" max="15622" width="12.88671875" style="793" bestFit="1" customWidth="1"/>
    <col min="15623" max="15626" width="13" style="793" bestFit="1" customWidth="1"/>
    <col min="15627" max="15630" width="12.88671875" style="793" bestFit="1" customWidth="1"/>
    <col min="15631" max="15631" width="16.5546875" style="793" customWidth="1"/>
    <col min="15632" max="15872" width="13" style="793"/>
    <col min="15873" max="15873" width="21.109375" style="793" bestFit="1" customWidth="1"/>
    <col min="15874" max="15874" width="30.33203125" style="793" bestFit="1" customWidth="1"/>
    <col min="15875" max="15876" width="13" style="793" bestFit="1" customWidth="1"/>
    <col min="15877" max="15878" width="12.88671875" style="793" bestFit="1" customWidth="1"/>
    <col min="15879" max="15882" width="13" style="793" bestFit="1" customWidth="1"/>
    <col min="15883" max="15886" width="12.88671875" style="793" bestFit="1" customWidth="1"/>
    <col min="15887" max="15887" width="16.5546875" style="793" customWidth="1"/>
    <col min="15888" max="16128" width="13" style="793"/>
    <col min="16129" max="16129" width="21.109375" style="793" bestFit="1" customWidth="1"/>
    <col min="16130" max="16130" width="30.33203125" style="793" bestFit="1" customWidth="1"/>
    <col min="16131" max="16132" width="13" style="793" bestFit="1" customWidth="1"/>
    <col min="16133" max="16134" width="12.88671875" style="793" bestFit="1" customWidth="1"/>
    <col min="16135" max="16138" width="13" style="793" bestFit="1" customWidth="1"/>
    <col min="16139" max="16142" width="12.88671875" style="793" bestFit="1" customWidth="1"/>
    <col min="16143" max="16143" width="16.5546875" style="793" customWidth="1"/>
    <col min="16144" max="16384" width="13" style="793"/>
  </cols>
  <sheetData>
    <row r="1" spans="1:16" ht="24.9" customHeight="1" thickBot="1">
      <c r="A1" s="1104" t="s">
        <v>150</v>
      </c>
      <c r="B1" s="1075"/>
      <c r="C1" s="1075"/>
      <c r="D1" s="1075"/>
      <c r="E1" s="1075"/>
      <c r="F1" s="1075"/>
      <c r="G1" s="1075"/>
      <c r="H1" s="1075"/>
      <c r="I1" s="1075"/>
      <c r="J1" s="1075"/>
      <c r="K1" s="1075"/>
      <c r="L1" s="1075"/>
      <c r="M1" s="1075"/>
      <c r="N1" s="1075"/>
      <c r="O1" s="1076"/>
    </row>
    <row r="2" spans="1:16">
      <c r="A2" s="1077" t="s">
        <v>61</v>
      </c>
      <c r="B2" s="1079" t="s">
        <v>98</v>
      </c>
      <c r="C2" s="794" t="s">
        <v>105</v>
      </c>
      <c r="D2" s="794" t="s">
        <v>106</v>
      </c>
      <c r="E2" s="794" t="s">
        <v>107</v>
      </c>
      <c r="F2" s="794" t="s">
        <v>108</v>
      </c>
      <c r="G2" s="794" t="s">
        <v>109</v>
      </c>
      <c r="H2" s="794" t="s">
        <v>110</v>
      </c>
      <c r="I2" s="794" t="s">
        <v>151</v>
      </c>
      <c r="J2" s="794" t="s">
        <v>152</v>
      </c>
      <c r="K2" s="794" t="s">
        <v>153</v>
      </c>
      <c r="L2" s="794" t="s">
        <v>154</v>
      </c>
      <c r="M2" s="794" t="s">
        <v>155</v>
      </c>
      <c r="N2" s="794" t="s">
        <v>156</v>
      </c>
      <c r="O2" s="795" t="s">
        <v>30</v>
      </c>
    </row>
    <row r="3" spans="1:16" ht="13.8" thickBot="1">
      <c r="A3" s="1078"/>
      <c r="B3" s="1080"/>
      <c r="C3" s="796" t="s">
        <v>111</v>
      </c>
      <c r="D3" s="796" t="s">
        <v>111</v>
      </c>
      <c r="E3" s="796" t="s">
        <v>111</v>
      </c>
      <c r="F3" s="796" t="s">
        <v>111</v>
      </c>
      <c r="G3" s="796" t="s">
        <v>111</v>
      </c>
      <c r="H3" s="796" t="s">
        <v>111</v>
      </c>
      <c r="I3" s="796" t="s">
        <v>111</v>
      </c>
      <c r="J3" s="796" t="s">
        <v>111</v>
      </c>
      <c r="K3" s="796" t="s">
        <v>111</v>
      </c>
      <c r="L3" s="796" t="s">
        <v>111</v>
      </c>
      <c r="M3" s="796" t="s">
        <v>111</v>
      </c>
      <c r="N3" s="796" t="s">
        <v>111</v>
      </c>
      <c r="O3" s="797" t="s">
        <v>111</v>
      </c>
    </row>
    <row r="4" spans="1:16" ht="13.8" thickBot="1">
      <c r="A4" s="1105" t="s">
        <v>90</v>
      </c>
      <c r="B4" s="877" t="s">
        <v>65</v>
      </c>
      <c r="C4" s="878">
        <v>142.22315789473686</v>
      </c>
      <c r="D4" s="878">
        <v>138.29105263157899</v>
      </c>
      <c r="E4" s="878">
        <v>132.45999999999998</v>
      </c>
      <c r="F4" s="878"/>
      <c r="G4" s="879"/>
      <c r="H4" s="879"/>
      <c r="I4" s="879"/>
      <c r="J4" s="879"/>
      <c r="K4" s="879"/>
      <c r="L4" s="879"/>
      <c r="M4" s="879"/>
      <c r="N4" s="879"/>
      <c r="O4" s="880">
        <v>135.82</v>
      </c>
      <c r="P4" s="881"/>
    </row>
    <row r="5" spans="1:16" ht="13.8" thickBot="1">
      <c r="A5" s="1103"/>
      <c r="B5" s="882" t="s">
        <v>66</v>
      </c>
      <c r="C5" s="883">
        <v>148.685</v>
      </c>
      <c r="D5" s="883">
        <v>152.1114285714286</v>
      </c>
      <c r="E5" s="883">
        <v>152.14857142857142</v>
      </c>
      <c r="F5" s="883"/>
      <c r="G5" s="884"/>
      <c r="H5" s="884"/>
      <c r="I5" s="884"/>
      <c r="J5" s="884"/>
      <c r="K5" s="884"/>
      <c r="L5" s="884"/>
      <c r="M5" s="884"/>
      <c r="N5" s="884"/>
      <c r="O5" s="885">
        <v>150.68</v>
      </c>
      <c r="P5" s="881"/>
    </row>
    <row r="6" spans="1:16" ht="13.8" thickBot="1">
      <c r="A6" s="1103"/>
      <c r="B6" s="882" t="s">
        <v>67</v>
      </c>
      <c r="C6" s="883">
        <v>224.87266666666667</v>
      </c>
      <c r="D6" s="883">
        <v>240.51400000000001</v>
      </c>
      <c r="E6" s="883">
        <v>230.84199999999998</v>
      </c>
      <c r="F6" s="883"/>
      <c r="G6" s="884"/>
      <c r="H6" s="884"/>
      <c r="I6" s="884"/>
      <c r="J6" s="884"/>
      <c r="K6" s="884"/>
      <c r="L6" s="884"/>
      <c r="M6" s="884"/>
      <c r="N6" s="884"/>
      <c r="O6" s="885">
        <v>232.08</v>
      </c>
      <c r="P6" s="881"/>
    </row>
    <row r="7" spans="1:16" s="807" customFormat="1" ht="14.4" thickBot="1">
      <c r="A7" s="1103"/>
      <c r="B7" s="886" t="s">
        <v>68</v>
      </c>
      <c r="C7" s="887">
        <v>174.18599999999998</v>
      </c>
      <c r="D7" s="887">
        <v>178.04926829268291</v>
      </c>
      <c r="E7" s="887">
        <v>170.87785714285715</v>
      </c>
      <c r="F7" s="887"/>
      <c r="G7" s="888"/>
      <c r="H7" s="888"/>
      <c r="I7" s="888"/>
      <c r="J7" s="888"/>
      <c r="K7" s="888"/>
      <c r="L7" s="888"/>
      <c r="M7" s="888"/>
      <c r="N7" s="888"/>
      <c r="O7" s="889">
        <v>172.67</v>
      </c>
      <c r="P7" s="881"/>
    </row>
    <row r="8" spans="1:16" ht="13.8" thickBot="1">
      <c r="A8" s="1103" t="s">
        <v>69</v>
      </c>
      <c r="B8" s="882" t="s">
        <v>65</v>
      </c>
      <c r="C8" s="883">
        <v>123.73958333333331</v>
      </c>
      <c r="D8" s="883">
        <v>125.17759999999997</v>
      </c>
      <c r="E8" s="883">
        <v>119.79079999999996</v>
      </c>
      <c r="F8" s="883"/>
      <c r="G8" s="884"/>
      <c r="H8" s="884"/>
      <c r="I8" s="884"/>
      <c r="J8" s="884"/>
      <c r="K8" s="884"/>
      <c r="L8" s="884"/>
      <c r="M8" s="884"/>
      <c r="N8" s="884"/>
      <c r="O8" s="885">
        <v>122.47</v>
      </c>
      <c r="P8" s="881"/>
    </row>
    <row r="9" spans="1:16" ht="13.8" thickBot="1">
      <c r="A9" s="1103"/>
      <c r="B9" s="882" t="s">
        <v>66</v>
      </c>
      <c r="C9" s="883">
        <v>136.51428571428571</v>
      </c>
      <c r="D9" s="883">
        <v>140.29142857142861</v>
      </c>
      <c r="E9" s="883">
        <v>135.89428571428573</v>
      </c>
      <c r="F9" s="883"/>
      <c r="G9" s="884"/>
      <c r="H9" s="884"/>
      <c r="I9" s="884"/>
      <c r="J9" s="884"/>
      <c r="K9" s="884"/>
      <c r="L9" s="884"/>
      <c r="M9" s="884"/>
      <c r="N9" s="884"/>
      <c r="O9" s="885">
        <v>137.57</v>
      </c>
      <c r="P9" s="881"/>
    </row>
    <row r="10" spans="1:16" s="807" customFormat="1" ht="14.4" thickBot="1">
      <c r="A10" s="1103"/>
      <c r="B10" s="886" t="s">
        <v>68</v>
      </c>
      <c r="C10" s="887">
        <v>126.62419354838711</v>
      </c>
      <c r="D10" s="887">
        <v>128.48374999999999</v>
      </c>
      <c r="E10" s="887">
        <v>123.31343750000001</v>
      </c>
      <c r="F10" s="887"/>
      <c r="G10" s="888"/>
      <c r="H10" s="888"/>
      <c r="I10" s="888"/>
      <c r="J10" s="888"/>
      <c r="K10" s="888"/>
      <c r="L10" s="888"/>
      <c r="M10" s="888"/>
      <c r="N10" s="888"/>
      <c r="O10" s="889">
        <v>125.77</v>
      </c>
      <c r="P10" s="881"/>
    </row>
    <row r="11" spans="1:16" ht="13.8" thickBot="1">
      <c r="A11" s="1103" t="s">
        <v>70</v>
      </c>
      <c r="B11" s="882" t="s">
        <v>65</v>
      </c>
      <c r="C11" s="883">
        <v>79.573999999999998</v>
      </c>
      <c r="D11" s="883">
        <v>85.587999999999994</v>
      </c>
      <c r="E11" s="883">
        <v>90.822000000000003</v>
      </c>
      <c r="F11" s="883"/>
      <c r="G11" s="884"/>
      <c r="H11" s="884"/>
      <c r="I11" s="884"/>
      <c r="J11" s="884"/>
      <c r="K11" s="884"/>
      <c r="L11" s="884"/>
      <c r="M11" s="884"/>
      <c r="N11" s="884"/>
      <c r="O11" s="885">
        <v>85.33</v>
      </c>
      <c r="P11" s="881"/>
    </row>
    <row r="12" spans="1:16" ht="13.8" thickBot="1">
      <c r="A12" s="1103"/>
      <c r="B12" s="882" t="s">
        <v>66</v>
      </c>
      <c r="C12" s="883">
        <v>304.98599999999999</v>
      </c>
      <c r="D12" s="883">
        <v>312.37</v>
      </c>
      <c r="E12" s="883">
        <v>318.334</v>
      </c>
      <c r="F12" s="883"/>
      <c r="G12" s="884"/>
      <c r="H12" s="884"/>
      <c r="I12" s="884"/>
      <c r="J12" s="884"/>
      <c r="K12" s="884"/>
      <c r="L12" s="884"/>
      <c r="M12" s="884"/>
      <c r="N12" s="884"/>
      <c r="O12" s="885">
        <v>311.89999999999998</v>
      </c>
      <c r="P12" s="881"/>
    </row>
    <row r="13" spans="1:16" ht="13.8" thickBot="1">
      <c r="A13" s="1103"/>
      <c r="B13" s="882" t="s">
        <v>67</v>
      </c>
      <c r="C13" s="883">
        <v>209.23000000000002</v>
      </c>
      <c r="D13" s="883">
        <v>226.22000000000003</v>
      </c>
      <c r="E13" s="883">
        <v>228.35000000000002</v>
      </c>
      <c r="F13" s="883"/>
      <c r="G13" s="884"/>
      <c r="H13" s="884"/>
      <c r="I13" s="884"/>
      <c r="J13" s="884"/>
      <c r="K13" s="884"/>
      <c r="L13" s="884"/>
      <c r="M13" s="884"/>
      <c r="N13" s="884"/>
      <c r="O13" s="885">
        <v>221.27</v>
      </c>
      <c r="P13" s="881"/>
    </row>
    <row r="14" spans="1:16" s="807" customFormat="1" ht="14.4" thickBot="1">
      <c r="A14" s="1103"/>
      <c r="B14" s="886" t="s">
        <v>68</v>
      </c>
      <c r="C14" s="887">
        <v>196.19153846153844</v>
      </c>
      <c r="D14" s="887">
        <v>205.26538461538459</v>
      </c>
      <c r="E14" s="887">
        <v>210.0638461538461</v>
      </c>
      <c r="F14" s="887"/>
      <c r="G14" s="888"/>
      <c r="H14" s="888"/>
      <c r="I14" s="888"/>
      <c r="J14" s="888"/>
      <c r="K14" s="888"/>
      <c r="L14" s="888"/>
      <c r="M14" s="888"/>
      <c r="N14" s="888"/>
      <c r="O14" s="889">
        <v>203.84</v>
      </c>
      <c r="P14" s="881"/>
    </row>
    <row r="15" spans="1:16" ht="13.8" thickBot="1">
      <c r="A15" s="1103" t="s">
        <v>71</v>
      </c>
      <c r="B15" s="882" t="s">
        <v>65</v>
      </c>
      <c r="C15" s="883">
        <v>90.419999999999987</v>
      </c>
      <c r="D15" s="883">
        <v>104.16222222222223</v>
      </c>
      <c r="E15" s="883">
        <v>99.826666666666654</v>
      </c>
      <c r="F15" s="883"/>
      <c r="G15" s="884"/>
      <c r="H15" s="884"/>
      <c r="I15" s="884"/>
      <c r="J15" s="884"/>
      <c r="K15" s="884"/>
      <c r="L15" s="884"/>
      <c r="M15" s="884"/>
      <c r="N15" s="884"/>
      <c r="O15" s="885">
        <v>94.97</v>
      </c>
      <c r="P15" s="881"/>
    </row>
    <row r="16" spans="1:16" ht="13.8" thickBot="1">
      <c r="A16" s="1103"/>
      <c r="B16" s="882" t="s">
        <v>72</v>
      </c>
      <c r="C16" s="883">
        <v>119.92749999999999</v>
      </c>
      <c r="D16" s="883">
        <v>120.645</v>
      </c>
      <c r="E16" s="883">
        <v>121.32249999999999</v>
      </c>
      <c r="F16" s="883"/>
      <c r="G16" s="884"/>
      <c r="H16" s="884"/>
      <c r="I16" s="884"/>
      <c r="J16" s="884"/>
      <c r="K16" s="884"/>
      <c r="L16" s="884"/>
      <c r="M16" s="884"/>
      <c r="N16" s="884"/>
      <c r="O16" s="885">
        <v>120.63</v>
      </c>
      <c r="P16" s="881"/>
    </row>
    <row r="17" spans="1:16" s="807" customFormat="1" ht="14.4" thickBot="1">
      <c r="A17" s="1103"/>
      <c r="B17" s="886" t="s">
        <v>68</v>
      </c>
      <c r="C17" s="887">
        <v>98.850714285714275</v>
      </c>
      <c r="D17" s="887">
        <v>109.23384615384614</v>
      </c>
      <c r="E17" s="887">
        <v>106.44076923076922</v>
      </c>
      <c r="F17" s="887"/>
      <c r="G17" s="888"/>
      <c r="H17" s="888"/>
      <c r="I17" s="888"/>
      <c r="J17" s="888"/>
      <c r="K17" s="888"/>
      <c r="L17" s="888"/>
      <c r="M17" s="888"/>
      <c r="N17" s="888"/>
      <c r="O17" s="889">
        <v>102.3</v>
      </c>
      <c r="P17" s="881"/>
    </row>
    <row r="18" spans="1:16" ht="13.8" thickBot="1">
      <c r="A18" s="1103" t="s">
        <v>73</v>
      </c>
      <c r="B18" s="882" t="s">
        <v>65</v>
      </c>
      <c r="C18" s="883">
        <v>102.19800000000001</v>
      </c>
      <c r="D18" s="883">
        <v>98.123999999999995</v>
      </c>
      <c r="E18" s="883">
        <v>210.09333333333333</v>
      </c>
      <c r="F18" s="883"/>
      <c r="G18" s="884"/>
      <c r="H18" s="884"/>
      <c r="I18" s="884"/>
      <c r="J18" s="884"/>
      <c r="K18" s="884"/>
      <c r="L18" s="884"/>
      <c r="M18" s="884"/>
      <c r="N18" s="884"/>
      <c r="O18" s="885">
        <v>206.53</v>
      </c>
      <c r="P18" s="881"/>
    </row>
    <row r="19" spans="1:16" ht="13.8" thickBot="1">
      <c r="A19" s="1103"/>
      <c r="B19" s="882" t="s">
        <v>66</v>
      </c>
      <c r="C19" s="883">
        <v>791.24</v>
      </c>
      <c r="D19" s="883">
        <v>794.44666666666672</v>
      </c>
      <c r="E19" s="883">
        <v>906.15333333333319</v>
      </c>
      <c r="F19" s="883"/>
      <c r="G19" s="884"/>
      <c r="H19" s="884"/>
      <c r="I19" s="884"/>
      <c r="J19" s="884"/>
      <c r="K19" s="884"/>
      <c r="L19" s="884"/>
      <c r="M19" s="884"/>
      <c r="N19" s="884"/>
      <c r="O19" s="885">
        <v>830.61</v>
      </c>
      <c r="P19" s="881"/>
    </row>
    <row r="20" spans="1:16" s="807" customFormat="1" ht="14.4" thickBot="1">
      <c r="A20" s="1103"/>
      <c r="B20" s="886" t="s">
        <v>68</v>
      </c>
      <c r="C20" s="887">
        <v>360.59</v>
      </c>
      <c r="D20" s="887">
        <v>359.24500000000006</v>
      </c>
      <c r="E20" s="887">
        <v>442.11333333333323</v>
      </c>
      <c r="F20" s="887"/>
      <c r="G20" s="888"/>
      <c r="H20" s="888"/>
      <c r="I20" s="888"/>
      <c r="J20" s="888"/>
      <c r="K20" s="888"/>
      <c r="L20" s="888"/>
      <c r="M20" s="888"/>
      <c r="N20" s="888"/>
      <c r="O20" s="889">
        <v>414.56</v>
      </c>
      <c r="P20" s="881"/>
    </row>
    <row r="21" spans="1:16" s="810" customFormat="1" ht="16.8" thickBot="1">
      <c r="A21" s="1106" t="s">
        <v>91</v>
      </c>
      <c r="B21" s="1107"/>
      <c r="C21" s="890">
        <v>167.09</v>
      </c>
      <c r="D21" s="890">
        <v>171.7191588785046</v>
      </c>
      <c r="E21" s="890">
        <v>176.29798165137615</v>
      </c>
      <c r="F21" s="890"/>
      <c r="G21" s="891"/>
      <c r="H21" s="891"/>
      <c r="I21" s="891"/>
      <c r="J21" s="891"/>
      <c r="K21" s="891"/>
      <c r="L21" s="891"/>
      <c r="M21" s="891"/>
      <c r="N21" s="891"/>
      <c r="O21" s="892">
        <v>173.55</v>
      </c>
      <c r="P21" s="881"/>
    </row>
    <row r="22" spans="1:16" ht="15" customHeight="1" thickBot="1"/>
    <row r="23" spans="1:16" ht="16.8" thickBot="1">
      <c r="A23" s="851" t="s">
        <v>75</v>
      </c>
      <c r="B23" s="813" t="s">
        <v>68</v>
      </c>
      <c r="C23" s="814">
        <v>87.55</v>
      </c>
      <c r="D23" s="814">
        <v>88.06</v>
      </c>
      <c r="E23" s="814">
        <v>89.464705882352945</v>
      </c>
      <c r="F23" s="814"/>
      <c r="G23" s="814"/>
      <c r="H23" s="814"/>
      <c r="I23" s="814"/>
      <c r="J23" s="814"/>
      <c r="K23" s="814"/>
      <c r="L23" s="814"/>
      <c r="M23" s="814"/>
      <c r="N23" s="814"/>
      <c r="O23" s="852">
        <v>87.09</v>
      </c>
    </row>
    <row r="24" spans="1:16" ht="22.5" customHeight="1" thickBot="1"/>
    <row r="25" spans="1:16" ht="24.9" customHeight="1" thickBot="1">
      <c r="A25" s="1104" t="s">
        <v>157</v>
      </c>
      <c r="B25" s="1075"/>
      <c r="C25" s="1075"/>
      <c r="D25" s="1075"/>
      <c r="E25" s="1075"/>
      <c r="F25" s="1075"/>
      <c r="G25" s="1075"/>
      <c r="H25" s="1075"/>
      <c r="I25" s="1075"/>
      <c r="J25" s="1075"/>
      <c r="K25" s="1075"/>
      <c r="L25" s="1075"/>
      <c r="M25" s="1075"/>
      <c r="N25" s="1075"/>
      <c r="O25" s="1076"/>
    </row>
    <row r="26" spans="1:16" ht="12.75" customHeight="1">
      <c r="A26" s="1077" t="s">
        <v>61</v>
      </c>
      <c r="B26" s="1079" t="s">
        <v>98</v>
      </c>
      <c r="C26" s="893" t="s">
        <v>119</v>
      </c>
      <c r="D26" s="893" t="s">
        <v>120</v>
      </c>
      <c r="E26" s="893" t="s">
        <v>121</v>
      </c>
      <c r="F26" s="893" t="s">
        <v>122</v>
      </c>
      <c r="G26" s="893" t="s">
        <v>123</v>
      </c>
      <c r="H26" s="893" t="s">
        <v>124</v>
      </c>
      <c r="I26" s="893" t="s">
        <v>99</v>
      </c>
      <c r="J26" s="893" t="s">
        <v>100</v>
      </c>
      <c r="K26" s="893" t="s">
        <v>101</v>
      </c>
      <c r="L26" s="893" t="s">
        <v>102</v>
      </c>
      <c r="M26" s="893" t="s">
        <v>103</v>
      </c>
      <c r="N26" s="893" t="s">
        <v>104</v>
      </c>
      <c r="O26" s="894" t="s">
        <v>30</v>
      </c>
    </row>
    <row r="27" spans="1:16" ht="13.8" thickBot="1">
      <c r="A27" s="1078"/>
      <c r="B27" s="1080"/>
      <c r="C27" s="796" t="s">
        <v>111</v>
      </c>
      <c r="D27" s="796" t="s">
        <v>111</v>
      </c>
      <c r="E27" s="796" t="s">
        <v>111</v>
      </c>
      <c r="F27" s="796" t="s">
        <v>111</v>
      </c>
      <c r="G27" s="796" t="s">
        <v>111</v>
      </c>
      <c r="H27" s="796" t="s">
        <v>111</v>
      </c>
      <c r="I27" s="796" t="s">
        <v>111</v>
      </c>
      <c r="J27" s="796" t="s">
        <v>111</v>
      </c>
      <c r="K27" s="796" t="s">
        <v>111</v>
      </c>
      <c r="L27" s="796" t="s">
        <v>111</v>
      </c>
      <c r="M27" s="796" t="s">
        <v>111</v>
      </c>
      <c r="N27" s="796" t="s">
        <v>111</v>
      </c>
      <c r="O27" s="797" t="s">
        <v>111</v>
      </c>
    </row>
    <row r="28" spans="1:16" ht="12.75" customHeight="1" thickBot="1">
      <c r="A28" s="1105" t="s">
        <v>90</v>
      </c>
      <c r="B28" s="877" t="s">
        <v>65</v>
      </c>
      <c r="C28" s="878">
        <v>140.91333333333333</v>
      </c>
      <c r="D28" s="878">
        <v>137.23000000000002</v>
      </c>
      <c r="E28" s="878">
        <v>138.84</v>
      </c>
      <c r="F28" s="878"/>
      <c r="G28" s="878"/>
      <c r="H28" s="878"/>
      <c r="I28" s="878"/>
      <c r="J28" s="878"/>
      <c r="K28" s="878"/>
      <c r="L28" s="878"/>
      <c r="M28" s="878"/>
      <c r="N28" s="878"/>
      <c r="O28" s="880">
        <v>138.99</v>
      </c>
    </row>
    <row r="29" spans="1:16" ht="13.8" thickBot="1">
      <c r="A29" s="1103"/>
      <c r="B29" s="882" t="s">
        <v>66</v>
      </c>
      <c r="C29" s="883">
        <v>143.602</v>
      </c>
      <c r="D29" s="883">
        <v>141.84399999999999</v>
      </c>
      <c r="E29" s="883">
        <v>141.67400000000001</v>
      </c>
      <c r="F29" s="883"/>
      <c r="G29" s="883"/>
      <c r="H29" s="883"/>
      <c r="I29" s="883"/>
      <c r="J29" s="883"/>
      <c r="K29" s="883"/>
      <c r="L29" s="883"/>
      <c r="M29" s="883"/>
      <c r="N29" s="883"/>
      <c r="O29" s="885">
        <v>142.37</v>
      </c>
    </row>
    <row r="30" spans="1:16" ht="13.8" thickBot="1">
      <c r="A30" s="1103"/>
      <c r="B30" s="882" t="s">
        <v>67</v>
      </c>
      <c r="C30" s="883">
        <v>224.52866666666665</v>
      </c>
      <c r="D30" s="883">
        <v>228.59866666666665</v>
      </c>
      <c r="E30" s="883">
        <v>224.49800000000002</v>
      </c>
      <c r="F30" s="883"/>
      <c r="G30" s="883"/>
      <c r="H30" s="883"/>
      <c r="I30" s="883"/>
      <c r="J30" s="883"/>
      <c r="K30" s="883"/>
      <c r="L30" s="883"/>
      <c r="M30" s="883"/>
      <c r="N30" s="883"/>
      <c r="O30" s="885">
        <v>225.88</v>
      </c>
    </row>
    <row r="31" spans="1:16" ht="14.4" thickBot="1">
      <c r="A31" s="1103"/>
      <c r="B31" s="886" t="s">
        <v>68</v>
      </c>
      <c r="C31" s="887">
        <v>174.27315789473681</v>
      </c>
      <c r="D31" s="887">
        <v>173.90368421052631</v>
      </c>
      <c r="E31" s="887">
        <v>173.0252631578947</v>
      </c>
      <c r="F31" s="887"/>
      <c r="G31" s="887"/>
      <c r="H31" s="887"/>
      <c r="I31" s="887"/>
      <c r="J31" s="887"/>
      <c r="K31" s="887"/>
      <c r="L31" s="887"/>
      <c r="M31" s="887"/>
      <c r="N31" s="887"/>
      <c r="O31" s="889">
        <v>173.73</v>
      </c>
    </row>
    <row r="32" spans="1:16" ht="13.8" thickBot="1">
      <c r="A32" s="1103" t="s">
        <v>69</v>
      </c>
      <c r="B32" s="882" t="s">
        <v>65</v>
      </c>
      <c r="C32" s="883">
        <v>126.29461538461538</v>
      </c>
      <c r="D32" s="883">
        <v>125.51769230769234</v>
      </c>
      <c r="E32" s="883">
        <v>126.0230769230769</v>
      </c>
      <c r="F32" s="883"/>
      <c r="G32" s="883"/>
      <c r="H32" s="883"/>
      <c r="I32" s="883"/>
      <c r="J32" s="883"/>
      <c r="K32" s="883"/>
      <c r="L32" s="883"/>
      <c r="M32" s="883"/>
      <c r="N32" s="883"/>
      <c r="O32" s="885">
        <v>125.95</v>
      </c>
    </row>
    <row r="33" spans="1:15" ht="13.8" thickBot="1">
      <c r="A33" s="1103"/>
      <c r="B33" s="882" t="s">
        <v>66</v>
      </c>
      <c r="C33" s="883">
        <v>134.29571428571427</v>
      </c>
      <c r="D33" s="883">
        <v>135.59285714285713</v>
      </c>
      <c r="E33" s="883">
        <v>140.12571428571428</v>
      </c>
      <c r="F33" s="883"/>
      <c r="G33" s="883"/>
      <c r="H33" s="883"/>
      <c r="I33" s="883"/>
      <c r="J33" s="883"/>
      <c r="K33" s="883"/>
      <c r="L33" s="883"/>
      <c r="M33" s="883"/>
      <c r="N33" s="883"/>
      <c r="O33" s="885">
        <v>136.66999999999999</v>
      </c>
    </row>
    <row r="34" spans="1:15" ht="14.4" thickBot="1">
      <c r="A34" s="1103"/>
      <c r="B34" s="886" t="s">
        <v>68</v>
      </c>
      <c r="C34" s="887">
        <v>127.99181818181818</v>
      </c>
      <c r="D34" s="887">
        <v>127.65484848484853</v>
      </c>
      <c r="E34" s="887">
        <v>129.01454545454541</v>
      </c>
      <c r="F34" s="887"/>
      <c r="G34" s="887"/>
      <c r="H34" s="887"/>
      <c r="I34" s="887"/>
      <c r="J34" s="887"/>
      <c r="K34" s="887"/>
      <c r="L34" s="887"/>
      <c r="M34" s="887"/>
      <c r="N34" s="887"/>
      <c r="O34" s="889">
        <v>128.22</v>
      </c>
    </row>
    <row r="35" spans="1:15" ht="13.8" thickBot="1">
      <c r="A35" s="1103" t="s">
        <v>70</v>
      </c>
      <c r="B35" s="882" t="s">
        <v>65</v>
      </c>
      <c r="C35" s="883">
        <v>89.212000000000003</v>
      </c>
      <c r="D35" s="883">
        <v>84.323999999999984</v>
      </c>
      <c r="E35" s="883">
        <v>90.207999999999998</v>
      </c>
      <c r="F35" s="883"/>
      <c r="G35" s="883"/>
      <c r="H35" s="883"/>
      <c r="I35" s="883"/>
      <c r="J35" s="883"/>
      <c r="K35" s="883"/>
      <c r="L35" s="883"/>
      <c r="M35" s="883"/>
      <c r="N35" s="883"/>
      <c r="O35" s="885">
        <v>87.91</v>
      </c>
    </row>
    <row r="36" spans="1:15" ht="13.8" thickBot="1">
      <c r="A36" s="1103"/>
      <c r="B36" s="882" t="s">
        <v>66</v>
      </c>
      <c r="C36" s="883">
        <v>285.678</v>
      </c>
      <c r="D36" s="883">
        <v>297.32599999999996</v>
      </c>
      <c r="E36" s="883">
        <v>310.214</v>
      </c>
      <c r="F36" s="883"/>
      <c r="G36" s="883"/>
      <c r="H36" s="883"/>
      <c r="I36" s="883"/>
      <c r="J36" s="883"/>
      <c r="K36" s="883"/>
      <c r="L36" s="883"/>
      <c r="M36" s="883"/>
      <c r="N36" s="883"/>
      <c r="O36" s="885">
        <v>297.74</v>
      </c>
    </row>
    <row r="37" spans="1:15" ht="13.8" thickBot="1">
      <c r="A37" s="1103"/>
      <c r="B37" s="882" t="s">
        <v>67</v>
      </c>
      <c r="C37" s="883">
        <v>213.09</v>
      </c>
      <c r="D37" s="883">
        <v>220.61666666666667</v>
      </c>
      <c r="E37" s="883">
        <v>227.5</v>
      </c>
      <c r="F37" s="883"/>
      <c r="G37" s="883"/>
      <c r="H37" s="883"/>
      <c r="I37" s="883"/>
      <c r="J37" s="883"/>
      <c r="K37" s="883"/>
      <c r="L37" s="883"/>
      <c r="M37" s="883"/>
      <c r="N37" s="883"/>
      <c r="O37" s="885">
        <v>220.4</v>
      </c>
    </row>
    <row r="38" spans="1:15" ht="14.4" thickBot="1">
      <c r="A38" s="1103"/>
      <c r="B38" s="886" t="s">
        <v>68</v>
      </c>
      <c r="C38" s="887">
        <v>193.3630769230769</v>
      </c>
      <c r="D38" s="887">
        <v>197.7</v>
      </c>
      <c r="E38" s="887">
        <v>206.50846153846155</v>
      </c>
      <c r="F38" s="887"/>
      <c r="G38" s="887"/>
      <c r="H38" s="887"/>
      <c r="I38" s="887"/>
      <c r="J38" s="887"/>
      <c r="K38" s="887"/>
      <c r="L38" s="887"/>
      <c r="M38" s="887"/>
      <c r="N38" s="887"/>
      <c r="O38" s="889">
        <v>199.19</v>
      </c>
    </row>
    <row r="39" spans="1:15" ht="13.8" thickBot="1">
      <c r="A39" s="1103" t="s">
        <v>71</v>
      </c>
      <c r="B39" s="882" t="s">
        <v>65</v>
      </c>
      <c r="C39" s="883">
        <v>90.585000000000008</v>
      </c>
      <c r="D39" s="883">
        <v>88.095999999999975</v>
      </c>
      <c r="E39" s="883">
        <v>90.59099999999998</v>
      </c>
      <c r="F39" s="883"/>
      <c r="G39" s="883"/>
      <c r="H39" s="883"/>
      <c r="I39" s="883"/>
      <c r="J39" s="883"/>
      <c r="K39" s="883"/>
      <c r="L39" s="883"/>
      <c r="M39" s="883"/>
      <c r="N39" s="883"/>
      <c r="O39" s="885">
        <v>89.76</v>
      </c>
    </row>
    <row r="40" spans="1:15" ht="13.8" thickBot="1">
      <c r="A40" s="1103"/>
      <c r="B40" s="882" t="s">
        <v>72</v>
      </c>
      <c r="C40" s="883">
        <v>116.42749999999999</v>
      </c>
      <c r="D40" s="883">
        <v>119.7775</v>
      </c>
      <c r="E40" s="883">
        <v>118.58499999999999</v>
      </c>
      <c r="F40" s="883"/>
      <c r="G40" s="883"/>
      <c r="H40" s="883"/>
      <c r="I40" s="883"/>
      <c r="J40" s="883"/>
      <c r="K40" s="883"/>
      <c r="L40" s="883"/>
      <c r="M40" s="883"/>
      <c r="N40" s="883"/>
      <c r="O40" s="885">
        <v>118.26</v>
      </c>
    </row>
    <row r="41" spans="1:15" ht="14.4" thickBot="1">
      <c r="A41" s="1103"/>
      <c r="B41" s="886" t="s">
        <v>68</v>
      </c>
      <c r="C41" s="887">
        <v>97.968571428571423</v>
      </c>
      <c r="D41" s="887">
        <v>97.147857142857134</v>
      </c>
      <c r="E41" s="887">
        <v>98.589285714285737</v>
      </c>
      <c r="F41" s="887"/>
      <c r="G41" s="887"/>
      <c r="H41" s="887"/>
      <c r="I41" s="887"/>
      <c r="J41" s="887"/>
      <c r="K41" s="887"/>
      <c r="L41" s="887"/>
      <c r="M41" s="887"/>
      <c r="N41" s="887"/>
      <c r="O41" s="889">
        <v>97.9</v>
      </c>
    </row>
    <row r="42" spans="1:15" ht="13.8" thickBot="1">
      <c r="A42" s="1103" t="s">
        <v>73</v>
      </c>
      <c r="B42" s="882" t="s">
        <v>65</v>
      </c>
      <c r="C42" s="883">
        <v>103.75</v>
      </c>
      <c r="D42" s="883">
        <v>102.24199999999999</v>
      </c>
      <c r="E42" s="883">
        <v>100.67200000000001</v>
      </c>
      <c r="F42" s="883"/>
      <c r="G42" s="883"/>
      <c r="H42" s="883"/>
      <c r="I42" s="883"/>
      <c r="J42" s="883"/>
      <c r="K42" s="883"/>
      <c r="L42" s="883"/>
      <c r="M42" s="883"/>
      <c r="N42" s="883"/>
      <c r="O42" s="885">
        <v>102.22</v>
      </c>
    </row>
    <row r="43" spans="1:15" ht="13.8" thickBot="1">
      <c r="A43" s="1103"/>
      <c r="B43" s="882" t="s">
        <v>66</v>
      </c>
      <c r="C43" s="883">
        <v>167.97499999999999</v>
      </c>
      <c r="D43" s="883">
        <v>181.18</v>
      </c>
      <c r="E43" s="883">
        <v>181.26999999999998</v>
      </c>
      <c r="F43" s="883"/>
      <c r="G43" s="883"/>
      <c r="H43" s="883"/>
      <c r="I43" s="883"/>
      <c r="J43" s="883"/>
      <c r="K43" s="883"/>
      <c r="L43" s="883"/>
      <c r="M43" s="883"/>
      <c r="N43" s="883"/>
      <c r="O43" s="885">
        <v>176.81</v>
      </c>
    </row>
    <row r="44" spans="1:15" ht="14.4" thickBot="1">
      <c r="A44" s="1103"/>
      <c r="B44" s="886" t="s">
        <v>68</v>
      </c>
      <c r="C44" s="887">
        <v>122.1</v>
      </c>
      <c r="D44" s="887">
        <v>124.79571428571428</v>
      </c>
      <c r="E44" s="887">
        <v>123.7</v>
      </c>
      <c r="F44" s="887"/>
      <c r="G44" s="887"/>
      <c r="H44" s="887"/>
      <c r="I44" s="887"/>
      <c r="J44" s="887"/>
      <c r="K44" s="887"/>
      <c r="L44" s="887"/>
      <c r="M44" s="887"/>
      <c r="N44" s="887"/>
      <c r="O44" s="889">
        <v>123.53</v>
      </c>
    </row>
    <row r="45" spans="1:15" ht="16.8" thickBot="1">
      <c r="A45" s="1106" t="s">
        <v>91</v>
      </c>
      <c r="B45" s="1107"/>
      <c r="C45" s="890">
        <v>148.43895238095243</v>
      </c>
      <c r="D45" s="890">
        <v>148.8065714285714</v>
      </c>
      <c r="E45" s="890">
        <v>150.12571428571428</v>
      </c>
      <c r="F45" s="890"/>
      <c r="G45" s="890"/>
      <c r="H45" s="890"/>
      <c r="I45" s="890"/>
      <c r="J45" s="890"/>
      <c r="K45" s="890"/>
      <c r="L45" s="890"/>
      <c r="M45" s="890"/>
      <c r="N45" s="890"/>
      <c r="O45" s="892">
        <v>149.12</v>
      </c>
    </row>
    <row r="46" spans="1:15" ht="15" customHeight="1" thickBot="1"/>
    <row r="47" spans="1:15" ht="16.8" thickBot="1">
      <c r="A47" s="851" t="s">
        <v>75</v>
      </c>
      <c r="B47" s="813" t="s">
        <v>68</v>
      </c>
      <c r="C47" s="814">
        <v>86.1</v>
      </c>
      <c r="D47" s="814">
        <v>84.46</v>
      </c>
      <c r="E47" s="814">
        <v>87.832777777777778</v>
      </c>
      <c r="F47" s="814"/>
      <c r="G47" s="814"/>
      <c r="H47" s="814"/>
      <c r="I47" s="814"/>
      <c r="J47" s="814"/>
      <c r="K47" s="814"/>
      <c r="L47" s="814"/>
      <c r="M47" s="814"/>
      <c r="N47" s="814"/>
      <c r="O47" s="852">
        <v>86.13</v>
      </c>
    </row>
    <row r="48" spans="1:15" ht="22.5" customHeight="1" thickBot="1"/>
    <row r="49" spans="1:15" ht="24.9" customHeight="1" thickBot="1">
      <c r="A49" s="1104" t="s">
        <v>158</v>
      </c>
      <c r="B49" s="1075"/>
      <c r="C49" s="1075"/>
      <c r="D49" s="1075"/>
      <c r="E49" s="1075"/>
      <c r="F49" s="1075"/>
      <c r="G49" s="1075"/>
      <c r="H49" s="1075"/>
      <c r="I49" s="1075"/>
      <c r="J49" s="1075"/>
      <c r="K49" s="1075"/>
      <c r="L49" s="1075"/>
      <c r="M49" s="1075"/>
      <c r="N49" s="1075"/>
      <c r="O49" s="1076"/>
    </row>
    <row r="50" spans="1:15" ht="12.75" customHeight="1">
      <c r="A50" s="1077" t="s">
        <v>61</v>
      </c>
      <c r="B50" s="1079" t="s">
        <v>98</v>
      </c>
      <c r="C50" s="1079" t="s">
        <v>132</v>
      </c>
      <c r="D50" s="1079" t="s">
        <v>133</v>
      </c>
      <c r="E50" s="1079" t="s">
        <v>134</v>
      </c>
      <c r="F50" s="1079" t="s">
        <v>135</v>
      </c>
      <c r="G50" s="1079" t="s">
        <v>136</v>
      </c>
      <c r="H50" s="1079" t="s">
        <v>137</v>
      </c>
      <c r="I50" s="1079" t="s">
        <v>126</v>
      </c>
      <c r="J50" s="1079" t="s">
        <v>127</v>
      </c>
      <c r="K50" s="1079" t="s">
        <v>128</v>
      </c>
      <c r="L50" s="1079" t="s">
        <v>129</v>
      </c>
      <c r="M50" s="1079" t="s">
        <v>130</v>
      </c>
      <c r="N50" s="1079" t="s">
        <v>131</v>
      </c>
      <c r="O50" s="795" t="s">
        <v>30</v>
      </c>
    </row>
    <row r="51" spans="1:15" ht="13.8" thickBot="1">
      <c r="A51" s="1078"/>
      <c r="B51" s="1080"/>
      <c r="C51" s="1080"/>
      <c r="D51" s="1080"/>
      <c r="E51" s="1080"/>
      <c r="F51" s="1080"/>
      <c r="G51" s="1080"/>
      <c r="H51" s="1080"/>
      <c r="I51" s="1080"/>
      <c r="J51" s="1080"/>
      <c r="K51" s="1080"/>
      <c r="L51" s="1080"/>
      <c r="M51" s="1080"/>
      <c r="N51" s="1080"/>
      <c r="O51" s="797" t="s">
        <v>159</v>
      </c>
    </row>
    <row r="52" spans="1:15" ht="13.8" thickBot="1">
      <c r="A52" s="1105" t="s">
        <v>90</v>
      </c>
      <c r="B52" s="877" t="s">
        <v>65</v>
      </c>
      <c r="C52" s="895">
        <v>9.2952492884765866E-3</v>
      </c>
      <c r="D52" s="895">
        <v>7.7319291086422352E-3</v>
      </c>
      <c r="E52" s="895">
        <v>-4.5952175165658485E-2</v>
      </c>
      <c r="F52" s="895"/>
      <c r="G52" s="895"/>
      <c r="H52" s="895"/>
      <c r="I52" s="895"/>
      <c r="J52" s="895"/>
      <c r="K52" s="895"/>
      <c r="L52" s="895"/>
      <c r="M52" s="895"/>
      <c r="N52" s="895"/>
      <c r="O52" s="896">
        <v>-2.2807396215555189E-2</v>
      </c>
    </row>
    <row r="53" spans="1:15" ht="13.8" thickBot="1">
      <c r="A53" s="1103"/>
      <c r="B53" s="882" t="s">
        <v>66</v>
      </c>
      <c r="C53" s="897">
        <v>3.5396442946477057E-2</v>
      </c>
      <c r="D53" s="897">
        <v>7.2385356951500307E-2</v>
      </c>
      <c r="E53" s="897">
        <v>7.3934324071963861E-2</v>
      </c>
      <c r="F53" s="897"/>
      <c r="G53" s="897"/>
      <c r="H53" s="897"/>
      <c r="I53" s="897"/>
      <c r="J53" s="897"/>
      <c r="K53" s="897"/>
      <c r="L53" s="897"/>
      <c r="M53" s="897"/>
      <c r="N53" s="897"/>
      <c r="O53" s="898">
        <v>5.8369038421015679E-2</v>
      </c>
    </row>
    <row r="54" spans="1:15" ht="13.8" thickBot="1">
      <c r="A54" s="1103"/>
      <c r="B54" s="882" t="s">
        <v>67</v>
      </c>
      <c r="C54" s="899">
        <v>1.532098351212863E-3</v>
      </c>
      <c r="D54" s="897">
        <v>5.2123371964841E-2</v>
      </c>
      <c r="E54" s="897">
        <v>2.8258603640121359E-2</v>
      </c>
      <c r="F54" s="897"/>
      <c r="G54" s="897"/>
      <c r="H54" s="897"/>
      <c r="I54" s="897"/>
      <c r="J54" s="897"/>
      <c r="K54" s="897"/>
      <c r="L54" s="897"/>
      <c r="M54" s="897"/>
      <c r="N54" s="897"/>
      <c r="O54" s="898">
        <v>2.7448202585443674E-2</v>
      </c>
    </row>
    <row r="55" spans="1:15" ht="14.4" thickBot="1">
      <c r="A55" s="1103"/>
      <c r="B55" s="886" t="s">
        <v>68</v>
      </c>
      <c r="C55" s="900">
        <v>-5.001223125220346E-4</v>
      </c>
      <c r="D55" s="900">
        <v>2.383839135425098E-2</v>
      </c>
      <c r="E55" s="900">
        <v>-1.2410939164865914E-2</v>
      </c>
      <c r="F55" s="900"/>
      <c r="G55" s="900"/>
      <c r="H55" s="900"/>
      <c r="I55" s="900"/>
      <c r="J55" s="900"/>
      <c r="K55" s="900"/>
      <c r="L55" s="900"/>
      <c r="M55" s="900"/>
      <c r="N55" s="900"/>
      <c r="O55" s="901">
        <v>-6.1014217463880869E-3</v>
      </c>
    </row>
    <row r="56" spans="1:15" ht="13.8" thickBot="1">
      <c r="A56" s="1103" t="s">
        <v>69</v>
      </c>
      <c r="B56" s="882" t="s">
        <v>65</v>
      </c>
      <c r="C56" s="897">
        <v>-2.0230728313325314E-2</v>
      </c>
      <c r="D56" s="897">
        <v>-2.7095168931139651E-3</v>
      </c>
      <c r="E56" s="897">
        <v>-4.9453457852652268E-2</v>
      </c>
      <c r="F56" s="897"/>
      <c r="G56" s="897"/>
      <c r="H56" s="897"/>
      <c r="I56" s="897"/>
      <c r="J56" s="897"/>
      <c r="K56" s="897"/>
      <c r="L56" s="897"/>
      <c r="M56" s="897"/>
      <c r="N56" s="897"/>
      <c r="O56" s="898">
        <v>-2.7630011909487922E-2</v>
      </c>
    </row>
    <row r="57" spans="1:15" ht="13.8" thickBot="1">
      <c r="A57" s="1103"/>
      <c r="B57" s="882" t="s">
        <v>66</v>
      </c>
      <c r="C57" s="897">
        <v>1.6520046379524991E-2</v>
      </c>
      <c r="D57" s="897">
        <v>3.4652057103724793E-2</v>
      </c>
      <c r="E57" s="897">
        <v>-3.0197373786803549E-2</v>
      </c>
      <c r="F57" s="897"/>
      <c r="G57" s="897"/>
      <c r="H57" s="897"/>
      <c r="I57" s="897"/>
      <c r="J57" s="897"/>
      <c r="K57" s="897"/>
      <c r="L57" s="897"/>
      <c r="M57" s="897"/>
      <c r="N57" s="897"/>
      <c r="O57" s="898">
        <v>6.5852052388966544E-3</v>
      </c>
    </row>
    <row r="58" spans="1:15" ht="14.4" thickBot="1">
      <c r="A58" s="1103"/>
      <c r="B58" s="886" t="s">
        <v>68</v>
      </c>
      <c r="C58" s="900">
        <v>-1.0685250454746182E-2</v>
      </c>
      <c r="D58" s="900">
        <v>6.4933022520475645E-3</v>
      </c>
      <c r="E58" s="900">
        <v>-4.4189652681867787E-2</v>
      </c>
      <c r="F58" s="900"/>
      <c r="G58" s="900"/>
      <c r="H58" s="900"/>
      <c r="I58" s="900"/>
      <c r="J58" s="900"/>
      <c r="K58" s="900"/>
      <c r="L58" s="900"/>
      <c r="M58" s="900"/>
      <c r="N58" s="900"/>
      <c r="O58" s="901">
        <v>-1.9107783497114356E-2</v>
      </c>
    </row>
    <row r="59" spans="1:15" ht="13.8" thickBot="1">
      <c r="A59" s="1103" t="s">
        <v>70</v>
      </c>
      <c r="B59" s="882" t="s">
        <v>65</v>
      </c>
      <c r="C59" s="897">
        <v>-0.10803479352553473</v>
      </c>
      <c r="D59" s="897">
        <v>1.4989801242825415E-2</v>
      </c>
      <c r="E59" s="897">
        <v>6.8064916637105835E-3</v>
      </c>
      <c r="F59" s="897"/>
      <c r="G59" s="897"/>
      <c r="H59" s="897"/>
      <c r="I59" s="897"/>
      <c r="J59" s="897"/>
      <c r="K59" s="897"/>
      <c r="L59" s="897"/>
      <c r="M59" s="897"/>
      <c r="N59" s="897"/>
      <c r="O59" s="898">
        <v>-2.9348197019679199E-2</v>
      </c>
    </row>
    <row r="60" spans="1:15" ht="13.8" thickBot="1">
      <c r="A60" s="1103"/>
      <c r="B60" s="882" t="s">
        <v>66</v>
      </c>
      <c r="C60" s="897">
        <v>6.7586583496103983E-2</v>
      </c>
      <c r="D60" s="897">
        <v>5.0597660480415578E-2</v>
      </c>
      <c r="E60" s="897">
        <v>2.6175478862978475E-2</v>
      </c>
      <c r="F60" s="897"/>
      <c r="G60" s="897"/>
      <c r="H60" s="897"/>
      <c r="I60" s="897"/>
      <c r="J60" s="897"/>
      <c r="K60" s="897"/>
      <c r="L60" s="897"/>
      <c r="M60" s="897"/>
      <c r="N60" s="897"/>
      <c r="O60" s="898">
        <v>4.7558272318129806E-2</v>
      </c>
    </row>
    <row r="61" spans="1:15" ht="13.8" thickBot="1">
      <c r="A61" s="1103"/>
      <c r="B61" s="882" t="s">
        <v>67</v>
      </c>
      <c r="C61" s="897">
        <v>-1.8114411750903305E-2</v>
      </c>
      <c r="D61" s="897">
        <v>2.5398504192793016E-2</v>
      </c>
      <c r="E61" s="897">
        <v>3.736263736263836E-3</v>
      </c>
      <c r="F61" s="897"/>
      <c r="G61" s="897"/>
      <c r="H61" s="897"/>
      <c r="I61" s="897"/>
      <c r="J61" s="897"/>
      <c r="K61" s="897"/>
      <c r="L61" s="897"/>
      <c r="M61" s="897"/>
      <c r="N61" s="897"/>
      <c r="O61" s="898">
        <v>3.9473684210526525E-3</v>
      </c>
    </row>
    <row r="62" spans="1:15" ht="14.4" thickBot="1">
      <c r="A62" s="1103"/>
      <c r="B62" s="886" t="s">
        <v>68</v>
      </c>
      <c r="C62" s="900">
        <v>1.4627723055869395E-2</v>
      </c>
      <c r="D62" s="900">
        <v>3.8266993502198289E-2</v>
      </c>
      <c r="E62" s="900">
        <v>1.7216653443144145E-2</v>
      </c>
      <c r="F62" s="900"/>
      <c r="G62" s="900"/>
      <c r="H62" s="900"/>
      <c r="I62" s="900"/>
      <c r="J62" s="900"/>
      <c r="K62" s="900"/>
      <c r="L62" s="900"/>
      <c r="M62" s="900"/>
      <c r="N62" s="900"/>
      <c r="O62" s="901">
        <v>2.3344545408906098E-2</v>
      </c>
    </row>
    <row r="63" spans="1:15" ht="13.8" thickBot="1">
      <c r="A63" s="1103" t="s">
        <v>71</v>
      </c>
      <c r="B63" s="882" t="s">
        <v>65</v>
      </c>
      <c r="C63" s="897">
        <v>-1.821493624772539E-3</v>
      </c>
      <c r="D63" s="897">
        <v>0.18237175606409209</v>
      </c>
      <c r="E63" s="897">
        <v>0.10194905307002546</v>
      </c>
      <c r="F63" s="897"/>
      <c r="G63" s="897"/>
      <c r="H63" s="897"/>
      <c r="I63" s="897"/>
      <c r="J63" s="897"/>
      <c r="K63" s="897"/>
      <c r="L63" s="897"/>
      <c r="M63" s="897"/>
      <c r="N63" s="897"/>
      <c r="O63" s="898">
        <v>5.8043672014260174E-2</v>
      </c>
    </row>
    <row r="64" spans="1:15" ht="13.8" thickBot="1">
      <c r="A64" s="1103"/>
      <c r="B64" s="882" t="s">
        <v>72</v>
      </c>
      <c r="C64" s="897">
        <v>3.0061626333984671E-2</v>
      </c>
      <c r="D64" s="897">
        <v>7.2425956460937368E-3</v>
      </c>
      <c r="E64" s="897">
        <v>2.3084707172070645E-2</v>
      </c>
      <c r="F64" s="897"/>
      <c r="G64" s="897"/>
      <c r="H64" s="897"/>
      <c r="I64" s="897"/>
      <c r="J64" s="897"/>
      <c r="K64" s="897"/>
      <c r="L64" s="897"/>
      <c r="M64" s="897"/>
      <c r="N64" s="897"/>
      <c r="O64" s="898">
        <v>2.0040588533739138E-2</v>
      </c>
    </row>
    <row r="65" spans="1:15" ht="14.4" thickBot="1">
      <c r="A65" s="1103"/>
      <c r="B65" s="886" t="s">
        <v>68</v>
      </c>
      <c r="C65" s="900">
        <v>9.004345416897503E-3</v>
      </c>
      <c r="D65" s="900">
        <v>0.12440818939749142</v>
      </c>
      <c r="E65" s="900">
        <v>7.9638304097640819E-2</v>
      </c>
      <c r="F65" s="900"/>
      <c r="G65" s="900"/>
      <c r="H65" s="900"/>
      <c r="I65" s="900"/>
      <c r="J65" s="900"/>
      <c r="K65" s="900"/>
      <c r="L65" s="900"/>
      <c r="M65" s="900"/>
      <c r="N65" s="900"/>
      <c r="O65" s="901">
        <v>4.494382022471901E-2</v>
      </c>
    </row>
    <row r="66" spans="1:15" ht="13.8" thickBot="1">
      <c r="A66" s="1103" t="s">
        <v>73</v>
      </c>
      <c r="B66" s="882" t="s">
        <v>65</v>
      </c>
      <c r="C66" s="902">
        <v>-1.495903614457824E-2</v>
      </c>
      <c r="D66" s="902">
        <v>-4.0276989886739258E-2</v>
      </c>
      <c r="E66" s="902">
        <v>1.0869093028183936</v>
      </c>
      <c r="F66" s="902"/>
      <c r="G66" s="902"/>
      <c r="H66" s="902"/>
      <c r="I66" s="902"/>
      <c r="J66" s="902"/>
      <c r="K66" s="902"/>
      <c r="L66" s="902"/>
      <c r="M66" s="902"/>
      <c r="N66" s="902"/>
      <c r="O66" s="903">
        <v>1.0204460966542752</v>
      </c>
    </row>
    <row r="67" spans="1:15" ht="13.8" thickBot="1">
      <c r="A67" s="1108"/>
      <c r="B67" s="904" t="s">
        <v>66</v>
      </c>
      <c r="C67" s="902">
        <v>3.7104628664979908</v>
      </c>
      <c r="D67" s="902">
        <v>3.3848474813261213</v>
      </c>
      <c r="E67" s="902">
        <v>3.9989150622460046</v>
      </c>
      <c r="F67" s="902"/>
      <c r="G67" s="902"/>
      <c r="H67" s="902"/>
      <c r="I67" s="902"/>
      <c r="J67" s="902"/>
      <c r="K67" s="902"/>
      <c r="L67" s="902"/>
      <c r="M67" s="902"/>
      <c r="N67" s="902"/>
      <c r="O67" s="903">
        <v>3.6977546518862052</v>
      </c>
    </row>
    <row r="68" spans="1:15" ht="14.4" thickBot="1">
      <c r="A68" s="1108"/>
      <c r="B68" s="905" t="s">
        <v>68</v>
      </c>
      <c r="C68" s="906">
        <v>1.9532350532350531</v>
      </c>
      <c r="D68" s="906">
        <v>1.8786645603672294</v>
      </c>
      <c r="E68" s="906">
        <v>2.574077068175693</v>
      </c>
      <c r="F68" s="906"/>
      <c r="G68" s="906"/>
      <c r="H68" s="906"/>
      <c r="I68" s="906"/>
      <c r="J68" s="906"/>
      <c r="K68" s="906"/>
      <c r="L68" s="906"/>
      <c r="M68" s="906"/>
      <c r="N68" s="906"/>
      <c r="O68" s="907">
        <v>2.355945924067028</v>
      </c>
    </row>
    <row r="69" spans="1:15" ht="16.8" thickBot="1">
      <c r="A69" s="1109" t="s">
        <v>91</v>
      </c>
      <c r="B69" s="1110"/>
      <c r="C69" s="908">
        <v>0.12564793350994347</v>
      </c>
      <c r="D69" s="908">
        <v>0.15397564254029911</v>
      </c>
      <c r="E69" s="908">
        <v>0.17433567254075924</v>
      </c>
      <c r="F69" s="908"/>
      <c r="G69" s="908"/>
      <c r="H69" s="908"/>
      <c r="I69" s="908"/>
      <c r="J69" s="908"/>
      <c r="K69" s="908"/>
      <c r="L69" s="908"/>
      <c r="M69" s="908"/>
      <c r="N69" s="908"/>
      <c r="O69" s="909">
        <v>0.16382778969957085</v>
      </c>
    </row>
    <row r="70" spans="1:15" ht="15" customHeight="1" thickBot="1"/>
    <row r="71" spans="1:15" ht="16.8" thickBot="1">
      <c r="A71" s="851" t="s">
        <v>75</v>
      </c>
      <c r="B71" s="813" t="s">
        <v>68</v>
      </c>
      <c r="C71" s="910">
        <v>1.6840882694541266E-2</v>
      </c>
      <c r="D71" s="910">
        <v>4.2623727208145973E-2</v>
      </c>
      <c r="E71" s="910">
        <v>1.8579944137757352E-2</v>
      </c>
      <c r="F71" s="910"/>
      <c r="G71" s="910"/>
      <c r="H71" s="910"/>
      <c r="I71" s="910"/>
      <c r="J71" s="910"/>
      <c r="K71" s="910"/>
      <c r="L71" s="910"/>
      <c r="M71" s="910"/>
      <c r="N71" s="910"/>
      <c r="O71" s="911">
        <v>1.1145942180425032E-2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&amp;L&amp;G&amp;C&amp;"Batang,Bold"&amp;20AVERAGE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553" customWidth="1"/>
    <col min="2" max="2" width="26.109375" style="553" bestFit="1" customWidth="1"/>
    <col min="3" max="14" width="12.5546875" style="850" bestFit="1" customWidth="1"/>
    <col min="15" max="15" width="15.5546875" style="553" bestFit="1" customWidth="1"/>
    <col min="16" max="256" width="9.109375" style="553"/>
    <col min="257" max="257" width="15.88671875" style="553" customWidth="1"/>
    <col min="258" max="258" width="26.109375" style="553" bestFit="1" customWidth="1"/>
    <col min="259" max="270" width="12.5546875" style="553" bestFit="1" customWidth="1"/>
    <col min="271" max="271" width="15.5546875" style="553" bestFit="1" customWidth="1"/>
    <col min="272" max="512" width="9.109375" style="553"/>
    <col min="513" max="513" width="15.88671875" style="553" customWidth="1"/>
    <col min="514" max="514" width="26.109375" style="553" bestFit="1" customWidth="1"/>
    <col min="515" max="526" width="12.5546875" style="553" bestFit="1" customWidth="1"/>
    <col min="527" max="527" width="15.5546875" style="553" bestFit="1" customWidth="1"/>
    <col min="528" max="768" width="9.109375" style="553"/>
    <col min="769" max="769" width="15.88671875" style="553" customWidth="1"/>
    <col min="770" max="770" width="26.109375" style="553" bestFit="1" customWidth="1"/>
    <col min="771" max="782" width="12.5546875" style="553" bestFit="1" customWidth="1"/>
    <col min="783" max="783" width="15.5546875" style="553" bestFit="1" customWidth="1"/>
    <col min="784" max="1024" width="9.109375" style="553"/>
    <col min="1025" max="1025" width="15.88671875" style="553" customWidth="1"/>
    <col min="1026" max="1026" width="26.109375" style="553" bestFit="1" customWidth="1"/>
    <col min="1027" max="1038" width="12.5546875" style="553" bestFit="1" customWidth="1"/>
    <col min="1039" max="1039" width="15.5546875" style="553" bestFit="1" customWidth="1"/>
    <col min="1040" max="1280" width="9.109375" style="553"/>
    <col min="1281" max="1281" width="15.88671875" style="553" customWidth="1"/>
    <col min="1282" max="1282" width="26.109375" style="553" bestFit="1" customWidth="1"/>
    <col min="1283" max="1294" width="12.5546875" style="553" bestFit="1" customWidth="1"/>
    <col min="1295" max="1295" width="15.5546875" style="553" bestFit="1" customWidth="1"/>
    <col min="1296" max="1536" width="9.109375" style="553"/>
    <col min="1537" max="1537" width="15.88671875" style="553" customWidth="1"/>
    <col min="1538" max="1538" width="26.109375" style="553" bestFit="1" customWidth="1"/>
    <col min="1539" max="1550" width="12.5546875" style="553" bestFit="1" customWidth="1"/>
    <col min="1551" max="1551" width="15.5546875" style="553" bestFit="1" customWidth="1"/>
    <col min="1552" max="1792" width="9.109375" style="553"/>
    <col min="1793" max="1793" width="15.88671875" style="553" customWidth="1"/>
    <col min="1794" max="1794" width="26.109375" style="553" bestFit="1" customWidth="1"/>
    <col min="1795" max="1806" width="12.5546875" style="553" bestFit="1" customWidth="1"/>
    <col min="1807" max="1807" width="15.5546875" style="553" bestFit="1" customWidth="1"/>
    <col min="1808" max="2048" width="9.109375" style="553"/>
    <col min="2049" max="2049" width="15.88671875" style="553" customWidth="1"/>
    <col min="2050" max="2050" width="26.109375" style="553" bestFit="1" customWidth="1"/>
    <col min="2051" max="2062" width="12.5546875" style="553" bestFit="1" customWidth="1"/>
    <col min="2063" max="2063" width="15.5546875" style="553" bestFit="1" customWidth="1"/>
    <col min="2064" max="2304" width="9.109375" style="553"/>
    <col min="2305" max="2305" width="15.88671875" style="553" customWidth="1"/>
    <col min="2306" max="2306" width="26.109375" style="553" bestFit="1" customWidth="1"/>
    <col min="2307" max="2318" width="12.5546875" style="553" bestFit="1" customWidth="1"/>
    <col min="2319" max="2319" width="15.5546875" style="553" bestFit="1" customWidth="1"/>
    <col min="2320" max="2560" width="9.109375" style="553"/>
    <col min="2561" max="2561" width="15.88671875" style="553" customWidth="1"/>
    <col min="2562" max="2562" width="26.109375" style="553" bestFit="1" customWidth="1"/>
    <col min="2563" max="2574" width="12.5546875" style="553" bestFit="1" customWidth="1"/>
    <col min="2575" max="2575" width="15.5546875" style="553" bestFit="1" customWidth="1"/>
    <col min="2576" max="2816" width="9.109375" style="553"/>
    <col min="2817" max="2817" width="15.88671875" style="553" customWidth="1"/>
    <col min="2818" max="2818" width="26.109375" style="553" bestFit="1" customWidth="1"/>
    <col min="2819" max="2830" width="12.5546875" style="553" bestFit="1" customWidth="1"/>
    <col min="2831" max="2831" width="15.5546875" style="553" bestFit="1" customWidth="1"/>
    <col min="2832" max="3072" width="9.109375" style="553"/>
    <col min="3073" max="3073" width="15.88671875" style="553" customWidth="1"/>
    <col min="3074" max="3074" width="26.109375" style="553" bestFit="1" customWidth="1"/>
    <col min="3075" max="3086" width="12.5546875" style="553" bestFit="1" customWidth="1"/>
    <col min="3087" max="3087" width="15.5546875" style="553" bestFit="1" customWidth="1"/>
    <col min="3088" max="3328" width="9.109375" style="553"/>
    <col min="3329" max="3329" width="15.88671875" style="553" customWidth="1"/>
    <col min="3330" max="3330" width="26.109375" style="553" bestFit="1" customWidth="1"/>
    <col min="3331" max="3342" width="12.5546875" style="553" bestFit="1" customWidth="1"/>
    <col min="3343" max="3343" width="15.5546875" style="553" bestFit="1" customWidth="1"/>
    <col min="3344" max="3584" width="9.109375" style="553"/>
    <col min="3585" max="3585" width="15.88671875" style="553" customWidth="1"/>
    <col min="3586" max="3586" width="26.109375" style="553" bestFit="1" customWidth="1"/>
    <col min="3587" max="3598" width="12.5546875" style="553" bestFit="1" customWidth="1"/>
    <col min="3599" max="3599" width="15.5546875" style="553" bestFit="1" customWidth="1"/>
    <col min="3600" max="3840" width="9.109375" style="553"/>
    <col min="3841" max="3841" width="15.88671875" style="553" customWidth="1"/>
    <col min="3842" max="3842" width="26.109375" style="553" bestFit="1" customWidth="1"/>
    <col min="3843" max="3854" width="12.5546875" style="553" bestFit="1" customWidth="1"/>
    <col min="3855" max="3855" width="15.5546875" style="553" bestFit="1" customWidth="1"/>
    <col min="3856" max="4096" width="9.109375" style="553"/>
    <col min="4097" max="4097" width="15.88671875" style="553" customWidth="1"/>
    <col min="4098" max="4098" width="26.109375" style="553" bestFit="1" customWidth="1"/>
    <col min="4099" max="4110" width="12.5546875" style="553" bestFit="1" customWidth="1"/>
    <col min="4111" max="4111" width="15.5546875" style="553" bestFit="1" customWidth="1"/>
    <col min="4112" max="4352" width="9.109375" style="553"/>
    <col min="4353" max="4353" width="15.88671875" style="553" customWidth="1"/>
    <col min="4354" max="4354" width="26.109375" style="553" bestFit="1" customWidth="1"/>
    <col min="4355" max="4366" width="12.5546875" style="553" bestFit="1" customWidth="1"/>
    <col min="4367" max="4367" width="15.5546875" style="553" bestFit="1" customWidth="1"/>
    <col min="4368" max="4608" width="9.109375" style="553"/>
    <col min="4609" max="4609" width="15.88671875" style="553" customWidth="1"/>
    <col min="4610" max="4610" width="26.109375" style="553" bestFit="1" customWidth="1"/>
    <col min="4611" max="4622" width="12.5546875" style="553" bestFit="1" customWidth="1"/>
    <col min="4623" max="4623" width="15.5546875" style="553" bestFit="1" customWidth="1"/>
    <col min="4624" max="4864" width="9.109375" style="553"/>
    <col min="4865" max="4865" width="15.88671875" style="553" customWidth="1"/>
    <col min="4866" max="4866" width="26.109375" style="553" bestFit="1" customWidth="1"/>
    <col min="4867" max="4878" width="12.5546875" style="553" bestFit="1" customWidth="1"/>
    <col min="4879" max="4879" width="15.5546875" style="553" bestFit="1" customWidth="1"/>
    <col min="4880" max="5120" width="9.109375" style="553"/>
    <col min="5121" max="5121" width="15.88671875" style="553" customWidth="1"/>
    <col min="5122" max="5122" width="26.109375" style="553" bestFit="1" customWidth="1"/>
    <col min="5123" max="5134" width="12.5546875" style="553" bestFit="1" customWidth="1"/>
    <col min="5135" max="5135" width="15.5546875" style="553" bestFit="1" customWidth="1"/>
    <col min="5136" max="5376" width="9.109375" style="553"/>
    <col min="5377" max="5377" width="15.88671875" style="553" customWidth="1"/>
    <col min="5378" max="5378" width="26.109375" style="553" bestFit="1" customWidth="1"/>
    <col min="5379" max="5390" width="12.5546875" style="553" bestFit="1" customWidth="1"/>
    <col min="5391" max="5391" width="15.5546875" style="553" bestFit="1" customWidth="1"/>
    <col min="5392" max="5632" width="9.109375" style="553"/>
    <col min="5633" max="5633" width="15.88671875" style="553" customWidth="1"/>
    <col min="5634" max="5634" width="26.109375" style="553" bestFit="1" customWidth="1"/>
    <col min="5635" max="5646" width="12.5546875" style="553" bestFit="1" customWidth="1"/>
    <col min="5647" max="5647" width="15.5546875" style="553" bestFit="1" customWidth="1"/>
    <col min="5648" max="5888" width="9.109375" style="553"/>
    <col min="5889" max="5889" width="15.88671875" style="553" customWidth="1"/>
    <col min="5890" max="5890" width="26.109375" style="553" bestFit="1" customWidth="1"/>
    <col min="5891" max="5902" width="12.5546875" style="553" bestFit="1" customWidth="1"/>
    <col min="5903" max="5903" width="15.5546875" style="553" bestFit="1" customWidth="1"/>
    <col min="5904" max="6144" width="9.109375" style="553"/>
    <col min="6145" max="6145" width="15.88671875" style="553" customWidth="1"/>
    <col min="6146" max="6146" width="26.109375" style="553" bestFit="1" customWidth="1"/>
    <col min="6147" max="6158" width="12.5546875" style="553" bestFit="1" customWidth="1"/>
    <col min="6159" max="6159" width="15.5546875" style="553" bestFit="1" customWidth="1"/>
    <col min="6160" max="6400" width="9.109375" style="553"/>
    <col min="6401" max="6401" width="15.88671875" style="553" customWidth="1"/>
    <col min="6402" max="6402" width="26.109375" style="553" bestFit="1" customWidth="1"/>
    <col min="6403" max="6414" width="12.5546875" style="553" bestFit="1" customWidth="1"/>
    <col min="6415" max="6415" width="15.5546875" style="553" bestFit="1" customWidth="1"/>
    <col min="6416" max="6656" width="9.109375" style="553"/>
    <col min="6657" max="6657" width="15.88671875" style="553" customWidth="1"/>
    <col min="6658" max="6658" width="26.109375" style="553" bestFit="1" customWidth="1"/>
    <col min="6659" max="6670" width="12.5546875" style="553" bestFit="1" customWidth="1"/>
    <col min="6671" max="6671" width="15.5546875" style="553" bestFit="1" customWidth="1"/>
    <col min="6672" max="6912" width="9.109375" style="553"/>
    <col min="6913" max="6913" width="15.88671875" style="553" customWidth="1"/>
    <col min="6914" max="6914" width="26.109375" style="553" bestFit="1" customWidth="1"/>
    <col min="6915" max="6926" width="12.5546875" style="553" bestFit="1" customWidth="1"/>
    <col min="6927" max="6927" width="15.5546875" style="553" bestFit="1" customWidth="1"/>
    <col min="6928" max="7168" width="9.109375" style="553"/>
    <col min="7169" max="7169" width="15.88671875" style="553" customWidth="1"/>
    <col min="7170" max="7170" width="26.109375" style="553" bestFit="1" customWidth="1"/>
    <col min="7171" max="7182" width="12.5546875" style="553" bestFit="1" customWidth="1"/>
    <col min="7183" max="7183" width="15.5546875" style="553" bestFit="1" customWidth="1"/>
    <col min="7184" max="7424" width="9.109375" style="553"/>
    <col min="7425" max="7425" width="15.88671875" style="553" customWidth="1"/>
    <col min="7426" max="7426" width="26.109375" style="553" bestFit="1" customWidth="1"/>
    <col min="7427" max="7438" width="12.5546875" style="553" bestFit="1" customWidth="1"/>
    <col min="7439" max="7439" width="15.5546875" style="553" bestFit="1" customWidth="1"/>
    <col min="7440" max="7680" width="9.109375" style="553"/>
    <col min="7681" max="7681" width="15.88671875" style="553" customWidth="1"/>
    <col min="7682" max="7682" width="26.109375" style="553" bestFit="1" customWidth="1"/>
    <col min="7683" max="7694" width="12.5546875" style="553" bestFit="1" customWidth="1"/>
    <col min="7695" max="7695" width="15.5546875" style="553" bestFit="1" customWidth="1"/>
    <col min="7696" max="7936" width="9.109375" style="553"/>
    <col min="7937" max="7937" width="15.88671875" style="553" customWidth="1"/>
    <col min="7938" max="7938" width="26.109375" style="553" bestFit="1" customWidth="1"/>
    <col min="7939" max="7950" width="12.5546875" style="553" bestFit="1" customWidth="1"/>
    <col min="7951" max="7951" width="15.5546875" style="553" bestFit="1" customWidth="1"/>
    <col min="7952" max="8192" width="9.109375" style="553"/>
    <col min="8193" max="8193" width="15.88671875" style="553" customWidth="1"/>
    <col min="8194" max="8194" width="26.109375" style="553" bestFit="1" customWidth="1"/>
    <col min="8195" max="8206" width="12.5546875" style="553" bestFit="1" customWidth="1"/>
    <col min="8207" max="8207" width="15.5546875" style="553" bestFit="1" customWidth="1"/>
    <col min="8208" max="8448" width="9.109375" style="553"/>
    <col min="8449" max="8449" width="15.88671875" style="553" customWidth="1"/>
    <col min="8450" max="8450" width="26.109375" style="553" bestFit="1" customWidth="1"/>
    <col min="8451" max="8462" width="12.5546875" style="553" bestFit="1" customWidth="1"/>
    <col min="8463" max="8463" width="15.5546875" style="553" bestFit="1" customWidth="1"/>
    <col min="8464" max="8704" width="9.109375" style="553"/>
    <col min="8705" max="8705" width="15.88671875" style="553" customWidth="1"/>
    <col min="8706" max="8706" width="26.109375" style="553" bestFit="1" customWidth="1"/>
    <col min="8707" max="8718" width="12.5546875" style="553" bestFit="1" customWidth="1"/>
    <col min="8719" max="8719" width="15.5546875" style="553" bestFit="1" customWidth="1"/>
    <col min="8720" max="8960" width="9.109375" style="553"/>
    <col min="8961" max="8961" width="15.88671875" style="553" customWidth="1"/>
    <col min="8962" max="8962" width="26.109375" style="553" bestFit="1" customWidth="1"/>
    <col min="8963" max="8974" width="12.5546875" style="553" bestFit="1" customWidth="1"/>
    <col min="8975" max="8975" width="15.5546875" style="553" bestFit="1" customWidth="1"/>
    <col min="8976" max="9216" width="9.109375" style="553"/>
    <col min="9217" max="9217" width="15.88671875" style="553" customWidth="1"/>
    <col min="9218" max="9218" width="26.109375" style="553" bestFit="1" customWidth="1"/>
    <col min="9219" max="9230" width="12.5546875" style="553" bestFit="1" customWidth="1"/>
    <col min="9231" max="9231" width="15.5546875" style="553" bestFit="1" customWidth="1"/>
    <col min="9232" max="9472" width="9.109375" style="553"/>
    <col min="9473" max="9473" width="15.88671875" style="553" customWidth="1"/>
    <col min="9474" max="9474" width="26.109375" style="553" bestFit="1" customWidth="1"/>
    <col min="9475" max="9486" width="12.5546875" style="553" bestFit="1" customWidth="1"/>
    <col min="9487" max="9487" width="15.5546875" style="553" bestFit="1" customWidth="1"/>
    <col min="9488" max="9728" width="9.109375" style="553"/>
    <col min="9729" max="9729" width="15.88671875" style="553" customWidth="1"/>
    <col min="9730" max="9730" width="26.109375" style="553" bestFit="1" customWidth="1"/>
    <col min="9731" max="9742" width="12.5546875" style="553" bestFit="1" customWidth="1"/>
    <col min="9743" max="9743" width="15.5546875" style="553" bestFit="1" customWidth="1"/>
    <col min="9744" max="9984" width="9.109375" style="553"/>
    <col min="9985" max="9985" width="15.88671875" style="553" customWidth="1"/>
    <col min="9986" max="9986" width="26.109375" style="553" bestFit="1" customWidth="1"/>
    <col min="9987" max="9998" width="12.5546875" style="553" bestFit="1" customWidth="1"/>
    <col min="9999" max="9999" width="15.5546875" style="553" bestFit="1" customWidth="1"/>
    <col min="10000" max="10240" width="9.109375" style="553"/>
    <col min="10241" max="10241" width="15.88671875" style="553" customWidth="1"/>
    <col min="10242" max="10242" width="26.109375" style="553" bestFit="1" customWidth="1"/>
    <col min="10243" max="10254" width="12.5546875" style="553" bestFit="1" customWidth="1"/>
    <col min="10255" max="10255" width="15.5546875" style="553" bestFit="1" customWidth="1"/>
    <col min="10256" max="10496" width="9.109375" style="553"/>
    <col min="10497" max="10497" width="15.88671875" style="553" customWidth="1"/>
    <col min="10498" max="10498" width="26.109375" style="553" bestFit="1" customWidth="1"/>
    <col min="10499" max="10510" width="12.5546875" style="553" bestFit="1" customWidth="1"/>
    <col min="10511" max="10511" width="15.5546875" style="553" bestFit="1" customWidth="1"/>
    <col min="10512" max="10752" width="9.109375" style="553"/>
    <col min="10753" max="10753" width="15.88671875" style="553" customWidth="1"/>
    <col min="10754" max="10754" width="26.109375" style="553" bestFit="1" customWidth="1"/>
    <col min="10755" max="10766" width="12.5546875" style="553" bestFit="1" customWidth="1"/>
    <col min="10767" max="10767" width="15.5546875" style="553" bestFit="1" customWidth="1"/>
    <col min="10768" max="11008" width="9.109375" style="553"/>
    <col min="11009" max="11009" width="15.88671875" style="553" customWidth="1"/>
    <col min="11010" max="11010" width="26.109375" style="553" bestFit="1" customWidth="1"/>
    <col min="11011" max="11022" width="12.5546875" style="553" bestFit="1" customWidth="1"/>
    <col min="11023" max="11023" width="15.5546875" style="553" bestFit="1" customWidth="1"/>
    <col min="11024" max="11264" width="9.109375" style="553"/>
    <col min="11265" max="11265" width="15.88671875" style="553" customWidth="1"/>
    <col min="11266" max="11266" width="26.109375" style="553" bestFit="1" customWidth="1"/>
    <col min="11267" max="11278" width="12.5546875" style="553" bestFit="1" customWidth="1"/>
    <col min="11279" max="11279" width="15.5546875" style="553" bestFit="1" customWidth="1"/>
    <col min="11280" max="11520" width="9.109375" style="553"/>
    <col min="11521" max="11521" width="15.88671875" style="553" customWidth="1"/>
    <col min="11522" max="11522" width="26.109375" style="553" bestFit="1" customWidth="1"/>
    <col min="11523" max="11534" width="12.5546875" style="553" bestFit="1" customWidth="1"/>
    <col min="11535" max="11535" width="15.5546875" style="553" bestFit="1" customWidth="1"/>
    <col min="11536" max="11776" width="9.109375" style="553"/>
    <col min="11777" max="11777" width="15.88671875" style="553" customWidth="1"/>
    <col min="11778" max="11778" width="26.109375" style="553" bestFit="1" customWidth="1"/>
    <col min="11779" max="11790" width="12.5546875" style="553" bestFit="1" customWidth="1"/>
    <col min="11791" max="11791" width="15.5546875" style="553" bestFit="1" customWidth="1"/>
    <col min="11792" max="12032" width="9.109375" style="553"/>
    <col min="12033" max="12033" width="15.88671875" style="553" customWidth="1"/>
    <col min="12034" max="12034" width="26.109375" style="553" bestFit="1" customWidth="1"/>
    <col min="12035" max="12046" width="12.5546875" style="553" bestFit="1" customWidth="1"/>
    <col min="12047" max="12047" width="15.5546875" style="553" bestFit="1" customWidth="1"/>
    <col min="12048" max="12288" width="9.109375" style="553"/>
    <col min="12289" max="12289" width="15.88671875" style="553" customWidth="1"/>
    <col min="12290" max="12290" width="26.109375" style="553" bestFit="1" customWidth="1"/>
    <col min="12291" max="12302" width="12.5546875" style="553" bestFit="1" customWidth="1"/>
    <col min="12303" max="12303" width="15.5546875" style="553" bestFit="1" customWidth="1"/>
    <col min="12304" max="12544" width="9.109375" style="553"/>
    <col min="12545" max="12545" width="15.88671875" style="553" customWidth="1"/>
    <col min="12546" max="12546" width="26.109375" style="553" bestFit="1" customWidth="1"/>
    <col min="12547" max="12558" width="12.5546875" style="553" bestFit="1" customWidth="1"/>
    <col min="12559" max="12559" width="15.5546875" style="553" bestFit="1" customWidth="1"/>
    <col min="12560" max="12800" width="9.109375" style="553"/>
    <col min="12801" max="12801" width="15.88671875" style="553" customWidth="1"/>
    <col min="12802" max="12802" width="26.109375" style="553" bestFit="1" customWidth="1"/>
    <col min="12803" max="12814" width="12.5546875" style="553" bestFit="1" customWidth="1"/>
    <col min="12815" max="12815" width="15.5546875" style="553" bestFit="1" customWidth="1"/>
    <col min="12816" max="13056" width="9.109375" style="553"/>
    <col min="13057" max="13057" width="15.88671875" style="553" customWidth="1"/>
    <col min="13058" max="13058" width="26.109375" style="553" bestFit="1" customWidth="1"/>
    <col min="13059" max="13070" width="12.5546875" style="553" bestFit="1" customWidth="1"/>
    <col min="13071" max="13071" width="15.5546875" style="553" bestFit="1" customWidth="1"/>
    <col min="13072" max="13312" width="9.109375" style="553"/>
    <col min="13313" max="13313" width="15.88671875" style="553" customWidth="1"/>
    <col min="13314" max="13314" width="26.109375" style="553" bestFit="1" customWidth="1"/>
    <col min="13315" max="13326" width="12.5546875" style="553" bestFit="1" customWidth="1"/>
    <col min="13327" max="13327" width="15.5546875" style="553" bestFit="1" customWidth="1"/>
    <col min="13328" max="13568" width="9.109375" style="553"/>
    <col min="13569" max="13569" width="15.88671875" style="553" customWidth="1"/>
    <col min="13570" max="13570" width="26.109375" style="553" bestFit="1" customWidth="1"/>
    <col min="13571" max="13582" width="12.5546875" style="553" bestFit="1" customWidth="1"/>
    <col min="13583" max="13583" width="15.5546875" style="553" bestFit="1" customWidth="1"/>
    <col min="13584" max="13824" width="9.109375" style="553"/>
    <col min="13825" max="13825" width="15.88671875" style="553" customWidth="1"/>
    <col min="13826" max="13826" width="26.109375" style="553" bestFit="1" customWidth="1"/>
    <col min="13827" max="13838" width="12.5546875" style="553" bestFit="1" customWidth="1"/>
    <col min="13839" max="13839" width="15.5546875" style="553" bestFit="1" customWidth="1"/>
    <col min="13840" max="14080" width="9.109375" style="553"/>
    <col min="14081" max="14081" width="15.88671875" style="553" customWidth="1"/>
    <col min="14082" max="14082" width="26.109375" style="553" bestFit="1" customWidth="1"/>
    <col min="14083" max="14094" width="12.5546875" style="553" bestFit="1" customWidth="1"/>
    <col min="14095" max="14095" width="15.5546875" style="553" bestFit="1" customWidth="1"/>
    <col min="14096" max="14336" width="9.109375" style="553"/>
    <col min="14337" max="14337" width="15.88671875" style="553" customWidth="1"/>
    <col min="14338" max="14338" width="26.109375" style="553" bestFit="1" customWidth="1"/>
    <col min="14339" max="14350" width="12.5546875" style="553" bestFit="1" customWidth="1"/>
    <col min="14351" max="14351" width="15.5546875" style="553" bestFit="1" customWidth="1"/>
    <col min="14352" max="14592" width="9.109375" style="553"/>
    <col min="14593" max="14593" width="15.88671875" style="553" customWidth="1"/>
    <col min="14594" max="14594" width="26.109375" style="553" bestFit="1" customWidth="1"/>
    <col min="14595" max="14606" width="12.5546875" style="553" bestFit="1" customWidth="1"/>
    <col min="14607" max="14607" width="15.5546875" style="553" bestFit="1" customWidth="1"/>
    <col min="14608" max="14848" width="9.109375" style="553"/>
    <col min="14849" max="14849" width="15.88671875" style="553" customWidth="1"/>
    <col min="14850" max="14850" width="26.109375" style="553" bestFit="1" customWidth="1"/>
    <col min="14851" max="14862" width="12.5546875" style="553" bestFit="1" customWidth="1"/>
    <col min="14863" max="14863" width="15.5546875" style="553" bestFit="1" customWidth="1"/>
    <col min="14864" max="15104" width="9.109375" style="553"/>
    <col min="15105" max="15105" width="15.88671875" style="553" customWidth="1"/>
    <col min="15106" max="15106" width="26.109375" style="553" bestFit="1" customWidth="1"/>
    <col min="15107" max="15118" width="12.5546875" style="553" bestFit="1" customWidth="1"/>
    <col min="15119" max="15119" width="15.5546875" style="553" bestFit="1" customWidth="1"/>
    <col min="15120" max="15360" width="9.109375" style="553"/>
    <col min="15361" max="15361" width="15.88671875" style="553" customWidth="1"/>
    <col min="15362" max="15362" width="26.109375" style="553" bestFit="1" customWidth="1"/>
    <col min="15363" max="15374" width="12.5546875" style="553" bestFit="1" customWidth="1"/>
    <col min="15375" max="15375" width="15.5546875" style="553" bestFit="1" customWidth="1"/>
    <col min="15376" max="15616" width="9.109375" style="553"/>
    <col min="15617" max="15617" width="15.88671875" style="553" customWidth="1"/>
    <col min="15618" max="15618" width="26.109375" style="553" bestFit="1" customWidth="1"/>
    <col min="15619" max="15630" width="12.5546875" style="553" bestFit="1" customWidth="1"/>
    <col min="15631" max="15631" width="15.5546875" style="553" bestFit="1" customWidth="1"/>
    <col min="15632" max="15872" width="9.109375" style="553"/>
    <col min="15873" max="15873" width="15.88671875" style="553" customWidth="1"/>
    <col min="15874" max="15874" width="26.109375" style="553" bestFit="1" customWidth="1"/>
    <col min="15875" max="15886" width="12.5546875" style="553" bestFit="1" customWidth="1"/>
    <col min="15887" max="15887" width="15.5546875" style="553" bestFit="1" customWidth="1"/>
    <col min="15888" max="16128" width="9.109375" style="553"/>
    <col min="16129" max="16129" width="15.88671875" style="553" customWidth="1"/>
    <col min="16130" max="16130" width="26.109375" style="553" bestFit="1" customWidth="1"/>
    <col min="16131" max="16142" width="12.5546875" style="553" bestFit="1" customWidth="1"/>
    <col min="16143" max="16143" width="15.5546875" style="553" bestFit="1" customWidth="1"/>
    <col min="16144" max="16384" width="9.109375" style="553"/>
  </cols>
  <sheetData>
    <row r="1" spans="1:15" ht="21" customHeight="1" thickBot="1">
      <c r="A1" s="1099" t="s">
        <v>150</v>
      </c>
      <c r="B1" s="1093"/>
      <c r="C1" s="1093"/>
      <c r="D1" s="1093"/>
      <c r="E1" s="1093"/>
      <c r="F1" s="1093"/>
      <c r="G1" s="1093"/>
      <c r="H1" s="1093"/>
      <c r="I1" s="1093"/>
      <c r="J1" s="1093"/>
      <c r="K1" s="1093"/>
      <c r="L1" s="1093"/>
      <c r="M1" s="1093"/>
      <c r="N1" s="1093"/>
      <c r="O1" s="1094"/>
    </row>
    <row r="2" spans="1:15" s="840" customFormat="1" ht="27" customHeight="1" thickBot="1">
      <c r="A2" s="912" t="s">
        <v>93</v>
      </c>
      <c r="B2" s="837" t="s">
        <v>98</v>
      </c>
      <c r="C2" s="913" t="s">
        <v>105</v>
      </c>
      <c r="D2" s="913" t="s">
        <v>106</v>
      </c>
      <c r="E2" s="913" t="s">
        <v>107</v>
      </c>
      <c r="F2" s="913" t="s">
        <v>108</v>
      </c>
      <c r="G2" s="913" t="s">
        <v>109</v>
      </c>
      <c r="H2" s="913" t="s">
        <v>110</v>
      </c>
      <c r="I2" s="913" t="s">
        <v>151</v>
      </c>
      <c r="J2" s="913" t="s">
        <v>152</v>
      </c>
      <c r="K2" s="913" t="s">
        <v>153</v>
      </c>
      <c r="L2" s="913" t="s">
        <v>154</v>
      </c>
      <c r="M2" s="913" t="s">
        <v>155</v>
      </c>
      <c r="N2" s="913" t="s">
        <v>156</v>
      </c>
      <c r="O2" s="914" t="s">
        <v>30</v>
      </c>
    </row>
    <row r="3" spans="1:15" ht="15" customHeight="1" thickBot="1">
      <c r="A3" s="1095" t="s">
        <v>94</v>
      </c>
      <c r="B3" s="841" t="s">
        <v>65</v>
      </c>
      <c r="C3" s="842">
        <v>142.22315789473686</v>
      </c>
      <c r="D3" s="842">
        <v>138.29105263157899</v>
      </c>
      <c r="E3" s="842">
        <v>132.45999999999998</v>
      </c>
      <c r="F3" s="842"/>
      <c r="G3" s="842"/>
      <c r="H3" s="842"/>
      <c r="I3" s="842"/>
      <c r="J3" s="842"/>
      <c r="K3" s="842"/>
      <c r="L3" s="842"/>
      <c r="M3" s="842"/>
      <c r="N3" s="842"/>
      <c r="O3" s="843">
        <v>135.82</v>
      </c>
    </row>
    <row r="4" spans="1:15" ht="15" customHeight="1" thickBot="1">
      <c r="A4" s="1095"/>
      <c r="B4" s="844" t="s">
        <v>66</v>
      </c>
      <c r="C4" s="842">
        <v>148.26000000000002</v>
      </c>
      <c r="D4" s="842">
        <v>150.7525</v>
      </c>
      <c r="E4" s="842">
        <v>151.06625</v>
      </c>
      <c r="F4" s="842"/>
      <c r="G4" s="842"/>
      <c r="H4" s="842"/>
      <c r="I4" s="842"/>
      <c r="J4" s="842"/>
      <c r="K4" s="842"/>
      <c r="L4" s="842"/>
      <c r="M4" s="842"/>
      <c r="N4" s="842"/>
      <c r="O4" s="843">
        <v>149.78</v>
      </c>
    </row>
    <row r="5" spans="1:15" ht="15" customHeight="1" thickBot="1">
      <c r="A5" s="1095"/>
      <c r="B5" s="844" t="s">
        <v>67</v>
      </c>
      <c r="C5" s="842">
        <v>224.87266666666667</v>
      </c>
      <c r="D5" s="842">
        <v>240.51400000000001</v>
      </c>
      <c r="E5" s="842">
        <v>230.84199999999998</v>
      </c>
      <c r="F5" s="842"/>
      <c r="G5" s="842"/>
      <c r="H5" s="842"/>
      <c r="I5" s="842"/>
      <c r="J5" s="842"/>
      <c r="K5" s="842"/>
      <c r="L5" s="842"/>
      <c r="M5" s="842"/>
      <c r="N5" s="842"/>
      <c r="O5" s="843">
        <v>232.08</v>
      </c>
    </row>
    <row r="6" spans="1:15" ht="15" customHeight="1" thickBot="1">
      <c r="A6" s="1096"/>
      <c r="B6" s="845" t="s">
        <v>68</v>
      </c>
      <c r="C6" s="846">
        <v>173.49146341463413</v>
      </c>
      <c r="D6" s="846">
        <v>177.17285714285714</v>
      </c>
      <c r="E6" s="846">
        <v>170.24093023255816</v>
      </c>
      <c r="F6" s="846"/>
      <c r="G6" s="846"/>
      <c r="H6" s="846"/>
      <c r="I6" s="846"/>
      <c r="J6" s="846"/>
      <c r="K6" s="846"/>
      <c r="L6" s="846"/>
      <c r="M6" s="846"/>
      <c r="N6" s="846"/>
      <c r="O6" s="847">
        <v>171.99</v>
      </c>
    </row>
    <row r="7" spans="1:15" ht="15" customHeight="1" thickBot="1">
      <c r="A7" s="1097" t="s">
        <v>95</v>
      </c>
      <c r="B7" s="844" t="s">
        <v>65</v>
      </c>
      <c r="C7" s="842">
        <v>108.7002272727273</v>
      </c>
      <c r="D7" s="842">
        <v>113.3059090909091</v>
      </c>
      <c r="E7" s="842">
        <v>124.61955555555556</v>
      </c>
      <c r="F7" s="842"/>
      <c r="G7" s="842"/>
      <c r="H7" s="842"/>
      <c r="I7" s="842"/>
      <c r="J7" s="842"/>
      <c r="K7" s="842"/>
      <c r="L7" s="842"/>
      <c r="M7" s="842"/>
      <c r="N7" s="842"/>
      <c r="O7" s="843">
        <v>123.42</v>
      </c>
    </row>
    <row r="8" spans="1:15" ht="15" customHeight="1" thickBot="1">
      <c r="A8" s="1095"/>
      <c r="B8" s="844" t="s">
        <v>66</v>
      </c>
      <c r="C8" s="842">
        <v>294.72000000000003</v>
      </c>
      <c r="D8" s="842">
        <v>299.41176470588232</v>
      </c>
      <c r="E8" s="842">
        <v>319.39999999999998</v>
      </c>
      <c r="F8" s="842"/>
      <c r="G8" s="842"/>
      <c r="H8" s="842"/>
      <c r="I8" s="842"/>
      <c r="J8" s="842"/>
      <c r="K8" s="842"/>
      <c r="L8" s="842"/>
      <c r="M8" s="842"/>
      <c r="N8" s="842"/>
      <c r="O8" s="843">
        <v>304.51</v>
      </c>
    </row>
    <row r="9" spans="1:15" ht="15" customHeight="1" thickBot="1">
      <c r="A9" s="1095"/>
      <c r="B9" s="844" t="s">
        <v>67</v>
      </c>
      <c r="C9" s="842">
        <v>201.44</v>
      </c>
      <c r="D9" s="842">
        <v>214.3075</v>
      </c>
      <c r="E9" s="842">
        <v>214.61</v>
      </c>
      <c r="F9" s="842"/>
      <c r="G9" s="842"/>
      <c r="H9" s="842"/>
      <c r="I9" s="842"/>
      <c r="J9" s="842"/>
      <c r="K9" s="842"/>
      <c r="L9" s="842"/>
      <c r="M9" s="842"/>
      <c r="N9" s="842"/>
      <c r="O9" s="843">
        <v>210.12</v>
      </c>
    </row>
    <row r="10" spans="1:15" ht="15" customHeight="1" thickBot="1">
      <c r="A10" s="1096"/>
      <c r="B10" s="845" t="s">
        <v>68</v>
      </c>
      <c r="C10" s="846">
        <v>163.06</v>
      </c>
      <c r="D10" s="846">
        <v>168.19523076923068</v>
      </c>
      <c r="E10" s="846">
        <v>180.24424242424237</v>
      </c>
      <c r="F10" s="846"/>
      <c r="G10" s="846"/>
      <c r="H10" s="846"/>
      <c r="I10" s="846"/>
      <c r="J10" s="846"/>
      <c r="K10" s="846"/>
      <c r="L10" s="846"/>
      <c r="M10" s="846"/>
      <c r="N10" s="846"/>
      <c r="O10" s="847">
        <v>174.54</v>
      </c>
    </row>
    <row r="11" spans="1:15" ht="15" customHeight="1" thickBot="1">
      <c r="A11" s="1082" t="s">
        <v>91</v>
      </c>
      <c r="B11" s="1083"/>
      <c r="C11" s="848">
        <v>167.09</v>
      </c>
      <c r="D11" s="848">
        <v>171.7191588785046</v>
      </c>
      <c r="E11" s="848">
        <v>176.29798165137618</v>
      </c>
      <c r="F11" s="848"/>
      <c r="G11" s="848"/>
      <c r="H11" s="848"/>
      <c r="I11" s="848"/>
      <c r="J11" s="848"/>
      <c r="K11" s="848"/>
      <c r="L11" s="848"/>
      <c r="M11" s="848"/>
      <c r="N11" s="848"/>
      <c r="O11" s="849">
        <v>173.55</v>
      </c>
    </row>
    <row r="12" spans="1:15" ht="15" customHeight="1" thickBot="1">
      <c r="O12" s="706"/>
    </row>
    <row r="13" spans="1:15" ht="22.5" customHeight="1" thickBot="1">
      <c r="A13" s="851" t="s">
        <v>75</v>
      </c>
      <c r="B13" s="813" t="s">
        <v>68</v>
      </c>
      <c r="C13" s="814">
        <v>87.55</v>
      </c>
      <c r="D13" s="814">
        <v>88.06</v>
      </c>
      <c r="E13" s="814">
        <v>89.464705882352945</v>
      </c>
      <c r="F13" s="814"/>
      <c r="G13" s="814"/>
      <c r="H13" s="814"/>
      <c r="I13" s="814"/>
      <c r="J13" s="814"/>
      <c r="K13" s="814"/>
      <c r="L13" s="814"/>
      <c r="M13" s="814"/>
      <c r="N13" s="814"/>
      <c r="O13" s="852">
        <v>87.09</v>
      </c>
    </row>
    <row r="14" spans="1:15" ht="22.5" customHeight="1">
      <c r="O14" s="706"/>
    </row>
    <row r="15" spans="1:15" ht="20.399999999999999" thickBot="1">
      <c r="A15" s="1098" t="s">
        <v>157</v>
      </c>
      <c r="B15" s="1098"/>
      <c r="C15" s="1098"/>
      <c r="D15" s="1098"/>
      <c r="E15" s="1098"/>
      <c r="F15" s="1098"/>
      <c r="G15" s="1098"/>
      <c r="H15" s="1098"/>
      <c r="I15" s="1098"/>
      <c r="J15" s="1098"/>
      <c r="K15" s="1098"/>
      <c r="L15" s="1098"/>
      <c r="M15" s="1098"/>
      <c r="N15" s="1098"/>
      <c r="O15" s="1098"/>
    </row>
    <row r="16" spans="1:15" ht="27" customHeight="1" thickBot="1">
      <c r="A16" s="853" t="s">
        <v>93</v>
      </c>
      <c r="B16" s="854" t="s">
        <v>98</v>
      </c>
      <c r="C16" s="855" t="s">
        <v>119</v>
      </c>
      <c r="D16" s="855" t="s">
        <v>120</v>
      </c>
      <c r="E16" s="855" t="s">
        <v>121</v>
      </c>
      <c r="F16" s="855" t="s">
        <v>122</v>
      </c>
      <c r="G16" s="855" t="s">
        <v>123</v>
      </c>
      <c r="H16" s="855" t="s">
        <v>124</v>
      </c>
      <c r="I16" s="855" t="s">
        <v>99</v>
      </c>
      <c r="J16" s="855" t="s">
        <v>100</v>
      </c>
      <c r="K16" s="855" t="s">
        <v>101</v>
      </c>
      <c r="L16" s="855" t="s">
        <v>102</v>
      </c>
      <c r="M16" s="855" t="s">
        <v>103</v>
      </c>
      <c r="N16" s="856" t="s">
        <v>104</v>
      </c>
      <c r="O16" s="857" t="s">
        <v>30</v>
      </c>
    </row>
    <row r="17" spans="1:15" ht="15" customHeight="1" thickBot="1">
      <c r="A17" s="1095" t="s">
        <v>94</v>
      </c>
      <c r="B17" s="841" t="s">
        <v>65</v>
      </c>
      <c r="C17" s="842">
        <v>140.91333333333333</v>
      </c>
      <c r="D17" s="842">
        <v>137.23000000000002</v>
      </c>
      <c r="E17" s="842">
        <v>138.84</v>
      </c>
      <c r="F17" s="842"/>
      <c r="G17" s="842"/>
      <c r="H17" s="842"/>
      <c r="I17" s="842"/>
      <c r="J17" s="842"/>
      <c r="K17" s="842"/>
      <c r="L17" s="842"/>
      <c r="M17" s="842"/>
      <c r="N17" s="858"/>
      <c r="O17" s="843">
        <v>138.99</v>
      </c>
    </row>
    <row r="18" spans="1:15" ht="15" customHeight="1" thickBot="1">
      <c r="A18" s="1095"/>
      <c r="B18" s="844" t="s">
        <v>66</v>
      </c>
      <c r="C18" s="842">
        <v>142.73999999999998</v>
      </c>
      <c r="D18" s="842">
        <v>142.32666666666665</v>
      </c>
      <c r="E18" s="842">
        <v>140.87833333333333</v>
      </c>
      <c r="F18" s="842"/>
      <c r="G18" s="842"/>
      <c r="H18" s="842"/>
      <c r="I18" s="842"/>
      <c r="J18" s="842"/>
      <c r="K18" s="842"/>
      <c r="L18" s="842"/>
      <c r="M18" s="842"/>
      <c r="N18" s="858"/>
      <c r="O18" s="843">
        <v>141.97999999999999</v>
      </c>
    </row>
    <row r="19" spans="1:15" ht="15" customHeight="1" thickBot="1">
      <c r="A19" s="1095"/>
      <c r="B19" s="844" t="s">
        <v>67</v>
      </c>
      <c r="C19" s="842">
        <v>224.52866666666665</v>
      </c>
      <c r="D19" s="842">
        <v>228.59866666666665</v>
      </c>
      <c r="E19" s="842">
        <v>224.49800000000002</v>
      </c>
      <c r="F19" s="842"/>
      <c r="G19" s="842"/>
      <c r="H19" s="842"/>
      <c r="I19" s="842"/>
      <c r="J19" s="842"/>
      <c r="K19" s="842"/>
      <c r="L19" s="842"/>
      <c r="M19" s="842"/>
      <c r="N19" s="858"/>
      <c r="O19" s="843">
        <v>225.88</v>
      </c>
    </row>
    <row r="20" spans="1:15" ht="15" customHeight="1" thickBot="1">
      <c r="A20" s="1096"/>
      <c r="B20" s="845" t="s">
        <v>68</v>
      </c>
      <c r="C20" s="846">
        <v>173.35410256410256</v>
      </c>
      <c r="D20" s="846">
        <v>173.1558974358974</v>
      </c>
      <c r="E20" s="846">
        <v>172.09897435897432</v>
      </c>
      <c r="F20" s="846"/>
      <c r="G20" s="846"/>
      <c r="H20" s="846"/>
      <c r="I20" s="846"/>
      <c r="J20" s="846"/>
      <c r="K20" s="846"/>
      <c r="L20" s="846"/>
      <c r="M20" s="846"/>
      <c r="N20" s="859"/>
      <c r="O20" s="847">
        <v>172.87</v>
      </c>
    </row>
    <row r="21" spans="1:15" ht="15" customHeight="1" thickBot="1">
      <c r="A21" s="1097" t="s">
        <v>95</v>
      </c>
      <c r="B21" s="844" t="s">
        <v>65</v>
      </c>
      <c r="C21" s="842">
        <v>112.05043478260868</v>
      </c>
      <c r="D21" s="842">
        <v>110.375</v>
      </c>
      <c r="E21" s="842">
        <v>111.67195652173913</v>
      </c>
      <c r="F21" s="842"/>
      <c r="G21" s="842"/>
      <c r="H21" s="842"/>
      <c r="I21" s="842"/>
      <c r="J21" s="842"/>
      <c r="K21" s="842"/>
      <c r="L21" s="842"/>
      <c r="M21" s="842"/>
      <c r="N21" s="858"/>
      <c r="O21" s="843">
        <v>111.37</v>
      </c>
    </row>
    <row r="22" spans="1:15" ht="15" customHeight="1" thickBot="1">
      <c r="A22" s="1095"/>
      <c r="B22" s="844" t="s">
        <v>66</v>
      </c>
      <c r="C22" s="842">
        <v>179.58562499999999</v>
      </c>
      <c r="D22" s="842">
        <v>185.044375</v>
      </c>
      <c r="E22" s="842">
        <v>191.639375</v>
      </c>
      <c r="F22" s="842"/>
      <c r="G22" s="842"/>
      <c r="H22" s="842"/>
      <c r="I22" s="842"/>
      <c r="J22" s="842"/>
      <c r="K22" s="842"/>
      <c r="L22" s="842"/>
      <c r="M22" s="842"/>
      <c r="N22" s="858"/>
      <c r="O22" s="843">
        <v>185.42</v>
      </c>
    </row>
    <row r="23" spans="1:15" ht="15" customHeight="1" thickBot="1">
      <c r="A23" s="1095"/>
      <c r="B23" s="844" t="s">
        <v>67</v>
      </c>
      <c r="C23" s="842">
        <v>199.39750000000001</v>
      </c>
      <c r="D23" s="842">
        <v>208.41250000000002</v>
      </c>
      <c r="E23" s="842">
        <v>212.05</v>
      </c>
      <c r="F23" s="842"/>
      <c r="G23" s="842"/>
      <c r="H23" s="842"/>
      <c r="I23" s="842"/>
      <c r="J23" s="842"/>
      <c r="K23" s="842"/>
      <c r="L23" s="842"/>
      <c r="M23" s="842"/>
      <c r="N23" s="858"/>
      <c r="O23" s="843">
        <v>206.62</v>
      </c>
    </row>
    <row r="24" spans="1:15" ht="15" customHeight="1" thickBot="1">
      <c r="A24" s="1096"/>
      <c r="B24" s="845" t="s">
        <v>68</v>
      </c>
      <c r="C24" s="846">
        <v>133.71636363636358</v>
      </c>
      <c r="D24" s="846">
        <v>134.41833333333338</v>
      </c>
      <c r="E24" s="846">
        <v>137.14151515151516</v>
      </c>
      <c r="F24" s="846"/>
      <c r="G24" s="846"/>
      <c r="H24" s="846"/>
      <c r="I24" s="846"/>
      <c r="J24" s="846"/>
      <c r="K24" s="846"/>
      <c r="L24" s="846"/>
      <c r="M24" s="846"/>
      <c r="N24" s="859"/>
      <c r="O24" s="847">
        <v>135.09</v>
      </c>
    </row>
    <row r="25" spans="1:15" ht="15" customHeight="1" thickBot="1">
      <c r="A25" s="1082" t="s">
        <v>91</v>
      </c>
      <c r="B25" s="1083"/>
      <c r="C25" s="848">
        <v>148.43895238095243</v>
      </c>
      <c r="D25" s="848">
        <v>148.8065714285714</v>
      </c>
      <c r="E25" s="848">
        <v>150.12571428571425</v>
      </c>
      <c r="F25" s="848"/>
      <c r="G25" s="848"/>
      <c r="H25" s="848"/>
      <c r="I25" s="848"/>
      <c r="J25" s="848"/>
      <c r="K25" s="848"/>
      <c r="L25" s="848"/>
      <c r="M25" s="848"/>
      <c r="N25" s="860"/>
      <c r="O25" s="849">
        <v>149.12</v>
      </c>
    </row>
    <row r="26" spans="1:15" ht="15" customHeight="1" thickBot="1">
      <c r="O26" s="706"/>
    </row>
    <row r="27" spans="1:15" ht="22.5" customHeight="1" thickBot="1">
      <c r="A27" s="851" t="s">
        <v>75</v>
      </c>
      <c r="B27" s="813" t="s">
        <v>68</v>
      </c>
      <c r="C27" s="814">
        <v>86.1</v>
      </c>
      <c r="D27" s="814">
        <v>84.46</v>
      </c>
      <c r="E27" s="814">
        <v>87.832777777777778</v>
      </c>
      <c r="F27" s="814"/>
      <c r="G27" s="814"/>
      <c r="H27" s="814"/>
      <c r="I27" s="814"/>
      <c r="J27" s="814"/>
      <c r="K27" s="814"/>
      <c r="L27" s="814"/>
      <c r="M27" s="814"/>
      <c r="N27" s="814"/>
      <c r="O27" s="852">
        <v>86.13</v>
      </c>
    </row>
    <row r="28" spans="1:15" ht="22.5" customHeight="1" thickBot="1">
      <c r="O28" s="706"/>
    </row>
    <row r="29" spans="1:15" ht="20.399999999999999" thickBot="1">
      <c r="A29" s="1099" t="s">
        <v>158</v>
      </c>
      <c r="B29" s="1093"/>
      <c r="C29" s="1093"/>
      <c r="D29" s="1093"/>
      <c r="E29" s="1093"/>
      <c r="F29" s="1093"/>
      <c r="G29" s="1093"/>
      <c r="H29" s="1093"/>
      <c r="I29" s="1093"/>
      <c r="J29" s="1093"/>
      <c r="K29" s="1093"/>
      <c r="L29" s="1093"/>
      <c r="M29" s="1093"/>
      <c r="N29" s="1093"/>
      <c r="O29" s="1094"/>
    </row>
    <row r="30" spans="1:15" ht="27" customHeight="1" thickBot="1">
      <c r="A30" s="915" t="s">
        <v>93</v>
      </c>
      <c r="B30" s="854" t="s">
        <v>98</v>
      </c>
      <c r="C30" s="916" t="s">
        <v>144</v>
      </c>
      <c r="D30" s="916" t="s">
        <v>145</v>
      </c>
      <c r="E30" s="916" t="s">
        <v>146</v>
      </c>
      <c r="F30" s="916" t="s">
        <v>147</v>
      </c>
      <c r="G30" s="916" t="s">
        <v>148</v>
      </c>
      <c r="H30" s="916" t="s">
        <v>149</v>
      </c>
      <c r="I30" s="916" t="s">
        <v>160</v>
      </c>
      <c r="J30" s="916" t="s">
        <v>139</v>
      </c>
      <c r="K30" s="916" t="s">
        <v>140</v>
      </c>
      <c r="L30" s="916" t="s">
        <v>141</v>
      </c>
      <c r="M30" s="916" t="s">
        <v>142</v>
      </c>
      <c r="N30" s="916" t="s">
        <v>143</v>
      </c>
      <c r="O30" s="917" t="s">
        <v>30</v>
      </c>
    </row>
    <row r="31" spans="1:15" ht="15" customHeight="1" thickBot="1">
      <c r="A31" s="1100" t="s">
        <v>94</v>
      </c>
      <c r="B31" s="864" t="s">
        <v>65</v>
      </c>
      <c r="C31" s="865">
        <v>9.2952492884765866E-3</v>
      </c>
      <c r="D31" s="865">
        <v>7.7319291086422352E-3</v>
      </c>
      <c r="E31" s="865">
        <v>-4.5952175165658485E-2</v>
      </c>
      <c r="F31" s="865"/>
      <c r="G31" s="865"/>
      <c r="H31" s="865"/>
      <c r="I31" s="865"/>
      <c r="J31" s="865"/>
      <c r="K31" s="865"/>
      <c r="L31" s="865"/>
      <c r="M31" s="865"/>
      <c r="N31" s="866"/>
      <c r="O31" s="867">
        <v>-2.2807396215555189E-2</v>
      </c>
    </row>
    <row r="32" spans="1:15" ht="15" customHeight="1" thickBot="1">
      <c r="A32" s="1100"/>
      <c r="B32" s="868" t="s">
        <v>66</v>
      </c>
      <c r="C32" s="865">
        <v>3.8671710802858618E-2</v>
      </c>
      <c r="D32" s="865">
        <v>5.9200665136540431E-2</v>
      </c>
      <c r="E32" s="865">
        <v>7.2317129437931074E-2</v>
      </c>
      <c r="F32" s="865"/>
      <c r="G32" s="865"/>
      <c r="H32" s="865"/>
      <c r="I32" s="865"/>
      <c r="J32" s="865"/>
      <c r="K32" s="865"/>
      <c r="L32" s="865"/>
      <c r="M32" s="865"/>
      <c r="N32" s="866"/>
      <c r="O32" s="867">
        <v>5.4937315114804985E-2</v>
      </c>
    </row>
    <row r="33" spans="1:15" ht="15" customHeight="1" thickBot="1">
      <c r="A33" s="1100"/>
      <c r="B33" s="868" t="s">
        <v>67</v>
      </c>
      <c r="C33" s="865">
        <v>1.532098351212863E-3</v>
      </c>
      <c r="D33" s="865">
        <v>5.2123371964841E-2</v>
      </c>
      <c r="E33" s="865">
        <v>2.8258603640121359E-2</v>
      </c>
      <c r="F33" s="865"/>
      <c r="G33" s="865"/>
      <c r="H33" s="865"/>
      <c r="I33" s="865"/>
      <c r="J33" s="865"/>
      <c r="K33" s="865"/>
      <c r="L33" s="865"/>
      <c r="M33" s="865"/>
      <c r="N33" s="866"/>
      <c r="O33" s="867">
        <v>2.7448202585443674E-2</v>
      </c>
    </row>
    <row r="34" spans="1:15" ht="15" customHeight="1" thickBot="1">
      <c r="A34" s="1101"/>
      <c r="B34" s="869" t="s">
        <v>68</v>
      </c>
      <c r="C34" s="870">
        <v>7.9237150145189893E-4</v>
      </c>
      <c r="D34" s="870">
        <v>2.3198515132566152E-2</v>
      </c>
      <c r="E34" s="870">
        <v>-1.0796369550352701E-2</v>
      </c>
      <c r="F34" s="870"/>
      <c r="G34" s="870"/>
      <c r="H34" s="870"/>
      <c r="I34" s="870"/>
      <c r="J34" s="870"/>
      <c r="K34" s="870"/>
      <c r="L34" s="870"/>
      <c r="M34" s="870"/>
      <c r="N34" s="871"/>
      <c r="O34" s="872">
        <v>-5.0905304564123066E-3</v>
      </c>
    </row>
    <row r="35" spans="1:15" ht="15" customHeight="1" thickBot="1">
      <c r="A35" s="1102" t="s">
        <v>95</v>
      </c>
      <c r="B35" s="868" t="s">
        <v>65</v>
      </c>
      <c r="C35" s="865">
        <v>-2.9899103170649696E-2</v>
      </c>
      <c r="D35" s="865">
        <v>2.6554102748893291E-2</v>
      </c>
      <c r="E35" s="865">
        <v>0.11594315562381972</v>
      </c>
      <c r="F35" s="865"/>
      <c r="G35" s="865"/>
      <c r="H35" s="865"/>
      <c r="I35" s="865"/>
      <c r="J35" s="865"/>
      <c r="K35" s="865"/>
      <c r="L35" s="865"/>
      <c r="M35" s="865"/>
      <c r="N35" s="866"/>
      <c r="O35" s="867">
        <v>0.10819789889557328</v>
      </c>
    </row>
    <row r="36" spans="1:15" ht="15" customHeight="1" thickBot="1">
      <c r="A36" s="1100"/>
      <c r="B36" s="868" t="s">
        <v>66</v>
      </c>
      <c r="C36" s="865">
        <v>0.64111130832437191</v>
      </c>
      <c r="D36" s="865">
        <v>0.61805385711336713</v>
      </c>
      <c r="E36" s="865">
        <v>0.66667210222325124</v>
      </c>
      <c r="F36" s="865"/>
      <c r="G36" s="865"/>
      <c r="H36" s="865"/>
      <c r="I36" s="865"/>
      <c r="J36" s="865"/>
      <c r="K36" s="865"/>
      <c r="L36" s="865"/>
      <c r="M36" s="865"/>
      <c r="N36" s="866"/>
      <c r="O36" s="867">
        <v>0.64227159961169245</v>
      </c>
    </row>
    <row r="37" spans="1:15" ht="15" customHeight="1" thickBot="1">
      <c r="A37" s="1100"/>
      <c r="B37" s="868" t="s">
        <v>67</v>
      </c>
      <c r="C37" s="865">
        <v>1.0243358116325379E-2</v>
      </c>
      <c r="D37" s="865">
        <v>2.828525160439024E-2</v>
      </c>
      <c r="E37" s="865">
        <v>1.2072624381042217E-2</v>
      </c>
      <c r="F37" s="865"/>
      <c r="G37" s="865"/>
      <c r="H37" s="865"/>
      <c r="I37" s="865"/>
      <c r="J37" s="865"/>
      <c r="K37" s="865"/>
      <c r="L37" s="865"/>
      <c r="M37" s="865"/>
      <c r="N37" s="866"/>
      <c r="O37" s="867">
        <v>1.6939308876197851E-2</v>
      </c>
    </row>
    <row r="38" spans="1:15" ht="15" customHeight="1" thickBot="1">
      <c r="A38" s="1101"/>
      <c r="B38" s="869" t="s">
        <v>68</v>
      </c>
      <c r="C38" s="870">
        <v>0.21944686174263078</v>
      </c>
      <c r="D38" s="870">
        <v>0.25128192411177014</v>
      </c>
      <c r="E38" s="870">
        <v>0.31429379517286893</v>
      </c>
      <c r="F38" s="870"/>
      <c r="G38" s="870"/>
      <c r="H38" s="870"/>
      <c r="I38" s="870"/>
      <c r="J38" s="870"/>
      <c r="K38" s="870"/>
      <c r="L38" s="870"/>
      <c r="M38" s="870"/>
      <c r="N38" s="871"/>
      <c r="O38" s="872">
        <v>0.29202753719742386</v>
      </c>
    </row>
    <row r="39" spans="1:15" ht="15" customHeight="1" thickBot="1">
      <c r="A39" s="1082" t="s">
        <v>91</v>
      </c>
      <c r="B39" s="1083"/>
      <c r="C39" s="873">
        <v>0.12564793350994347</v>
      </c>
      <c r="D39" s="873">
        <v>0.15397564254029911</v>
      </c>
      <c r="E39" s="873">
        <v>0.17433567254075966</v>
      </c>
      <c r="F39" s="873"/>
      <c r="G39" s="873"/>
      <c r="H39" s="873"/>
      <c r="I39" s="873"/>
      <c r="J39" s="873"/>
      <c r="K39" s="873"/>
      <c r="L39" s="873"/>
      <c r="M39" s="873"/>
      <c r="N39" s="874"/>
      <c r="O39" s="875">
        <v>0.16382778969957085</v>
      </c>
    </row>
    <row r="40" spans="1:15" ht="15" customHeight="1" thickBot="1"/>
    <row r="41" spans="1:15" ht="16.8" thickBot="1">
      <c r="A41" s="918" t="s">
        <v>75</v>
      </c>
      <c r="B41" s="813" t="s">
        <v>68</v>
      </c>
      <c r="C41" s="834">
        <v>1.6840882694541266E-2</v>
      </c>
      <c r="D41" s="834">
        <v>4.2623727208145973E-2</v>
      </c>
      <c r="E41" s="834">
        <v>1.8579944137757352E-2</v>
      </c>
      <c r="F41" s="834"/>
      <c r="G41" s="834"/>
      <c r="H41" s="834"/>
      <c r="I41" s="834"/>
      <c r="J41" s="834"/>
      <c r="K41" s="834"/>
      <c r="L41" s="834"/>
      <c r="M41" s="834"/>
      <c r="N41" s="834"/>
      <c r="O41" s="919">
        <v>1.1145942180425032E-2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3.2"/>
  <cols>
    <col min="1" max="1" width="16.88671875" style="921" customWidth="1"/>
    <col min="2" max="2" width="14.33203125" style="921" customWidth="1"/>
    <col min="3" max="3" width="19.5546875" style="921" customWidth="1"/>
    <col min="4" max="4" width="12.88671875" style="921" customWidth="1"/>
    <col min="5" max="7" width="16.88671875" style="921" customWidth="1"/>
    <col min="8" max="8" width="51.33203125" style="921" customWidth="1"/>
    <col min="9" max="256" width="9.109375" style="921"/>
    <col min="257" max="257" width="16.88671875" style="921" customWidth="1"/>
    <col min="258" max="258" width="14.33203125" style="921" customWidth="1"/>
    <col min="259" max="259" width="19.5546875" style="921" customWidth="1"/>
    <col min="260" max="260" width="12.88671875" style="921" customWidth="1"/>
    <col min="261" max="263" width="16.88671875" style="921" customWidth="1"/>
    <col min="264" max="264" width="51.33203125" style="921" customWidth="1"/>
    <col min="265" max="512" width="9.109375" style="921"/>
    <col min="513" max="513" width="16.88671875" style="921" customWidth="1"/>
    <col min="514" max="514" width="14.33203125" style="921" customWidth="1"/>
    <col min="515" max="515" width="19.5546875" style="921" customWidth="1"/>
    <col min="516" max="516" width="12.88671875" style="921" customWidth="1"/>
    <col min="517" max="519" width="16.88671875" style="921" customWidth="1"/>
    <col min="520" max="520" width="51.33203125" style="921" customWidth="1"/>
    <col min="521" max="768" width="9.109375" style="921"/>
    <col min="769" max="769" width="16.88671875" style="921" customWidth="1"/>
    <col min="770" max="770" width="14.33203125" style="921" customWidth="1"/>
    <col min="771" max="771" width="19.5546875" style="921" customWidth="1"/>
    <col min="772" max="772" width="12.88671875" style="921" customWidth="1"/>
    <col min="773" max="775" width="16.88671875" style="921" customWidth="1"/>
    <col min="776" max="776" width="51.33203125" style="921" customWidth="1"/>
    <col min="777" max="1024" width="9.109375" style="921"/>
    <col min="1025" max="1025" width="16.88671875" style="921" customWidth="1"/>
    <col min="1026" max="1026" width="14.33203125" style="921" customWidth="1"/>
    <col min="1027" max="1027" width="19.5546875" style="921" customWidth="1"/>
    <col min="1028" max="1028" width="12.88671875" style="921" customWidth="1"/>
    <col min="1029" max="1031" width="16.88671875" style="921" customWidth="1"/>
    <col min="1032" max="1032" width="51.33203125" style="921" customWidth="1"/>
    <col min="1033" max="1280" width="9.109375" style="921"/>
    <col min="1281" max="1281" width="16.88671875" style="921" customWidth="1"/>
    <col min="1282" max="1282" width="14.33203125" style="921" customWidth="1"/>
    <col min="1283" max="1283" width="19.5546875" style="921" customWidth="1"/>
    <col min="1284" max="1284" width="12.88671875" style="921" customWidth="1"/>
    <col min="1285" max="1287" width="16.88671875" style="921" customWidth="1"/>
    <col min="1288" max="1288" width="51.33203125" style="921" customWidth="1"/>
    <col min="1289" max="1536" width="9.109375" style="921"/>
    <col min="1537" max="1537" width="16.88671875" style="921" customWidth="1"/>
    <col min="1538" max="1538" width="14.33203125" style="921" customWidth="1"/>
    <col min="1539" max="1539" width="19.5546875" style="921" customWidth="1"/>
    <col min="1540" max="1540" width="12.88671875" style="921" customWidth="1"/>
    <col min="1541" max="1543" width="16.88671875" style="921" customWidth="1"/>
    <col min="1544" max="1544" width="51.33203125" style="921" customWidth="1"/>
    <col min="1545" max="1792" width="9.109375" style="921"/>
    <col min="1793" max="1793" width="16.88671875" style="921" customWidth="1"/>
    <col min="1794" max="1794" width="14.33203125" style="921" customWidth="1"/>
    <col min="1795" max="1795" width="19.5546875" style="921" customWidth="1"/>
    <col min="1796" max="1796" width="12.88671875" style="921" customWidth="1"/>
    <col min="1797" max="1799" width="16.88671875" style="921" customWidth="1"/>
    <col min="1800" max="1800" width="51.33203125" style="921" customWidth="1"/>
    <col min="1801" max="2048" width="9.109375" style="921"/>
    <col min="2049" max="2049" width="16.88671875" style="921" customWidth="1"/>
    <col min="2050" max="2050" width="14.33203125" style="921" customWidth="1"/>
    <col min="2051" max="2051" width="19.5546875" style="921" customWidth="1"/>
    <col min="2052" max="2052" width="12.88671875" style="921" customWidth="1"/>
    <col min="2053" max="2055" width="16.88671875" style="921" customWidth="1"/>
    <col min="2056" max="2056" width="51.33203125" style="921" customWidth="1"/>
    <col min="2057" max="2304" width="9.109375" style="921"/>
    <col min="2305" max="2305" width="16.88671875" style="921" customWidth="1"/>
    <col min="2306" max="2306" width="14.33203125" style="921" customWidth="1"/>
    <col min="2307" max="2307" width="19.5546875" style="921" customWidth="1"/>
    <col min="2308" max="2308" width="12.88671875" style="921" customWidth="1"/>
    <col min="2309" max="2311" width="16.88671875" style="921" customWidth="1"/>
    <col min="2312" max="2312" width="51.33203125" style="921" customWidth="1"/>
    <col min="2313" max="2560" width="9.109375" style="921"/>
    <col min="2561" max="2561" width="16.88671875" style="921" customWidth="1"/>
    <col min="2562" max="2562" width="14.33203125" style="921" customWidth="1"/>
    <col min="2563" max="2563" width="19.5546875" style="921" customWidth="1"/>
    <col min="2564" max="2564" width="12.88671875" style="921" customWidth="1"/>
    <col min="2565" max="2567" width="16.88671875" style="921" customWidth="1"/>
    <col min="2568" max="2568" width="51.33203125" style="921" customWidth="1"/>
    <col min="2569" max="2816" width="9.109375" style="921"/>
    <col min="2817" max="2817" width="16.88671875" style="921" customWidth="1"/>
    <col min="2818" max="2818" width="14.33203125" style="921" customWidth="1"/>
    <col min="2819" max="2819" width="19.5546875" style="921" customWidth="1"/>
    <col min="2820" max="2820" width="12.88671875" style="921" customWidth="1"/>
    <col min="2821" max="2823" width="16.88671875" style="921" customWidth="1"/>
    <col min="2824" max="2824" width="51.33203125" style="921" customWidth="1"/>
    <col min="2825" max="3072" width="9.109375" style="921"/>
    <col min="3073" max="3073" width="16.88671875" style="921" customWidth="1"/>
    <col min="3074" max="3074" width="14.33203125" style="921" customWidth="1"/>
    <col min="3075" max="3075" width="19.5546875" style="921" customWidth="1"/>
    <col min="3076" max="3076" width="12.88671875" style="921" customWidth="1"/>
    <col min="3077" max="3079" width="16.88671875" style="921" customWidth="1"/>
    <col min="3080" max="3080" width="51.33203125" style="921" customWidth="1"/>
    <col min="3081" max="3328" width="9.109375" style="921"/>
    <col min="3329" max="3329" width="16.88671875" style="921" customWidth="1"/>
    <col min="3330" max="3330" width="14.33203125" style="921" customWidth="1"/>
    <col min="3331" max="3331" width="19.5546875" style="921" customWidth="1"/>
    <col min="3332" max="3332" width="12.88671875" style="921" customWidth="1"/>
    <col min="3333" max="3335" width="16.88671875" style="921" customWidth="1"/>
    <col min="3336" max="3336" width="51.33203125" style="921" customWidth="1"/>
    <col min="3337" max="3584" width="9.109375" style="921"/>
    <col min="3585" max="3585" width="16.88671875" style="921" customWidth="1"/>
    <col min="3586" max="3586" width="14.33203125" style="921" customWidth="1"/>
    <col min="3587" max="3587" width="19.5546875" style="921" customWidth="1"/>
    <col min="3588" max="3588" width="12.88671875" style="921" customWidth="1"/>
    <col min="3589" max="3591" width="16.88671875" style="921" customWidth="1"/>
    <col min="3592" max="3592" width="51.33203125" style="921" customWidth="1"/>
    <col min="3593" max="3840" width="9.109375" style="921"/>
    <col min="3841" max="3841" width="16.88671875" style="921" customWidth="1"/>
    <col min="3842" max="3842" width="14.33203125" style="921" customWidth="1"/>
    <col min="3843" max="3843" width="19.5546875" style="921" customWidth="1"/>
    <col min="3844" max="3844" width="12.88671875" style="921" customWidth="1"/>
    <col min="3845" max="3847" width="16.88671875" style="921" customWidth="1"/>
    <col min="3848" max="3848" width="51.33203125" style="921" customWidth="1"/>
    <col min="3849" max="4096" width="9.109375" style="921"/>
    <col min="4097" max="4097" width="16.88671875" style="921" customWidth="1"/>
    <col min="4098" max="4098" width="14.33203125" style="921" customWidth="1"/>
    <col min="4099" max="4099" width="19.5546875" style="921" customWidth="1"/>
    <col min="4100" max="4100" width="12.88671875" style="921" customWidth="1"/>
    <col min="4101" max="4103" width="16.88671875" style="921" customWidth="1"/>
    <col min="4104" max="4104" width="51.33203125" style="921" customWidth="1"/>
    <col min="4105" max="4352" width="9.109375" style="921"/>
    <col min="4353" max="4353" width="16.88671875" style="921" customWidth="1"/>
    <col min="4354" max="4354" width="14.33203125" style="921" customWidth="1"/>
    <col min="4355" max="4355" width="19.5546875" style="921" customWidth="1"/>
    <col min="4356" max="4356" width="12.88671875" style="921" customWidth="1"/>
    <col min="4357" max="4359" width="16.88671875" style="921" customWidth="1"/>
    <col min="4360" max="4360" width="51.33203125" style="921" customWidth="1"/>
    <col min="4361" max="4608" width="9.109375" style="921"/>
    <col min="4609" max="4609" width="16.88671875" style="921" customWidth="1"/>
    <col min="4610" max="4610" width="14.33203125" style="921" customWidth="1"/>
    <col min="4611" max="4611" width="19.5546875" style="921" customWidth="1"/>
    <col min="4612" max="4612" width="12.88671875" style="921" customWidth="1"/>
    <col min="4613" max="4615" width="16.88671875" style="921" customWidth="1"/>
    <col min="4616" max="4616" width="51.33203125" style="921" customWidth="1"/>
    <col min="4617" max="4864" width="9.109375" style="921"/>
    <col min="4865" max="4865" width="16.88671875" style="921" customWidth="1"/>
    <col min="4866" max="4866" width="14.33203125" style="921" customWidth="1"/>
    <col min="4867" max="4867" width="19.5546875" style="921" customWidth="1"/>
    <col min="4868" max="4868" width="12.88671875" style="921" customWidth="1"/>
    <col min="4869" max="4871" width="16.88671875" style="921" customWidth="1"/>
    <col min="4872" max="4872" width="51.33203125" style="921" customWidth="1"/>
    <col min="4873" max="5120" width="9.109375" style="921"/>
    <col min="5121" max="5121" width="16.88671875" style="921" customWidth="1"/>
    <col min="5122" max="5122" width="14.33203125" style="921" customWidth="1"/>
    <col min="5123" max="5123" width="19.5546875" style="921" customWidth="1"/>
    <col min="5124" max="5124" width="12.88671875" style="921" customWidth="1"/>
    <col min="5125" max="5127" width="16.88671875" style="921" customWidth="1"/>
    <col min="5128" max="5128" width="51.33203125" style="921" customWidth="1"/>
    <col min="5129" max="5376" width="9.109375" style="921"/>
    <col min="5377" max="5377" width="16.88671875" style="921" customWidth="1"/>
    <col min="5378" max="5378" width="14.33203125" style="921" customWidth="1"/>
    <col min="5379" max="5379" width="19.5546875" style="921" customWidth="1"/>
    <col min="5380" max="5380" width="12.88671875" style="921" customWidth="1"/>
    <col min="5381" max="5383" width="16.88671875" style="921" customWidth="1"/>
    <col min="5384" max="5384" width="51.33203125" style="921" customWidth="1"/>
    <col min="5385" max="5632" width="9.109375" style="921"/>
    <col min="5633" max="5633" width="16.88671875" style="921" customWidth="1"/>
    <col min="5634" max="5634" width="14.33203125" style="921" customWidth="1"/>
    <col min="5635" max="5635" width="19.5546875" style="921" customWidth="1"/>
    <col min="5636" max="5636" width="12.88671875" style="921" customWidth="1"/>
    <col min="5637" max="5639" width="16.88671875" style="921" customWidth="1"/>
    <col min="5640" max="5640" width="51.33203125" style="921" customWidth="1"/>
    <col min="5641" max="5888" width="9.109375" style="921"/>
    <col min="5889" max="5889" width="16.88671875" style="921" customWidth="1"/>
    <col min="5890" max="5890" width="14.33203125" style="921" customWidth="1"/>
    <col min="5891" max="5891" width="19.5546875" style="921" customWidth="1"/>
    <col min="5892" max="5892" width="12.88671875" style="921" customWidth="1"/>
    <col min="5893" max="5895" width="16.88671875" style="921" customWidth="1"/>
    <col min="5896" max="5896" width="51.33203125" style="921" customWidth="1"/>
    <col min="5897" max="6144" width="9.109375" style="921"/>
    <col min="6145" max="6145" width="16.88671875" style="921" customWidth="1"/>
    <col min="6146" max="6146" width="14.33203125" style="921" customWidth="1"/>
    <col min="6147" max="6147" width="19.5546875" style="921" customWidth="1"/>
    <col min="6148" max="6148" width="12.88671875" style="921" customWidth="1"/>
    <col min="6149" max="6151" width="16.88671875" style="921" customWidth="1"/>
    <col min="6152" max="6152" width="51.33203125" style="921" customWidth="1"/>
    <col min="6153" max="6400" width="9.109375" style="921"/>
    <col min="6401" max="6401" width="16.88671875" style="921" customWidth="1"/>
    <col min="6402" max="6402" width="14.33203125" style="921" customWidth="1"/>
    <col min="6403" max="6403" width="19.5546875" style="921" customWidth="1"/>
    <col min="6404" max="6404" width="12.88671875" style="921" customWidth="1"/>
    <col min="6405" max="6407" width="16.88671875" style="921" customWidth="1"/>
    <col min="6408" max="6408" width="51.33203125" style="921" customWidth="1"/>
    <col min="6409" max="6656" width="9.109375" style="921"/>
    <col min="6657" max="6657" width="16.88671875" style="921" customWidth="1"/>
    <col min="6658" max="6658" width="14.33203125" style="921" customWidth="1"/>
    <col min="6659" max="6659" width="19.5546875" style="921" customWidth="1"/>
    <col min="6660" max="6660" width="12.88671875" style="921" customWidth="1"/>
    <col min="6661" max="6663" width="16.88671875" style="921" customWidth="1"/>
    <col min="6664" max="6664" width="51.33203125" style="921" customWidth="1"/>
    <col min="6665" max="6912" width="9.109375" style="921"/>
    <col min="6913" max="6913" width="16.88671875" style="921" customWidth="1"/>
    <col min="6914" max="6914" width="14.33203125" style="921" customWidth="1"/>
    <col min="6915" max="6915" width="19.5546875" style="921" customWidth="1"/>
    <col min="6916" max="6916" width="12.88671875" style="921" customWidth="1"/>
    <col min="6917" max="6919" width="16.88671875" style="921" customWidth="1"/>
    <col min="6920" max="6920" width="51.33203125" style="921" customWidth="1"/>
    <col min="6921" max="7168" width="9.109375" style="921"/>
    <col min="7169" max="7169" width="16.88671875" style="921" customWidth="1"/>
    <col min="7170" max="7170" width="14.33203125" style="921" customWidth="1"/>
    <col min="7171" max="7171" width="19.5546875" style="921" customWidth="1"/>
    <col min="7172" max="7172" width="12.88671875" style="921" customWidth="1"/>
    <col min="7173" max="7175" width="16.88671875" style="921" customWidth="1"/>
    <col min="7176" max="7176" width="51.33203125" style="921" customWidth="1"/>
    <col min="7177" max="7424" width="9.109375" style="921"/>
    <col min="7425" max="7425" width="16.88671875" style="921" customWidth="1"/>
    <col min="7426" max="7426" width="14.33203125" style="921" customWidth="1"/>
    <col min="7427" max="7427" width="19.5546875" style="921" customWidth="1"/>
    <col min="7428" max="7428" width="12.88671875" style="921" customWidth="1"/>
    <col min="7429" max="7431" width="16.88671875" style="921" customWidth="1"/>
    <col min="7432" max="7432" width="51.33203125" style="921" customWidth="1"/>
    <col min="7433" max="7680" width="9.109375" style="921"/>
    <col min="7681" max="7681" width="16.88671875" style="921" customWidth="1"/>
    <col min="7682" max="7682" width="14.33203125" style="921" customWidth="1"/>
    <col min="7683" max="7683" width="19.5546875" style="921" customWidth="1"/>
    <col min="7684" max="7684" width="12.88671875" style="921" customWidth="1"/>
    <col min="7685" max="7687" width="16.88671875" style="921" customWidth="1"/>
    <col min="7688" max="7688" width="51.33203125" style="921" customWidth="1"/>
    <col min="7689" max="7936" width="9.109375" style="921"/>
    <col min="7937" max="7937" width="16.88671875" style="921" customWidth="1"/>
    <col min="7938" max="7938" width="14.33203125" style="921" customWidth="1"/>
    <col min="7939" max="7939" width="19.5546875" style="921" customWidth="1"/>
    <col min="7940" max="7940" width="12.88671875" style="921" customWidth="1"/>
    <col min="7941" max="7943" width="16.88671875" style="921" customWidth="1"/>
    <col min="7944" max="7944" width="51.33203125" style="921" customWidth="1"/>
    <col min="7945" max="8192" width="9.109375" style="921"/>
    <col min="8193" max="8193" width="16.88671875" style="921" customWidth="1"/>
    <col min="8194" max="8194" width="14.33203125" style="921" customWidth="1"/>
    <col min="8195" max="8195" width="19.5546875" style="921" customWidth="1"/>
    <col min="8196" max="8196" width="12.88671875" style="921" customWidth="1"/>
    <col min="8197" max="8199" width="16.88671875" style="921" customWidth="1"/>
    <col min="8200" max="8200" width="51.33203125" style="921" customWidth="1"/>
    <col min="8201" max="8448" width="9.109375" style="921"/>
    <col min="8449" max="8449" width="16.88671875" style="921" customWidth="1"/>
    <col min="8450" max="8450" width="14.33203125" style="921" customWidth="1"/>
    <col min="8451" max="8451" width="19.5546875" style="921" customWidth="1"/>
    <col min="8452" max="8452" width="12.88671875" style="921" customWidth="1"/>
    <col min="8453" max="8455" width="16.88671875" style="921" customWidth="1"/>
    <col min="8456" max="8456" width="51.33203125" style="921" customWidth="1"/>
    <col min="8457" max="8704" width="9.109375" style="921"/>
    <col min="8705" max="8705" width="16.88671875" style="921" customWidth="1"/>
    <col min="8706" max="8706" width="14.33203125" style="921" customWidth="1"/>
    <col min="8707" max="8707" width="19.5546875" style="921" customWidth="1"/>
    <col min="8708" max="8708" width="12.88671875" style="921" customWidth="1"/>
    <col min="8709" max="8711" width="16.88671875" style="921" customWidth="1"/>
    <col min="8712" max="8712" width="51.33203125" style="921" customWidth="1"/>
    <col min="8713" max="8960" width="9.109375" style="921"/>
    <col min="8961" max="8961" width="16.88671875" style="921" customWidth="1"/>
    <col min="8962" max="8962" width="14.33203125" style="921" customWidth="1"/>
    <col min="8963" max="8963" width="19.5546875" style="921" customWidth="1"/>
    <col min="8964" max="8964" width="12.88671875" style="921" customWidth="1"/>
    <col min="8965" max="8967" width="16.88671875" style="921" customWidth="1"/>
    <col min="8968" max="8968" width="51.33203125" style="921" customWidth="1"/>
    <col min="8969" max="9216" width="9.109375" style="921"/>
    <col min="9217" max="9217" width="16.88671875" style="921" customWidth="1"/>
    <col min="9218" max="9218" width="14.33203125" style="921" customWidth="1"/>
    <col min="9219" max="9219" width="19.5546875" style="921" customWidth="1"/>
    <col min="9220" max="9220" width="12.88671875" style="921" customWidth="1"/>
    <col min="9221" max="9223" width="16.88671875" style="921" customWidth="1"/>
    <col min="9224" max="9224" width="51.33203125" style="921" customWidth="1"/>
    <col min="9225" max="9472" width="9.109375" style="921"/>
    <col min="9473" max="9473" width="16.88671875" style="921" customWidth="1"/>
    <col min="9474" max="9474" width="14.33203125" style="921" customWidth="1"/>
    <col min="9475" max="9475" width="19.5546875" style="921" customWidth="1"/>
    <col min="9476" max="9476" width="12.88671875" style="921" customWidth="1"/>
    <col min="9477" max="9479" width="16.88671875" style="921" customWidth="1"/>
    <col min="9480" max="9480" width="51.33203125" style="921" customWidth="1"/>
    <col min="9481" max="9728" width="9.109375" style="921"/>
    <col min="9729" max="9729" width="16.88671875" style="921" customWidth="1"/>
    <col min="9730" max="9730" width="14.33203125" style="921" customWidth="1"/>
    <col min="9731" max="9731" width="19.5546875" style="921" customWidth="1"/>
    <col min="9732" max="9732" width="12.88671875" style="921" customWidth="1"/>
    <col min="9733" max="9735" width="16.88671875" style="921" customWidth="1"/>
    <col min="9736" max="9736" width="51.33203125" style="921" customWidth="1"/>
    <col min="9737" max="9984" width="9.109375" style="921"/>
    <col min="9985" max="9985" width="16.88671875" style="921" customWidth="1"/>
    <col min="9986" max="9986" width="14.33203125" style="921" customWidth="1"/>
    <col min="9987" max="9987" width="19.5546875" style="921" customWidth="1"/>
    <col min="9988" max="9988" width="12.88671875" style="921" customWidth="1"/>
    <col min="9989" max="9991" width="16.88671875" style="921" customWidth="1"/>
    <col min="9992" max="9992" width="51.33203125" style="921" customWidth="1"/>
    <col min="9993" max="10240" width="9.109375" style="921"/>
    <col min="10241" max="10241" width="16.88671875" style="921" customWidth="1"/>
    <col min="10242" max="10242" width="14.33203125" style="921" customWidth="1"/>
    <col min="10243" max="10243" width="19.5546875" style="921" customWidth="1"/>
    <col min="10244" max="10244" width="12.88671875" style="921" customWidth="1"/>
    <col min="10245" max="10247" width="16.88671875" style="921" customWidth="1"/>
    <col min="10248" max="10248" width="51.33203125" style="921" customWidth="1"/>
    <col min="10249" max="10496" width="9.109375" style="921"/>
    <col min="10497" max="10497" width="16.88671875" style="921" customWidth="1"/>
    <col min="10498" max="10498" width="14.33203125" style="921" customWidth="1"/>
    <col min="10499" max="10499" width="19.5546875" style="921" customWidth="1"/>
    <col min="10500" max="10500" width="12.88671875" style="921" customWidth="1"/>
    <col min="10501" max="10503" width="16.88671875" style="921" customWidth="1"/>
    <col min="10504" max="10504" width="51.33203125" style="921" customWidth="1"/>
    <col min="10505" max="10752" width="9.109375" style="921"/>
    <col min="10753" max="10753" width="16.88671875" style="921" customWidth="1"/>
    <col min="10754" max="10754" width="14.33203125" style="921" customWidth="1"/>
    <col min="10755" max="10755" width="19.5546875" style="921" customWidth="1"/>
    <col min="10756" max="10756" width="12.88671875" style="921" customWidth="1"/>
    <col min="10757" max="10759" width="16.88671875" style="921" customWidth="1"/>
    <col min="10760" max="10760" width="51.33203125" style="921" customWidth="1"/>
    <col min="10761" max="11008" width="9.109375" style="921"/>
    <col min="11009" max="11009" width="16.88671875" style="921" customWidth="1"/>
    <col min="11010" max="11010" width="14.33203125" style="921" customWidth="1"/>
    <col min="11011" max="11011" width="19.5546875" style="921" customWidth="1"/>
    <col min="11012" max="11012" width="12.88671875" style="921" customWidth="1"/>
    <col min="11013" max="11015" width="16.88671875" style="921" customWidth="1"/>
    <col min="11016" max="11016" width="51.33203125" style="921" customWidth="1"/>
    <col min="11017" max="11264" width="9.109375" style="921"/>
    <col min="11265" max="11265" width="16.88671875" style="921" customWidth="1"/>
    <col min="11266" max="11266" width="14.33203125" style="921" customWidth="1"/>
    <col min="11267" max="11267" width="19.5546875" style="921" customWidth="1"/>
    <col min="11268" max="11268" width="12.88671875" style="921" customWidth="1"/>
    <col min="11269" max="11271" width="16.88671875" style="921" customWidth="1"/>
    <col min="11272" max="11272" width="51.33203125" style="921" customWidth="1"/>
    <col min="11273" max="11520" width="9.109375" style="921"/>
    <col min="11521" max="11521" width="16.88671875" style="921" customWidth="1"/>
    <col min="11522" max="11522" width="14.33203125" style="921" customWidth="1"/>
    <col min="11523" max="11523" width="19.5546875" style="921" customWidth="1"/>
    <col min="11524" max="11524" width="12.88671875" style="921" customWidth="1"/>
    <col min="11525" max="11527" width="16.88671875" style="921" customWidth="1"/>
    <col min="11528" max="11528" width="51.33203125" style="921" customWidth="1"/>
    <col min="11529" max="11776" width="9.109375" style="921"/>
    <col min="11777" max="11777" width="16.88671875" style="921" customWidth="1"/>
    <col min="11778" max="11778" width="14.33203125" style="921" customWidth="1"/>
    <col min="11779" max="11779" width="19.5546875" style="921" customWidth="1"/>
    <col min="11780" max="11780" width="12.88671875" style="921" customWidth="1"/>
    <col min="11781" max="11783" width="16.88671875" style="921" customWidth="1"/>
    <col min="11784" max="11784" width="51.33203125" style="921" customWidth="1"/>
    <col min="11785" max="12032" width="9.109375" style="921"/>
    <col min="12033" max="12033" width="16.88671875" style="921" customWidth="1"/>
    <col min="12034" max="12034" width="14.33203125" style="921" customWidth="1"/>
    <col min="12035" max="12035" width="19.5546875" style="921" customWidth="1"/>
    <col min="12036" max="12036" width="12.88671875" style="921" customWidth="1"/>
    <col min="12037" max="12039" width="16.88671875" style="921" customWidth="1"/>
    <col min="12040" max="12040" width="51.33203125" style="921" customWidth="1"/>
    <col min="12041" max="12288" width="9.109375" style="921"/>
    <col min="12289" max="12289" width="16.88671875" style="921" customWidth="1"/>
    <col min="12290" max="12290" width="14.33203125" style="921" customWidth="1"/>
    <col min="12291" max="12291" width="19.5546875" style="921" customWidth="1"/>
    <col min="12292" max="12292" width="12.88671875" style="921" customWidth="1"/>
    <col min="12293" max="12295" width="16.88671875" style="921" customWidth="1"/>
    <col min="12296" max="12296" width="51.33203125" style="921" customWidth="1"/>
    <col min="12297" max="12544" width="9.109375" style="921"/>
    <col min="12545" max="12545" width="16.88671875" style="921" customWidth="1"/>
    <col min="12546" max="12546" width="14.33203125" style="921" customWidth="1"/>
    <col min="12547" max="12547" width="19.5546875" style="921" customWidth="1"/>
    <col min="12548" max="12548" width="12.88671875" style="921" customWidth="1"/>
    <col min="12549" max="12551" width="16.88671875" style="921" customWidth="1"/>
    <col min="12552" max="12552" width="51.33203125" style="921" customWidth="1"/>
    <col min="12553" max="12800" width="9.109375" style="921"/>
    <col min="12801" max="12801" width="16.88671875" style="921" customWidth="1"/>
    <col min="12802" max="12802" width="14.33203125" style="921" customWidth="1"/>
    <col min="12803" max="12803" width="19.5546875" style="921" customWidth="1"/>
    <col min="12804" max="12804" width="12.88671875" style="921" customWidth="1"/>
    <col min="12805" max="12807" width="16.88671875" style="921" customWidth="1"/>
    <col min="12808" max="12808" width="51.33203125" style="921" customWidth="1"/>
    <col min="12809" max="13056" width="9.109375" style="921"/>
    <col min="13057" max="13057" width="16.88671875" style="921" customWidth="1"/>
    <col min="13058" max="13058" width="14.33203125" style="921" customWidth="1"/>
    <col min="13059" max="13059" width="19.5546875" style="921" customWidth="1"/>
    <col min="13060" max="13060" width="12.88671875" style="921" customWidth="1"/>
    <col min="13061" max="13063" width="16.88671875" style="921" customWidth="1"/>
    <col min="13064" max="13064" width="51.33203125" style="921" customWidth="1"/>
    <col min="13065" max="13312" width="9.109375" style="921"/>
    <col min="13313" max="13313" width="16.88671875" style="921" customWidth="1"/>
    <col min="13314" max="13314" width="14.33203125" style="921" customWidth="1"/>
    <col min="13315" max="13315" width="19.5546875" style="921" customWidth="1"/>
    <col min="13316" max="13316" width="12.88671875" style="921" customWidth="1"/>
    <col min="13317" max="13319" width="16.88671875" style="921" customWidth="1"/>
    <col min="13320" max="13320" width="51.33203125" style="921" customWidth="1"/>
    <col min="13321" max="13568" width="9.109375" style="921"/>
    <col min="13569" max="13569" width="16.88671875" style="921" customWidth="1"/>
    <col min="13570" max="13570" width="14.33203125" style="921" customWidth="1"/>
    <col min="13571" max="13571" width="19.5546875" style="921" customWidth="1"/>
    <col min="13572" max="13572" width="12.88671875" style="921" customWidth="1"/>
    <col min="13573" max="13575" width="16.88671875" style="921" customWidth="1"/>
    <col min="13576" max="13576" width="51.33203125" style="921" customWidth="1"/>
    <col min="13577" max="13824" width="9.109375" style="921"/>
    <col min="13825" max="13825" width="16.88671875" style="921" customWidth="1"/>
    <col min="13826" max="13826" width="14.33203125" style="921" customWidth="1"/>
    <col min="13827" max="13827" width="19.5546875" style="921" customWidth="1"/>
    <col min="13828" max="13828" width="12.88671875" style="921" customWidth="1"/>
    <col min="13829" max="13831" width="16.88671875" style="921" customWidth="1"/>
    <col min="13832" max="13832" width="51.33203125" style="921" customWidth="1"/>
    <col min="13833" max="14080" width="9.109375" style="921"/>
    <col min="14081" max="14081" width="16.88671875" style="921" customWidth="1"/>
    <col min="14082" max="14082" width="14.33203125" style="921" customWidth="1"/>
    <col min="14083" max="14083" width="19.5546875" style="921" customWidth="1"/>
    <col min="14084" max="14084" width="12.88671875" style="921" customWidth="1"/>
    <col min="14085" max="14087" width="16.88671875" style="921" customWidth="1"/>
    <col min="14088" max="14088" width="51.33203125" style="921" customWidth="1"/>
    <col min="14089" max="14336" width="9.109375" style="921"/>
    <col min="14337" max="14337" width="16.88671875" style="921" customWidth="1"/>
    <col min="14338" max="14338" width="14.33203125" style="921" customWidth="1"/>
    <col min="14339" max="14339" width="19.5546875" style="921" customWidth="1"/>
    <col min="14340" max="14340" width="12.88671875" style="921" customWidth="1"/>
    <col min="14341" max="14343" width="16.88671875" style="921" customWidth="1"/>
    <col min="14344" max="14344" width="51.33203125" style="921" customWidth="1"/>
    <col min="14345" max="14592" width="9.109375" style="921"/>
    <col min="14593" max="14593" width="16.88671875" style="921" customWidth="1"/>
    <col min="14594" max="14594" width="14.33203125" style="921" customWidth="1"/>
    <col min="14595" max="14595" width="19.5546875" style="921" customWidth="1"/>
    <col min="14596" max="14596" width="12.88671875" style="921" customWidth="1"/>
    <col min="14597" max="14599" width="16.88671875" style="921" customWidth="1"/>
    <col min="14600" max="14600" width="51.33203125" style="921" customWidth="1"/>
    <col min="14601" max="14848" width="9.109375" style="921"/>
    <col min="14849" max="14849" width="16.88671875" style="921" customWidth="1"/>
    <col min="14850" max="14850" width="14.33203125" style="921" customWidth="1"/>
    <col min="14851" max="14851" width="19.5546875" style="921" customWidth="1"/>
    <col min="14852" max="14852" width="12.88671875" style="921" customWidth="1"/>
    <col min="14853" max="14855" width="16.88671875" style="921" customWidth="1"/>
    <col min="14856" max="14856" width="51.33203125" style="921" customWidth="1"/>
    <col min="14857" max="15104" width="9.109375" style="921"/>
    <col min="15105" max="15105" width="16.88671875" style="921" customWidth="1"/>
    <col min="15106" max="15106" width="14.33203125" style="921" customWidth="1"/>
    <col min="15107" max="15107" width="19.5546875" style="921" customWidth="1"/>
    <col min="15108" max="15108" width="12.88671875" style="921" customWidth="1"/>
    <col min="15109" max="15111" width="16.88671875" style="921" customWidth="1"/>
    <col min="15112" max="15112" width="51.33203125" style="921" customWidth="1"/>
    <col min="15113" max="15360" width="9.109375" style="921"/>
    <col min="15361" max="15361" width="16.88671875" style="921" customWidth="1"/>
    <col min="15362" max="15362" width="14.33203125" style="921" customWidth="1"/>
    <col min="15363" max="15363" width="19.5546875" style="921" customWidth="1"/>
    <col min="15364" max="15364" width="12.88671875" style="921" customWidth="1"/>
    <col min="15365" max="15367" width="16.88671875" style="921" customWidth="1"/>
    <col min="15368" max="15368" width="51.33203125" style="921" customWidth="1"/>
    <col min="15369" max="15616" width="9.109375" style="921"/>
    <col min="15617" max="15617" width="16.88671875" style="921" customWidth="1"/>
    <col min="15618" max="15618" width="14.33203125" style="921" customWidth="1"/>
    <col min="15619" max="15619" width="19.5546875" style="921" customWidth="1"/>
    <col min="15620" max="15620" width="12.88671875" style="921" customWidth="1"/>
    <col min="15621" max="15623" width="16.88671875" style="921" customWidth="1"/>
    <col min="15624" max="15624" width="51.33203125" style="921" customWidth="1"/>
    <col min="15625" max="15872" width="9.109375" style="921"/>
    <col min="15873" max="15873" width="16.88671875" style="921" customWidth="1"/>
    <col min="15874" max="15874" width="14.33203125" style="921" customWidth="1"/>
    <col min="15875" max="15875" width="19.5546875" style="921" customWidth="1"/>
    <col min="15876" max="15876" width="12.88671875" style="921" customWidth="1"/>
    <col min="15877" max="15879" width="16.88671875" style="921" customWidth="1"/>
    <col min="15880" max="15880" width="51.33203125" style="921" customWidth="1"/>
    <col min="15881" max="16128" width="9.109375" style="921"/>
    <col min="16129" max="16129" width="16.88671875" style="921" customWidth="1"/>
    <col min="16130" max="16130" width="14.33203125" style="921" customWidth="1"/>
    <col min="16131" max="16131" width="19.5546875" style="921" customWidth="1"/>
    <col min="16132" max="16132" width="12.88671875" style="921" customWidth="1"/>
    <col min="16133" max="16135" width="16.88671875" style="921" customWidth="1"/>
    <col min="16136" max="16136" width="51.33203125" style="921" customWidth="1"/>
    <col min="16137" max="16384" width="9.109375" style="921"/>
  </cols>
  <sheetData>
    <row r="1" spans="1:8" ht="15" thickBot="1">
      <c r="A1" s="920" t="s">
        <v>161</v>
      </c>
      <c r="G1" s="922"/>
    </row>
    <row r="2" spans="1:8" ht="17.100000000000001" customHeight="1" thickBot="1">
      <c r="A2" s="1111" t="s">
        <v>162</v>
      </c>
      <c r="B2" s="1112"/>
      <c r="C2" s="923" t="s">
        <v>163</v>
      </c>
      <c r="D2" s="924" t="s">
        <v>164</v>
      </c>
      <c r="E2" s="1113" t="s">
        <v>165</v>
      </c>
      <c r="F2" s="1114"/>
      <c r="G2" s="922"/>
    </row>
    <row r="3" spans="1:8" ht="17.100000000000001" customHeight="1" thickBot="1">
      <c r="A3" s="1111" t="s">
        <v>166</v>
      </c>
      <c r="B3" s="1112"/>
      <c r="C3" s="1115" t="s">
        <v>167</v>
      </c>
      <c r="D3" s="1116"/>
      <c r="E3" s="1116"/>
      <c r="F3" s="1117"/>
      <c r="G3" s="922"/>
    </row>
    <row r="4" spans="1:8" ht="17.100000000000001" customHeight="1" thickBot="1">
      <c r="A4" s="1118" t="s">
        <v>168</v>
      </c>
      <c r="B4" s="1119"/>
      <c r="C4" s="1115" t="s">
        <v>169</v>
      </c>
      <c r="D4" s="1120"/>
      <c r="E4" s="1120"/>
      <c r="F4" s="1121"/>
      <c r="G4" s="922"/>
    </row>
    <row r="5" spans="1:8" ht="17.100000000000001" customHeight="1" thickBot="1">
      <c r="A5" s="1130" t="s">
        <v>170</v>
      </c>
      <c r="B5" s="1131"/>
      <c r="C5" s="925" t="s">
        <v>171</v>
      </c>
      <c r="D5" s="926" t="s">
        <v>172</v>
      </c>
      <c r="E5" s="927" t="s">
        <v>173</v>
      </c>
      <c r="F5" s="928"/>
      <c r="G5" s="922"/>
    </row>
    <row r="6" spans="1:8" ht="17.100000000000001" customHeight="1" thickBot="1">
      <c r="A6" s="1111" t="s">
        <v>174</v>
      </c>
      <c r="B6" s="1112"/>
      <c r="C6" s="929" t="s">
        <v>175</v>
      </c>
      <c r="D6" s="930"/>
      <c r="E6" s="930"/>
      <c r="F6" s="931"/>
      <c r="G6" s="922"/>
    </row>
    <row r="7" spans="1:8" ht="14.4">
      <c r="A7" s="932"/>
      <c r="B7" s="933"/>
      <c r="C7" s="933"/>
      <c r="D7" s="933"/>
      <c r="G7" s="922"/>
    </row>
    <row r="8" spans="1:8" ht="15" thickBot="1">
      <c r="A8" s="934" t="s">
        <v>176</v>
      </c>
      <c r="B8" s="933"/>
      <c r="C8" s="933"/>
      <c r="D8" s="933"/>
      <c r="G8" s="922"/>
    </row>
    <row r="9" spans="1:8" ht="20.25" customHeight="1" thickBot="1">
      <c r="A9" s="1132" t="s">
        <v>177</v>
      </c>
      <c r="B9" s="1133"/>
      <c r="C9" s="1133"/>
      <c r="D9" s="1134"/>
      <c r="G9" s="922"/>
    </row>
    <row r="10" spans="1:8" ht="14.4">
      <c r="A10" s="934"/>
      <c r="B10" s="933"/>
      <c r="C10" s="933"/>
      <c r="D10" s="933"/>
      <c r="G10" s="922"/>
    </row>
    <row r="11" spans="1:8" ht="14.4" hidden="1">
      <c r="A11" s="934" t="s">
        <v>178</v>
      </c>
      <c r="B11" s="933"/>
      <c r="C11" s="933"/>
      <c r="D11" s="933"/>
      <c r="G11" s="922"/>
    </row>
    <row r="12" spans="1:8" ht="25.5" hidden="1" customHeight="1" thickBot="1">
      <c r="A12" s="935" t="s">
        <v>179</v>
      </c>
      <c r="B12" s="1135" t="s">
        <v>180</v>
      </c>
      <c r="C12" s="1136"/>
      <c r="D12" s="1136"/>
      <c r="E12" s="1136"/>
      <c r="F12" s="1136"/>
      <c r="G12" s="1136"/>
      <c r="H12" s="1137"/>
    </row>
    <row r="13" spans="1:8" ht="14.4">
      <c r="A13" s="920"/>
      <c r="G13" s="922"/>
    </row>
    <row r="14" spans="1:8" ht="15" thickBot="1">
      <c r="A14" s="920" t="s">
        <v>181</v>
      </c>
      <c r="G14" s="922"/>
    </row>
    <row r="15" spans="1:8" ht="13.8">
      <c r="A15" s="936" t="s">
        <v>182</v>
      </c>
      <c r="B15" s="937"/>
      <c r="C15" s="938" t="s">
        <v>183</v>
      </c>
      <c r="D15" s="939"/>
      <c r="E15" s="939"/>
      <c r="F15" s="939"/>
      <c r="G15" s="939"/>
      <c r="H15" s="940"/>
    </row>
    <row r="16" spans="1:8">
      <c r="A16" s="1138" t="s">
        <v>184</v>
      </c>
      <c r="B16" s="1139"/>
      <c r="C16" s="1139"/>
      <c r="D16" s="1139"/>
      <c r="E16" s="1139"/>
      <c r="F16" s="1139"/>
      <c r="G16" s="1139"/>
      <c r="H16" s="1140"/>
    </row>
    <row r="17" spans="1:8">
      <c r="A17" s="1138"/>
      <c r="B17" s="1139"/>
      <c r="C17" s="1139"/>
      <c r="D17" s="1139"/>
      <c r="E17" s="1139"/>
      <c r="F17" s="1139"/>
      <c r="G17" s="1139"/>
      <c r="H17" s="1140"/>
    </row>
    <row r="18" spans="1:8">
      <c r="A18" s="1138"/>
      <c r="B18" s="1139"/>
      <c r="C18" s="1139"/>
      <c r="D18" s="1139"/>
      <c r="E18" s="1139"/>
      <c r="F18" s="1139"/>
      <c r="G18" s="1139"/>
      <c r="H18" s="1140"/>
    </row>
    <row r="19" spans="1:8" ht="13.8">
      <c r="A19" s="1141" t="s">
        <v>185</v>
      </c>
      <c r="B19" s="1142"/>
      <c r="C19" s="1142"/>
      <c r="D19" s="1142"/>
      <c r="E19" s="1142"/>
      <c r="F19" s="1142"/>
      <c r="G19" s="1142"/>
      <c r="H19" s="941"/>
    </row>
    <row r="20" spans="1:8" ht="15.75" customHeight="1" thickBot="1">
      <c r="A20" s="1122" t="s">
        <v>186</v>
      </c>
      <c r="B20" s="1123"/>
      <c r="C20" s="1123"/>
      <c r="D20" s="1123"/>
      <c r="E20" s="1123"/>
      <c r="F20" s="1123"/>
      <c r="G20" s="1123"/>
      <c r="H20" s="942"/>
    </row>
    <row r="21" spans="1:8" ht="14.4">
      <c r="A21" s="943"/>
      <c r="G21" s="922"/>
    </row>
    <row r="22" spans="1:8" ht="15" thickBot="1">
      <c r="A22" s="920" t="s">
        <v>187</v>
      </c>
      <c r="G22" s="922"/>
    </row>
    <row r="23" spans="1:8" ht="29.25" customHeight="1" thickBot="1">
      <c r="A23" s="1124" t="s">
        <v>188</v>
      </c>
      <c r="B23" s="1125"/>
      <c r="C23" s="1125"/>
      <c r="D23" s="1125"/>
      <c r="E23" s="1125"/>
      <c r="F23" s="1125"/>
      <c r="G23" s="1125"/>
      <c r="H23" s="1126"/>
    </row>
    <row r="24" spans="1:8" ht="14.4">
      <c r="A24" s="944"/>
      <c r="G24" s="922"/>
    </row>
    <row r="25" spans="1:8" ht="15" thickBot="1">
      <c r="A25" s="920" t="s">
        <v>189</v>
      </c>
      <c r="G25" s="922"/>
    </row>
    <row r="26" spans="1:8" ht="156" customHeight="1" thickBot="1">
      <c r="A26" s="1127" t="s">
        <v>190</v>
      </c>
      <c r="B26" s="1128"/>
      <c r="C26" s="1128"/>
      <c r="D26" s="1128"/>
      <c r="E26" s="1128"/>
      <c r="F26" s="1128"/>
      <c r="G26" s="1128"/>
      <c r="H26" s="112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3.2"/>
  <cols>
    <col min="1" max="1" width="109.5546875" customWidth="1"/>
  </cols>
  <sheetData>
    <row r="1" spans="1:1" ht="18.600000000000001" thickTop="1" thickBot="1">
      <c r="A1" s="945" t="s">
        <v>191</v>
      </c>
    </row>
    <row r="2" spans="1:1" ht="16.2" thickTop="1">
      <c r="A2" s="946"/>
    </row>
    <row r="3" spans="1:1" ht="15">
      <c r="A3" s="947"/>
    </row>
    <row r="4" spans="1:1" ht="43.5" customHeight="1">
      <c r="A4" s="947" t="s">
        <v>192</v>
      </c>
    </row>
    <row r="5" spans="1:1" ht="30.6">
      <c r="A5" s="947" t="s">
        <v>193</v>
      </c>
    </row>
    <row r="6" spans="1:1" ht="30.6">
      <c r="A6" s="947" t="s">
        <v>194</v>
      </c>
    </row>
    <row r="7" spans="1:1" ht="30.6">
      <c r="A7" s="947" t="s">
        <v>195</v>
      </c>
    </row>
    <row r="8" spans="1:1" ht="30.6">
      <c r="A8" s="947" t="s">
        <v>196</v>
      </c>
    </row>
    <row r="9" spans="1:1" ht="30.6">
      <c r="A9" s="947" t="s">
        <v>197</v>
      </c>
    </row>
    <row r="10" spans="1:1" ht="33" customHeight="1">
      <c r="A10" s="947" t="s">
        <v>198</v>
      </c>
    </row>
    <row r="11" spans="1:1" ht="45.6">
      <c r="A11" s="947" t="s">
        <v>199</v>
      </c>
    </row>
    <row r="12" spans="1:1" ht="30.6">
      <c r="A12" s="948" t="s">
        <v>200</v>
      </c>
    </row>
    <row r="13" spans="1:1" ht="15.6">
      <c r="A13" s="9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heetViews>
  <sheetFormatPr defaultColWidth="21.109375" defaultRowHeight="15"/>
  <cols>
    <col min="1" max="1" width="33.33203125" style="211" bestFit="1" customWidth="1"/>
    <col min="2" max="3" width="11.109375" style="108" bestFit="1" customWidth="1"/>
    <col min="4" max="4" width="12.109375" style="108" bestFit="1" customWidth="1"/>
    <col min="5" max="5" width="11.109375" style="108" customWidth="1"/>
    <col min="6" max="6" width="11.109375" style="108" bestFit="1" customWidth="1"/>
    <col min="7" max="7" width="12.109375" style="108" bestFit="1" customWidth="1"/>
    <col min="8" max="9" width="10.33203125" style="108" bestFit="1" customWidth="1"/>
    <col min="10" max="10" width="12.109375" style="108" bestFit="1" customWidth="1"/>
    <col min="11" max="12" width="9.6640625" style="108" bestFit="1" customWidth="1"/>
    <col min="13" max="13" width="16.33203125" style="208" bestFit="1" customWidth="1"/>
    <col min="14" max="15" width="11.109375" style="108" bestFit="1" customWidth="1"/>
    <col min="16" max="16" width="12.109375" style="108" bestFit="1" customWidth="1"/>
    <col min="17" max="18" width="11.109375" style="108" bestFit="1" customWidth="1"/>
    <col min="19" max="19" width="12.109375" style="108" bestFit="1" customWidth="1"/>
    <col min="20" max="21" width="11.109375" style="108" bestFit="1" customWidth="1"/>
    <col min="22" max="22" width="10.109375" style="108" customWidth="1"/>
    <col min="23" max="23" width="10.88671875" style="171" customWidth="1"/>
    <col min="24" max="16384" width="21.109375" style="108"/>
  </cols>
  <sheetData>
    <row r="1" spans="1:23" s="83" customFormat="1" ht="16.2" thickTop="1">
      <c r="A1" s="73"/>
      <c r="B1" s="74" t="s">
        <v>15</v>
      </c>
      <c r="C1" s="74"/>
      <c r="D1" s="75" t="s">
        <v>16</v>
      </c>
      <c r="E1" s="76" t="s">
        <v>17</v>
      </c>
      <c r="F1" s="74"/>
      <c r="G1" s="75" t="s">
        <v>16</v>
      </c>
      <c r="H1" s="77"/>
      <c r="I1" s="77"/>
      <c r="J1" s="78" t="s">
        <v>16</v>
      </c>
      <c r="K1" s="79"/>
      <c r="L1" s="77"/>
      <c r="M1" s="80" t="s">
        <v>18</v>
      </c>
      <c r="N1" s="74" t="s">
        <v>19</v>
      </c>
      <c r="O1" s="74"/>
      <c r="P1" s="75" t="s">
        <v>16</v>
      </c>
      <c r="Q1" s="74" t="s">
        <v>19</v>
      </c>
      <c r="R1" s="74"/>
      <c r="S1" s="75" t="s">
        <v>16</v>
      </c>
      <c r="T1" s="77"/>
      <c r="U1" s="81"/>
      <c r="V1" s="74" t="s">
        <v>20</v>
      </c>
      <c r="W1" s="82"/>
    </row>
    <row r="2" spans="1:23" s="83" customFormat="1" ht="17.399999999999999">
      <c r="A2" s="84" t="s">
        <v>21</v>
      </c>
      <c r="B2" s="85" t="s">
        <v>22</v>
      </c>
      <c r="C2" s="85"/>
      <c r="D2" s="86" t="s">
        <v>3</v>
      </c>
      <c r="E2" s="87" t="s">
        <v>23</v>
      </c>
      <c r="F2" s="85"/>
      <c r="G2" s="86" t="s">
        <v>3</v>
      </c>
      <c r="H2" s="85" t="s">
        <v>23</v>
      </c>
      <c r="I2" s="85"/>
      <c r="J2" s="88" t="s">
        <v>3</v>
      </c>
      <c r="K2" s="89" t="s">
        <v>24</v>
      </c>
      <c r="L2" s="85"/>
      <c r="M2" s="90" t="s">
        <v>24</v>
      </c>
      <c r="N2" s="91" t="s">
        <v>25</v>
      </c>
      <c r="O2" s="85"/>
      <c r="P2" s="86" t="s">
        <v>3</v>
      </c>
      <c r="Q2" s="87" t="s">
        <v>26</v>
      </c>
      <c r="R2" s="85"/>
      <c r="S2" s="86" t="s">
        <v>3</v>
      </c>
      <c r="T2" s="87" t="s">
        <v>27</v>
      </c>
      <c r="U2" s="92"/>
      <c r="V2" s="85" t="s">
        <v>28</v>
      </c>
      <c r="W2" s="93"/>
    </row>
    <row r="3" spans="1:23" s="83" customFormat="1" ht="16.2" thickBot="1">
      <c r="A3" s="94"/>
      <c r="B3" s="95">
        <v>2598404</v>
      </c>
      <c r="C3" s="95">
        <v>2598031</v>
      </c>
      <c r="D3" s="96" t="s">
        <v>29</v>
      </c>
      <c r="E3" s="95">
        <v>2598404</v>
      </c>
      <c r="F3" s="95">
        <v>2598031</v>
      </c>
      <c r="G3" s="96" t="s">
        <v>29</v>
      </c>
      <c r="H3" s="95">
        <v>2598404</v>
      </c>
      <c r="I3" s="95">
        <v>2598031</v>
      </c>
      <c r="J3" s="97" t="s">
        <v>29</v>
      </c>
      <c r="K3" s="98">
        <v>2598404</v>
      </c>
      <c r="L3" s="95">
        <v>2598031</v>
      </c>
      <c r="M3" s="96" t="s">
        <v>29</v>
      </c>
      <c r="N3" s="95">
        <v>2598404</v>
      </c>
      <c r="O3" s="95">
        <v>2598031</v>
      </c>
      <c r="P3" s="96" t="s">
        <v>29</v>
      </c>
      <c r="Q3" s="95">
        <v>2598404</v>
      </c>
      <c r="R3" s="95">
        <v>2598031</v>
      </c>
      <c r="S3" s="96" t="s">
        <v>29</v>
      </c>
      <c r="T3" s="95">
        <v>2598404</v>
      </c>
      <c r="U3" s="95">
        <v>2598031</v>
      </c>
      <c r="V3" s="99">
        <v>2598404</v>
      </c>
      <c r="W3" s="100">
        <v>2598031</v>
      </c>
    </row>
    <row r="4" spans="1:23" ht="3" customHeight="1" thickTop="1">
      <c r="A4" s="101"/>
      <c r="B4" s="102"/>
      <c r="C4" s="102"/>
      <c r="D4" s="103"/>
      <c r="E4" s="104"/>
      <c r="F4" s="102"/>
      <c r="G4" s="103"/>
      <c r="H4" s="102"/>
      <c r="I4" s="102"/>
      <c r="J4" s="105"/>
      <c r="K4" s="106"/>
      <c r="L4" s="102"/>
      <c r="M4" s="107"/>
      <c r="N4" s="102"/>
      <c r="O4" s="102"/>
      <c r="P4" s="103"/>
      <c r="Q4" s="102"/>
      <c r="R4" s="102"/>
      <c r="S4" s="103"/>
      <c r="T4" s="102"/>
      <c r="U4" s="103"/>
      <c r="V4" s="102"/>
      <c r="W4" s="103"/>
    </row>
    <row r="5" spans="1:23" ht="3" customHeight="1">
      <c r="A5" s="109"/>
      <c r="B5" s="110"/>
      <c r="C5" s="110"/>
      <c r="D5" s="111"/>
      <c r="E5" s="112"/>
      <c r="F5" s="110"/>
      <c r="G5" s="113"/>
      <c r="H5" s="110"/>
      <c r="I5" s="110"/>
      <c r="J5" s="114"/>
      <c r="K5" s="115"/>
      <c r="L5" s="110"/>
      <c r="M5" s="116"/>
      <c r="N5" s="110"/>
      <c r="O5" s="110"/>
      <c r="P5" s="111"/>
      <c r="Q5" s="110"/>
      <c r="R5" s="110"/>
      <c r="S5" s="111"/>
      <c r="T5" s="110"/>
      <c r="U5" s="111"/>
      <c r="V5" s="110"/>
      <c r="W5" s="111"/>
    </row>
    <row r="6" spans="1:23" s="127" customFormat="1" ht="15.6">
      <c r="A6" s="117" t="s">
        <v>30</v>
      </c>
      <c r="B6" s="118">
        <v>233903</v>
      </c>
      <c r="C6" s="118">
        <v>239850</v>
      </c>
      <c r="D6" s="119">
        <v>-2.4794663331248697E-2</v>
      </c>
      <c r="E6" s="118">
        <v>182599</v>
      </c>
      <c r="F6" s="118">
        <v>179351</v>
      </c>
      <c r="G6" s="119">
        <v>1.8109740118538508E-2</v>
      </c>
      <c r="H6" s="118">
        <v>51304</v>
      </c>
      <c r="I6" s="118">
        <v>60499</v>
      </c>
      <c r="J6" s="120">
        <v>-0.15198598323939239</v>
      </c>
      <c r="K6" s="121">
        <v>0.778913058881882</v>
      </c>
      <c r="L6" s="122">
        <v>0.80530549103141169</v>
      </c>
      <c r="M6" s="123">
        <v>-2.6</v>
      </c>
      <c r="N6" s="118">
        <v>329784</v>
      </c>
      <c r="O6" s="118">
        <v>334205</v>
      </c>
      <c r="P6" s="119">
        <v>-1.322840771382834E-2</v>
      </c>
      <c r="Q6" s="118">
        <v>423390</v>
      </c>
      <c r="R6" s="118">
        <v>415004</v>
      </c>
      <c r="S6" s="119">
        <v>2.0207034149068444E-2</v>
      </c>
      <c r="T6" s="118">
        <v>624728</v>
      </c>
      <c r="U6" s="124">
        <v>656663</v>
      </c>
      <c r="V6" s="125">
        <v>2.6708849394834613</v>
      </c>
      <c r="W6" s="126">
        <v>2.7378069626850117</v>
      </c>
    </row>
    <row r="7" spans="1:23" s="137" customFormat="1" ht="3" customHeight="1">
      <c r="A7" s="128"/>
      <c r="B7" s="129"/>
      <c r="C7" s="129"/>
      <c r="D7" s="130"/>
      <c r="E7" s="129"/>
      <c r="F7" s="129"/>
      <c r="G7" s="130"/>
      <c r="H7" s="131"/>
      <c r="I7" s="129"/>
      <c r="J7" s="132"/>
      <c r="K7" s="133"/>
      <c r="L7" s="131"/>
      <c r="M7" s="134">
        <v>0</v>
      </c>
      <c r="N7" s="131"/>
      <c r="O7" s="129"/>
      <c r="P7" s="130"/>
      <c r="Q7" s="129"/>
      <c r="R7" s="129"/>
      <c r="S7" s="130"/>
      <c r="T7" s="129"/>
      <c r="U7" s="135"/>
      <c r="V7" s="129"/>
      <c r="W7" s="136"/>
    </row>
    <row r="8" spans="1:23" s="127" customFormat="1" ht="15.6">
      <c r="A8" s="117" t="s">
        <v>31</v>
      </c>
      <c r="B8" s="118">
        <v>223170</v>
      </c>
      <c r="C8" s="118">
        <v>227520</v>
      </c>
      <c r="D8" s="119">
        <v>-1.9119198312236286E-2</v>
      </c>
      <c r="E8" s="118">
        <v>179022</v>
      </c>
      <c r="F8" s="118">
        <v>176165</v>
      </c>
      <c r="G8" s="119">
        <v>1.6217750404450372E-2</v>
      </c>
      <c r="H8" s="118">
        <v>44148</v>
      </c>
      <c r="I8" s="118">
        <v>51355</v>
      </c>
      <c r="J8" s="120">
        <v>-0.14033687080128518</v>
      </c>
      <c r="K8" s="121">
        <v>0.79721998959860052</v>
      </c>
      <c r="L8" s="122">
        <v>0.8274441406859373</v>
      </c>
      <c r="M8" s="123">
        <v>-3</v>
      </c>
      <c r="N8" s="118">
        <v>320378</v>
      </c>
      <c r="O8" s="118">
        <v>323553</v>
      </c>
      <c r="P8" s="119">
        <v>-9.8129209124934707E-3</v>
      </c>
      <c r="Q8" s="118">
        <v>401869</v>
      </c>
      <c r="R8" s="118">
        <v>391027</v>
      </c>
      <c r="S8" s="119">
        <v>2.7726985604574619E-2</v>
      </c>
      <c r="T8" s="118">
        <v>603359</v>
      </c>
      <c r="U8" s="124">
        <v>630746</v>
      </c>
      <c r="V8" s="125">
        <v>2.7035847112067035</v>
      </c>
      <c r="W8" s="126">
        <v>2.7722661744022505</v>
      </c>
    </row>
    <row r="9" spans="1:23" s="137" customFormat="1" ht="3" customHeight="1">
      <c r="A9" s="138"/>
      <c r="B9" s="129"/>
      <c r="C9" s="129"/>
      <c r="D9" s="130"/>
      <c r="E9" s="129"/>
      <c r="F9" s="129"/>
      <c r="G9" s="130"/>
      <c r="H9" s="131"/>
      <c r="I9" s="129"/>
      <c r="J9" s="132"/>
      <c r="K9" s="133"/>
      <c r="L9" s="131"/>
      <c r="M9" s="134">
        <v>0</v>
      </c>
      <c r="N9" s="131"/>
      <c r="O9" s="129"/>
      <c r="P9" s="130"/>
      <c r="Q9" s="129"/>
      <c r="R9" s="129"/>
      <c r="S9" s="130"/>
      <c r="T9" s="129"/>
      <c r="U9" s="135"/>
      <c r="V9" s="129"/>
      <c r="W9" s="136"/>
    </row>
    <row r="10" spans="1:23" s="149" customFormat="1" ht="15.6">
      <c r="A10" s="139" t="s">
        <v>32</v>
      </c>
      <c r="B10" s="140">
        <v>143359</v>
      </c>
      <c r="C10" s="140">
        <v>140596</v>
      </c>
      <c r="D10" s="141">
        <v>1.9652052689976954E-2</v>
      </c>
      <c r="E10" s="140">
        <v>125521</v>
      </c>
      <c r="F10" s="140">
        <v>122867</v>
      </c>
      <c r="G10" s="141">
        <v>2.1600592510600893E-2</v>
      </c>
      <c r="H10" s="140">
        <v>17838</v>
      </c>
      <c r="I10" s="140">
        <v>17729</v>
      </c>
      <c r="J10" s="142">
        <v>6.1481189012352645E-3</v>
      </c>
      <c r="K10" s="143">
        <v>0.8702628509837439</v>
      </c>
      <c r="L10" s="144">
        <v>0.88918698545464114</v>
      </c>
      <c r="M10" s="145">
        <v>-1.9</v>
      </c>
      <c r="N10" s="140">
        <v>206697</v>
      </c>
      <c r="O10" s="140">
        <v>202836</v>
      </c>
      <c r="P10" s="141">
        <v>1.903508252972845E-2</v>
      </c>
      <c r="Q10" s="140">
        <v>237511</v>
      </c>
      <c r="R10" s="140">
        <v>228114</v>
      </c>
      <c r="S10" s="141">
        <v>4.1194315123140188E-2</v>
      </c>
      <c r="T10" s="140">
        <v>363890</v>
      </c>
      <c r="U10" s="146">
        <v>367194</v>
      </c>
      <c r="V10" s="147">
        <v>2.538312906758557</v>
      </c>
      <c r="W10" s="148">
        <v>2.6116959230703576</v>
      </c>
    </row>
    <row r="11" spans="1:23" s="149" customFormat="1" ht="3" customHeight="1">
      <c r="A11" s="139"/>
      <c r="B11" s="140"/>
      <c r="C11" s="140"/>
      <c r="D11" s="141"/>
      <c r="E11" s="140"/>
      <c r="F11" s="140"/>
      <c r="G11" s="141"/>
      <c r="H11" s="140"/>
      <c r="I11" s="140"/>
      <c r="J11" s="142"/>
      <c r="K11" s="143"/>
      <c r="L11" s="144"/>
      <c r="M11" s="145">
        <v>0</v>
      </c>
      <c r="N11" s="140"/>
      <c r="O11" s="140"/>
      <c r="P11" s="141"/>
      <c r="Q11" s="140"/>
      <c r="R11" s="140"/>
      <c r="S11" s="141"/>
      <c r="T11" s="140"/>
      <c r="U11" s="146"/>
      <c r="V11" s="140"/>
      <c r="W11" s="150"/>
    </row>
    <row r="12" spans="1:23" s="149" customFormat="1" ht="15.6">
      <c r="A12" s="139" t="s">
        <v>33</v>
      </c>
      <c r="B12" s="140">
        <v>79811</v>
      </c>
      <c r="C12" s="140">
        <v>86924</v>
      </c>
      <c r="D12" s="141">
        <v>-8.1830104459067687E-2</v>
      </c>
      <c r="E12" s="140">
        <v>53501</v>
      </c>
      <c r="F12" s="140">
        <v>53298</v>
      </c>
      <c r="G12" s="141">
        <v>3.8087733123194118E-3</v>
      </c>
      <c r="H12" s="140">
        <v>26310</v>
      </c>
      <c r="I12" s="140">
        <v>33626</v>
      </c>
      <c r="J12" s="142">
        <v>-0.21756973770296795</v>
      </c>
      <c r="K12" s="143">
        <v>0.69166697088063855</v>
      </c>
      <c r="L12" s="144">
        <v>0.74099059006954637</v>
      </c>
      <c r="M12" s="145">
        <v>-4.9000000000000004</v>
      </c>
      <c r="N12" s="140">
        <v>113681</v>
      </c>
      <c r="O12" s="140">
        <v>120717</v>
      </c>
      <c r="P12" s="141">
        <v>-5.8285079980450141E-2</v>
      </c>
      <c r="Q12" s="140">
        <v>164358</v>
      </c>
      <c r="R12" s="140">
        <v>162913</v>
      </c>
      <c r="S12" s="141">
        <v>8.8697648438123416E-3</v>
      </c>
      <c r="T12" s="140">
        <v>239469</v>
      </c>
      <c r="U12" s="146">
        <v>263552</v>
      </c>
      <c r="V12" s="147">
        <v>3.0004510656425807</v>
      </c>
      <c r="W12" s="148">
        <v>3.0319819612535088</v>
      </c>
    </row>
    <row r="13" spans="1:23" s="137" customFormat="1" ht="3" customHeight="1">
      <c r="A13" s="138"/>
      <c r="B13" s="129"/>
      <c r="C13" s="129"/>
      <c r="D13" s="130"/>
      <c r="E13" s="129"/>
      <c r="F13" s="129"/>
      <c r="G13" s="130"/>
      <c r="H13" s="129"/>
      <c r="I13" s="129"/>
      <c r="J13" s="132"/>
      <c r="K13" s="133"/>
      <c r="L13" s="131"/>
      <c r="M13" s="134">
        <v>0</v>
      </c>
      <c r="N13" s="129"/>
      <c r="O13" s="129"/>
      <c r="P13" s="130"/>
      <c r="Q13" s="129"/>
      <c r="R13" s="129"/>
      <c r="S13" s="130"/>
      <c r="T13" s="129"/>
      <c r="U13" s="135"/>
      <c r="V13" s="129"/>
      <c r="W13" s="136"/>
    </row>
    <row r="14" spans="1:23" s="127" customFormat="1" ht="15.6">
      <c r="A14" s="117" t="s">
        <v>34</v>
      </c>
      <c r="B14" s="118">
        <v>10733</v>
      </c>
      <c r="C14" s="118">
        <v>12330</v>
      </c>
      <c r="D14" s="119">
        <v>-0.12952149229521492</v>
      </c>
      <c r="E14" s="118">
        <v>3577</v>
      </c>
      <c r="F14" s="118">
        <v>3186</v>
      </c>
      <c r="G14" s="119">
        <v>0.12272441933458883</v>
      </c>
      <c r="H14" s="118">
        <v>7156</v>
      </c>
      <c r="I14" s="118">
        <v>9144</v>
      </c>
      <c r="J14" s="120">
        <v>-0.21741032370953631</v>
      </c>
      <c r="K14" s="121">
        <v>0.43706147483852981</v>
      </c>
      <c r="L14" s="122">
        <v>0.4442590816198857</v>
      </c>
      <c r="M14" s="123">
        <v>-0.70000000000000007</v>
      </c>
      <c r="N14" s="118">
        <v>9406</v>
      </c>
      <c r="O14" s="118">
        <v>10652</v>
      </c>
      <c r="P14" s="119">
        <v>-0.11697333834021779</v>
      </c>
      <c r="Q14" s="118">
        <v>21521</v>
      </c>
      <c r="R14" s="118">
        <v>23977</v>
      </c>
      <c r="S14" s="119">
        <v>-0.10243149685114902</v>
      </c>
      <c r="T14" s="118">
        <v>21369</v>
      </c>
      <c r="U14" s="124">
        <v>25917</v>
      </c>
      <c r="V14" s="125">
        <v>1.99096245225007</v>
      </c>
      <c r="W14" s="126">
        <v>2.1019464720194647</v>
      </c>
    </row>
    <row r="15" spans="1:23" ht="3" customHeight="1">
      <c r="A15" s="151"/>
      <c r="B15" s="152"/>
      <c r="C15" s="152"/>
      <c r="D15" s="153"/>
      <c r="E15" s="152"/>
      <c r="F15" s="152"/>
      <c r="G15" s="153"/>
      <c r="H15" s="152"/>
      <c r="I15" s="152"/>
      <c r="J15" s="154"/>
      <c r="K15" s="155"/>
      <c r="L15" s="156"/>
      <c r="M15" s="157">
        <v>0</v>
      </c>
      <c r="N15" s="152"/>
      <c r="O15" s="152"/>
      <c r="P15" s="153"/>
      <c r="Q15" s="152"/>
      <c r="R15" s="152"/>
      <c r="S15" s="153"/>
      <c r="T15" s="152"/>
      <c r="U15" s="158"/>
      <c r="V15" s="159"/>
      <c r="W15" s="160"/>
    </row>
    <row r="16" spans="1:23" s="171" customFormat="1">
      <c r="A16" s="161"/>
      <c r="B16" s="162"/>
      <c r="C16" s="162"/>
      <c r="D16" s="163"/>
      <c r="E16" s="162"/>
      <c r="F16" s="162"/>
      <c r="G16" s="163"/>
      <c r="H16" s="162"/>
      <c r="I16" s="162"/>
      <c r="J16" s="164"/>
      <c r="K16" s="165"/>
      <c r="L16" s="166"/>
      <c r="M16" s="167"/>
      <c r="N16" s="162"/>
      <c r="O16" s="162"/>
      <c r="P16" s="163"/>
      <c r="Q16" s="162"/>
      <c r="R16" s="162"/>
      <c r="S16" s="163"/>
      <c r="T16" s="162"/>
      <c r="U16" s="168"/>
      <c r="V16" s="169"/>
      <c r="W16" s="170"/>
    </row>
    <row r="17" spans="1:23" ht="3" customHeight="1">
      <c r="A17" s="172"/>
      <c r="B17" s="173"/>
      <c r="C17" s="173"/>
      <c r="D17" s="174"/>
      <c r="E17" s="173"/>
      <c r="F17" s="173"/>
      <c r="G17" s="174"/>
      <c r="H17" s="173"/>
      <c r="I17" s="173"/>
      <c r="J17" s="175"/>
      <c r="K17" s="176"/>
      <c r="L17" s="177"/>
      <c r="M17" s="178">
        <v>0</v>
      </c>
      <c r="N17" s="173"/>
      <c r="O17" s="173"/>
      <c r="P17" s="174"/>
      <c r="Q17" s="173"/>
      <c r="R17" s="173"/>
      <c r="S17" s="174"/>
      <c r="T17" s="173"/>
      <c r="U17" s="179"/>
      <c r="V17" s="180"/>
      <c r="W17" s="181"/>
    </row>
    <row r="18" spans="1:23" s="183" customFormat="1" ht="15.6">
      <c r="A18" s="182" t="s">
        <v>35</v>
      </c>
      <c r="B18" s="173">
        <v>210909</v>
      </c>
      <c r="C18" s="173">
        <v>214365</v>
      </c>
      <c r="D18" s="174">
        <v>-1.6122034847106569E-2</v>
      </c>
      <c r="E18" s="173">
        <v>169270</v>
      </c>
      <c r="F18" s="173">
        <v>165162</v>
      </c>
      <c r="G18" s="174">
        <v>2.48725493757644E-2</v>
      </c>
      <c r="H18" s="173">
        <v>41639</v>
      </c>
      <c r="I18" s="173">
        <v>49203</v>
      </c>
      <c r="J18" s="175">
        <v>-0.15373046358961853</v>
      </c>
      <c r="K18" s="176">
        <v>0.80561587012522085</v>
      </c>
      <c r="L18" s="177">
        <v>0.83430544712349353</v>
      </c>
      <c r="M18" s="178">
        <v>-2.9000000000000004</v>
      </c>
      <c r="N18" s="173">
        <v>310548</v>
      </c>
      <c r="O18" s="173">
        <v>313114</v>
      </c>
      <c r="P18" s="174">
        <v>-8.1950982709173021E-3</v>
      </c>
      <c r="Q18" s="173">
        <v>385479</v>
      </c>
      <c r="R18" s="173">
        <v>375299</v>
      </c>
      <c r="S18" s="174">
        <v>2.7125038968928775E-2</v>
      </c>
      <c r="T18" s="173">
        <v>584793</v>
      </c>
      <c r="U18" s="179">
        <v>610216</v>
      </c>
      <c r="V18" s="180">
        <v>2.7727266261752699</v>
      </c>
      <c r="W18" s="181">
        <v>2.8466214167424719</v>
      </c>
    </row>
    <row r="19" spans="1:23" ht="3" customHeight="1">
      <c r="A19" s="109"/>
      <c r="B19" s="152"/>
      <c r="C19" s="152"/>
      <c r="D19" s="153"/>
      <c r="E19" s="152"/>
      <c r="F19" s="152"/>
      <c r="G19" s="153"/>
      <c r="H19" s="152"/>
      <c r="I19" s="184"/>
      <c r="J19" s="154"/>
      <c r="K19" s="155"/>
      <c r="L19" s="156"/>
      <c r="M19" s="157">
        <v>0</v>
      </c>
      <c r="N19" s="152"/>
      <c r="O19" s="152"/>
      <c r="P19" s="153"/>
      <c r="Q19" s="152"/>
      <c r="R19" s="152"/>
      <c r="S19" s="153"/>
      <c r="T19" s="152"/>
      <c r="U19" s="158"/>
      <c r="V19" s="152"/>
      <c r="W19" s="160"/>
    </row>
    <row r="20" spans="1:23" ht="15.6">
      <c r="A20" s="185" t="s">
        <v>36</v>
      </c>
      <c r="B20" s="186">
        <v>133216</v>
      </c>
      <c r="C20" s="186">
        <v>129867</v>
      </c>
      <c r="D20" s="187">
        <v>2.5787921488907881E-2</v>
      </c>
      <c r="E20" s="186">
        <v>116305</v>
      </c>
      <c r="F20" s="186">
        <v>112976</v>
      </c>
      <c r="G20" s="187">
        <v>2.9466435349100695E-2</v>
      </c>
      <c r="H20" s="186">
        <v>16911</v>
      </c>
      <c r="I20" s="186">
        <v>16891</v>
      </c>
      <c r="J20" s="188">
        <v>1.1840625185009768E-3</v>
      </c>
      <c r="K20" s="189">
        <v>0.88418952263029904</v>
      </c>
      <c r="L20" s="190">
        <v>0.89859175780454859</v>
      </c>
      <c r="M20" s="191">
        <v>-1.4000000000000001</v>
      </c>
      <c r="N20" s="186">
        <v>198520</v>
      </c>
      <c r="O20" s="186">
        <v>194236</v>
      </c>
      <c r="P20" s="187">
        <v>2.2055643649992792E-2</v>
      </c>
      <c r="Q20" s="186">
        <v>224522</v>
      </c>
      <c r="R20" s="186">
        <v>216156</v>
      </c>
      <c r="S20" s="187">
        <v>3.870352893280779E-2</v>
      </c>
      <c r="T20" s="186">
        <v>348539</v>
      </c>
      <c r="U20" s="192">
        <v>350467</v>
      </c>
      <c r="V20" s="193">
        <v>2.6163448834974776</v>
      </c>
      <c r="W20" s="194">
        <v>2.6986609377285991</v>
      </c>
    </row>
    <row r="21" spans="1:23" ht="15.6">
      <c r="A21" s="185" t="s">
        <v>37</v>
      </c>
      <c r="B21" s="186">
        <v>77693</v>
      </c>
      <c r="C21" s="140">
        <v>84498</v>
      </c>
      <c r="D21" s="187">
        <v>-8.0534450519538919E-2</v>
      </c>
      <c r="E21" s="186">
        <v>52965</v>
      </c>
      <c r="F21" s="186">
        <v>52186</v>
      </c>
      <c r="G21" s="187">
        <v>1.4927375158088375E-2</v>
      </c>
      <c r="H21" s="186">
        <v>24728</v>
      </c>
      <c r="I21" s="186">
        <v>32312</v>
      </c>
      <c r="J21" s="188">
        <v>-0.23471156226788809</v>
      </c>
      <c r="K21" s="189">
        <v>0.69601197835446738</v>
      </c>
      <c r="L21" s="190">
        <v>0.74698855746089998</v>
      </c>
      <c r="M21" s="191">
        <v>-5.0999999999999996</v>
      </c>
      <c r="N21" s="186">
        <v>112028</v>
      </c>
      <c r="O21" s="186">
        <v>118878</v>
      </c>
      <c r="P21" s="187">
        <v>-5.7622099968034454E-2</v>
      </c>
      <c r="Q21" s="186">
        <v>160957</v>
      </c>
      <c r="R21" s="186">
        <v>159143</v>
      </c>
      <c r="S21" s="187">
        <v>1.1398553502196138E-2</v>
      </c>
      <c r="T21" s="186">
        <v>236254</v>
      </c>
      <c r="U21" s="192">
        <v>259749</v>
      </c>
      <c r="V21" s="193">
        <v>3.0408659724814333</v>
      </c>
      <c r="W21" s="194">
        <v>3.0740254207200168</v>
      </c>
    </row>
    <row r="22" spans="1:23" ht="3" customHeight="1">
      <c r="A22" s="109"/>
      <c r="B22" s="152"/>
      <c r="C22" s="152"/>
      <c r="D22" s="153"/>
      <c r="E22" s="152"/>
      <c r="F22" s="152"/>
      <c r="G22" s="153"/>
      <c r="H22" s="152"/>
      <c r="I22" s="184"/>
      <c r="J22" s="154"/>
      <c r="K22" s="155"/>
      <c r="L22" s="156"/>
      <c r="M22" s="157">
        <v>0</v>
      </c>
      <c r="N22" s="152"/>
      <c r="O22" s="152"/>
      <c r="P22" s="153"/>
      <c r="Q22" s="152"/>
      <c r="R22" s="152"/>
      <c r="S22" s="153"/>
      <c r="T22" s="152"/>
      <c r="U22" s="158"/>
      <c r="V22" s="152"/>
      <c r="W22" s="160"/>
    </row>
    <row r="23" spans="1:23" ht="3" customHeight="1">
      <c r="A23" s="109"/>
      <c r="B23" s="152"/>
      <c r="C23" s="152"/>
      <c r="D23" s="153"/>
      <c r="E23" s="152"/>
      <c r="F23" s="152"/>
      <c r="G23" s="153"/>
      <c r="H23" s="152"/>
      <c r="I23" s="184"/>
      <c r="J23" s="154"/>
      <c r="K23" s="155"/>
      <c r="L23" s="156"/>
      <c r="M23" s="157">
        <v>0</v>
      </c>
      <c r="N23" s="152"/>
      <c r="O23" s="152"/>
      <c r="P23" s="153"/>
      <c r="Q23" s="152"/>
      <c r="R23" s="152"/>
      <c r="S23" s="153"/>
      <c r="T23" s="152"/>
      <c r="U23" s="158"/>
      <c r="V23" s="152"/>
      <c r="W23" s="160"/>
    </row>
    <row r="24" spans="1:23" s="183" customFormat="1" ht="15.6">
      <c r="A24" s="182" t="s">
        <v>38</v>
      </c>
      <c r="B24" s="173">
        <v>12261</v>
      </c>
      <c r="C24" s="173">
        <v>13155</v>
      </c>
      <c r="D24" s="174">
        <v>-6.7958950969213228E-2</v>
      </c>
      <c r="E24" s="173">
        <v>9752</v>
      </c>
      <c r="F24" s="173">
        <v>11003</v>
      </c>
      <c r="G24" s="174">
        <v>-0.11369626465509407</v>
      </c>
      <c r="H24" s="173">
        <v>2509</v>
      </c>
      <c r="I24" s="173">
        <v>2152</v>
      </c>
      <c r="J24" s="175">
        <v>0.16589219330855018</v>
      </c>
      <c r="K24" s="176">
        <v>0.59975594874923732</v>
      </c>
      <c r="L24" s="177">
        <v>0.66372075279755849</v>
      </c>
      <c r="M24" s="178">
        <v>-6.4</v>
      </c>
      <c r="N24" s="173">
        <v>9830</v>
      </c>
      <c r="O24" s="173">
        <v>10439</v>
      </c>
      <c r="P24" s="174">
        <v>-5.8338921352619984E-2</v>
      </c>
      <c r="Q24" s="173">
        <v>16390</v>
      </c>
      <c r="R24" s="173">
        <v>15728</v>
      </c>
      <c r="S24" s="174">
        <v>4.2090539165818924E-2</v>
      </c>
      <c r="T24" s="173">
        <v>18566</v>
      </c>
      <c r="U24" s="179">
        <v>20530</v>
      </c>
      <c r="V24" s="180">
        <v>1.5142321180980345</v>
      </c>
      <c r="W24" s="181">
        <v>1.5606233371341696</v>
      </c>
    </row>
    <row r="25" spans="1:23" ht="3" customHeight="1">
      <c r="A25" s="109"/>
      <c r="B25" s="152"/>
      <c r="C25" s="152"/>
      <c r="D25" s="153"/>
      <c r="E25" s="152"/>
      <c r="F25" s="152"/>
      <c r="G25" s="153"/>
      <c r="H25" s="152"/>
      <c r="I25" s="184"/>
      <c r="J25" s="154"/>
      <c r="K25" s="155"/>
      <c r="L25" s="156"/>
      <c r="M25" s="157">
        <v>0</v>
      </c>
      <c r="N25" s="152"/>
      <c r="O25" s="152"/>
      <c r="P25" s="153"/>
      <c r="Q25" s="152"/>
      <c r="R25" s="152"/>
      <c r="S25" s="153"/>
      <c r="T25" s="152"/>
      <c r="U25" s="158"/>
      <c r="V25" s="152"/>
      <c r="W25" s="160"/>
    </row>
    <row r="26" spans="1:23" ht="15.6">
      <c r="A26" s="185" t="s">
        <v>36</v>
      </c>
      <c r="B26" s="186">
        <v>10143</v>
      </c>
      <c r="C26" s="186">
        <v>10729</v>
      </c>
      <c r="D26" s="187">
        <v>-5.4618324168142419E-2</v>
      </c>
      <c r="E26" s="186">
        <v>9216</v>
      </c>
      <c r="F26" s="186">
        <v>9891</v>
      </c>
      <c r="G26" s="187">
        <v>-6.8243858052775247E-2</v>
      </c>
      <c r="H26" s="186">
        <v>927</v>
      </c>
      <c r="I26" s="186">
        <v>838</v>
      </c>
      <c r="J26" s="188">
        <v>0.10620525059665871</v>
      </c>
      <c r="K26" s="189">
        <v>0.62953268149973052</v>
      </c>
      <c r="L26" s="190">
        <v>0.71918381000167253</v>
      </c>
      <c r="M26" s="191">
        <v>-9</v>
      </c>
      <c r="N26" s="186">
        <v>8177</v>
      </c>
      <c r="O26" s="186">
        <v>8600</v>
      </c>
      <c r="P26" s="187">
        <v>-4.9186046511627904E-2</v>
      </c>
      <c r="Q26" s="186">
        <v>12989</v>
      </c>
      <c r="R26" s="186">
        <v>11958</v>
      </c>
      <c r="S26" s="187">
        <v>8.6218431175781901E-2</v>
      </c>
      <c r="T26" s="186">
        <v>15351</v>
      </c>
      <c r="U26" s="192">
        <v>16727</v>
      </c>
      <c r="V26" s="193">
        <v>1.5134575569358177</v>
      </c>
      <c r="W26" s="194">
        <v>1.5590455774070278</v>
      </c>
    </row>
    <row r="27" spans="1:23" ht="15.6">
      <c r="A27" s="185" t="s">
        <v>37</v>
      </c>
      <c r="B27" s="186">
        <v>2118</v>
      </c>
      <c r="C27" s="186">
        <v>2426</v>
      </c>
      <c r="D27" s="187">
        <v>-0.12695795548227534</v>
      </c>
      <c r="E27" s="186">
        <v>536</v>
      </c>
      <c r="F27" s="186">
        <v>1112</v>
      </c>
      <c r="G27" s="187">
        <v>-0.51798561151079137</v>
      </c>
      <c r="H27" s="186">
        <v>1582</v>
      </c>
      <c r="I27" s="186">
        <v>1314</v>
      </c>
      <c r="J27" s="188">
        <v>0.20395738203957381</v>
      </c>
      <c r="K27" s="189">
        <v>0.48603351955307261</v>
      </c>
      <c r="L27" s="190">
        <v>0.48779840848806366</v>
      </c>
      <c r="M27" s="191">
        <v>-0.2</v>
      </c>
      <c r="N27" s="186">
        <v>1653</v>
      </c>
      <c r="O27" s="186">
        <v>1839</v>
      </c>
      <c r="P27" s="187">
        <v>-0.10114192495921696</v>
      </c>
      <c r="Q27" s="186">
        <v>3401</v>
      </c>
      <c r="R27" s="186">
        <v>3770</v>
      </c>
      <c r="S27" s="187">
        <v>-9.7877984084880632E-2</v>
      </c>
      <c r="T27" s="186">
        <v>3215</v>
      </c>
      <c r="U27" s="192">
        <v>3803</v>
      </c>
      <c r="V27" s="193">
        <v>1.5179414542020775</v>
      </c>
      <c r="W27" s="194">
        <v>1.56760098928277</v>
      </c>
    </row>
    <row r="28" spans="1:23" ht="3" customHeight="1" thickBot="1">
      <c r="A28" s="195"/>
      <c r="B28" s="196"/>
      <c r="C28" s="197"/>
      <c r="D28" s="198"/>
      <c r="E28" s="197"/>
      <c r="F28" s="197"/>
      <c r="G28" s="199"/>
      <c r="H28" s="200"/>
      <c r="I28" s="196"/>
      <c r="J28" s="201"/>
      <c r="K28" s="202"/>
      <c r="L28" s="200"/>
      <c r="M28" s="203"/>
      <c r="N28" s="200"/>
      <c r="O28" s="197"/>
      <c r="P28" s="198"/>
      <c r="Q28" s="197"/>
      <c r="R28" s="197"/>
      <c r="S28" s="198"/>
      <c r="T28" s="197"/>
      <c r="U28" s="204"/>
      <c r="V28" s="205"/>
      <c r="W28" s="206"/>
    </row>
    <row r="29" spans="1:23" ht="15.6">
      <c r="A29" s="207" t="s">
        <v>39</v>
      </c>
    </row>
    <row r="30" spans="1:23" ht="15.6">
      <c r="A30" s="209"/>
      <c r="B30" s="210"/>
      <c r="N30" s="210"/>
    </row>
    <row r="31" spans="1:23">
      <c r="A31" s="171"/>
    </row>
    <row r="32" spans="1:23">
      <c r="A32" s="171"/>
    </row>
    <row r="33" spans="1:1">
      <c r="A33" s="171"/>
    </row>
    <row r="34" spans="1:1">
      <c r="A34" s="171"/>
    </row>
    <row r="35" spans="1:1">
      <c r="A35" s="171"/>
    </row>
    <row r="36" spans="1:1">
      <c r="A36" s="171"/>
    </row>
    <row r="37" spans="1:1">
      <c r="A37" s="171"/>
    </row>
    <row r="38" spans="1:1">
      <c r="A38" s="171"/>
    </row>
    <row r="39" spans="1:1">
      <c r="A39" s="171"/>
    </row>
    <row r="56" spans="29:29">
      <c r="AC56" s="108">
        <v>2955</v>
      </c>
    </row>
    <row r="126" spans="14:29">
      <c r="N126" s="108">
        <v>57</v>
      </c>
      <c r="Q126" s="108">
        <v>482</v>
      </c>
      <c r="W126" s="171">
        <v>405</v>
      </c>
      <c r="Z126" s="108">
        <v>1612</v>
      </c>
      <c r="AC126" s="108">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MARCH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heetViews>
  <sheetFormatPr defaultColWidth="9.109375" defaultRowHeight="17.399999999999999"/>
  <cols>
    <col min="1" max="1" width="35.109375" style="258" bestFit="1" customWidth="1"/>
    <col min="2" max="3" width="13" style="258" bestFit="1" customWidth="1"/>
    <col min="4" max="4" width="11.33203125" style="258" bestFit="1" customWidth="1"/>
    <col min="5" max="6" width="13" style="258" bestFit="1" customWidth="1"/>
    <col min="7" max="7" width="11.33203125" style="258" bestFit="1" customWidth="1"/>
    <col min="8" max="9" width="11.109375" style="258" bestFit="1" customWidth="1"/>
    <col min="10" max="10" width="11.33203125" style="258" bestFit="1" customWidth="1"/>
    <col min="11" max="11" width="8.5546875" style="258" bestFit="1" customWidth="1"/>
    <col min="12" max="12" width="8" style="258" bestFit="1" customWidth="1"/>
    <col min="13" max="13" width="16.33203125" style="362" bestFit="1" customWidth="1"/>
    <col min="14" max="15" width="13" style="258" bestFit="1" customWidth="1"/>
    <col min="16" max="16" width="11.33203125" style="258" bestFit="1" customWidth="1"/>
    <col min="17" max="18" width="13" style="258" bestFit="1" customWidth="1"/>
    <col min="19" max="19" width="11.33203125" style="258" bestFit="1" customWidth="1"/>
    <col min="20" max="21" width="13" style="258" bestFit="1" customWidth="1"/>
    <col min="22" max="23" width="11.6640625" style="258" customWidth="1"/>
    <col min="24" max="16384" width="9.109375" style="258"/>
  </cols>
  <sheetData>
    <row r="1" spans="1:23" s="224" customFormat="1">
      <c r="A1" s="212" t="s">
        <v>40</v>
      </c>
      <c r="B1" s="213" t="s">
        <v>15</v>
      </c>
      <c r="C1" s="213"/>
      <c r="D1" s="214" t="s">
        <v>16</v>
      </c>
      <c r="E1" s="215" t="s">
        <v>17</v>
      </c>
      <c r="F1" s="213"/>
      <c r="G1" s="216" t="s">
        <v>16</v>
      </c>
      <c r="H1" s="217"/>
      <c r="I1" s="217"/>
      <c r="J1" s="218" t="s">
        <v>16</v>
      </c>
      <c r="K1" s="219"/>
      <c r="L1" s="217"/>
      <c r="M1" s="220" t="s">
        <v>18</v>
      </c>
      <c r="N1" s="213" t="s">
        <v>41</v>
      </c>
      <c r="O1" s="213"/>
      <c r="P1" s="214" t="s">
        <v>16</v>
      </c>
      <c r="Q1" s="221" t="s">
        <v>41</v>
      </c>
      <c r="R1" s="213"/>
      <c r="S1" s="216" t="s">
        <v>16</v>
      </c>
      <c r="T1" s="217"/>
      <c r="U1" s="222"/>
      <c r="V1" s="213" t="s">
        <v>20</v>
      </c>
      <c r="W1" s="223"/>
    </row>
    <row r="2" spans="1:23" s="224" customFormat="1">
      <c r="A2" s="225" t="s">
        <v>42</v>
      </c>
      <c r="B2" s="226" t="s">
        <v>22</v>
      </c>
      <c r="C2" s="226"/>
      <c r="D2" s="227" t="s">
        <v>3</v>
      </c>
      <c r="E2" s="228" t="s">
        <v>23</v>
      </c>
      <c r="F2" s="226"/>
      <c r="G2" s="229" t="s">
        <v>3</v>
      </c>
      <c r="H2" s="226" t="s">
        <v>23</v>
      </c>
      <c r="I2" s="226"/>
      <c r="J2" s="230" t="s">
        <v>3</v>
      </c>
      <c r="K2" s="231" t="s">
        <v>24</v>
      </c>
      <c r="L2" s="226"/>
      <c r="M2" s="232" t="s">
        <v>24</v>
      </c>
      <c r="N2" s="233" t="s">
        <v>25</v>
      </c>
      <c r="O2" s="226"/>
      <c r="P2" s="227" t="s">
        <v>3</v>
      </c>
      <c r="Q2" s="228" t="s">
        <v>26</v>
      </c>
      <c r="R2" s="226"/>
      <c r="S2" s="229" t="s">
        <v>3</v>
      </c>
      <c r="T2" s="234" t="s">
        <v>27</v>
      </c>
      <c r="U2" s="235"/>
      <c r="V2" s="226" t="s">
        <v>28</v>
      </c>
      <c r="W2" s="236"/>
    </row>
    <row r="3" spans="1:23" s="247" customFormat="1" ht="18" thickBot="1">
      <c r="A3" s="237" t="s">
        <v>1</v>
      </c>
      <c r="B3" s="238">
        <v>2014</v>
      </c>
      <c r="C3" s="238">
        <v>2013</v>
      </c>
      <c r="D3" s="239"/>
      <c r="E3" s="240">
        <v>2014</v>
      </c>
      <c r="F3" s="238">
        <v>2013</v>
      </c>
      <c r="G3" s="241"/>
      <c r="H3" s="238">
        <v>2014</v>
      </c>
      <c r="I3" s="238">
        <v>2013</v>
      </c>
      <c r="J3" s="242"/>
      <c r="K3" s="238">
        <v>2014</v>
      </c>
      <c r="L3" s="238">
        <v>2013</v>
      </c>
      <c r="M3" s="243"/>
      <c r="N3" s="238">
        <v>2014</v>
      </c>
      <c r="O3" s="238">
        <v>2013</v>
      </c>
      <c r="P3" s="244"/>
      <c r="Q3" s="240">
        <v>2014</v>
      </c>
      <c r="R3" s="238">
        <v>2013</v>
      </c>
      <c r="S3" s="241"/>
      <c r="T3" s="238">
        <v>2014</v>
      </c>
      <c r="U3" s="245">
        <v>2013</v>
      </c>
      <c r="V3" s="238">
        <v>2014</v>
      </c>
      <c r="W3" s="246">
        <v>2013</v>
      </c>
    </row>
    <row r="4" spans="1:23" ht="3" customHeight="1" thickTop="1">
      <c r="A4" s="248"/>
      <c r="B4" s="249"/>
      <c r="C4" s="249"/>
      <c r="D4" s="249"/>
      <c r="E4" s="250"/>
      <c r="F4" s="249"/>
      <c r="G4" s="251"/>
      <c r="H4" s="249"/>
      <c r="I4" s="249"/>
      <c r="J4" s="252"/>
      <c r="K4" s="253"/>
      <c r="L4" s="249"/>
      <c r="M4" s="254"/>
      <c r="N4" s="249"/>
      <c r="O4" s="249"/>
      <c r="P4" s="249"/>
      <c r="Q4" s="255"/>
      <c r="R4" s="249"/>
      <c r="S4" s="251"/>
      <c r="T4" s="249">
        <v>2006</v>
      </c>
      <c r="U4" s="256">
        <v>2005</v>
      </c>
      <c r="V4" s="249"/>
      <c r="W4" s="257"/>
    </row>
    <row r="5" spans="1:23" ht="3" customHeight="1">
      <c r="A5" s="259"/>
      <c r="B5" s="252"/>
      <c r="C5" s="252"/>
      <c r="D5" s="252"/>
      <c r="E5" s="260"/>
      <c r="F5" s="252"/>
      <c r="G5" s="261"/>
      <c r="H5" s="252"/>
      <c r="I5" s="252"/>
      <c r="J5" s="252"/>
      <c r="K5" s="262"/>
      <c r="L5" s="252"/>
      <c r="M5" s="263"/>
      <c r="N5" s="252"/>
      <c r="O5" s="252"/>
      <c r="P5" s="252"/>
      <c r="Q5" s="264"/>
      <c r="R5" s="252"/>
      <c r="S5" s="256"/>
      <c r="T5" s="252"/>
      <c r="U5" s="256"/>
      <c r="V5" s="252"/>
      <c r="W5" s="265"/>
    </row>
    <row r="6" spans="1:23" s="275" customFormat="1" ht="15" customHeight="1">
      <c r="A6" s="266" t="s">
        <v>30</v>
      </c>
      <c r="B6" s="267">
        <v>1798828</v>
      </c>
      <c r="C6" s="267">
        <v>1801508</v>
      </c>
      <c r="D6" s="268">
        <v>-1.4876425749982792E-3</v>
      </c>
      <c r="E6" s="269">
        <v>1204788</v>
      </c>
      <c r="F6" s="267">
        <v>1178147</v>
      </c>
      <c r="G6" s="270">
        <v>2.2612628135538264E-2</v>
      </c>
      <c r="H6" s="267">
        <v>594040</v>
      </c>
      <c r="I6" s="267">
        <v>623361</v>
      </c>
      <c r="J6" s="268">
        <v>-4.7036949696885114E-2</v>
      </c>
      <c r="K6" s="271">
        <v>0.69299999999999995</v>
      </c>
      <c r="L6" s="268">
        <v>0.69599999999999995</v>
      </c>
      <c r="M6" s="949">
        <v>-0.3</v>
      </c>
      <c r="N6" s="267">
        <v>2497059</v>
      </c>
      <c r="O6" s="267">
        <v>2518834</v>
      </c>
      <c r="P6" s="268">
        <v>-8.6448729848810999E-3</v>
      </c>
      <c r="Q6" s="269">
        <v>3602468</v>
      </c>
      <c r="R6" s="267">
        <v>3618890</v>
      </c>
      <c r="S6" s="270">
        <v>-4.5378555302869111E-3</v>
      </c>
      <c r="T6" s="267">
        <v>4753337</v>
      </c>
      <c r="U6" s="272">
        <v>4768107</v>
      </c>
      <c r="V6" s="273">
        <v>2.6424633150028796</v>
      </c>
      <c r="W6" s="274">
        <v>2.6467309609504928</v>
      </c>
    </row>
    <row r="7" spans="1:23" s="275" customFormat="1" ht="3" customHeight="1">
      <c r="A7" s="276"/>
      <c r="B7" s="267"/>
      <c r="C7" s="267"/>
      <c r="D7" s="268"/>
      <c r="E7" s="269"/>
      <c r="F7" s="267"/>
      <c r="G7" s="270"/>
      <c r="H7" s="268"/>
      <c r="I7" s="267"/>
      <c r="J7" s="268"/>
      <c r="K7" s="271"/>
      <c r="L7" s="268"/>
      <c r="M7" s="949"/>
      <c r="N7" s="268"/>
      <c r="O7" s="267"/>
      <c r="P7" s="268"/>
      <c r="Q7" s="269"/>
      <c r="R7" s="267"/>
      <c r="S7" s="270"/>
      <c r="T7" s="267"/>
      <c r="U7" s="272"/>
      <c r="V7" s="267"/>
      <c r="W7" s="277"/>
    </row>
    <row r="8" spans="1:23" s="275" customFormat="1" ht="15" customHeight="1">
      <c r="A8" s="278" t="s">
        <v>43</v>
      </c>
      <c r="B8" s="267">
        <v>1707554</v>
      </c>
      <c r="C8" s="267">
        <v>1701388</v>
      </c>
      <c r="D8" s="268">
        <v>3.6240998525909436E-3</v>
      </c>
      <c r="E8" s="269">
        <v>1184539</v>
      </c>
      <c r="F8" s="267">
        <v>1158502</v>
      </c>
      <c r="G8" s="270">
        <v>2.2474713034591223E-2</v>
      </c>
      <c r="H8" s="267">
        <v>523015</v>
      </c>
      <c r="I8" s="267">
        <v>542886</v>
      </c>
      <c r="J8" s="268">
        <v>-3.6602527970881545E-2</v>
      </c>
      <c r="K8" s="271">
        <v>0.71099999999999997</v>
      </c>
      <c r="L8" s="268">
        <v>0.71499999999999997</v>
      </c>
      <c r="M8" s="949">
        <v>-0.4</v>
      </c>
      <c r="N8" s="267">
        <v>2420876</v>
      </c>
      <c r="O8" s="267">
        <v>2437333</v>
      </c>
      <c r="P8" s="268">
        <v>-6.7520523457402001E-3</v>
      </c>
      <c r="Q8" s="269">
        <v>3406166</v>
      </c>
      <c r="R8" s="267">
        <v>3409512</v>
      </c>
      <c r="S8" s="270">
        <v>-9.8137211424978118E-4</v>
      </c>
      <c r="T8" s="267">
        <v>4568224</v>
      </c>
      <c r="U8" s="272">
        <v>4563191</v>
      </c>
      <c r="V8" s="273">
        <v>2.6753028015512248</v>
      </c>
      <c r="W8" s="279">
        <v>2.6820401930658968</v>
      </c>
    </row>
    <row r="9" spans="1:23" s="288" customFormat="1" ht="3" customHeight="1">
      <c r="A9" s="280"/>
      <c r="B9" s="281"/>
      <c r="C9" s="281"/>
      <c r="D9" s="282"/>
      <c r="E9" s="283"/>
      <c r="F9" s="281"/>
      <c r="G9" s="284"/>
      <c r="H9" s="282"/>
      <c r="I9" s="281"/>
      <c r="J9" s="282"/>
      <c r="K9" s="285"/>
      <c r="L9" s="282"/>
      <c r="M9" s="950"/>
      <c r="N9" s="282"/>
      <c r="O9" s="281"/>
      <c r="P9" s="282"/>
      <c r="Q9" s="283"/>
      <c r="R9" s="281"/>
      <c r="S9" s="284"/>
      <c r="T9" s="281"/>
      <c r="U9" s="286"/>
      <c r="V9" s="281"/>
      <c r="W9" s="287"/>
    </row>
    <row r="10" spans="1:23" s="288" customFormat="1" ht="15" customHeight="1">
      <c r="A10" s="289" t="s">
        <v>44</v>
      </c>
      <c r="B10" s="290">
        <v>1032357</v>
      </c>
      <c r="C10" s="290">
        <v>1015539</v>
      </c>
      <c r="D10" s="291">
        <v>1.6560663844520002E-2</v>
      </c>
      <c r="E10" s="292">
        <v>849395</v>
      </c>
      <c r="F10" s="290">
        <v>833225</v>
      </c>
      <c r="G10" s="293">
        <v>1.9406522847970235E-2</v>
      </c>
      <c r="H10" s="290">
        <v>182962</v>
      </c>
      <c r="I10" s="290">
        <v>182314</v>
      </c>
      <c r="J10" s="291">
        <v>3.5543074037100828E-3</v>
      </c>
      <c r="K10" s="294">
        <v>0.79100000000000004</v>
      </c>
      <c r="L10" s="291">
        <v>0.79300000000000004</v>
      </c>
      <c r="M10" s="951">
        <v>-0.2</v>
      </c>
      <c r="N10" s="290">
        <v>1563142</v>
      </c>
      <c r="O10" s="290">
        <v>1562554</v>
      </c>
      <c r="P10" s="291">
        <v>3.7630699483025867E-4</v>
      </c>
      <c r="Q10" s="292">
        <v>1975826</v>
      </c>
      <c r="R10" s="290">
        <v>1969704</v>
      </c>
      <c r="S10" s="293">
        <v>3.1080812142332045E-3</v>
      </c>
      <c r="T10" s="290">
        <v>2718095</v>
      </c>
      <c r="U10" s="295">
        <v>2685610</v>
      </c>
      <c r="V10" s="296">
        <v>2.6329021840312992</v>
      </c>
      <c r="W10" s="297">
        <v>2.6445168526270284</v>
      </c>
    </row>
    <row r="11" spans="1:23" s="288" customFormat="1" ht="3" customHeight="1">
      <c r="A11" s="298"/>
      <c r="B11" s="290"/>
      <c r="C11" s="290"/>
      <c r="D11" s="291"/>
      <c r="E11" s="292"/>
      <c r="F11" s="290"/>
      <c r="G11" s="293"/>
      <c r="H11" s="290"/>
      <c r="I11" s="290"/>
      <c r="J11" s="291"/>
      <c r="K11" s="294"/>
      <c r="L11" s="291"/>
      <c r="M11" s="951"/>
      <c r="N11" s="290"/>
      <c r="O11" s="290"/>
      <c r="P11" s="291"/>
      <c r="Q11" s="292"/>
      <c r="R11" s="290"/>
      <c r="S11" s="293"/>
      <c r="T11" s="290"/>
      <c r="U11" s="295"/>
      <c r="V11" s="290"/>
      <c r="W11" s="299"/>
    </row>
    <row r="12" spans="1:23" s="288" customFormat="1" ht="15" customHeight="1">
      <c r="A12" s="289" t="s">
        <v>45</v>
      </c>
      <c r="B12" s="290">
        <v>675197</v>
      </c>
      <c r="C12" s="290">
        <v>685849</v>
      </c>
      <c r="D12" s="291">
        <v>-1.5531115449610628E-2</v>
      </c>
      <c r="E12" s="292">
        <v>335144</v>
      </c>
      <c r="F12" s="290">
        <v>325277</v>
      </c>
      <c r="G12" s="293">
        <v>3.0334145974046735E-2</v>
      </c>
      <c r="H12" s="290">
        <v>340053</v>
      </c>
      <c r="I12" s="290">
        <v>360572</v>
      </c>
      <c r="J12" s="291">
        <v>-5.6906803634225622E-2</v>
      </c>
      <c r="K12" s="294">
        <v>0.6</v>
      </c>
      <c r="L12" s="291">
        <v>0.60799999999999998</v>
      </c>
      <c r="M12" s="951">
        <v>-0.8</v>
      </c>
      <c r="N12" s="290">
        <v>857734</v>
      </c>
      <c r="O12" s="290">
        <v>874779</v>
      </c>
      <c r="P12" s="291">
        <v>-1.9484921334417035E-2</v>
      </c>
      <c r="Q12" s="292">
        <v>1430340</v>
      </c>
      <c r="R12" s="290">
        <v>1439808</v>
      </c>
      <c r="S12" s="293">
        <v>-6.5758767835711425E-3</v>
      </c>
      <c r="T12" s="290">
        <v>1850129</v>
      </c>
      <c r="U12" s="295">
        <v>1877581</v>
      </c>
      <c r="V12" s="296">
        <v>2.740132139212704</v>
      </c>
      <c r="W12" s="297">
        <v>2.7376011337772601</v>
      </c>
    </row>
    <row r="13" spans="1:23" s="288" customFormat="1" ht="3" customHeight="1">
      <c r="A13" s="300"/>
      <c r="B13" s="281"/>
      <c r="C13" s="281"/>
      <c r="D13" s="282"/>
      <c r="E13" s="283"/>
      <c r="F13" s="281"/>
      <c r="G13" s="284"/>
      <c r="H13" s="281"/>
      <c r="I13" s="281"/>
      <c r="J13" s="282"/>
      <c r="K13" s="285"/>
      <c r="L13" s="282"/>
      <c r="M13" s="950"/>
      <c r="N13" s="281"/>
      <c r="O13" s="281"/>
      <c r="P13" s="282"/>
      <c r="Q13" s="283"/>
      <c r="R13" s="281"/>
      <c r="S13" s="284"/>
      <c r="T13" s="281"/>
      <c r="U13" s="286"/>
      <c r="V13" s="281"/>
      <c r="W13" s="287"/>
    </row>
    <row r="14" spans="1:23" s="275" customFormat="1" ht="15" customHeight="1">
      <c r="A14" s="278" t="s">
        <v>46</v>
      </c>
      <c r="B14" s="267">
        <v>91274</v>
      </c>
      <c r="C14" s="267">
        <v>100120</v>
      </c>
      <c r="D14" s="268">
        <v>-8.8353975229724324E-2</v>
      </c>
      <c r="E14" s="269">
        <v>20249</v>
      </c>
      <c r="F14" s="267">
        <v>19645</v>
      </c>
      <c r="G14" s="270">
        <v>3.0745736828709597E-2</v>
      </c>
      <c r="H14" s="267">
        <v>71025</v>
      </c>
      <c r="I14" s="267">
        <v>80475</v>
      </c>
      <c r="J14" s="268">
        <v>-0.11742777260018639</v>
      </c>
      <c r="K14" s="271">
        <v>0.38800000000000001</v>
      </c>
      <c r="L14" s="268">
        <v>0.38900000000000001</v>
      </c>
      <c r="M14" s="949">
        <v>-0.1</v>
      </c>
      <c r="N14" s="267">
        <v>76183</v>
      </c>
      <c r="O14" s="267">
        <v>81501</v>
      </c>
      <c r="P14" s="268">
        <v>-6.5250733119839019E-2</v>
      </c>
      <c r="Q14" s="269">
        <v>196302</v>
      </c>
      <c r="R14" s="267">
        <v>209378</v>
      </c>
      <c r="S14" s="270">
        <v>-6.2451642483928586E-2</v>
      </c>
      <c r="T14" s="267">
        <v>185113</v>
      </c>
      <c r="U14" s="272">
        <v>204916</v>
      </c>
      <c r="V14" s="273">
        <v>2.0281021977781188</v>
      </c>
      <c r="W14" s="279">
        <v>2.0467039552536956</v>
      </c>
    </row>
    <row r="15" spans="1:23" ht="3" customHeight="1">
      <c r="A15" s="301"/>
      <c r="B15" s="302"/>
      <c r="C15" s="302"/>
      <c r="D15" s="303"/>
      <c r="E15" s="304"/>
      <c r="F15" s="302"/>
      <c r="G15" s="305"/>
      <c r="H15" s="302"/>
      <c r="I15" s="302"/>
      <c r="J15" s="303"/>
      <c r="K15" s="306"/>
      <c r="L15" s="303"/>
      <c r="M15" s="950"/>
      <c r="N15" s="302"/>
      <c r="O15" s="302"/>
      <c r="P15" s="303"/>
      <c r="Q15" s="308"/>
      <c r="R15" s="302"/>
      <c r="S15" s="305"/>
      <c r="T15" s="302"/>
      <c r="U15" s="309"/>
      <c r="V15" s="310"/>
      <c r="W15" s="311"/>
    </row>
    <row r="16" spans="1:23">
      <c r="A16" s="312"/>
      <c r="B16" s="313"/>
      <c r="C16" s="313"/>
      <c r="D16" s="313"/>
      <c r="E16" s="314"/>
      <c r="F16" s="313"/>
      <c r="G16" s="315"/>
      <c r="H16" s="316"/>
      <c r="I16" s="313"/>
      <c r="J16" s="313"/>
      <c r="K16" s="317"/>
      <c r="L16" s="313"/>
      <c r="M16" s="952"/>
      <c r="N16" s="316"/>
      <c r="O16" s="313"/>
      <c r="P16" s="313"/>
      <c r="Q16" s="314"/>
      <c r="R16" s="313"/>
      <c r="S16" s="315"/>
      <c r="T16" s="316"/>
      <c r="U16" s="315"/>
      <c r="V16" s="313"/>
      <c r="W16" s="318"/>
    </row>
    <row r="17" spans="1:23" ht="3" customHeight="1">
      <c r="A17" s="319"/>
      <c r="B17" s="320"/>
      <c r="C17" s="320"/>
      <c r="D17" s="321"/>
      <c r="E17" s="322"/>
      <c r="F17" s="320"/>
      <c r="G17" s="323"/>
      <c r="H17" s="320"/>
      <c r="I17" s="320"/>
      <c r="J17" s="321"/>
      <c r="K17" s="324"/>
      <c r="L17" s="321"/>
      <c r="M17" s="949"/>
      <c r="N17" s="320"/>
      <c r="O17" s="320"/>
      <c r="P17" s="321"/>
      <c r="Q17" s="322"/>
      <c r="R17" s="320"/>
      <c r="S17" s="323"/>
      <c r="T17" s="320"/>
      <c r="U17" s="325"/>
      <c r="V17" s="326"/>
      <c r="W17" s="327"/>
    </row>
    <row r="18" spans="1:23" s="224" customFormat="1" ht="15" customHeight="1">
      <c r="A18" s="328" t="s">
        <v>47</v>
      </c>
      <c r="B18" s="320">
        <v>1631209</v>
      </c>
      <c r="C18" s="320">
        <v>1618236</v>
      </c>
      <c r="D18" s="321">
        <v>8.0167540457634114E-3</v>
      </c>
      <c r="E18" s="322">
        <v>1126742</v>
      </c>
      <c r="F18" s="320">
        <v>1092932</v>
      </c>
      <c r="G18" s="323">
        <v>3.0935135946243683E-2</v>
      </c>
      <c r="H18" s="320">
        <v>504467</v>
      </c>
      <c r="I18" s="320">
        <v>525304</v>
      </c>
      <c r="J18" s="321">
        <v>-3.9666554985303748E-2</v>
      </c>
      <c r="K18" s="324">
        <v>0.72099999999999997</v>
      </c>
      <c r="L18" s="321">
        <v>0.72399999999999998</v>
      </c>
      <c r="M18" s="949">
        <v>-0.3</v>
      </c>
      <c r="N18" s="320">
        <v>2353969</v>
      </c>
      <c r="O18" s="320">
        <v>2367689</v>
      </c>
      <c r="P18" s="321">
        <v>-5.7946799600792163E-3</v>
      </c>
      <c r="Q18" s="322">
        <v>3265967</v>
      </c>
      <c r="R18" s="320">
        <v>3270128</v>
      </c>
      <c r="S18" s="323">
        <v>-1.2724272566700754E-3</v>
      </c>
      <c r="T18" s="320">
        <v>4441814</v>
      </c>
      <c r="U18" s="325">
        <v>4430417</v>
      </c>
      <c r="V18" s="326">
        <v>2.7230195517557836</v>
      </c>
      <c r="W18" s="327">
        <v>2.7378064756932856</v>
      </c>
    </row>
    <row r="19" spans="1:23" ht="3" customHeight="1">
      <c r="A19" s="259"/>
      <c r="B19" s="302"/>
      <c r="C19" s="302"/>
      <c r="D19" s="303"/>
      <c r="E19" s="308"/>
      <c r="F19" s="302"/>
      <c r="G19" s="305"/>
      <c r="H19" s="302"/>
      <c r="I19" s="329"/>
      <c r="J19" s="303"/>
      <c r="K19" s="306"/>
      <c r="L19" s="303"/>
      <c r="M19" s="950"/>
      <c r="N19" s="302"/>
      <c r="O19" s="302"/>
      <c r="P19" s="303"/>
      <c r="Q19" s="308"/>
      <c r="R19" s="302"/>
      <c r="S19" s="305"/>
      <c r="T19" s="302"/>
      <c r="U19" s="309"/>
      <c r="V19" s="302"/>
      <c r="W19" s="311"/>
    </row>
    <row r="20" spans="1:23" ht="15" customHeight="1">
      <c r="A20" s="330" t="s">
        <v>36</v>
      </c>
      <c r="B20" s="331">
        <v>970882</v>
      </c>
      <c r="C20" s="331">
        <v>948046</v>
      </c>
      <c r="D20" s="332">
        <v>2.4087438795163948E-2</v>
      </c>
      <c r="E20" s="292">
        <v>795531</v>
      </c>
      <c r="F20" s="290">
        <v>772868</v>
      </c>
      <c r="G20" s="333">
        <v>2.9323247954372546E-2</v>
      </c>
      <c r="H20" s="290">
        <v>175351</v>
      </c>
      <c r="I20" s="290">
        <v>175178</v>
      </c>
      <c r="J20" s="332">
        <v>9.8756693192067501E-4</v>
      </c>
      <c r="K20" s="334">
        <v>0.80800000000000005</v>
      </c>
      <c r="L20" s="332">
        <v>0.80800000000000005</v>
      </c>
      <c r="M20" s="951">
        <v>0</v>
      </c>
      <c r="N20" s="290">
        <v>1508344</v>
      </c>
      <c r="O20" s="290">
        <v>1506100</v>
      </c>
      <c r="P20" s="332">
        <v>1.4899409069782882E-3</v>
      </c>
      <c r="Q20" s="292">
        <v>1867401</v>
      </c>
      <c r="R20" s="290">
        <v>1863374</v>
      </c>
      <c r="S20" s="333">
        <v>2.1611335137229565E-3</v>
      </c>
      <c r="T20" s="290">
        <v>2614683</v>
      </c>
      <c r="U20" s="295">
        <v>2578324</v>
      </c>
      <c r="V20" s="335">
        <v>2.6931007063680243</v>
      </c>
      <c r="W20" s="336">
        <v>2.7196190902129223</v>
      </c>
    </row>
    <row r="21" spans="1:23" ht="15" customHeight="1">
      <c r="A21" s="330" t="s">
        <v>37</v>
      </c>
      <c r="B21" s="331">
        <v>660327</v>
      </c>
      <c r="C21" s="290">
        <v>670190</v>
      </c>
      <c r="D21" s="332">
        <v>-1.4716722123576897E-2</v>
      </c>
      <c r="E21" s="292">
        <v>331211</v>
      </c>
      <c r="F21" s="290">
        <v>320064</v>
      </c>
      <c r="G21" s="333">
        <v>3.4827409518096382E-2</v>
      </c>
      <c r="H21" s="290">
        <v>329116</v>
      </c>
      <c r="I21" s="290">
        <v>350126</v>
      </c>
      <c r="J21" s="332">
        <v>-6.0006968919760317E-2</v>
      </c>
      <c r="K21" s="334">
        <v>0.60499999999999998</v>
      </c>
      <c r="L21" s="332">
        <v>0.61199999999999999</v>
      </c>
      <c r="M21" s="951">
        <v>-0.70000000000000007</v>
      </c>
      <c r="N21" s="290">
        <v>845625</v>
      </c>
      <c r="O21" s="290">
        <v>861589</v>
      </c>
      <c r="P21" s="332">
        <v>-1.852855595881563E-2</v>
      </c>
      <c r="Q21" s="292">
        <v>1398566</v>
      </c>
      <c r="R21" s="290">
        <v>1406754</v>
      </c>
      <c r="S21" s="333">
        <v>-5.8204917135476425E-3</v>
      </c>
      <c r="T21" s="290">
        <v>1827131</v>
      </c>
      <c r="U21" s="295">
        <v>1852093</v>
      </c>
      <c r="V21" s="335">
        <v>2.767009375657818</v>
      </c>
      <c r="W21" s="336">
        <v>2.7635342216386398</v>
      </c>
    </row>
    <row r="22" spans="1:23" ht="3" customHeight="1">
      <c r="A22" s="259"/>
      <c r="B22" s="302"/>
      <c r="C22" s="302"/>
      <c r="D22" s="303"/>
      <c r="E22" s="308"/>
      <c r="F22" s="302"/>
      <c r="G22" s="305"/>
      <c r="H22" s="302"/>
      <c r="I22" s="329"/>
      <c r="J22" s="303"/>
      <c r="K22" s="306"/>
      <c r="L22" s="303"/>
      <c r="M22" s="950"/>
      <c r="N22" s="302"/>
      <c r="O22" s="302"/>
      <c r="P22" s="303"/>
      <c r="Q22" s="308"/>
      <c r="R22" s="302"/>
      <c r="S22" s="305"/>
      <c r="T22" s="302"/>
      <c r="U22" s="309"/>
      <c r="V22" s="302"/>
      <c r="W22" s="311"/>
    </row>
    <row r="23" spans="1:23" ht="3" customHeight="1">
      <c r="A23" s="259"/>
      <c r="B23" s="302"/>
      <c r="C23" s="302"/>
      <c r="D23" s="303"/>
      <c r="E23" s="308"/>
      <c r="F23" s="302"/>
      <c r="G23" s="305"/>
      <c r="H23" s="302"/>
      <c r="I23" s="329"/>
      <c r="J23" s="303"/>
      <c r="K23" s="306"/>
      <c r="L23" s="303"/>
      <c r="M23" s="950"/>
      <c r="N23" s="302"/>
      <c r="O23" s="302"/>
      <c r="P23" s="303"/>
      <c r="Q23" s="308"/>
      <c r="R23" s="302"/>
      <c r="S23" s="305"/>
      <c r="T23" s="302"/>
      <c r="U23" s="309"/>
      <c r="V23" s="302"/>
      <c r="W23" s="311"/>
    </row>
    <row r="24" spans="1:23" s="224" customFormat="1" ht="15" customHeight="1">
      <c r="A24" s="328" t="s">
        <v>48</v>
      </c>
      <c r="B24" s="320">
        <v>76345</v>
      </c>
      <c r="C24" s="320">
        <v>83152</v>
      </c>
      <c r="D24" s="321">
        <v>-8.1862131999230328E-2</v>
      </c>
      <c r="E24" s="322">
        <v>57797</v>
      </c>
      <c r="F24" s="320">
        <v>65570</v>
      </c>
      <c r="G24" s="323">
        <v>-0.11854506634131462</v>
      </c>
      <c r="H24" s="320">
        <v>18548</v>
      </c>
      <c r="I24" s="320">
        <v>17582</v>
      </c>
      <c r="J24" s="321">
        <v>5.4942554885678535E-2</v>
      </c>
      <c r="K24" s="324">
        <v>0.47699999999999998</v>
      </c>
      <c r="L24" s="321">
        <v>0.5</v>
      </c>
      <c r="M24" s="949">
        <v>-2.2999999999999998</v>
      </c>
      <c r="N24" s="320">
        <v>66907</v>
      </c>
      <c r="O24" s="320">
        <v>69644</v>
      </c>
      <c r="P24" s="321">
        <v>-3.9299867899603699E-2</v>
      </c>
      <c r="Q24" s="322">
        <v>140199</v>
      </c>
      <c r="R24" s="320">
        <v>139384</v>
      </c>
      <c r="S24" s="323">
        <v>5.8471560580841417E-3</v>
      </c>
      <c r="T24" s="320">
        <v>126410</v>
      </c>
      <c r="U24" s="325">
        <v>132774</v>
      </c>
      <c r="V24" s="326">
        <v>1.6557731351103544</v>
      </c>
      <c r="W24" s="327">
        <v>1.596762555320377</v>
      </c>
    </row>
    <row r="25" spans="1:23" ht="3" customHeight="1">
      <c r="A25" s="259"/>
      <c r="B25" s="302"/>
      <c r="C25" s="302"/>
      <c r="D25" s="303"/>
      <c r="E25" s="308"/>
      <c r="F25" s="302"/>
      <c r="G25" s="305"/>
      <c r="H25" s="302"/>
      <c r="I25" s="329"/>
      <c r="J25" s="303"/>
      <c r="K25" s="306"/>
      <c r="L25" s="303"/>
      <c r="M25" s="950"/>
      <c r="N25" s="302"/>
      <c r="O25" s="302"/>
      <c r="P25" s="303"/>
      <c r="Q25" s="308"/>
      <c r="R25" s="302"/>
      <c r="S25" s="305"/>
      <c r="T25" s="302"/>
      <c r="U25" s="309"/>
      <c r="V25" s="302"/>
      <c r="W25" s="311"/>
    </row>
    <row r="26" spans="1:23" ht="15" customHeight="1">
      <c r="A26" s="330" t="s">
        <v>36</v>
      </c>
      <c r="B26" s="331">
        <v>61475</v>
      </c>
      <c r="C26" s="331">
        <v>67493</v>
      </c>
      <c r="D26" s="332">
        <v>-8.9164802275791558E-2</v>
      </c>
      <c r="E26" s="292">
        <v>53864</v>
      </c>
      <c r="F26" s="290">
        <v>60357</v>
      </c>
      <c r="G26" s="333">
        <v>-0.10757658598008515</v>
      </c>
      <c r="H26" s="290">
        <v>7611</v>
      </c>
      <c r="I26" s="290">
        <v>7136</v>
      </c>
      <c r="J26" s="332">
        <v>6.6563901345291485E-2</v>
      </c>
      <c r="K26" s="334">
        <v>0.505</v>
      </c>
      <c r="L26" s="332">
        <v>0.53100000000000003</v>
      </c>
      <c r="M26" s="951">
        <v>-2.6</v>
      </c>
      <c r="N26" s="290">
        <v>54798</v>
      </c>
      <c r="O26" s="290">
        <v>56454</v>
      </c>
      <c r="P26" s="332">
        <v>-2.9333616749920289E-2</v>
      </c>
      <c r="Q26" s="292">
        <v>108425</v>
      </c>
      <c r="R26" s="290">
        <v>106330</v>
      </c>
      <c r="S26" s="333">
        <v>1.9702812000376189E-2</v>
      </c>
      <c r="T26" s="290">
        <v>103412</v>
      </c>
      <c r="U26" s="295">
        <v>107286</v>
      </c>
      <c r="V26" s="335">
        <v>1.6821797478649858</v>
      </c>
      <c r="W26" s="336">
        <v>1.5895870682885633</v>
      </c>
    </row>
    <row r="27" spans="1:23" ht="15" customHeight="1">
      <c r="A27" s="330" t="s">
        <v>37</v>
      </c>
      <c r="B27" s="331">
        <v>14870</v>
      </c>
      <c r="C27" s="331">
        <v>15659</v>
      </c>
      <c r="D27" s="332">
        <v>-5.0386359282201927E-2</v>
      </c>
      <c r="E27" s="292">
        <v>3933</v>
      </c>
      <c r="F27" s="290">
        <v>5213</v>
      </c>
      <c r="G27" s="333">
        <v>-0.24553999616343755</v>
      </c>
      <c r="H27" s="290">
        <v>10937</v>
      </c>
      <c r="I27" s="290">
        <v>10446</v>
      </c>
      <c r="J27" s="332">
        <v>4.7003637756078881E-2</v>
      </c>
      <c r="K27" s="334">
        <v>0.38100000000000001</v>
      </c>
      <c r="L27" s="332">
        <v>0.39900000000000002</v>
      </c>
      <c r="M27" s="951">
        <v>-1.7999999999999998</v>
      </c>
      <c r="N27" s="290">
        <v>12109</v>
      </c>
      <c r="O27" s="290">
        <v>13190</v>
      </c>
      <c r="P27" s="332">
        <v>-8.1956027293404093E-2</v>
      </c>
      <c r="Q27" s="292">
        <v>31774</v>
      </c>
      <c r="R27" s="290">
        <v>33054</v>
      </c>
      <c r="S27" s="333">
        <v>-3.8724511405578747E-2</v>
      </c>
      <c r="T27" s="290">
        <v>22998</v>
      </c>
      <c r="U27" s="295">
        <v>25488</v>
      </c>
      <c r="V27" s="335">
        <v>1.5466039004707464</v>
      </c>
      <c r="W27" s="336">
        <v>1.6276901462417779</v>
      </c>
    </row>
    <row r="28" spans="1:23" ht="3" customHeight="1">
      <c r="A28" s="337"/>
      <c r="B28" s="338"/>
      <c r="C28" s="338"/>
      <c r="D28" s="339"/>
      <c r="E28" s="340"/>
      <c r="F28" s="338"/>
      <c r="G28" s="341"/>
      <c r="H28" s="338"/>
      <c r="I28" s="338"/>
      <c r="J28" s="342"/>
      <c r="K28" s="343"/>
      <c r="L28" s="344"/>
      <c r="M28" s="345"/>
      <c r="N28" s="338"/>
      <c r="O28" s="338"/>
      <c r="P28" s="342"/>
      <c r="Q28" s="340"/>
      <c r="R28" s="338"/>
      <c r="S28" s="341"/>
      <c r="T28" s="338"/>
      <c r="U28" s="346"/>
      <c r="V28" s="347"/>
      <c r="W28" s="348"/>
    </row>
    <row r="29" spans="1:23" ht="3" customHeight="1" thickBot="1">
      <c r="A29" s="349"/>
      <c r="B29" s="350"/>
      <c r="C29" s="351"/>
      <c r="D29" s="352"/>
      <c r="E29" s="353"/>
      <c r="F29" s="351"/>
      <c r="G29" s="354"/>
      <c r="H29" s="352"/>
      <c r="I29" s="350"/>
      <c r="J29" s="352"/>
      <c r="K29" s="355"/>
      <c r="L29" s="352"/>
      <c r="M29" s="356"/>
      <c r="N29" s="352"/>
      <c r="O29" s="351"/>
      <c r="P29" s="357"/>
      <c r="Q29" s="353"/>
      <c r="R29" s="351"/>
      <c r="S29" s="354"/>
      <c r="T29" s="351"/>
      <c r="U29" s="358"/>
      <c r="V29" s="359"/>
      <c r="W29" s="360"/>
    </row>
    <row r="30" spans="1:23" ht="15" customHeight="1">
      <c r="A30" s="361" t="s">
        <v>39</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2013-2014 AS OF MARCH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heetViews>
  <sheetFormatPr defaultColWidth="9.109375" defaultRowHeight="15"/>
  <cols>
    <col min="1" max="1" width="35.109375" style="376" bestFit="1" customWidth="1"/>
    <col min="2" max="3" width="13" style="376" bestFit="1" customWidth="1"/>
    <col min="4" max="4" width="11.33203125" style="376" customWidth="1"/>
    <col min="5" max="6" width="13" style="376" bestFit="1" customWidth="1"/>
    <col min="7" max="7" width="11.33203125" style="376" customWidth="1"/>
    <col min="8" max="9" width="11.109375" style="376" bestFit="1" customWidth="1"/>
    <col min="10" max="10" width="11.33203125" style="376" customWidth="1"/>
    <col min="11" max="11" width="8.88671875" style="376" bestFit="1" customWidth="1"/>
    <col min="12" max="12" width="8" style="376" customWidth="1"/>
    <col min="13" max="13" width="16.33203125" style="440" customWidth="1"/>
    <col min="14" max="15" width="13" style="376" bestFit="1" customWidth="1"/>
    <col min="16" max="16" width="11.33203125" style="376" customWidth="1"/>
    <col min="17" max="18" width="13" style="376" bestFit="1" customWidth="1"/>
    <col min="19" max="19" width="11.33203125" style="376" customWidth="1"/>
    <col min="20" max="21" width="13" style="376" bestFit="1" customWidth="1"/>
    <col min="22" max="22" width="12.33203125" style="376" customWidth="1"/>
    <col min="23" max="23" width="12.5546875" style="376" customWidth="1"/>
    <col min="24" max="16384" width="9.109375" style="376"/>
  </cols>
  <sheetData>
    <row r="1" spans="1:23" ht="16.2" thickTop="1">
      <c r="A1" s="363" t="s">
        <v>49</v>
      </c>
      <c r="B1" s="364" t="s">
        <v>15</v>
      </c>
      <c r="C1" s="364"/>
      <c r="D1" s="365" t="s">
        <v>16</v>
      </c>
      <c r="E1" s="366" t="s">
        <v>17</v>
      </c>
      <c r="F1" s="364"/>
      <c r="G1" s="367" t="s">
        <v>16</v>
      </c>
      <c r="H1" s="368"/>
      <c r="I1" s="369"/>
      <c r="J1" s="370" t="s">
        <v>16</v>
      </c>
      <c r="K1" s="371"/>
      <c r="L1" s="369"/>
      <c r="M1" s="372" t="s">
        <v>18</v>
      </c>
      <c r="N1" s="364" t="s">
        <v>41</v>
      </c>
      <c r="O1" s="364"/>
      <c r="P1" s="367" t="s">
        <v>16</v>
      </c>
      <c r="Q1" s="373" t="s">
        <v>41</v>
      </c>
      <c r="R1" s="364"/>
      <c r="S1" s="365" t="s">
        <v>16</v>
      </c>
      <c r="T1" s="369"/>
      <c r="U1" s="374"/>
      <c r="V1" s="364" t="s">
        <v>20</v>
      </c>
      <c r="W1" s="375"/>
    </row>
    <row r="2" spans="1:23" ht="15.6">
      <c r="A2" s="377" t="s">
        <v>50</v>
      </c>
      <c r="B2" s="226" t="s">
        <v>22</v>
      </c>
      <c r="C2" s="226"/>
      <c r="D2" s="229" t="s">
        <v>3</v>
      </c>
      <c r="E2" s="234" t="s">
        <v>23</v>
      </c>
      <c r="F2" s="226"/>
      <c r="G2" s="227" t="s">
        <v>3</v>
      </c>
      <c r="H2" s="378" t="s">
        <v>23</v>
      </c>
      <c r="I2" s="226"/>
      <c r="J2" s="230" t="s">
        <v>3</v>
      </c>
      <c r="K2" s="231" t="s">
        <v>24</v>
      </c>
      <c r="L2" s="226"/>
      <c r="M2" s="232" t="s">
        <v>24</v>
      </c>
      <c r="N2" s="233" t="s">
        <v>25</v>
      </c>
      <c r="O2" s="226"/>
      <c r="P2" s="227" t="s">
        <v>3</v>
      </c>
      <c r="Q2" s="228" t="s">
        <v>26</v>
      </c>
      <c r="R2" s="226"/>
      <c r="S2" s="229" t="s">
        <v>3</v>
      </c>
      <c r="T2" s="234" t="s">
        <v>27</v>
      </c>
      <c r="U2" s="235"/>
      <c r="V2" s="226" t="s">
        <v>28</v>
      </c>
      <c r="W2" s="379"/>
    </row>
    <row r="3" spans="1:23" s="385" customFormat="1" ht="16.2" thickBot="1">
      <c r="A3" s="380"/>
      <c r="B3" s="238">
        <v>2014</v>
      </c>
      <c r="C3" s="238">
        <v>2013</v>
      </c>
      <c r="D3" s="381"/>
      <c r="E3" s="238">
        <v>2014</v>
      </c>
      <c r="F3" s="238">
        <v>2013</v>
      </c>
      <c r="G3" s="244"/>
      <c r="H3" s="240">
        <v>2014</v>
      </c>
      <c r="I3" s="238">
        <v>2013</v>
      </c>
      <c r="J3" s="382"/>
      <c r="K3" s="383">
        <v>2014</v>
      </c>
      <c r="L3" s="238">
        <v>2013</v>
      </c>
      <c r="M3" s="243"/>
      <c r="N3" s="238">
        <v>2014</v>
      </c>
      <c r="O3" s="238">
        <v>2013</v>
      </c>
      <c r="P3" s="244"/>
      <c r="Q3" s="240">
        <v>2014</v>
      </c>
      <c r="R3" s="238">
        <v>2013</v>
      </c>
      <c r="S3" s="381"/>
      <c r="T3" s="238">
        <v>2014</v>
      </c>
      <c r="U3" s="245">
        <v>2013</v>
      </c>
      <c r="V3" s="238">
        <v>2014</v>
      </c>
      <c r="W3" s="384">
        <v>2013</v>
      </c>
    </row>
    <row r="4" spans="1:23" ht="3.75" customHeight="1" thickTop="1">
      <c r="A4" s="386"/>
      <c r="B4" s="249"/>
      <c r="C4" s="249"/>
      <c r="D4" s="251"/>
      <c r="E4" s="387"/>
      <c r="F4" s="249"/>
      <c r="G4" s="249"/>
      <c r="H4" s="255"/>
      <c r="I4" s="249"/>
      <c r="J4" s="249"/>
      <c r="K4" s="253"/>
      <c r="L4" s="249"/>
      <c r="M4" s="254"/>
      <c r="N4" s="249"/>
      <c r="O4" s="249"/>
      <c r="P4" s="249"/>
      <c r="Q4" s="255"/>
      <c r="R4" s="249"/>
      <c r="S4" s="251"/>
      <c r="T4" s="249"/>
      <c r="U4" s="251"/>
      <c r="V4" s="249"/>
      <c r="W4" s="388"/>
    </row>
    <row r="5" spans="1:23" ht="3.75" customHeight="1">
      <c r="A5" s="389"/>
      <c r="B5" s="252"/>
      <c r="C5" s="252"/>
      <c r="D5" s="256"/>
      <c r="E5" s="390"/>
      <c r="F5" s="252"/>
      <c r="G5" s="391"/>
      <c r="H5" s="264"/>
      <c r="I5" s="252"/>
      <c r="J5" s="252"/>
      <c r="K5" s="262"/>
      <c r="L5" s="252"/>
      <c r="M5" s="263"/>
      <c r="N5" s="252"/>
      <c r="O5" s="252"/>
      <c r="P5" s="252"/>
      <c r="Q5" s="264"/>
      <c r="R5" s="252"/>
      <c r="S5" s="256"/>
      <c r="T5" s="252"/>
      <c r="U5" s="256"/>
      <c r="V5" s="252"/>
      <c r="W5" s="392"/>
    </row>
    <row r="6" spans="1:23" s="395" customFormat="1" ht="15.6">
      <c r="A6" s="393" t="s">
        <v>30</v>
      </c>
      <c r="B6" s="267">
        <v>617844</v>
      </c>
      <c r="C6" s="267">
        <v>602668</v>
      </c>
      <c r="D6" s="270">
        <v>2.5181360218229604E-2</v>
      </c>
      <c r="E6" s="267">
        <v>479866</v>
      </c>
      <c r="F6" s="267">
        <v>455775</v>
      </c>
      <c r="G6" s="268">
        <v>5.2857221216609074E-2</v>
      </c>
      <c r="H6" s="269">
        <v>137978</v>
      </c>
      <c r="I6" s="267">
        <v>146893</v>
      </c>
      <c r="J6" s="268">
        <v>-6.0690434533980514E-2</v>
      </c>
      <c r="K6" s="271">
        <v>0.73740782999828525</v>
      </c>
      <c r="L6" s="268">
        <v>0.74203794359969077</v>
      </c>
      <c r="M6" s="953">
        <v>-0.5</v>
      </c>
      <c r="N6" s="267">
        <v>894458</v>
      </c>
      <c r="O6" s="267">
        <v>891730</v>
      </c>
      <c r="P6" s="268">
        <v>3.0592219618045821E-3</v>
      </c>
      <c r="Q6" s="269">
        <v>1212976</v>
      </c>
      <c r="R6" s="267">
        <v>1201731</v>
      </c>
      <c r="S6" s="270">
        <v>9.3573353770519362E-3</v>
      </c>
      <c r="T6" s="267">
        <v>1652906</v>
      </c>
      <c r="U6" s="272">
        <v>1639767</v>
      </c>
      <c r="V6" s="273">
        <v>2.6752804915156578</v>
      </c>
      <c r="W6" s="394">
        <v>2.7208463034373818</v>
      </c>
    </row>
    <row r="7" spans="1:23" s="399" customFormat="1" ht="3" customHeight="1">
      <c r="A7" s="396"/>
      <c r="B7" s="281"/>
      <c r="C7" s="281"/>
      <c r="D7" s="284"/>
      <c r="E7" s="281"/>
      <c r="F7" s="281"/>
      <c r="G7" s="282"/>
      <c r="H7" s="397"/>
      <c r="I7" s="281"/>
      <c r="J7" s="282"/>
      <c r="K7" s="285"/>
      <c r="L7" s="282"/>
      <c r="M7" s="954"/>
      <c r="N7" s="282"/>
      <c r="O7" s="281"/>
      <c r="P7" s="282"/>
      <c r="Q7" s="283"/>
      <c r="R7" s="281"/>
      <c r="S7" s="284"/>
      <c r="T7" s="281"/>
      <c r="U7" s="286"/>
      <c r="V7" s="281"/>
      <c r="W7" s="398"/>
    </row>
    <row r="8" spans="1:23" s="395" customFormat="1" ht="15.6">
      <c r="A8" s="400" t="s">
        <v>43</v>
      </c>
      <c r="B8" s="267">
        <v>589981</v>
      </c>
      <c r="C8" s="267">
        <v>573221</v>
      </c>
      <c r="D8" s="270">
        <v>2.9238286803867967E-2</v>
      </c>
      <c r="E8" s="267">
        <v>471148</v>
      </c>
      <c r="F8" s="267">
        <v>447839</v>
      </c>
      <c r="G8" s="268">
        <v>5.2047722507418959E-2</v>
      </c>
      <c r="H8" s="269">
        <v>118833</v>
      </c>
      <c r="I8" s="267">
        <v>125382</v>
      </c>
      <c r="J8" s="268">
        <v>-5.2232377853280373E-2</v>
      </c>
      <c r="K8" s="271">
        <v>0.75545818486380523</v>
      </c>
      <c r="L8" s="268">
        <v>0.76353473032060315</v>
      </c>
      <c r="M8" s="953">
        <v>-0.8</v>
      </c>
      <c r="N8" s="267">
        <v>868616</v>
      </c>
      <c r="O8" s="267">
        <v>864910</v>
      </c>
      <c r="P8" s="268">
        <v>4.2848388849706905E-3</v>
      </c>
      <c r="Q8" s="269">
        <v>1149787</v>
      </c>
      <c r="R8" s="267">
        <v>1132771</v>
      </c>
      <c r="S8" s="270">
        <v>1.5021570997138875E-2</v>
      </c>
      <c r="T8" s="267">
        <v>1595619</v>
      </c>
      <c r="U8" s="272">
        <v>1579091</v>
      </c>
      <c r="V8" s="273">
        <v>2.7045260779584428</v>
      </c>
      <c r="W8" s="394">
        <v>2.7547682307521879</v>
      </c>
    </row>
    <row r="9" spans="1:23" s="399" customFormat="1" ht="3" customHeight="1">
      <c r="A9" s="401"/>
      <c r="B9" s="281"/>
      <c r="C9" s="281"/>
      <c r="D9" s="284"/>
      <c r="E9" s="281"/>
      <c r="F9" s="281"/>
      <c r="G9" s="282"/>
      <c r="H9" s="397"/>
      <c r="I9" s="281"/>
      <c r="J9" s="282"/>
      <c r="K9" s="285"/>
      <c r="L9" s="282"/>
      <c r="M9" s="954"/>
      <c r="N9" s="282"/>
      <c r="O9" s="281"/>
      <c r="P9" s="282"/>
      <c r="Q9" s="283"/>
      <c r="R9" s="281"/>
      <c r="S9" s="284"/>
      <c r="T9" s="281"/>
      <c r="U9" s="286"/>
      <c r="V9" s="281"/>
      <c r="W9" s="398"/>
    </row>
    <row r="10" spans="1:23" s="399" customFormat="1" ht="15.6">
      <c r="A10" s="402" t="s">
        <v>44</v>
      </c>
      <c r="B10" s="290">
        <v>381606</v>
      </c>
      <c r="C10" s="290">
        <v>361565</v>
      </c>
      <c r="D10" s="293">
        <v>5.5428484504860813E-2</v>
      </c>
      <c r="E10" s="290">
        <v>332838</v>
      </c>
      <c r="F10" s="290">
        <v>311377</v>
      </c>
      <c r="G10" s="291">
        <v>6.8922881266117925E-2</v>
      </c>
      <c r="H10" s="292">
        <v>48768</v>
      </c>
      <c r="I10" s="290">
        <v>50188</v>
      </c>
      <c r="J10" s="291">
        <v>-2.8293616003825614E-2</v>
      </c>
      <c r="K10" s="294">
        <v>0.82935609410932254</v>
      </c>
      <c r="L10" s="291">
        <v>0.82899435076320915</v>
      </c>
      <c r="M10" s="955">
        <v>0</v>
      </c>
      <c r="N10" s="290">
        <v>562602</v>
      </c>
      <c r="O10" s="290">
        <v>545596</v>
      </c>
      <c r="P10" s="291">
        <v>3.1169583354716677E-2</v>
      </c>
      <c r="Q10" s="292">
        <v>678360</v>
      </c>
      <c r="R10" s="290">
        <v>658142</v>
      </c>
      <c r="S10" s="293">
        <v>3.071981426500664E-2</v>
      </c>
      <c r="T10" s="290">
        <v>974225</v>
      </c>
      <c r="U10" s="295">
        <v>937622</v>
      </c>
      <c r="V10" s="296">
        <v>2.5529603832224859</v>
      </c>
      <c r="W10" s="403">
        <v>2.5932321989130585</v>
      </c>
    </row>
    <row r="11" spans="1:23" s="399" customFormat="1" ht="3" customHeight="1">
      <c r="A11" s="404"/>
      <c r="B11" s="290"/>
      <c r="C11" s="290"/>
      <c r="D11" s="293"/>
      <c r="E11" s="290"/>
      <c r="F11" s="290"/>
      <c r="G11" s="291"/>
      <c r="H11" s="292"/>
      <c r="I11" s="290"/>
      <c r="J11" s="291"/>
      <c r="K11" s="294"/>
      <c r="L11" s="291"/>
      <c r="M11" s="955"/>
      <c r="N11" s="290"/>
      <c r="O11" s="290"/>
      <c r="P11" s="291"/>
      <c r="Q11" s="292"/>
      <c r="R11" s="290"/>
      <c r="S11" s="293"/>
      <c r="T11" s="290"/>
      <c r="U11" s="295"/>
      <c r="V11" s="290"/>
      <c r="W11" s="405"/>
    </row>
    <row r="12" spans="1:23" s="399" customFormat="1" ht="15.6">
      <c r="A12" s="402" t="s">
        <v>45</v>
      </c>
      <c r="B12" s="290">
        <v>208375</v>
      </c>
      <c r="C12" s="290">
        <v>211656</v>
      </c>
      <c r="D12" s="293">
        <v>-1.550156858298371E-2</v>
      </c>
      <c r="E12" s="290">
        <v>138310</v>
      </c>
      <c r="F12" s="290">
        <v>136462</v>
      </c>
      <c r="G12" s="291">
        <v>1.3542231536984655E-2</v>
      </c>
      <c r="H12" s="292">
        <v>70065</v>
      </c>
      <c r="I12" s="290">
        <v>75194</v>
      </c>
      <c r="J12" s="291">
        <v>-6.8210229539590925E-2</v>
      </c>
      <c r="K12" s="294">
        <v>0.65554778408659764</v>
      </c>
      <c r="L12" s="291">
        <v>0.67416566739777561</v>
      </c>
      <c r="M12" s="955">
        <v>-1.9</v>
      </c>
      <c r="N12" s="290">
        <v>306014</v>
      </c>
      <c r="O12" s="290">
        <v>319314</v>
      </c>
      <c r="P12" s="291">
        <v>-4.1651791027014162E-2</v>
      </c>
      <c r="Q12" s="292">
        <v>471427</v>
      </c>
      <c r="R12" s="290">
        <v>474629</v>
      </c>
      <c r="S12" s="293">
        <v>-6.7463218640243221E-3</v>
      </c>
      <c r="T12" s="290">
        <v>621394</v>
      </c>
      <c r="U12" s="295">
        <v>641469</v>
      </c>
      <c r="V12" s="296">
        <v>2.9820947810437914</v>
      </c>
      <c r="W12" s="403">
        <v>3.0307149336659487</v>
      </c>
    </row>
    <row r="13" spans="1:23" s="399" customFormat="1" ht="3" customHeight="1">
      <c r="A13" s="406"/>
      <c r="B13" s="281"/>
      <c r="C13" s="281"/>
      <c r="D13" s="284"/>
      <c r="E13" s="281"/>
      <c r="F13" s="281"/>
      <c r="G13" s="282"/>
      <c r="H13" s="283"/>
      <c r="I13" s="281"/>
      <c r="J13" s="282"/>
      <c r="K13" s="285"/>
      <c r="L13" s="282"/>
      <c r="M13" s="954"/>
      <c r="N13" s="281"/>
      <c r="O13" s="281"/>
      <c r="P13" s="282"/>
      <c r="Q13" s="283"/>
      <c r="R13" s="281"/>
      <c r="S13" s="284"/>
      <c r="T13" s="281"/>
      <c r="U13" s="286"/>
      <c r="V13" s="281"/>
      <c r="W13" s="398"/>
    </row>
    <row r="14" spans="1:23" s="395" customFormat="1" ht="15.6">
      <c r="A14" s="400" t="s">
        <v>46</v>
      </c>
      <c r="B14" s="267">
        <v>27863</v>
      </c>
      <c r="C14" s="267">
        <v>29447</v>
      </c>
      <c r="D14" s="270">
        <v>-5.3791557713858795E-2</v>
      </c>
      <c r="E14" s="267">
        <v>8718</v>
      </c>
      <c r="F14" s="267">
        <v>7936</v>
      </c>
      <c r="G14" s="268">
        <v>9.8538306451612906E-2</v>
      </c>
      <c r="H14" s="269">
        <v>19145</v>
      </c>
      <c r="I14" s="267">
        <v>21511</v>
      </c>
      <c r="J14" s="268">
        <v>-0.10999023755287993</v>
      </c>
      <c r="K14" s="271">
        <v>0.40896358543417366</v>
      </c>
      <c r="L14" s="268">
        <v>0.38892111368909515</v>
      </c>
      <c r="M14" s="953">
        <v>2</v>
      </c>
      <c r="N14" s="267">
        <v>25842</v>
      </c>
      <c r="O14" s="267">
        <v>26820</v>
      </c>
      <c r="P14" s="268">
        <v>-3.6465324384787473E-2</v>
      </c>
      <c r="Q14" s="269">
        <v>63189</v>
      </c>
      <c r="R14" s="267">
        <v>68960</v>
      </c>
      <c r="S14" s="270">
        <v>-8.3686194895591648E-2</v>
      </c>
      <c r="T14" s="267">
        <v>57287</v>
      </c>
      <c r="U14" s="272">
        <v>60676</v>
      </c>
      <c r="V14" s="273">
        <v>2.0560241180059577</v>
      </c>
      <c r="W14" s="394">
        <v>2.0605155024280912</v>
      </c>
    </row>
    <row r="15" spans="1:23" ht="3" customHeight="1">
      <c r="A15" s="407"/>
      <c r="B15" s="302"/>
      <c r="C15" s="302"/>
      <c r="D15" s="305"/>
      <c r="E15" s="302"/>
      <c r="F15" s="302"/>
      <c r="G15" s="303"/>
      <c r="H15" s="308"/>
      <c r="I15" s="302"/>
      <c r="J15" s="303"/>
      <c r="K15" s="306"/>
      <c r="L15" s="303"/>
      <c r="M15" s="950"/>
      <c r="N15" s="302"/>
      <c r="O15" s="302"/>
      <c r="P15" s="303"/>
      <c r="Q15" s="308"/>
      <c r="R15" s="302"/>
      <c r="S15" s="305"/>
      <c r="T15" s="302"/>
      <c r="U15" s="309"/>
      <c r="V15" s="310"/>
      <c r="W15" s="408"/>
    </row>
    <row r="16" spans="1:23">
      <c r="A16" s="409"/>
      <c r="B16" s="410"/>
      <c r="C16" s="410"/>
      <c r="D16" s="411"/>
      <c r="E16" s="412"/>
      <c r="F16" s="410"/>
      <c r="G16" s="410"/>
      <c r="H16" s="413"/>
      <c r="I16" s="410"/>
      <c r="J16" s="410"/>
      <c r="K16" s="414"/>
      <c r="L16" s="410"/>
      <c r="M16" s="956"/>
      <c r="N16" s="412"/>
      <c r="O16" s="410"/>
      <c r="P16" s="410"/>
      <c r="Q16" s="413"/>
      <c r="R16" s="410"/>
      <c r="S16" s="411"/>
      <c r="T16" s="412"/>
      <c r="U16" s="411"/>
      <c r="V16" s="410"/>
      <c r="W16" s="415"/>
    </row>
    <row r="17" spans="1:23" ht="3" customHeight="1">
      <c r="A17" s="416"/>
      <c r="B17" s="320"/>
      <c r="C17" s="320"/>
      <c r="D17" s="323"/>
      <c r="E17" s="320"/>
      <c r="F17" s="320"/>
      <c r="G17" s="321"/>
      <c r="H17" s="322"/>
      <c r="I17" s="320"/>
      <c r="J17" s="321"/>
      <c r="K17" s="324"/>
      <c r="L17" s="321"/>
      <c r="M17" s="949"/>
      <c r="N17" s="320"/>
      <c r="O17" s="320"/>
      <c r="P17" s="321"/>
      <c r="Q17" s="322"/>
      <c r="R17" s="320"/>
      <c r="S17" s="323"/>
      <c r="T17" s="320"/>
      <c r="U17" s="325"/>
      <c r="V17" s="326"/>
      <c r="W17" s="417"/>
    </row>
    <row r="18" spans="1:23" s="361" customFormat="1" ht="15.6">
      <c r="A18" s="418" t="s">
        <v>47</v>
      </c>
      <c r="B18" s="320">
        <v>557594</v>
      </c>
      <c r="C18" s="320">
        <v>539866</v>
      </c>
      <c r="D18" s="323">
        <v>3.2837778263495015E-2</v>
      </c>
      <c r="E18" s="320">
        <v>445515</v>
      </c>
      <c r="F18" s="320">
        <v>420333</v>
      </c>
      <c r="G18" s="321">
        <v>5.9909643068709807E-2</v>
      </c>
      <c r="H18" s="322">
        <v>112079</v>
      </c>
      <c r="I18" s="320">
        <v>119533</v>
      </c>
      <c r="J18" s="321">
        <v>-6.2359348464440779E-2</v>
      </c>
      <c r="K18" s="324">
        <v>0.76382043522774778</v>
      </c>
      <c r="L18" s="321">
        <v>0.77098242253800997</v>
      </c>
      <c r="M18" s="949">
        <v>-0.70000000000000007</v>
      </c>
      <c r="N18" s="320">
        <v>842290</v>
      </c>
      <c r="O18" s="320">
        <v>838071</v>
      </c>
      <c r="P18" s="321">
        <v>5.0341796816737484E-3</v>
      </c>
      <c r="Q18" s="322">
        <v>1102733</v>
      </c>
      <c r="R18" s="320">
        <v>1087017</v>
      </c>
      <c r="S18" s="323">
        <v>1.4457915561578154E-2</v>
      </c>
      <c r="T18" s="320">
        <v>1545758</v>
      </c>
      <c r="U18" s="325">
        <v>1527548</v>
      </c>
      <c r="V18" s="326">
        <v>2.7721926706528408</v>
      </c>
      <c r="W18" s="417">
        <v>2.8294947264691608</v>
      </c>
    </row>
    <row r="19" spans="1:23" ht="3" customHeight="1">
      <c r="A19" s="389"/>
      <c r="B19" s="302"/>
      <c r="C19" s="302"/>
      <c r="D19" s="305"/>
      <c r="E19" s="302">
        <v>0</v>
      </c>
      <c r="F19" s="302">
        <v>0</v>
      </c>
      <c r="G19" s="303"/>
      <c r="H19" s="308">
        <v>0</v>
      </c>
      <c r="I19" s="329">
        <v>0</v>
      </c>
      <c r="J19" s="303"/>
      <c r="K19" s="306"/>
      <c r="L19" s="303"/>
      <c r="M19" s="950"/>
      <c r="N19" s="302">
        <v>0</v>
      </c>
      <c r="O19" s="302">
        <v>0</v>
      </c>
      <c r="P19" s="303"/>
      <c r="Q19" s="308">
        <v>0</v>
      </c>
      <c r="R19" s="302">
        <v>0</v>
      </c>
      <c r="S19" s="305"/>
      <c r="T19" s="302">
        <v>0</v>
      </c>
      <c r="U19" s="309">
        <v>0</v>
      </c>
      <c r="V19" s="302"/>
      <c r="W19" s="408"/>
    </row>
    <row r="20" spans="1:23" ht="15.6">
      <c r="A20" s="419" t="s">
        <v>36</v>
      </c>
      <c r="B20" s="331">
        <v>354664</v>
      </c>
      <c r="C20" s="331">
        <v>334400</v>
      </c>
      <c r="D20" s="333">
        <v>6.0598086124401915E-2</v>
      </c>
      <c r="E20" s="290">
        <v>308735</v>
      </c>
      <c r="F20" s="290">
        <v>286685</v>
      </c>
      <c r="G20" s="332">
        <v>7.691368575265535E-2</v>
      </c>
      <c r="H20" s="292">
        <v>45929</v>
      </c>
      <c r="I20" s="290">
        <v>47715</v>
      </c>
      <c r="J20" s="332">
        <v>-3.743057738656607E-2</v>
      </c>
      <c r="K20" s="334">
        <v>0.84275499926722108</v>
      </c>
      <c r="L20" s="332">
        <v>0.84047418094996651</v>
      </c>
      <c r="M20" s="951">
        <v>0.2</v>
      </c>
      <c r="N20" s="290">
        <v>540538</v>
      </c>
      <c r="O20" s="290">
        <v>523802</v>
      </c>
      <c r="P20" s="332">
        <v>3.1951004387153925E-2</v>
      </c>
      <c r="Q20" s="292">
        <v>641394</v>
      </c>
      <c r="R20" s="290">
        <v>623222</v>
      </c>
      <c r="S20" s="333">
        <v>2.9158149102566984E-2</v>
      </c>
      <c r="T20" s="290">
        <v>932628</v>
      </c>
      <c r="U20" s="295">
        <v>896240</v>
      </c>
      <c r="V20" s="335">
        <v>2.629609997067647</v>
      </c>
      <c r="W20" s="420">
        <v>2.6801435406698566</v>
      </c>
    </row>
    <row r="21" spans="1:23" ht="15.6">
      <c r="A21" s="419" t="s">
        <v>37</v>
      </c>
      <c r="B21" s="331">
        <v>202930</v>
      </c>
      <c r="C21" s="290">
        <v>205466</v>
      </c>
      <c r="D21" s="333">
        <v>-1.2342674700437055E-2</v>
      </c>
      <c r="E21" s="290">
        <v>136780</v>
      </c>
      <c r="F21" s="290">
        <v>133648</v>
      </c>
      <c r="G21" s="332">
        <v>2.3434694121872383E-2</v>
      </c>
      <c r="H21" s="292">
        <v>66150</v>
      </c>
      <c r="I21" s="290">
        <v>71818</v>
      </c>
      <c r="J21" s="332">
        <v>-7.8921718789161488E-2</v>
      </c>
      <c r="K21" s="334">
        <v>0.65407867099898342</v>
      </c>
      <c r="L21" s="332">
        <v>0.67760325143651834</v>
      </c>
      <c r="M21" s="951">
        <v>-2.4</v>
      </c>
      <c r="N21" s="290">
        <v>301752</v>
      </c>
      <c r="O21" s="290">
        <v>314269</v>
      </c>
      <c r="P21" s="332">
        <v>-3.9828936357069897E-2</v>
      </c>
      <c r="Q21" s="292">
        <v>461339</v>
      </c>
      <c r="R21" s="290">
        <v>463795</v>
      </c>
      <c r="S21" s="333">
        <v>-5.2954430297868669E-3</v>
      </c>
      <c r="T21" s="290">
        <v>613130</v>
      </c>
      <c r="U21" s="295">
        <v>631308</v>
      </c>
      <c r="V21" s="335">
        <v>3.0213866850638151</v>
      </c>
      <c r="W21" s="420">
        <v>3.0725667507032792</v>
      </c>
    </row>
    <row r="22" spans="1:23" ht="3" customHeight="1">
      <c r="A22" s="389"/>
      <c r="B22" s="302"/>
      <c r="C22" s="302"/>
      <c r="D22" s="305"/>
      <c r="E22" s="302"/>
      <c r="F22" s="302"/>
      <c r="G22" s="303"/>
      <c r="H22" s="308"/>
      <c r="I22" s="329"/>
      <c r="J22" s="303"/>
      <c r="K22" s="306"/>
      <c r="L22" s="303"/>
      <c r="M22" s="950"/>
      <c r="N22" s="302"/>
      <c r="O22" s="302"/>
      <c r="P22" s="303"/>
      <c r="Q22" s="308"/>
      <c r="R22" s="302"/>
      <c r="S22" s="305"/>
      <c r="T22" s="302"/>
      <c r="U22" s="309"/>
      <c r="V22" s="302"/>
      <c r="W22" s="408"/>
    </row>
    <row r="23" spans="1:23" ht="3" customHeight="1">
      <c r="A23" s="389"/>
      <c r="B23" s="302"/>
      <c r="C23" s="302"/>
      <c r="D23" s="305"/>
      <c r="E23" s="302"/>
      <c r="F23" s="302"/>
      <c r="G23" s="303"/>
      <c r="H23" s="308"/>
      <c r="I23" s="329"/>
      <c r="J23" s="303"/>
      <c r="K23" s="306"/>
      <c r="L23" s="303"/>
      <c r="M23" s="950"/>
      <c r="N23" s="302"/>
      <c r="O23" s="302"/>
      <c r="P23" s="303"/>
      <c r="Q23" s="308"/>
      <c r="R23" s="302"/>
      <c r="S23" s="305"/>
      <c r="T23" s="302"/>
      <c r="U23" s="309"/>
      <c r="V23" s="302"/>
      <c r="W23" s="408"/>
    </row>
    <row r="24" spans="1:23" s="361" customFormat="1" ht="15.6">
      <c r="A24" s="418" t="s">
        <v>48</v>
      </c>
      <c r="B24" s="320">
        <v>32387</v>
      </c>
      <c r="C24" s="320">
        <v>33355</v>
      </c>
      <c r="D24" s="323">
        <v>-2.9021136261430071E-2</v>
      </c>
      <c r="E24" s="320">
        <v>25633</v>
      </c>
      <c r="F24" s="320">
        <v>27506</v>
      </c>
      <c r="G24" s="321">
        <v>-6.8094233985312294E-2</v>
      </c>
      <c r="H24" s="322">
        <v>6754</v>
      </c>
      <c r="I24" s="320">
        <v>5849</v>
      </c>
      <c r="J24" s="321">
        <v>0.15472730381261754</v>
      </c>
      <c r="K24" s="324">
        <v>0.55948484719683766</v>
      </c>
      <c r="L24" s="321">
        <v>0.58659352187786862</v>
      </c>
      <c r="M24" s="949">
        <v>-2.7</v>
      </c>
      <c r="N24" s="320">
        <v>26326</v>
      </c>
      <c r="O24" s="320">
        <v>26839</v>
      </c>
      <c r="P24" s="321">
        <v>-1.9113975930548827E-2</v>
      </c>
      <c r="Q24" s="322">
        <v>47054</v>
      </c>
      <c r="R24" s="320">
        <v>45754</v>
      </c>
      <c r="S24" s="323">
        <v>2.8412816365782228E-2</v>
      </c>
      <c r="T24" s="320">
        <v>49861</v>
      </c>
      <c r="U24" s="325">
        <v>51543</v>
      </c>
      <c r="V24" s="326">
        <v>1.5395374687374563</v>
      </c>
      <c r="W24" s="417">
        <v>1.5452855643831509</v>
      </c>
    </row>
    <row r="25" spans="1:23" ht="3" customHeight="1">
      <c r="A25" s="389"/>
      <c r="B25" s="302"/>
      <c r="C25" s="302"/>
      <c r="D25" s="305"/>
      <c r="E25" s="302"/>
      <c r="F25" s="302"/>
      <c r="G25" s="303"/>
      <c r="H25" s="308"/>
      <c r="I25" s="329"/>
      <c r="J25" s="303"/>
      <c r="K25" s="306"/>
      <c r="L25" s="303"/>
      <c r="M25" s="950"/>
      <c r="N25" s="302"/>
      <c r="O25" s="302"/>
      <c r="P25" s="303"/>
      <c r="Q25" s="308"/>
      <c r="R25" s="302"/>
      <c r="S25" s="305"/>
      <c r="T25" s="302"/>
      <c r="U25" s="309"/>
      <c r="V25" s="302"/>
      <c r="W25" s="408"/>
    </row>
    <row r="26" spans="1:23" ht="15.6">
      <c r="A26" s="419" t="s">
        <v>36</v>
      </c>
      <c r="B26" s="331">
        <v>26942</v>
      </c>
      <c r="C26" s="331">
        <v>27165</v>
      </c>
      <c r="D26" s="333">
        <v>-8.2090925823670169E-3</v>
      </c>
      <c r="E26" s="290">
        <v>24103</v>
      </c>
      <c r="F26" s="290">
        <v>24692</v>
      </c>
      <c r="G26" s="332">
        <v>-2.3853879799125222E-2</v>
      </c>
      <c r="H26" s="292">
        <v>2839</v>
      </c>
      <c r="I26" s="290">
        <v>2473</v>
      </c>
      <c r="J26" s="332">
        <v>0.14799838253133846</v>
      </c>
      <c r="K26" s="334">
        <v>0.59687280203430182</v>
      </c>
      <c r="L26" s="332">
        <v>0.62411225658648339</v>
      </c>
      <c r="M26" s="951">
        <v>-2.7</v>
      </c>
      <c r="N26" s="290">
        <v>22064</v>
      </c>
      <c r="O26" s="290">
        <v>21794</v>
      </c>
      <c r="P26" s="332">
        <v>1.2388730843351381E-2</v>
      </c>
      <c r="Q26" s="292">
        <v>36966</v>
      </c>
      <c r="R26" s="290">
        <v>34920</v>
      </c>
      <c r="S26" s="333">
        <v>5.859106529209622E-2</v>
      </c>
      <c r="T26" s="290">
        <v>41597</v>
      </c>
      <c r="U26" s="295">
        <v>41382</v>
      </c>
      <c r="V26" s="335">
        <v>1.5439462549179719</v>
      </c>
      <c r="W26" s="420">
        <v>1.5233572611816675</v>
      </c>
    </row>
    <row r="27" spans="1:23" ht="15.6">
      <c r="A27" s="419" t="s">
        <v>37</v>
      </c>
      <c r="B27" s="331">
        <v>5445</v>
      </c>
      <c r="C27" s="331">
        <v>6190</v>
      </c>
      <c r="D27" s="333">
        <v>-0.12035541195476575</v>
      </c>
      <c r="E27" s="290">
        <v>1530</v>
      </c>
      <c r="F27" s="290">
        <v>2814</v>
      </c>
      <c r="G27" s="332">
        <v>-0.45628997867803839</v>
      </c>
      <c r="H27" s="292">
        <v>3915</v>
      </c>
      <c r="I27" s="290">
        <v>3376</v>
      </c>
      <c r="J27" s="332">
        <v>0.15965639810426541</v>
      </c>
      <c r="K27" s="334">
        <v>0.42248215701823949</v>
      </c>
      <c r="L27" s="332">
        <v>0.46566365146760197</v>
      </c>
      <c r="M27" s="951">
        <v>-4.3</v>
      </c>
      <c r="N27" s="290">
        <v>4262</v>
      </c>
      <c r="O27" s="290">
        <v>5045</v>
      </c>
      <c r="P27" s="332">
        <v>-0.155203171456888</v>
      </c>
      <c r="Q27" s="292">
        <v>10088</v>
      </c>
      <c r="R27" s="290">
        <v>10834</v>
      </c>
      <c r="S27" s="333">
        <v>-6.8857301089163742E-2</v>
      </c>
      <c r="T27" s="290">
        <v>8264</v>
      </c>
      <c r="U27" s="295">
        <v>10161</v>
      </c>
      <c r="V27" s="335">
        <v>1.517722681359045</v>
      </c>
      <c r="W27" s="420">
        <v>1.6415185783521808</v>
      </c>
    </row>
    <row r="28" spans="1:23" ht="3" customHeight="1">
      <c r="A28" s="389"/>
      <c r="B28" s="390"/>
      <c r="C28" s="390"/>
      <c r="D28" s="305"/>
      <c r="E28" s="390" t="e">
        <f>'[1]TABLA-JAN-06'!E28</f>
        <v>#REF!</v>
      </c>
      <c r="F28" s="390" t="e">
        <f>'[1]TABLA-JAN-06'!F28</f>
        <v>#REF!</v>
      </c>
      <c r="G28" s="421"/>
      <c r="H28" s="260" t="e">
        <f>'[1]TABLA-JAN-06'!H28</f>
        <v>#REF!</v>
      </c>
      <c r="I28" s="390" t="e">
        <f>'[1]TABLA-JAN-06'!I28</f>
        <v>#REF!</v>
      </c>
      <c r="J28" s="421"/>
      <c r="K28" s="422"/>
      <c r="L28" s="423"/>
      <c r="M28" s="307"/>
      <c r="N28" s="390"/>
      <c r="O28" s="390"/>
      <c r="P28" s="421"/>
      <c r="Q28" s="260"/>
      <c r="R28" s="390"/>
      <c r="S28" s="424"/>
      <c r="T28" s="390"/>
      <c r="U28" s="425"/>
      <c r="V28" s="310"/>
      <c r="W28" s="408"/>
    </row>
    <row r="29" spans="1:23" ht="3" customHeight="1" thickBot="1">
      <c r="A29" s="426"/>
      <c r="B29" s="427"/>
      <c r="C29" s="428"/>
      <c r="D29" s="429"/>
      <c r="E29" s="428"/>
      <c r="F29" s="428"/>
      <c r="G29" s="430"/>
      <c r="H29" s="431"/>
      <c r="I29" s="427"/>
      <c r="J29" s="432"/>
      <c r="K29" s="433"/>
      <c r="L29" s="432"/>
      <c r="M29" s="434"/>
      <c r="N29" s="432"/>
      <c r="O29" s="428"/>
      <c r="P29" s="430"/>
      <c r="Q29" s="435"/>
      <c r="R29" s="428"/>
      <c r="S29" s="436"/>
      <c r="T29" s="428"/>
      <c r="U29" s="437"/>
      <c r="V29" s="438"/>
      <c r="W29" s="439"/>
    </row>
    <row r="30" spans="1:23" ht="16.2" thickTop="1">
      <c r="A30" s="361" t="s">
        <v>39</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MARCH</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85" t="s">
        <v>51</v>
      </c>
      <c r="B1" s="985"/>
      <c r="C1" s="985"/>
      <c r="D1" s="985"/>
      <c r="E1" s="985"/>
      <c r="F1" s="985"/>
      <c r="G1" s="985"/>
      <c r="H1" s="985"/>
      <c r="I1" s="985"/>
      <c r="J1" s="985"/>
      <c r="K1" s="985"/>
      <c r="L1" s="985"/>
      <c r="M1" s="985"/>
      <c r="N1" s="985"/>
      <c r="O1" s="985"/>
      <c r="P1" s="985"/>
      <c r="Q1" s="985"/>
      <c r="R1" s="985"/>
      <c r="S1" s="985"/>
      <c r="T1" s="985"/>
      <c r="U1" s="985"/>
      <c r="V1" s="985"/>
      <c r="W1" s="985"/>
      <c r="X1" s="985"/>
      <c r="Y1" s="985"/>
      <c r="Z1" s="985"/>
    </row>
    <row r="2" spans="1:26" s="441" customFormat="1" ht="15" customHeight="1">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row>
    <row r="3" spans="1:26" s="441" customFormat="1" ht="15" customHeight="1">
      <c r="A3" s="442"/>
      <c r="B3" s="442"/>
      <c r="C3" s="442"/>
      <c r="D3" s="442"/>
      <c r="E3" s="442"/>
      <c r="F3" s="442"/>
      <c r="G3" s="442"/>
      <c r="H3" s="442"/>
      <c r="I3" s="442"/>
      <c r="J3" s="442"/>
      <c r="K3" s="442"/>
      <c r="L3" s="442"/>
      <c r="M3" s="442"/>
      <c r="N3" s="442"/>
      <c r="O3" s="442"/>
      <c r="P3" s="442"/>
      <c r="Q3" s="442"/>
      <c r="R3" s="442"/>
      <c r="S3" s="442"/>
      <c r="T3" s="442"/>
      <c r="U3" s="442"/>
      <c r="V3" s="442"/>
      <c r="W3" s="442"/>
      <c r="X3" s="442"/>
      <c r="Y3" s="442"/>
      <c r="Z3" s="442"/>
    </row>
    <row r="4" spans="1:26" ht="23.4" thickBot="1">
      <c r="A4" s="987" t="s">
        <v>52</v>
      </c>
      <c r="B4" s="987"/>
      <c r="C4" s="987"/>
      <c r="D4" s="987"/>
      <c r="E4" s="987"/>
      <c r="F4" s="987"/>
      <c r="G4" s="987"/>
      <c r="H4" s="987"/>
      <c r="I4" s="987"/>
      <c r="J4" s="987"/>
      <c r="K4" s="987"/>
      <c r="L4" s="987"/>
      <c r="M4" s="987"/>
      <c r="N4" s="987"/>
      <c r="O4" s="987"/>
      <c r="P4" s="987"/>
      <c r="Q4" s="987"/>
      <c r="R4" s="987"/>
      <c r="S4" s="987"/>
      <c r="T4" s="987"/>
      <c r="U4" s="987"/>
      <c r="V4" s="987"/>
      <c r="W4" s="987"/>
      <c r="X4" s="987"/>
      <c r="Y4" s="987"/>
      <c r="Z4" s="987"/>
    </row>
    <row r="5" spans="1:26" ht="13.8">
      <c r="A5" s="443"/>
      <c r="B5" s="444"/>
      <c r="C5" s="988" t="s">
        <v>53</v>
      </c>
      <c r="D5" s="988"/>
      <c r="E5" s="445" t="s">
        <v>54</v>
      </c>
      <c r="F5" s="988" t="s">
        <v>13</v>
      </c>
      <c r="G5" s="988"/>
      <c r="H5" s="445" t="s">
        <v>54</v>
      </c>
      <c r="I5" s="988" t="s">
        <v>14</v>
      </c>
      <c r="J5" s="988"/>
      <c r="K5" s="446" t="s">
        <v>54</v>
      </c>
      <c r="L5" s="447"/>
      <c r="M5" s="989" t="s">
        <v>55</v>
      </c>
      <c r="N5" s="989"/>
      <c r="O5" s="445" t="s">
        <v>56</v>
      </c>
      <c r="P5" s="988" t="s">
        <v>57</v>
      </c>
      <c r="Q5" s="988"/>
      <c r="R5" s="445" t="s">
        <v>54</v>
      </c>
      <c r="S5" s="988" t="s">
        <v>58</v>
      </c>
      <c r="T5" s="988"/>
      <c r="U5" s="445" t="s">
        <v>54</v>
      </c>
      <c r="V5" s="988" t="s">
        <v>59</v>
      </c>
      <c r="W5" s="988"/>
      <c r="X5" s="445" t="s">
        <v>54</v>
      </c>
      <c r="Y5" s="990" t="s">
        <v>60</v>
      </c>
      <c r="Z5" s="991"/>
    </row>
    <row r="6" spans="1:26" ht="28.2" thickBot="1">
      <c r="A6" s="448" t="s">
        <v>61</v>
      </c>
      <c r="B6" s="449" t="s">
        <v>62</v>
      </c>
      <c r="C6" s="450">
        <v>2014</v>
      </c>
      <c r="D6" s="450">
        <v>2013</v>
      </c>
      <c r="E6" s="451" t="s">
        <v>63</v>
      </c>
      <c r="F6" s="450">
        <v>2014</v>
      </c>
      <c r="G6" s="450">
        <v>2013</v>
      </c>
      <c r="H6" s="451" t="s">
        <v>63</v>
      </c>
      <c r="I6" s="450">
        <v>2014</v>
      </c>
      <c r="J6" s="450">
        <v>2013</v>
      </c>
      <c r="K6" s="451" t="s">
        <v>63</v>
      </c>
      <c r="L6" s="452"/>
      <c r="M6" s="453">
        <v>2014</v>
      </c>
      <c r="N6" s="450">
        <v>2013</v>
      </c>
      <c r="O6" s="451" t="s">
        <v>63</v>
      </c>
      <c r="P6" s="450">
        <v>2014</v>
      </c>
      <c r="Q6" s="450">
        <v>2013</v>
      </c>
      <c r="R6" s="451" t="s">
        <v>63</v>
      </c>
      <c r="S6" s="450">
        <v>2014</v>
      </c>
      <c r="T6" s="450">
        <v>2013</v>
      </c>
      <c r="U6" s="451" t="s">
        <v>63</v>
      </c>
      <c r="V6" s="450">
        <v>2014</v>
      </c>
      <c r="W6" s="450">
        <v>2013</v>
      </c>
      <c r="X6" s="451" t="s">
        <v>63</v>
      </c>
      <c r="Y6" s="454">
        <v>2014</v>
      </c>
      <c r="Z6" s="455">
        <v>2013</v>
      </c>
    </row>
    <row r="7" spans="1:26" ht="13.8">
      <c r="A7" s="983" t="s">
        <v>64</v>
      </c>
      <c r="B7" s="456" t="s">
        <v>65</v>
      </c>
      <c r="C7" s="457">
        <v>16423</v>
      </c>
      <c r="D7" s="457">
        <v>15356</v>
      </c>
      <c r="E7" s="458">
        <v>6.9484240687679083E-2</v>
      </c>
      <c r="F7" s="457">
        <v>13815</v>
      </c>
      <c r="G7" s="457">
        <v>12744</v>
      </c>
      <c r="H7" s="458">
        <v>8.4039548022598873E-2</v>
      </c>
      <c r="I7" s="457">
        <v>2608</v>
      </c>
      <c r="J7" s="457">
        <v>2612</v>
      </c>
      <c r="K7" s="458">
        <v>-1.5313935681470138E-3</v>
      </c>
      <c r="L7" s="459"/>
      <c r="M7" s="460">
        <v>0.73136749292962899</v>
      </c>
      <c r="N7" s="460">
        <v>0.76627712854757934</v>
      </c>
      <c r="O7" s="461">
        <v>-3.5000000000000004</v>
      </c>
      <c r="P7" s="457">
        <v>17585</v>
      </c>
      <c r="Q7" s="457">
        <v>16983</v>
      </c>
      <c r="R7" s="458">
        <v>3.5447211917800155E-2</v>
      </c>
      <c r="S7" s="457">
        <v>24044</v>
      </c>
      <c r="T7" s="457">
        <v>22163</v>
      </c>
      <c r="U7" s="458">
        <v>8.4871181699228443E-2</v>
      </c>
      <c r="V7" s="457">
        <v>33353</v>
      </c>
      <c r="W7" s="457">
        <v>33580</v>
      </c>
      <c r="X7" s="458">
        <v>-6.759976176295414E-3</v>
      </c>
      <c r="Y7" s="462">
        <v>2.0308713389758264</v>
      </c>
      <c r="Z7" s="463">
        <v>2.1867673873404532</v>
      </c>
    </row>
    <row r="8" spans="1:26" ht="13.8">
      <c r="A8" s="992"/>
      <c r="B8" s="456" t="s">
        <v>66</v>
      </c>
      <c r="C8" s="457">
        <v>19861</v>
      </c>
      <c r="D8" s="457">
        <v>16966</v>
      </c>
      <c r="E8" s="458">
        <v>0.17063538842390663</v>
      </c>
      <c r="F8" s="457">
        <v>17079</v>
      </c>
      <c r="G8" s="457">
        <v>15443</v>
      </c>
      <c r="H8" s="458">
        <v>0.10593796542122645</v>
      </c>
      <c r="I8" s="457">
        <v>2782</v>
      </c>
      <c r="J8" s="457">
        <v>1523</v>
      </c>
      <c r="K8" s="458">
        <v>0.82665791201575833</v>
      </c>
      <c r="L8" s="459"/>
      <c r="M8" s="460">
        <v>0.81074847997763644</v>
      </c>
      <c r="N8" s="460">
        <v>0.88380229635835017</v>
      </c>
      <c r="O8" s="461">
        <v>-7.3</v>
      </c>
      <c r="P8" s="457">
        <v>23202</v>
      </c>
      <c r="Q8" s="457">
        <v>17935</v>
      </c>
      <c r="R8" s="458">
        <v>0.2936715918594926</v>
      </c>
      <c r="S8" s="457">
        <v>28618</v>
      </c>
      <c r="T8" s="457">
        <v>20293</v>
      </c>
      <c r="U8" s="458">
        <v>0.4102399842310156</v>
      </c>
      <c r="V8" s="457">
        <v>40915</v>
      </c>
      <c r="W8" s="457">
        <v>30968</v>
      </c>
      <c r="X8" s="458">
        <v>0.32120253164556961</v>
      </c>
      <c r="Y8" s="462">
        <v>2.0600674689089171</v>
      </c>
      <c r="Z8" s="463">
        <v>1.8252976541317929</v>
      </c>
    </row>
    <row r="9" spans="1:26" ht="14.4" thickBot="1">
      <c r="A9" s="984"/>
      <c r="B9" s="456" t="s">
        <v>67</v>
      </c>
      <c r="C9" s="457">
        <v>105400</v>
      </c>
      <c r="D9" s="457">
        <v>106294</v>
      </c>
      <c r="E9" s="458">
        <v>-8.4106346548252966E-3</v>
      </c>
      <c r="F9" s="457">
        <v>93879</v>
      </c>
      <c r="G9" s="457">
        <v>93613</v>
      </c>
      <c r="H9" s="458">
        <v>2.8414856910899127E-3</v>
      </c>
      <c r="I9" s="457">
        <v>11521</v>
      </c>
      <c r="J9" s="457">
        <v>12681</v>
      </c>
      <c r="K9" s="458">
        <v>-9.1475435691191542E-2</v>
      </c>
      <c r="L9" s="459"/>
      <c r="M9" s="460">
        <v>0.90119930836753748</v>
      </c>
      <c r="N9" s="460">
        <v>0.90662456750259912</v>
      </c>
      <c r="O9" s="461">
        <v>-0.5</v>
      </c>
      <c r="P9" s="457">
        <v>163136</v>
      </c>
      <c r="Q9" s="457">
        <v>164818</v>
      </c>
      <c r="R9" s="458">
        <v>-1.0205196034413716E-2</v>
      </c>
      <c r="S9" s="457">
        <v>181021</v>
      </c>
      <c r="T9" s="457">
        <v>181793</v>
      </c>
      <c r="U9" s="458">
        <v>-4.2465881524591156E-3</v>
      </c>
      <c r="V9" s="457">
        <v>285434</v>
      </c>
      <c r="W9" s="457">
        <v>297695</v>
      </c>
      <c r="X9" s="458">
        <v>-4.1186449218159525E-2</v>
      </c>
      <c r="Y9" s="462">
        <v>2.7081024667931688</v>
      </c>
      <c r="Z9" s="463">
        <v>2.8006754849756335</v>
      </c>
    </row>
    <row r="10" spans="1:26" ht="14.4" thickBot="1">
      <c r="A10" s="464" t="s">
        <v>68</v>
      </c>
      <c r="B10" s="465"/>
      <c r="C10" s="466">
        <v>141684</v>
      </c>
      <c r="D10" s="466">
        <v>138616</v>
      </c>
      <c r="E10" s="467">
        <v>2.2133087089513476E-2</v>
      </c>
      <c r="F10" s="466">
        <v>124773</v>
      </c>
      <c r="G10" s="466">
        <v>121800</v>
      </c>
      <c r="H10" s="467">
        <v>2.4408866995073893E-2</v>
      </c>
      <c r="I10" s="466">
        <v>16911</v>
      </c>
      <c r="J10" s="466">
        <v>16816</v>
      </c>
      <c r="K10" s="467">
        <v>5.6493815413891533E-3</v>
      </c>
      <c r="L10" s="459"/>
      <c r="M10" s="468">
        <v>0.87264798894228501</v>
      </c>
      <c r="N10" s="468">
        <v>0.89068847575685961</v>
      </c>
      <c r="O10" s="469">
        <v>-1.7999999999999998</v>
      </c>
      <c r="P10" s="466">
        <v>203923</v>
      </c>
      <c r="Q10" s="466">
        <v>199736</v>
      </c>
      <c r="R10" s="467">
        <v>2.0962670725357471E-2</v>
      </c>
      <c r="S10" s="466">
        <v>233683</v>
      </c>
      <c r="T10" s="466">
        <v>224249</v>
      </c>
      <c r="U10" s="467">
        <v>4.2069306886541299E-2</v>
      </c>
      <c r="V10" s="466">
        <v>359702</v>
      </c>
      <c r="W10" s="466">
        <v>362243</v>
      </c>
      <c r="X10" s="467">
        <v>-7.0146283019961739E-3</v>
      </c>
      <c r="Y10" s="470">
        <v>2.5387623161401427</v>
      </c>
      <c r="Z10" s="471">
        <v>2.6132841807583542</v>
      </c>
    </row>
    <row r="11" spans="1:26" ht="13.8">
      <c r="A11" s="983" t="s">
        <v>69</v>
      </c>
      <c r="B11" s="456" t="s">
        <v>65</v>
      </c>
      <c r="C11" s="457">
        <v>14316</v>
      </c>
      <c r="D11" s="457">
        <v>16852</v>
      </c>
      <c r="E11" s="458">
        <v>-0.15048658912888677</v>
      </c>
      <c r="F11" s="457">
        <v>3818</v>
      </c>
      <c r="G11" s="457">
        <v>4237</v>
      </c>
      <c r="H11" s="458">
        <v>-9.8890724569270713E-2</v>
      </c>
      <c r="I11" s="457">
        <v>10498</v>
      </c>
      <c r="J11" s="457">
        <v>12615</v>
      </c>
      <c r="K11" s="458">
        <v>-0.167816091954023</v>
      </c>
      <c r="L11" s="459"/>
      <c r="M11" s="460">
        <v>0.40059952408912514</v>
      </c>
      <c r="N11" s="460">
        <v>0.42400364122549994</v>
      </c>
      <c r="O11" s="461">
        <v>-2.2999999999999998</v>
      </c>
      <c r="P11" s="457">
        <v>12963</v>
      </c>
      <c r="Q11" s="457">
        <v>14905</v>
      </c>
      <c r="R11" s="458">
        <v>-0.13029184837302918</v>
      </c>
      <c r="S11" s="457">
        <v>32359</v>
      </c>
      <c r="T11" s="457">
        <v>35153</v>
      </c>
      <c r="U11" s="458">
        <v>-7.9481125366256081E-2</v>
      </c>
      <c r="V11" s="457">
        <v>27981</v>
      </c>
      <c r="W11" s="457">
        <v>34830</v>
      </c>
      <c r="X11" s="458">
        <v>-0.19664082687338502</v>
      </c>
      <c r="Y11" s="462">
        <v>1.9545264040234702</v>
      </c>
      <c r="Z11" s="463">
        <v>2.0668169950154285</v>
      </c>
    </row>
    <row r="12" spans="1:26" ht="14.4" thickBot="1">
      <c r="A12" s="984"/>
      <c r="B12" s="456" t="s">
        <v>66</v>
      </c>
      <c r="C12" s="457">
        <v>13860</v>
      </c>
      <c r="D12" s="457">
        <v>14527</v>
      </c>
      <c r="E12" s="458">
        <v>-4.5914504026984236E-2</v>
      </c>
      <c r="F12" s="457">
        <v>6783</v>
      </c>
      <c r="G12" s="457">
        <v>5368</v>
      </c>
      <c r="H12" s="458">
        <v>0.26359910581222057</v>
      </c>
      <c r="I12" s="457">
        <v>7077</v>
      </c>
      <c r="J12" s="457">
        <v>9159</v>
      </c>
      <c r="K12" s="458">
        <v>-0.2273173927284638</v>
      </c>
      <c r="L12" s="459"/>
      <c r="M12" s="460">
        <v>0.61163981042654025</v>
      </c>
      <c r="N12" s="460">
        <v>0.63081605478409741</v>
      </c>
      <c r="O12" s="461">
        <v>-1.9</v>
      </c>
      <c r="P12" s="457">
        <v>16132</v>
      </c>
      <c r="Q12" s="457">
        <v>16581</v>
      </c>
      <c r="R12" s="458">
        <v>-2.7079187021289426E-2</v>
      </c>
      <c r="S12" s="457">
        <v>26375</v>
      </c>
      <c r="T12" s="457">
        <v>26285</v>
      </c>
      <c r="U12" s="458">
        <v>3.4240060871219328E-3</v>
      </c>
      <c r="V12" s="457">
        <v>33656</v>
      </c>
      <c r="W12" s="457">
        <v>36835</v>
      </c>
      <c r="X12" s="458">
        <v>-8.6303787158952081E-2</v>
      </c>
      <c r="Y12" s="462">
        <v>2.4282828282828284</v>
      </c>
      <c r="Z12" s="463">
        <v>2.5356233220899016</v>
      </c>
    </row>
    <row r="13" spans="1:26" ht="14.4" thickBot="1">
      <c r="A13" s="464" t="s">
        <v>68</v>
      </c>
      <c r="B13" s="465"/>
      <c r="C13" s="466">
        <v>28176</v>
      </c>
      <c r="D13" s="466">
        <v>31379</v>
      </c>
      <c r="E13" s="467">
        <v>-0.10207463590299244</v>
      </c>
      <c r="F13" s="466">
        <v>10601</v>
      </c>
      <c r="G13" s="466">
        <v>9605</v>
      </c>
      <c r="H13" s="467">
        <v>0.10369599167100468</v>
      </c>
      <c r="I13" s="466">
        <v>17575</v>
      </c>
      <c r="J13" s="466">
        <v>21774</v>
      </c>
      <c r="K13" s="467">
        <v>-0.19284467713787085</v>
      </c>
      <c r="L13" s="459"/>
      <c r="M13" s="468">
        <v>0.49536895154425037</v>
      </c>
      <c r="N13" s="468">
        <v>0.51248413034278462</v>
      </c>
      <c r="O13" s="469">
        <v>-1.7000000000000002</v>
      </c>
      <c r="P13" s="466">
        <v>29095</v>
      </c>
      <c r="Q13" s="466">
        <v>31486</v>
      </c>
      <c r="R13" s="467">
        <v>-7.5938512354697327E-2</v>
      </c>
      <c r="S13" s="466">
        <v>58734</v>
      </c>
      <c r="T13" s="466">
        <v>61438</v>
      </c>
      <c r="U13" s="467">
        <v>-4.4011849344054166E-2</v>
      </c>
      <c r="V13" s="466">
        <v>61637</v>
      </c>
      <c r="W13" s="466">
        <v>71665</v>
      </c>
      <c r="X13" s="467">
        <v>-0.13992883555431521</v>
      </c>
      <c r="Y13" s="470">
        <v>2.1875709823963656</v>
      </c>
      <c r="Z13" s="471">
        <v>2.2838522578794733</v>
      </c>
    </row>
    <row r="14" spans="1:26" ht="13.8">
      <c r="A14" s="983" t="s">
        <v>70</v>
      </c>
      <c r="B14" s="456" t="s">
        <v>65</v>
      </c>
      <c r="C14" s="457">
        <v>1793</v>
      </c>
      <c r="D14" s="457">
        <v>2179</v>
      </c>
      <c r="E14" s="458">
        <v>-0.17714547957778798</v>
      </c>
      <c r="F14" s="457">
        <v>904</v>
      </c>
      <c r="G14" s="457">
        <v>673</v>
      </c>
      <c r="H14" s="458">
        <v>0.34323922734026746</v>
      </c>
      <c r="I14" s="457">
        <v>889</v>
      </c>
      <c r="J14" s="457">
        <v>1506</v>
      </c>
      <c r="K14" s="458">
        <v>-0.40969455511288183</v>
      </c>
      <c r="L14" s="459"/>
      <c r="M14" s="460">
        <v>0.39327070133275072</v>
      </c>
      <c r="N14" s="460">
        <v>0.37239915074309976</v>
      </c>
      <c r="O14" s="461">
        <v>2.1</v>
      </c>
      <c r="P14" s="457">
        <v>1800</v>
      </c>
      <c r="Q14" s="457">
        <v>1754</v>
      </c>
      <c r="R14" s="458">
        <v>2.6225769669327253E-2</v>
      </c>
      <c r="S14" s="457">
        <v>4577</v>
      </c>
      <c r="T14" s="457">
        <v>4710</v>
      </c>
      <c r="U14" s="458">
        <v>-2.8237791932059449E-2</v>
      </c>
      <c r="V14" s="457">
        <v>3781</v>
      </c>
      <c r="W14" s="457">
        <v>4311</v>
      </c>
      <c r="X14" s="458">
        <v>-0.1229413129204361</v>
      </c>
      <c r="Y14" s="462">
        <v>2.108756274400446</v>
      </c>
      <c r="Z14" s="463">
        <v>1.9784304726938964</v>
      </c>
    </row>
    <row r="15" spans="1:26" ht="13.8">
      <c r="A15" s="992"/>
      <c r="B15" s="456" t="s">
        <v>66</v>
      </c>
      <c r="C15" s="457">
        <v>10147</v>
      </c>
      <c r="D15" s="457">
        <v>10839</v>
      </c>
      <c r="E15" s="458">
        <v>-6.3843528000738073E-2</v>
      </c>
      <c r="F15" s="457">
        <v>7554</v>
      </c>
      <c r="G15" s="457">
        <v>7883</v>
      </c>
      <c r="H15" s="458">
        <v>-4.1735379931498159E-2</v>
      </c>
      <c r="I15" s="457">
        <v>2593</v>
      </c>
      <c r="J15" s="457">
        <v>2956</v>
      </c>
      <c r="K15" s="458">
        <v>-0.12280108254397835</v>
      </c>
      <c r="L15" s="459"/>
      <c r="M15" s="460">
        <v>0.78521904370602436</v>
      </c>
      <c r="N15" s="460">
        <v>0.81259553653317029</v>
      </c>
      <c r="O15" s="461">
        <v>-2.7</v>
      </c>
      <c r="P15" s="457">
        <v>15289</v>
      </c>
      <c r="Q15" s="457">
        <v>15948</v>
      </c>
      <c r="R15" s="458">
        <v>-4.1321795836468521E-2</v>
      </c>
      <c r="S15" s="457">
        <v>19471</v>
      </c>
      <c r="T15" s="457">
        <v>19626</v>
      </c>
      <c r="U15" s="458">
        <v>-7.8976867420768367E-3</v>
      </c>
      <c r="V15" s="457">
        <v>28715</v>
      </c>
      <c r="W15" s="457">
        <v>30645</v>
      </c>
      <c r="X15" s="458">
        <v>-6.2979278838309671E-2</v>
      </c>
      <c r="Y15" s="462">
        <v>2.8299004631910911</v>
      </c>
      <c r="Z15" s="463">
        <v>2.8272903404373095</v>
      </c>
    </row>
    <row r="16" spans="1:26" ht="14.4" thickBot="1">
      <c r="A16" s="984"/>
      <c r="B16" s="456" t="s">
        <v>67</v>
      </c>
      <c r="C16" s="457">
        <v>31118</v>
      </c>
      <c r="D16" s="457">
        <v>33623</v>
      </c>
      <c r="E16" s="458">
        <v>-7.450257264372602E-2</v>
      </c>
      <c r="F16" s="457">
        <v>27220</v>
      </c>
      <c r="G16" s="457">
        <v>27253</v>
      </c>
      <c r="H16" s="458">
        <v>-1.210875866877041E-3</v>
      </c>
      <c r="I16" s="457">
        <v>3898</v>
      </c>
      <c r="J16" s="457">
        <v>6370</v>
      </c>
      <c r="K16" s="458">
        <v>-0.38806907378335948</v>
      </c>
      <c r="L16" s="459"/>
      <c r="M16" s="460">
        <v>0.86582820256450732</v>
      </c>
      <c r="N16" s="460">
        <v>0.92849094218601025</v>
      </c>
      <c r="O16" s="461">
        <v>-6.3</v>
      </c>
      <c r="P16" s="457">
        <v>49360</v>
      </c>
      <c r="Q16" s="457">
        <v>53560</v>
      </c>
      <c r="R16" s="458">
        <v>-7.8416728902165792E-2</v>
      </c>
      <c r="S16" s="457">
        <v>57009</v>
      </c>
      <c r="T16" s="457">
        <v>57685</v>
      </c>
      <c r="U16" s="458">
        <v>-1.1718817716910808E-2</v>
      </c>
      <c r="V16" s="457">
        <v>113499</v>
      </c>
      <c r="W16" s="457">
        <v>124943</v>
      </c>
      <c r="X16" s="458">
        <v>-9.1593766757641484E-2</v>
      </c>
      <c r="Y16" s="462">
        <v>3.6473745099299442</v>
      </c>
      <c r="Z16" s="463">
        <v>3.7159979775748742</v>
      </c>
    </row>
    <row r="17" spans="1:26" ht="14.4" thickBot="1">
      <c r="A17" s="464" t="s">
        <v>68</v>
      </c>
      <c r="B17" s="465"/>
      <c r="C17" s="466">
        <v>43058</v>
      </c>
      <c r="D17" s="466">
        <v>46641</v>
      </c>
      <c r="E17" s="467">
        <v>-7.6820822881156062E-2</v>
      </c>
      <c r="F17" s="466">
        <v>35678</v>
      </c>
      <c r="G17" s="466">
        <v>35809</v>
      </c>
      <c r="H17" s="467">
        <v>-3.6582981931916557E-3</v>
      </c>
      <c r="I17" s="466">
        <v>7380</v>
      </c>
      <c r="J17" s="466">
        <v>10832</v>
      </c>
      <c r="K17" s="467">
        <v>-0.31868537666174296</v>
      </c>
      <c r="L17" s="459"/>
      <c r="M17" s="468">
        <v>0.81978114166574134</v>
      </c>
      <c r="N17" s="468">
        <v>0.86882627619755914</v>
      </c>
      <c r="O17" s="469">
        <v>-4.9000000000000004</v>
      </c>
      <c r="P17" s="466">
        <v>66449</v>
      </c>
      <c r="Q17" s="466">
        <v>71262</v>
      </c>
      <c r="R17" s="467">
        <v>-6.7539502118941372E-2</v>
      </c>
      <c r="S17" s="466">
        <v>81057</v>
      </c>
      <c r="T17" s="466">
        <v>82021</v>
      </c>
      <c r="U17" s="467">
        <v>-1.1753087623901195E-2</v>
      </c>
      <c r="V17" s="466">
        <v>145995</v>
      </c>
      <c r="W17" s="466">
        <v>159899</v>
      </c>
      <c r="X17" s="467">
        <v>-8.6954890274485774E-2</v>
      </c>
      <c r="Y17" s="470">
        <v>3.3906591109666033</v>
      </c>
      <c r="Z17" s="471">
        <v>3.428292703844257</v>
      </c>
    </row>
    <row r="18" spans="1:26" ht="13.8">
      <c r="A18" s="983" t="s">
        <v>71</v>
      </c>
      <c r="B18" s="456" t="s">
        <v>65</v>
      </c>
      <c r="C18" s="457">
        <v>3431</v>
      </c>
      <c r="D18" s="457">
        <v>4627</v>
      </c>
      <c r="E18" s="458">
        <v>-0.25848281824076075</v>
      </c>
      <c r="F18" s="457">
        <v>1064</v>
      </c>
      <c r="G18" s="457">
        <v>1859</v>
      </c>
      <c r="H18" s="458">
        <v>-0.42764927380311996</v>
      </c>
      <c r="I18" s="457">
        <v>2367</v>
      </c>
      <c r="J18" s="457">
        <v>2768</v>
      </c>
      <c r="K18" s="458">
        <v>-0.14486994219653179</v>
      </c>
      <c r="L18" s="459"/>
      <c r="M18" s="460">
        <v>0.372996372996373</v>
      </c>
      <c r="N18" s="460">
        <v>0.51711465770684584</v>
      </c>
      <c r="O18" s="461">
        <v>-14.399999999999999</v>
      </c>
      <c r="P18" s="457">
        <v>3188</v>
      </c>
      <c r="Q18" s="457">
        <v>4925</v>
      </c>
      <c r="R18" s="458">
        <v>-0.35269035532994925</v>
      </c>
      <c r="S18" s="457">
        <v>8547</v>
      </c>
      <c r="T18" s="457">
        <v>9524</v>
      </c>
      <c r="U18" s="458">
        <v>-0.10258294834103318</v>
      </c>
      <c r="V18" s="457">
        <v>5818</v>
      </c>
      <c r="W18" s="457">
        <v>9086</v>
      </c>
      <c r="X18" s="458">
        <v>-0.35967422408100375</v>
      </c>
      <c r="Y18" s="462">
        <v>1.6957155348294957</v>
      </c>
      <c r="Z18" s="463">
        <v>1.9636913767019668</v>
      </c>
    </row>
    <row r="19" spans="1:26" ht="14.4" thickBot="1">
      <c r="A19" s="984"/>
      <c r="B19" s="456" t="s">
        <v>72</v>
      </c>
      <c r="C19" s="457">
        <v>8849</v>
      </c>
      <c r="D19" s="457">
        <v>10018</v>
      </c>
      <c r="E19" s="458">
        <v>-0.11668995807546416</v>
      </c>
      <c r="F19" s="457">
        <v>4471</v>
      </c>
      <c r="G19" s="457">
        <v>4823</v>
      </c>
      <c r="H19" s="458">
        <v>-7.2983620153431475E-2</v>
      </c>
      <c r="I19" s="457">
        <v>4378</v>
      </c>
      <c r="J19" s="457">
        <v>5195</v>
      </c>
      <c r="K19" s="458">
        <v>-0.15726660250240615</v>
      </c>
      <c r="L19" s="459"/>
      <c r="M19" s="460">
        <v>0.63679842453228297</v>
      </c>
      <c r="N19" s="460">
        <v>0.64736984815618226</v>
      </c>
      <c r="O19" s="461">
        <v>-1.0999999999999999</v>
      </c>
      <c r="P19" s="457">
        <v>13581</v>
      </c>
      <c r="Q19" s="457">
        <v>14325</v>
      </c>
      <c r="R19" s="458">
        <v>-5.193717277486911E-2</v>
      </c>
      <c r="S19" s="457">
        <v>21327</v>
      </c>
      <c r="T19" s="457">
        <v>22128</v>
      </c>
      <c r="U19" s="458">
        <v>-3.6198481561822128E-2</v>
      </c>
      <c r="V19" s="457">
        <v>22643</v>
      </c>
      <c r="W19" s="457">
        <v>26385</v>
      </c>
      <c r="X19" s="458">
        <v>-0.14182300549554672</v>
      </c>
      <c r="Y19" s="462">
        <v>2.5588202056729572</v>
      </c>
      <c r="Z19" s="463">
        <v>2.6337592333799162</v>
      </c>
    </row>
    <row r="20" spans="1:26" ht="14.4" thickBot="1">
      <c r="A20" s="464" t="s">
        <v>68</v>
      </c>
      <c r="B20" s="465"/>
      <c r="C20" s="466">
        <v>12280</v>
      </c>
      <c r="D20" s="466">
        <v>14645</v>
      </c>
      <c r="E20" s="467">
        <v>-0.16148856264936839</v>
      </c>
      <c r="F20" s="466">
        <v>5535</v>
      </c>
      <c r="G20" s="466">
        <v>6682</v>
      </c>
      <c r="H20" s="467">
        <v>-0.17165519305597127</v>
      </c>
      <c r="I20" s="466">
        <v>6745</v>
      </c>
      <c r="J20" s="466">
        <v>7963</v>
      </c>
      <c r="K20" s="467">
        <v>-0.15295742810498555</v>
      </c>
      <c r="L20" s="459"/>
      <c r="M20" s="468">
        <v>0.56132422842605612</v>
      </c>
      <c r="N20" s="468">
        <v>0.60817641855175031</v>
      </c>
      <c r="O20" s="469">
        <v>-4.7</v>
      </c>
      <c r="P20" s="466">
        <v>16769</v>
      </c>
      <c r="Q20" s="466">
        <v>19250</v>
      </c>
      <c r="R20" s="467">
        <v>-0.12888311688311688</v>
      </c>
      <c r="S20" s="466">
        <v>29874</v>
      </c>
      <c r="T20" s="466">
        <v>31652</v>
      </c>
      <c r="U20" s="467">
        <v>-5.617338556805257E-2</v>
      </c>
      <c r="V20" s="466">
        <v>28461</v>
      </c>
      <c r="W20" s="466">
        <v>35471</v>
      </c>
      <c r="X20" s="467">
        <v>-0.19762622987792844</v>
      </c>
      <c r="Y20" s="470">
        <v>2.317671009771987</v>
      </c>
      <c r="Z20" s="471">
        <v>2.4220553089791736</v>
      </c>
    </row>
    <row r="21" spans="1:26" ht="13.8">
      <c r="A21" s="983" t="s">
        <v>73</v>
      </c>
      <c r="B21" s="456" t="s">
        <v>65</v>
      </c>
      <c r="C21" s="457">
        <v>2825</v>
      </c>
      <c r="D21" s="457">
        <v>3080</v>
      </c>
      <c r="E21" s="458">
        <v>-8.2792207792207792E-2</v>
      </c>
      <c r="F21" s="457">
        <v>1480</v>
      </c>
      <c r="G21" s="457">
        <v>1460</v>
      </c>
      <c r="H21" s="458">
        <v>1.3698630136986301E-2</v>
      </c>
      <c r="I21" s="457">
        <v>1345</v>
      </c>
      <c r="J21" s="457">
        <v>1620</v>
      </c>
      <c r="K21" s="458">
        <v>-0.16975308641975309</v>
      </c>
      <c r="L21" s="459"/>
      <c r="M21" s="460">
        <v>0.54701120797011205</v>
      </c>
      <c r="N21" s="460">
        <v>0.70856830998726583</v>
      </c>
      <c r="O21" s="461">
        <v>-16.2</v>
      </c>
      <c r="P21" s="457">
        <v>3514</v>
      </c>
      <c r="Q21" s="457">
        <v>3895</v>
      </c>
      <c r="R21" s="458">
        <v>-9.7817715019255458E-2</v>
      </c>
      <c r="S21" s="457">
        <v>6424</v>
      </c>
      <c r="T21" s="457">
        <v>5497</v>
      </c>
      <c r="U21" s="458">
        <v>0.16863743860287431</v>
      </c>
      <c r="V21" s="457">
        <v>5972</v>
      </c>
      <c r="W21" s="457">
        <v>6851</v>
      </c>
      <c r="X21" s="458">
        <v>-0.12830243760035032</v>
      </c>
      <c r="Y21" s="462">
        <v>2.1139823008849556</v>
      </c>
      <c r="Z21" s="463">
        <v>2.2243506493506495</v>
      </c>
    </row>
    <row r="22" spans="1:26" ht="14.4" thickBot="1">
      <c r="A22" s="984"/>
      <c r="B22" s="456" t="s">
        <v>66</v>
      </c>
      <c r="C22" s="457">
        <v>5880</v>
      </c>
      <c r="D22" s="457">
        <v>5489</v>
      </c>
      <c r="E22" s="458">
        <v>7.1233375842594274E-2</v>
      </c>
      <c r="F22" s="457">
        <v>4532</v>
      </c>
      <c r="G22" s="457">
        <v>3995</v>
      </c>
      <c r="H22" s="458">
        <v>0.13441802252816021</v>
      </c>
      <c r="I22" s="457">
        <v>1348</v>
      </c>
      <c r="J22" s="457">
        <v>1494</v>
      </c>
      <c r="K22" s="458">
        <v>-9.772423025435073E-2</v>
      </c>
      <c r="L22" s="459"/>
      <c r="M22" s="460">
        <v>0.7368189161404024</v>
      </c>
      <c r="N22" s="460">
        <v>0.84517591406326997</v>
      </c>
      <c r="O22" s="461">
        <v>-10.8</v>
      </c>
      <c r="P22" s="457">
        <v>10034</v>
      </c>
      <c r="Q22" s="457">
        <v>8576</v>
      </c>
      <c r="R22" s="458">
        <v>0.17000932835820895</v>
      </c>
      <c r="S22" s="457">
        <v>13618</v>
      </c>
      <c r="T22" s="457">
        <v>10147</v>
      </c>
      <c r="U22" s="458">
        <v>0.34207154824085939</v>
      </c>
      <c r="V22" s="457">
        <v>22961</v>
      </c>
      <c r="W22" s="457">
        <v>20534</v>
      </c>
      <c r="X22" s="458">
        <v>0.11819421447355605</v>
      </c>
      <c r="Y22" s="462">
        <v>3.9049319727891159</v>
      </c>
      <c r="Z22" s="463">
        <v>3.7409364182911276</v>
      </c>
    </row>
    <row r="23" spans="1:26" ht="14.4" thickBot="1">
      <c r="A23" s="464" t="s">
        <v>68</v>
      </c>
      <c r="B23" s="465"/>
      <c r="C23" s="466">
        <v>8705</v>
      </c>
      <c r="D23" s="466">
        <v>8569</v>
      </c>
      <c r="E23" s="467">
        <v>1.5871163496323958E-2</v>
      </c>
      <c r="F23" s="466">
        <v>6012</v>
      </c>
      <c r="G23" s="466">
        <v>5455</v>
      </c>
      <c r="H23" s="467">
        <v>0.10210815765352887</v>
      </c>
      <c r="I23" s="466">
        <v>2693</v>
      </c>
      <c r="J23" s="466">
        <v>3114</v>
      </c>
      <c r="K23" s="467">
        <v>-0.13519588953114964</v>
      </c>
      <c r="L23" s="472"/>
      <c r="M23" s="468">
        <v>0.67598044107374511</v>
      </c>
      <c r="N23" s="468">
        <v>0.79717463564305802</v>
      </c>
      <c r="O23" s="469">
        <v>-12.1</v>
      </c>
      <c r="P23" s="466">
        <v>13548</v>
      </c>
      <c r="Q23" s="466">
        <v>12471</v>
      </c>
      <c r="R23" s="467">
        <v>8.6360356025980273E-2</v>
      </c>
      <c r="S23" s="466">
        <v>20042</v>
      </c>
      <c r="T23" s="466">
        <v>15644</v>
      </c>
      <c r="U23" s="467">
        <v>0.28113014574277678</v>
      </c>
      <c r="V23" s="466">
        <v>28933</v>
      </c>
      <c r="W23" s="466">
        <v>27385</v>
      </c>
      <c r="X23" s="467">
        <v>5.652729596494431E-2</v>
      </c>
      <c r="Y23" s="470">
        <v>3.323721998851235</v>
      </c>
      <c r="Z23" s="471">
        <v>3.195822149609056</v>
      </c>
    </row>
    <row r="24" spans="1:26" ht="4.5" customHeight="1" thickBot="1">
      <c r="A24" s="473"/>
      <c r="B24" s="474"/>
      <c r="C24" s="475"/>
      <c r="D24" s="475"/>
      <c r="E24" s="476"/>
      <c r="F24" s="475"/>
      <c r="G24" s="475"/>
      <c r="H24" s="476"/>
      <c r="I24" s="475"/>
      <c r="J24" s="475"/>
      <c r="K24" s="476"/>
      <c r="L24" s="477"/>
      <c r="M24" s="478" t="e">
        <v>#DIV/0!</v>
      </c>
      <c r="N24" s="478" t="e">
        <v>#DIV/0!</v>
      </c>
      <c r="O24" s="479" t="e">
        <v>#DIV/0!</v>
      </c>
      <c r="P24" s="475"/>
      <c r="Q24" s="475"/>
      <c r="R24" s="476" t="e">
        <v>#DIV/0!</v>
      </c>
      <c r="S24" s="475"/>
      <c r="T24" s="475"/>
      <c r="U24" s="476" t="e">
        <v>#DIV/0!</v>
      </c>
      <c r="V24" s="475"/>
      <c r="W24" s="475"/>
      <c r="X24" s="476" t="e">
        <v>#DIV/0!</v>
      </c>
      <c r="Y24" s="480" t="e">
        <v>#DIV/0!</v>
      </c>
      <c r="Z24" s="481" t="e">
        <v>#DIV/0!</v>
      </c>
    </row>
    <row r="25" spans="1:26" ht="16.2" thickBot="1">
      <c r="A25" s="993" t="s">
        <v>74</v>
      </c>
      <c r="B25" s="994"/>
      <c r="C25" s="482">
        <v>233903</v>
      </c>
      <c r="D25" s="482">
        <v>239850</v>
      </c>
      <c r="E25" s="483">
        <v>-2.4794663331248697E-2</v>
      </c>
      <c r="F25" s="482">
        <v>182599</v>
      </c>
      <c r="G25" s="482">
        <v>179351</v>
      </c>
      <c r="H25" s="483">
        <v>1.8109740118538508E-2</v>
      </c>
      <c r="I25" s="482">
        <v>51304</v>
      </c>
      <c r="J25" s="482">
        <v>60499</v>
      </c>
      <c r="K25" s="483">
        <v>-0.15198598323939239</v>
      </c>
      <c r="L25" s="484"/>
      <c r="M25" s="485">
        <v>0.778913058881882</v>
      </c>
      <c r="N25" s="485">
        <v>0.80530549103141169</v>
      </c>
      <c r="O25" s="486">
        <v>-2.6</v>
      </c>
      <c r="P25" s="482">
        <v>329784</v>
      </c>
      <c r="Q25" s="482">
        <v>334205</v>
      </c>
      <c r="R25" s="483">
        <v>-1.322840771382834E-2</v>
      </c>
      <c r="S25" s="482">
        <v>423390</v>
      </c>
      <c r="T25" s="482">
        <v>415004</v>
      </c>
      <c r="U25" s="483">
        <v>2.0207034149068444E-2</v>
      </c>
      <c r="V25" s="482">
        <v>624728</v>
      </c>
      <c r="W25" s="482">
        <v>656663</v>
      </c>
      <c r="X25" s="483">
        <v>-4.8632251246072948E-2</v>
      </c>
      <c r="Y25" s="487">
        <v>2.6708849394834613</v>
      </c>
      <c r="Z25" s="488">
        <v>2.7378069626850117</v>
      </c>
    </row>
    <row r="26" spans="1:26" s="491" customFormat="1" ht="11.25" customHeight="1" thickBot="1">
      <c r="A26" s="489"/>
      <c r="B26" s="489"/>
      <c r="C26" s="457"/>
      <c r="D26" s="457"/>
      <c r="E26" s="460"/>
      <c r="F26" s="457"/>
      <c r="G26" s="457"/>
      <c r="H26" s="460"/>
      <c r="I26" s="457"/>
      <c r="J26" s="457"/>
      <c r="K26" s="460"/>
      <c r="L26" s="489"/>
      <c r="M26" s="460"/>
      <c r="N26" s="460"/>
      <c r="O26" s="460"/>
      <c r="P26" s="457"/>
      <c r="Q26" s="457"/>
      <c r="R26" s="460"/>
      <c r="S26" s="457"/>
      <c r="T26" s="457"/>
      <c r="U26" s="460"/>
      <c r="V26" s="457"/>
      <c r="W26" s="457"/>
      <c r="X26" s="460"/>
      <c r="Y26" s="490"/>
      <c r="Z26" s="490"/>
    </row>
    <row r="27" spans="1:26" ht="16.2" thickBot="1">
      <c r="A27" s="995" t="s">
        <v>75</v>
      </c>
      <c r="B27" s="996"/>
      <c r="C27" s="492">
        <v>10733</v>
      </c>
      <c r="D27" s="492">
        <v>12330</v>
      </c>
      <c r="E27" s="493">
        <v>-0.12952149229521492</v>
      </c>
      <c r="F27" s="492">
        <v>3577</v>
      </c>
      <c r="G27" s="492">
        <v>3186</v>
      </c>
      <c r="H27" s="493">
        <v>0.12272441933458883</v>
      </c>
      <c r="I27" s="492">
        <v>7156</v>
      </c>
      <c r="J27" s="492">
        <v>9144</v>
      </c>
      <c r="K27" s="493">
        <v>-0.21741032370953631</v>
      </c>
      <c r="L27" s="494"/>
      <c r="M27" s="495">
        <v>0.43706147483852981</v>
      </c>
      <c r="N27" s="495">
        <v>0.4442590816198857</v>
      </c>
      <c r="O27" s="496">
        <v>-0.70000000000000007</v>
      </c>
      <c r="P27" s="492">
        <v>9406</v>
      </c>
      <c r="Q27" s="492">
        <v>10652</v>
      </c>
      <c r="R27" s="493">
        <v>-0.11697333834021779</v>
      </c>
      <c r="S27" s="492">
        <v>21521</v>
      </c>
      <c r="T27" s="492">
        <v>23977</v>
      </c>
      <c r="U27" s="493">
        <v>-0.10243149685114902</v>
      </c>
      <c r="V27" s="492">
        <v>21369</v>
      </c>
      <c r="W27" s="492">
        <v>25917</v>
      </c>
      <c r="X27" s="493">
        <v>-0.17548327352702858</v>
      </c>
      <c r="Y27" s="497">
        <v>1.99096245225007</v>
      </c>
      <c r="Z27" s="498">
        <v>2.1019464720194647</v>
      </c>
    </row>
    <row r="28" spans="1:26">
      <c r="O28" s="499"/>
    </row>
    <row r="30" spans="1:26" ht="23.4" thickBot="1">
      <c r="A30" s="997" t="s">
        <v>76</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row>
    <row r="31" spans="1:26" ht="13.8">
      <c r="A31" s="443"/>
      <c r="B31" s="444"/>
      <c r="C31" s="988" t="s">
        <v>53</v>
      </c>
      <c r="D31" s="988"/>
      <c r="E31" s="445" t="s">
        <v>54</v>
      </c>
      <c r="F31" s="988" t="s">
        <v>13</v>
      </c>
      <c r="G31" s="988"/>
      <c r="H31" s="445" t="s">
        <v>54</v>
      </c>
      <c r="I31" s="988" t="s">
        <v>14</v>
      </c>
      <c r="J31" s="988"/>
      <c r="K31" s="446" t="s">
        <v>54</v>
      </c>
      <c r="L31" s="447"/>
      <c r="M31" s="989" t="s">
        <v>55</v>
      </c>
      <c r="N31" s="989"/>
      <c r="O31" s="445" t="s">
        <v>56</v>
      </c>
      <c r="P31" s="988" t="s">
        <v>57</v>
      </c>
      <c r="Q31" s="988"/>
      <c r="R31" s="445" t="s">
        <v>54</v>
      </c>
      <c r="S31" s="988" t="s">
        <v>58</v>
      </c>
      <c r="T31" s="988"/>
      <c r="U31" s="445" t="s">
        <v>54</v>
      </c>
      <c r="V31" s="988" t="s">
        <v>59</v>
      </c>
      <c r="W31" s="988"/>
      <c r="X31" s="445" t="s">
        <v>54</v>
      </c>
      <c r="Y31" s="990" t="s">
        <v>60</v>
      </c>
      <c r="Z31" s="991"/>
    </row>
    <row r="32" spans="1:26" ht="28.5" customHeight="1" thickBot="1">
      <c r="A32" s="998" t="s">
        <v>62</v>
      </c>
      <c r="B32" s="999"/>
      <c r="C32" s="450">
        <v>2014</v>
      </c>
      <c r="D32" s="450">
        <v>2013</v>
      </c>
      <c r="E32" s="451" t="s">
        <v>63</v>
      </c>
      <c r="F32" s="450">
        <v>2014</v>
      </c>
      <c r="G32" s="450">
        <v>2013</v>
      </c>
      <c r="H32" s="451" t="s">
        <v>63</v>
      </c>
      <c r="I32" s="450">
        <v>2014</v>
      </c>
      <c r="J32" s="450">
        <v>2013</v>
      </c>
      <c r="K32" s="451" t="s">
        <v>63</v>
      </c>
      <c r="L32" s="452"/>
      <c r="M32" s="450">
        <v>2014</v>
      </c>
      <c r="N32" s="450">
        <v>2013</v>
      </c>
      <c r="O32" s="451" t="s">
        <v>63</v>
      </c>
      <c r="P32" s="450">
        <v>2014</v>
      </c>
      <c r="Q32" s="450">
        <v>2013</v>
      </c>
      <c r="R32" s="451" t="s">
        <v>63</v>
      </c>
      <c r="S32" s="450">
        <v>2014</v>
      </c>
      <c r="T32" s="450">
        <v>2013</v>
      </c>
      <c r="U32" s="451" t="s">
        <v>63</v>
      </c>
      <c r="V32" s="450">
        <v>2014</v>
      </c>
      <c r="W32" s="450">
        <v>2013</v>
      </c>
      <c r="X32" s="451" t="s">
        <v>63</v>
      </c>
      <c r="Y32" s="450">
        <v>2014</v>
      </c>
      <c r="Z32" s="455">
        <v>2013</v>
      </c>
    </row>
    <row r="33" spans="1:26" ht="13.8">
      <c r="A33" s="1000" t="s">
        <v>65</v>
      </c>
      <c r="B33" s="1001"/>
      <c r="C33" s="457">
        <f>C7+C11+C14+C18+C21</f>
        <v>38788</v>
      </c>
      <c r="D33" s="457">
        <f>D7+D11+D14+D18+D21</f>
        <v>42094</v>
      </c>
      <c r="E33" s="458">
        <f>(C33-D33)/D33</f>
        <v>-7.8538509051171185E-2</v>
      </c>
      <c r="F33" s="457">
        <f>F7+F11+F14+F18+F21</f>
        <v>21081</v>
      </c>
      <c r="G33" s="457">
        <f>G7+G11+G14+G18+G21</f>
        <v>20973</v>
      </c>
      <c r="H33" s="458">
        <f>(F33-G33)/G33</f>
        <v>5.1494779001573449E-3</v>
      </c>
      <c r="I33" s="457">
        <f>I7+I11+I14+I18+I21</f>
        <v>17707</v>
      </c>
      <c r="J33" s="457">
        <f>J7+J11+J14+J18+J21</f>
        <v>21121</v>
      </c>
      <c r="K33" s="458">
        <f>(I33-J33)/J33</f>
        <v>-0.16164007386013921</v>
      </c>
      <c r="L33" s="500"/>
      <c r="M33" s="460">
        <f t="shared" ref="M33:N35" si="0">P33/S33</f>
        <v>0.51414727916683123</v>
      </c>
      <c r="N33" s="460">
        <f t="shared" si="0"/>
        <v>0.55111814866250475</v>
      </c>
      <c r="O33" s="461">
        <f>ROUND(+M33-N33,3)*100</f>
        <v>-3.6999999999999997</v>
      </c>
      <c r="P33" s="457">
        <f>P7+P11+P14+P18+P21</f>
        <v>39050</v>
      </c>
      <c r="Q33" s="457">
        <f>Q7+Q11+Q14+Q18+Q21</f>
        <v>42462</v>
      </c>
      <c r="R33" s="458">
        <f>(P33-Q33)/Q33</f>
        <v>-8.0354199048561073E-2</v>
      </c>
      <c r="S33" s="457">
        <f>S7+S11+S14+S18+S21</f>
        <v>75951</v>
      </c>
      <c r="T33" s="457">
        <f>T7+T11+T14+T18+T21</f>
        <v>77047</v>
      </c>
      <c r="U33" s="458">
        <f>(S33-T33)/T33</f>
        <v>-1.422508339065765E-2</v>
      </c>
      <c r="V33" s="457">
        <f>V7+V11+V14+V18+V21</f>
        <v>76905</v>
      </c>
      <c r="W33" s="457">
        <f>W7+W11+W14+W18+W21</f>
        <v>88658</v>
      </c>
      <c r="X33" s="458">
        <f>(V33-W33)/W33</f>
        <v>-0.13256558911773331</v>
      </c>
      <c r="Y33" s="501">
        <f t="shared" ref="Y33:Z35" si="1">V33/C33</f>
        <v>1.9827008353098896</v>
      </c>
      <c r="Z33" s="502">
        <f t="shared" si="1"/>
        <v>2.1061909060673729</v>
      </c>
    </row>
    <row r="34" spans="1:26" ht="13.8">
      <c r="A34" s="1002" t="s">
        <v>66</v>
      </c>
      <c r="B34" s="1003"/>
      <c r="C34" s="503">
        <f>C8+C12+C19+C15+C22</f>
        <v>58597</v>
      </c>
      <c r="D34" s="503">
        <f>D8+D12+D19+D15+D22</f>
        <v>57839</v>
      </c>
      <c r="E34" s="504">
        <f>(C34-D34)/D34</f>
        <v>1.3105344144954097E-2</v>
      </c>
      <c r="F34" s="503">
        <f>F8+F12+F19+F15+F22</f>
        <v>40419</v>
      </c>
      <c r="G34" s="503">
        <f>G8+G12+G19+G15+G22</f>
        <v>37512</v>
      </c>
      <c r="H34" s="504">
        <f>(F34-G34)/G34</f>
        <v>7.7495201535508637E-2</v>
      </c>
      <c r="I34" s="503">
        <f>I8+I12+I19+I15+I22</f>
        <v>18178</v>
      </c>
      <c r="J34" s="503">
        <f>J8+J12+J19+J15+J22</f>
        <v>20327</v>
      </c>
      <c r="K34" s="504">
        <f>(I34-J34)/J34</f>
        <v>-0.10572145422344664</v>
      </c>
      <c r="L34" s="500"/>
      <c r="M34" s="505">
        <f t="shared" si="0"/>
        <v>0.71509656426802182</v>
      </c>
      <c r="N34" s="506">
        <f t="shared" si="0"/>
        <v>0.74498116349678611</v>
      </c>
      <c r="O34" s="507">
        <f>ROUND(+M34-N34,3)*100</f>
        <v>-3</v>
      </c>
      <c r="P34" s="503">
        <f>P8+P12+P19+P15+P22</f>
        <v>78238</v>
      </c>
      <c r="Q34" s="503">
        <f>Q8+Q12+Q19+Q15+Q22</f>
        <v>73365</v>
      </c>
      <c r="R34" s="504">
        <f>(P34-Q34)/Q34</f>
        <v>6.6421318067198254E-2</v>
      </c>
      <c r="S34" s="503">
        <f>S8+S12+S19+S15+S22</f>
        <v>109409</v>
      </c>
      <c r="T34" s="503">
        <f>T8+T12+T19+T15+T22</f>
        <v>98479</v>
      </c>
      <c r="U34" s="504">
        <f>(S34-T34)/T34</f>
        <v>0.11098812944891805</v>
      </c>
      <c r="V34" s="503">
        <f>V8+V12+V19+V15+V22</f>
        <v>148890</v>
      </c>
      <c r="W34" s="503">
        <f>W8+W12+W19+W15+W22</f>
        <v>145367</v>
      </c>
      <c r="X34" s="504">
        <f>(V34-W34)/W34</f>
        <v>2.4235211567962468E-2</v>
      </c>
      <c r="Y34" s="508">
        <f t="shared" si="1"/>
        <v>2.5409150639111218</v>
      </c>
      <c r="Z34" s="509">
        <f t="shared" si="1"/>
        <v>2.5133041719255176</v>
      </c>
    </row>
    <row r="35" spans="1:26" ht="14.4" thickBot="1">
      <c r="A35" s="1004" t="s">
        <v>67</v>
      </c>
      <c r="B35" s="1005"/>
      <c r="C35" s="510">
        <f>C9+C16</f>
        <v>136518</v>
      </c>
      <c r="D35" s="511">
        <f>D9+D16</f>
        <v>139917</v>
      </c>
      <c r="E35" s="512">
        <f>(C35-D35)/D35</f>
        <v>-2.4292973691545702E-2</v>
      </c>
      <c r="F35" s="513">
        <f>F9+F16</f>
        <v>121099</v>
      </c>
      <c r="G35" s="511">
        <f>G9+G16</f>
        <v>120866</v>
      </c>
      <c r="H35" s="512">
        <f>(F35-G35)/G35</f>
        <v>1.9277547035560041E-3</v>
      </c>
      <c r="I35" s="513">
        <f>I9+I16</f>
        <v>15419</v>
      </c>
      <c r="J35" s="511">
        <f>J9+J16</f>
        <v>19051</v>
      </c>
      <c r="K35" s="514">
        <f>(I35-J35)/J35</f>
        <v>-0.19064616030654558</v>
      </c>
      <c r="L35" s="515"/>
      <c r="M35" s="516">
        <f t="shared" si="0"/>
        <v>0.89272780741923285</v>
      </c>
      <c r="N35" s="517">
        <f t="shared" si="0"/>
        <v>0.9118916977759961</v>
      </c>
      <c r="O35" s="518">
        <f>ROUND(+M35-N35,3)*100</f>
        <v>-1.9</v>
      </c>
      <c r="P35" s="513">
        <f>P9+P16</f>
        <v>212496</v>
      </c>
      <c r="Q35" s="511">
        <f>Q9+Q16</f>
        <v>218378</v>
      </c>
      <c r="R35" s="512">
        <f>(P35-Q35)/Q35</f>
        <v>-2.6934947659562777E-2</v>
      </c>
      <c r="S35" s="513">
        <f>S9+S16</f>
        <v>238030</v>
      </c>
      <c r="T35" s="511">
        <f>T9+T16</f>
        <v>239478</v>
      </c>
      <c r="U35" s="512">
        <f>(S35-T35)/T35</f>
        <v>-6.0464844369837734E-3</v>
      </c>
      <c r="V35" s="513">
        <f>V9+V16</f>
        <v>398933</v>
      </c>
      <c r="W35" s="511">
        <f>W9+W16</f>
        <v>422638</v>
      </c>
      <c r="X35" s="514">
        <f>(V35-W35)/W35</f>
        <v>-5.6088188946568932E-2</v>
      </c>
      <c r="Y35" s="519">
        <f t="shared" si="1"/>
        <v>2.922200735434155</v>
      </c>
      <c r="Z35" s="520">
        <f t="shared" si="1"/>
        <v>3.0206336613849638</v>
      </c>
    </row>
    <row r="36" spans="1:26" ht="4.5" customHeight="1" thickBot="1">
      <c r="A36" s="473"/>
      <c r="B36" s="474"/>
      <c r="C36" s="475"/>
      <c r="D36" s="475"/>
      <c r="E36" s="521"/>
      <c r="F36" s="475"/>
      <c r="G36" s="475"/>
      <c r="H36" s="521"/>
      <c r="I36" s="475"/>
      <c r="J36" s="475"/>
      <c r="K36" s="522"/>
      <c r="L36" s="476"/>
      <c r="M36" s="478"/>
      <c r="N36" s="478"/>
      <c r="O36" s="523"/>
      <c r="P36" s="475"/>
      <c r="Q36" s="475"/>
      <c r="R36" s="521"/>
      <c r="S36" s="475"/>
      <c r="T36" s="475"/>
      <c r="U36" s="521"/>
      <c r="V36" s="475"/>
      <c r="W36" s="475"/>
      <c r="X36" s="521"/>
      <c r="Y36" s="524"/>
      <c r="Z36" s="524"/>
    </row>
    <row r="37" spans="1:26" ht="16.2" thickBot="1">
      <c r="A37" s="993" t="s">
        <v>74</v>
      </c>
      <c r="B37" s="994"/>
      <c r="C37" s="482">
        <f>SUM(C33:C35)</f>
        <v>233903</v>
      </c>
      <c r="D37" s="482">
        <f>SUM(D33:D35)</f>
        <v>239850</v>
      </c>
      <c r="E37" s="483">
        <f>(C37-D37)/D37</f>
        <v>-2.4794663331248697E-2</v>
      </c>
      <c r="F37" s="482">
        <f>SUM(F33:F35)</f>
        <v>182599</v>
      </c>
      <c r="G37" s="482">
        <f>SUM(G33:G35)</f>
        <v>179351</v>
      </c>
      <c r="H37" s="483">
        <f>(F37-G37)/G37</f>
        <v>1.8109740118538508E-2</v>
      </c>
      <c r="I37" s="482">
        <f>SUM(I33:I35)</f>
        <v>51304</v>
      </c>
      <c r="J37" s="482">
        <f>SUM(J33:J35)</f>
        <v>60499</v>
      </c>
      <c r="K37" s="483">
        <f>(I37-J37)/J37</f>
        <v>-0.15198598323939239</v>
      </c>
      <c r="L37" s="525"/>
      <c r="M37" s="485">
        <f>P37/S37</f>
        <v>0.778913058881882</v>
      </c>
      <c r="N37" s="485">
        <f>Q37/T37</f>
        <v>0.80530549103141169</v>
      </c>
      <c r="O37" s="486">
        <f>ROUND(+M37-N37,3)*100</f>
        <v>-2.6</v>
      </c>
      <c r="P37" s="482">
        <f>SUM(P33:P35)</f>
        <v>329784</v>
      </c>
      <c r="Q37" s="482">
        <f>SUM(Q33:Q35)</f>
        <v>334205</v>
      </c>
      <c r="R37" s="483">
        <f>(P37-Q37)/Q37</f>
        <v>-1.322840771382834E-2</v>
      </c>
      <c r="S37" s="482">
        <f>SUM(S33:S35)</f>
        <v>423390</v>
      </c>
      <c r="T37" s="482">
        <f>SUM(T33:T35)</f>
        <v>415004</v>
      </c>
      <c r="U37" s="483">
        <f>(S37-T37)/T37</f>
        <v>2.0207034149068444E-2</v>
      </c>
      <c r="V37" s="482">
        <f>SUM(V33:V35)</f>
        <v>624728</v>
      </c>
      <c r="W37" s="482">
        <f>SUM(W33:W35)</f>
        <v>656663</v>
      </c>
      <c r="X37" s="483">
        <f>(V37-W37)/W37</f>
        <v>-4.8632251246072948E-2</v>
      </c>
      <c r="Y37" s="526">
        <f>V37/C37</f>
        <v>2.6708849394834613</v>
      </c>
      <c r="Z37" s="527">
        <f>W37/D37</f>
        <v>2.7378069626850117</v>
      </c>
    </row>
    <row r="38" spans="1:26" ht="11.25" customHeight="1">
      <c r="A38" s="528"/>
      <c r="B38" s="528"/>
      <c r="C38" s="528"/>
      <c r="D38" s="528"/>
      <c r="E38" s="529"/>
      <c r="F38" s="528"/>
      <c r="G38" s="528"/>
      <c r="H38" s="529"/>
      <c r="I38" s="528"/>
      <c r="J38" s="528"/>
      <c r="K38" s="529"/>
      <c r="L38" s="528"/>
      <c r="M38" s="530"/>
      <c r="N38" s="530"/>
      <c r="O38" s="529"/>
      <c r="P38" s="528"/>
      <c r="Q38" s="528"/>
      <c r="R38" s="528"/>
      <c r="S38" s="528"/>
      <c r="T38" s="528"/>
      <c r="U38" s="528"/>
      <c r="V38" s="528"/>
      <c r="W38" s="528"/>
      <c r="X38" s="528"/>
      <c r="Y38" s="528"/>
      <c r="Z38" s="528"/>
    </row>
    <row r="39" spans="1:26">
      <c r="C39" s="531"/>
      <c r="D39" s="531"/>
      <c r="E39" s="531"/>
      <c r="F39" s="531"/>
      <c r="G39" s="531"/>
      <c r="H39" s="531"/>
      <c r="I39" s="531"/>
    </row>
    <row r="40" spans="1:26" ht="23.4" thickBot="1">
      <c r="A40" s="997" t="s">
        <v>77</v>
      </c>
      <c r="B40" s="997"/>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row>
    <row r="41" spans="1:26" ht="13.8">
      <c r="A41" s="443"/>
      <c r="B41" s="444"/>
      <c r="C41" s="988" t="s">
        <v>53</v>
      </c>
      <c r="D41" s="988"/>
      <c r="E41" s="445" t="s">
        <v>54</v>
      </c>
      <c r="F41" s="988" t="s">
        <v>13</v>
      </c>
      <c r="G41" s="988"/>
      <c r="H41" s="445" t="s">
        <v>54</v>
      </c>
      <c r="I41" s="988" t="s">
        <v>14</v>
      </c>
      <c r="J41" s="988"/>
      <c r="K41" s="446" t="s">
        <v>54</v>
      </c>
      <c r="L41" s="447"/>
      <c r="M41" s="989" t="s">
        <v>55</v>
      </c>
      <c r="N41" s="989"/>
      <c r="O41" s="445" t="s">
        <v>56</v>
      </c>
      <c r="P41" s="988" t="s">
        <v>57</v>
      </c>
      <c r="Q41" s="988"/>
      <c r="R41" s="445" t="s">
        <v>54</v>
      </c>
      <c r="S41" s="988" t="s">
        <v>58</v>
      </c>
      <c r="T41" s="988"/>
      <c r="U41" s="445" t="s">
        <v>54</v>
      </c>
      <c r="V41" s="988" t="s">
        <v>59</v>
      </c>
      <c r="W41" s="988"/>
      <c r="X41" s="445" t="s">
        <v>54</v>
      </c>
      <c r="Y41" s="990" t="s">
        <v>60</v>
      </c>
      <c r="Z41" s="991"/>
    </row>
    <row r="42" spans="1:26" ht="14.4" thickBot="1">
      <c r="A42" s="1006" t="s">
        <v>61</v>
      </c>
      <c r="B42" s="1007"/>
      <c r="C42" s="450">
        <v>2014</v>
      </c>
      <c r="D42" s="450">
        <v>2013</v>
      </c>
      <c r="E42" s="451" t="s">
        <v>63</v>
      </c>
      <c r="F42" s="450">
        <v>2014</v>
      </c>
      <c r="G42" s="450">
        <v>2013</v>
      </c>
      <c r="H42" s="451" t="s">
        <v>63</v>
      </c>
      <c r="I42" s="450">
        <v>2014</v>
      </c>
      <c r="J42" s="450">
        <v>2013</v>
      </c>
      <c r="K42" s="451" t="s">
        <v>63</v>
      </c>
      <c r="L42" s="452"/>
      <c r="M42" s="450">
        <v>2014</v>
      </c>
      <c r="N42" s="450">
        <v>2013</v>
      </c>
      <c r="O42" s="451" t="s">
        <v>63</v>
      </c>
      <c r="P42" s="450">
        <v>2014</v>
      </c>
      <c r="Q42" s="450">
        <v>2013</v>
      </c>
      <c r="R42" s="451" t="s">
        <v>63</v>
      </c>
      <c r="S42" s="450">
        <v>2014</v>
      </c>
      <c r="T42" s="450">
        <v>2013</v>
      </c>
      <c r="U42" s="451" t="s">
        <v>63</v>
      </c>
      <c r="V42" s="450">
        <v>2014</v>
      </c>
      <c r="W42" s="450">
        <v>2013</v>
      </c>
      <c r="X42" s="451" t="s">
        <v>63</v>
      </c>
      <c r="Y42" s="450">
        <v>2014</v>
      </c>
      <c r="Z42" s="455">
        <v>2013</v>
      </c>
    </row>
    <row r="43" spans="1:26" s="535" customFormat="1" ht="13.8">
      <c r="A43" s="1008" t="s">
        <v>64</v>
      </c>
      <c r="B43" s="1009"/>
      <c r="C43" s="475">
        <f>C10</f>
        <v>141684</v>
      </c>
      <c r="D43" s="532">
        <f>D10</f>
        <v>138616</v>
      </c>
      <c r="E43" s="521">
        <f>(C43-D43)/D43</f>
        <v>2.2133087089513476E-2</v>
      </c>
      <c r="F43" s="475">
        <f>F10</f>
        <v>124773</v>
      </c>
      <c r="G43" s="532">
        <f>G10</f>
        <v>121800</v>
      </c>
      <c r="H43" s="521">
        <f>(F43-G43)/G43</f>
        <v>2.4408866995073893E-2</v>
      </c>
      <c r="I43" s="475">
        <f>I10</f>
        <v>16911</v>
      </c>
      <c r="J43" s="532">
        <f>J10</f>
        <v>16816</v>
      </c>
      <c r="K43" s="521">
        <f>(I43-J43)/J43</f>
        <v>5.6493815413891533E-3</v>
      </c>
      <c r="L43" s="500"/>
      <c r="M43" s="478">
        <f t="shared" ref="M43:N47" si="2">P43/S43</f>
        <v>0.87264798894228501</v>
      </c>
      <c r="N43" s="533">
        <f t="shared" si="2"/>
        <v>0.89068847575685961</v>
      </c>
      <c r="O43" s="523">
        <f>ROUND(+M43-N43,3)*100</f>
        <v>-1.7999999999999998</v>
      </c>
      <c r="P43" s="475">
        <f>P10</f>
        <v>203923</v>
      </c>
      <c r="Q43" s="532">
        <f>Q10</f>
        <v>199736</v>
      </c>
      <c r="R43" s="521">
        <f>(P43-Q43)/Q43</f>
        <v>2.0962670725357471E-2</v>
      </c>
      <c r="S43" s="475">
        <f>S10</f>
        <v>233683</v>
      </c>
      <c r="T43" s="532">
        <f>T10</f>
        <v>224249</v>
      </c>
      <c r="U43" s="521">
        <f>(S43-T43)/T43</f>
        <v>4.2069306886541299E-2</v>
      </c>
      <c r="V43" s="475">
        <f>V10</f>
        <v>359702</v>
      </c>
      <c r="W43" s="532">
        <f>W10</f>
        <v>362243</v>
      </c>
      <c r="X43" s="521">
        <f>(V43-W43)/W43</f>
        <v>-7.0146283019961739E-3</v>
      </c>
      <c r="Y43" s="524">
        <f t="shared" ref="Y43:Z47" si="3">V43/C43</f>
        <v>2.5387623161401427</v>
      </c>
      <c r="Z43" s="534">
        <f t="shared" si="3"/>
        <v>2.6132841807583542</v>
      </c>
    </row>
    <row r="44" spans="1:26" s="535" customFormat="1" ht="13.8">
      <c r="A44" s="1010" t="s">
        <v>69</v>
      </c>
      <c r="B44" s="1011"/>
      <c r="C44" s="536">
        <f>C13</f>
        <v>28176</v>
      </c>
      <c r="D44" s="537">
        <f>D13</f>
        <v>31379</v>
      </c>
      <c r="E44" s="538">
        <f>(C44-D44)/D44</f>
        <v>-0.10207463590299244</v>
      </c>
      <c r="F44" s="536">
        <f>F13</f>
        <v>10601</v>
      </c>
      <c r="G44" s="537">
        <f>G13</f>
        <v>9605</v>
      </c>
      <c r="H44" s="538">
        <f>(F44-G44)/G44</f>
        <v>0.10369599167100468</v>
      </c>
      <c r="I44" s="536">
        <f>I13</f>
        <v>17575</v>
      </c>
      <c r="J44" s="537">
        <f>J13</f>
        <v>21774</v>
      </c>
      <c r="K44" s="538">
        <f>(I44-J44)/J44</f>
        <v>-0.19284467713787085</v>
      </c>
      <c r="L44" s="500"/>
      <c r="M44" s="539">
        <f t="shared" si="2"/>
        <v>0.49536895154425037</v>
      </c>
      <c r="N44" s="540">
        <f t="shared" si="2"/>
        <v>0.51248413034278462</v>
      </c>
      <c r="O44" s="541">
        <f>ROUND(+M44-N44,3)*100</f>
        <v>-1.7000000000000002</v>
      </c>
      <c r="P44" s="536">
        <f>P13</f>
        <v>29095</v>
      </c>
      <c r="Q44" s="537">
        <f>Q13</f>
        <v>31486</v>
      </c>
      <c r="R44" s="538">
        <f>(P44-Q44)/Q44</f>
        <v>-7.5938512354697327E-2</v>
      </c>
      <c r="S44" s="536">
        <f>S13</f>
        <v>58734</v>
      </c>
      <c r="T44" s="537">
        <f>T13</f>
        <v>61438</v>
      </c>
      <c r="U44" s="538">
        <f>(S44-T44)/T44</f>
        <v>-4.4011849344054166E-2</v>
      </c>
      <c r="V44" s="536">
        <f>V13</f>
        <v>61637</v>
      </c>
      <c r="W44" s="537">
        <f>W13</f>
        <v>71665</v>
      </c>
      <c r="X44" s="538">
        <f>(V44-W44)/W44</f>
        <v>-0.13992883555431521</v>
      </c>
      <c r="Y44" s="542">
        <f t="shared" si="3"/>
        <v>2.1875709823963656</v>
      </c>
      <c r="Z44" s="543">
        <f t="shared" si="3"/>
        <v>2.2838522578794733</v>
      </c>
    </row>
    <row r="45" spans="1:26" s="535" customFormat="1" ht="13.8">
      <c r="A45" s="1010" t="s">
        <v>70</v>
      </c>
      <c r="B45" s="1011"/>
      <c r="C45" s="536">
        <f>C17</f>
        <v>43058</v>
      </c>
      <c r="D45" s="537">
        <f>D17</f>
        <v>46641</v>
      </c>
      <c r="E45" s="538">
        <f>(C45-D45)/D45</f>
        <v>-7.6820822881156062E-2</v>
      </c>
      <c r="F45" s="536">
        <f>F17</f>
        <v>35678</v>
      </c>
      <c r="G45" s="537">
        <f>G17</f>
        <v>35809</v>
      </c>
      <c r="H45" s="538">
        <f>(F45-G45)/G45</f>
        <v>-3.6582981931916557E-3</v>
      </c>
      <c r="I45" s="536">
        <f>I17</f>
        <v>7380</v>
      </c>
      <c r="J45" s="537">
        <f>J17</f>
        <v>10832</v>
      </c>
      <c r="K45" s="538">
        <f>(I45-J45)/J45</f>
        <v>-0.31868537666174296</v>
      </c>
      <c r="L45" s="500"/>
      <c r="M45" s="539">
        <f t="shared" si="2"/>
        <v>0.81978114166574134</v>
      </c>
      <c r="N45" s="540">
        <f t="shared" si="2"/>
        <v>0.86882627619755914</v>
      </c>
      <c r="O45" s="541">
        <f>ROUND(+M45-N45,3)*100</f>
        <v>-4.9000000000000004</v>
      </c>
      <c r="P45" s="536">
        <f>P17</f>
        <v>66449</v>
      </c>
      <c r="Q45" s="537">
        <f>Q17</f>
        <v>71262</v>
      </c>
      <c r="R45" s="538">
        <f>(P45-Q45)/Q45</f>
        <v>-6.7539502118941372E-2</v>
      </c>
      <c r="S45" s="536">
        <f>S17</f>
        <v>81057</v>
      </c>
      <c r="T45" s="537">
        <f>T17</f>
        <v>82021</v>
      </c>
      <c r="U45" s="538">
        <f>(S45-T45)/T45</f>
        <v>-1.1753087623901195E-2</v>
      </c>
      <c r="V45" s="536">
        <f>V17</f>
        <v>145995</v>
      </c>
      <c r="W45" s="537">
        <f>W17</f>
        <v>159899</v>
      </c>
      <c r="X45" s="538">
        <f>(V45-W45)/W45</f>
        <v>-8.6954890274485774E-2</v>
      </c>
      <c r="Y45" s="542">
        <f t="shared" si="3"/>
        <v>3.3906591109666033</v>
      </c>
      <c r="Z45" s="543">
        <f t="shared" si="3"/>
        <v>3.428292703844257</v>
      </c>
    </row>
    <row r="46" spans="1:26" s="535" customFormat="1" ht="13.8">
      <c r="A46" s="1010" t="s">
        <v>71</v>
      </c>
      <c r="B46" s="1011"/>
      <c r="C46" s="536">
        <f>C20</f>
        <v>12280</v>
      </c>
      <c r="D46" s="537">
        <f>D20</f>
        <v>14645</v>
      </c>
      <c r="E46" s="538">
        <f>(C46-D46)/D46</f>
        <v>-0.16148856264936839</v>
      </c>
      <c r="F46" s="536">
        <f>F20</f>
        <v>5535</v>
      </c>
      <c r="G46" s="537">
        <f>G20</f>
        <v>6682</v>
      </c>
      <c r="H46" s="538">
        <f>(F46-G46)/G46</f>
        <v>-0.17165519305597127</v>
      </c>
      <c r="I46" s="536">
        <f>I20</f>
        <v>6745</v>
      </c>
      <c r="J46" s="537">
        <f>J20</f>
        <v>7963</v>
      </c>
      <c r="K46" s="538">
        <f>(I46-J46)/J46</f>
        <v>-0.15295742810498555</v>
      </c>
      <c r="L46" s="500"/>
      <c r="M46" s="539">
        <f t="shared" si="2"/>
        <v>0.56132422842605612</v>
      </c>
      <c r="N46" s="540">
        <f t="shared" si="2"/>
        <v>0.60817641855175031</v>
      </c>
      <c r="O46" s="541">
        <f>ROUND(+M46-N46,3)*100</f>
        <v>-4.7</v>
      </c>
      <c r="P46" s="536">
        <f>P20</f>
        <v>16769</v>
      </c>
      <c r="Q46" s="537">
        <f>Q20</f>
        <v>19250</v>
      </c>
      <c r="R46" s="538">
        <f>(P46-Q46)/Q46</f>
        <v>-0.12888311688311688</v>
      </c>
      <c r="S46" s="536">
        <f>S20</f>
        <v>29874</v>
      </c>
      <c r="T46" s="537">
        <f>T20</f>
        <v>31652</v>
      </c>
      <c r="U46" s="538">
        <f>(S46-T46)/T46</f>
        <v>-5.617338556805257E-2</v>
      </c>
      <c r="V46" s="536">
        <f>V20</f>
        <v>28461</v>
      </c>
      <c r="W46" s="537">
        <f>W20</f>
        <v>35471</v>
      </c>
      <c r="X46" s="538">
        <f>(V46-W46)/W46</f>
        <v>-0.19762622987792844</v>
      </c>
      <c r="Y46" s="542">
        <f t="shared" si="3"/>
        <v>2.317671009771987</v>
      </c>
      <c r="Z46" s="543">
        <f t="shared" si="3"/>
        <v>2.4220553089791736</v>
      </c>
    </row>
    <row r="47" spans="1:26" s="535" customFormat="1" ht="14.4" thickBot="1">
      <c r="A47" s="1012" t="s">
        <v>73</v>
      </c>
      <c r="B47" s="1013"/>
      <c r="C47" s="544">
        <f>C23</f>
        <v>8705</v>
      </c>
      <c r="D47" s="545">
        <f>D23</f>
        <v>8569</v>
      </c>
      <c r="E47" s="546">
        <f>(C47-D47)/D47</f>
        <v>1.5871163496323958E-2</v>
      </c>
      <c r="F47" s="544">
        <f>F23</f>
        <v>6012</v>
      </c>
      <c r="G47" s="545">
        <f>G23</f>
        <v>5455</v>
      </c>
      <c r="H47" s="546">
        <f>(F47-G47)/G47</f>
        <v>0.10210815765352887</v>
      </c>
      <c r="I47" s="544">
        <f>I23</f>
        <v>2693</v>
      </c>
      <c r="J47" s="545">
        <f>J23</f>
        <v>3114</v>
      </c>
      <c r="K47" s="546">
        <f>(I47-J47)/J47</f>
        <v>-0.13519588953114964</v>
      </c>
      <c r="L47" s="515"/>
      <c r="M47" s="547">
        <f t="shared" si="2"/>
        <v>0.67598044107374511</v>
      </c>
      <c r="N47" s="548">
        <f t="shared" si="2"/>
        <v>0.79717463564305802</v>
      </c>
      <c r="O47" s="549">
        <f>ROUND(+M47-N47,3)*100</f>
        <v>-12.1</v>
      </c>
      <c r="P47" s="544">
        <f>P23</f>
        <v>13548</v>
      </c>
      <c r="Q47" s="545">
        <f>Q23</f>
        <v>12471</v>
      </c>
      <c r="R47" s="546">
        <f>(P47-Q47)/Q47</f>
        <v>8.6360356025980273E-2</v>
      </c>
      <c r="S47" s="544">
        <f>S23</f>
        <v>20042</v>
      </c>
      <c r="T47" s="545">
        <f>T23</f>
        <v>15644</v>
      </c>
      <c r="U47" s="546">
        <f>(S47-T47)/T47</f>
        <v>0.28113014574277678</v>
      </c>
      <c r="V47" s="544">
        <f>V23</f>
        <v>28933</v>
      </c>
      <c r="W47" s="545">
        <f>W23</f>
        <v>27385</v>
      </c>
      <c r="X47" s="546">
        <f>(V47-W47)/W47</f>
        <v>5.652729596494431E-2</v>
      </c>
      <c r="Y47" s="550">
        <f t="shared" si="3"/>
        <v>3.323721998851235</v>
      </c>
      <c r="Z47" s="551">
        <f t="shared" si="3"/>
        <v>3.195822149609056</v>
      </c>
    </row>
    <row r="48" spans="1:26" ht="4.5" customHeight="1" thickBot="1">
      <c r="A48" s="473"/>
      <c r="B48" s="474"/>
      <c r="C48" s="475"/>
      <c r="D48" s="475"/>
      <c r="E48" s="521"/>
      <c r="F48" s="475"/>
      <c r="G48" s="475"/>
      <c r="H48" s="521"/>
      <c r="I48" s="475"/>
      <c r="J48" s="475"/>
      <c r="K48" s="522"/>
      <c r="L48" s="476"/>
      <c r="M48" s="478"/>
      <c r="N48" s="478"/>
      <c r="O48" s="523"/>
      <c r="P48" s="475"/>
      <c r="Q48" s="475"/>
      <c r="R48" s="521"/>
      <c r="S48" s="475"/>
      <c r="T48" s="475"/>
      <c r="U48" s="521"/>
      <c r="V48" s="475"/>
      <c r="W48" s="475"/>
      <c r="X48" s="521"/>
      <c r="Y48" s="524"/>
      <c r="Z48" s="524"/>
    </row>
    <row r="49" spans="1:26" ht="16.2" thickBot="1">
      <c r="A49" s="993" t="s">
        <v>74</v>
      </c>
      <c r="B49" s="994"/>
      <c r="C49" s="482">
        <f>SUM(C43:C47)</f>
        <v>233903</v>
      </c>
      <c r="D49" s="482">
        <f>SUM(D43:D47)</f>
        <v>239850</v>
      </c>
      <c r="E49" s="483">
        <f>(C49-D49)/D49</f>
        <v>-2.4794663331248697E-2</v>
      </c>
      <c r="F49" s="482">
        <f>SUM(F43:F47)</f>
        <v>182599</v>
      </c>
      <c r="G49" s="482">
        <f>SUM(G43:G47)</f>
        <v>179351</v>
      </c>
      <c r="H49" s="483">
        <f>(F49-G49)/G49</f>
        <v>1.8109740118538508E-2</v>
      </c>
      <c r="I49" s="482">
        <f>SUM(I43:I47)</f>
        <v>51304</v>
      </c>
      <c r="J49" s="482">
        <f>SUM(J43:J47)</f>
        <v>60499</v>
      </c>
      <c r="K49" s="483">
        <f>(I49-J49)/J49</f>
        <v>-0.15198598323939239</v>
      </c>
      <c r="L49" s="525"/>
      <c r="M49" s="485">
        <f>P49/S49</f>
        <v>0.778913058881882</v>
      </c>
      <c r="N49" s="485">
        <f>Q49/T49</f>
        <v>0.80530549103141169</v>
      </c>
      <c r="O49" s="486">
        <f>ROUND(+M49-N49,3)*100</f>
        <v>-2.6</v>
      </c>
      <c r="P49" s="482">
        <f>SUM(P43:P47)</f>
        <v>329784</v>
      </c>
      <c r="Q49" s="482">
        <f>SUM(Q43:Q47)</f>
        <v>334205</v>
      </c>
      <c r="R49" s="483">
        <f>(P49-Q49)/Q49</f>
        <v>-1.322840771382834E-2</v>
      </c>
      <c r="S49" s="482">
        <f>SUM(S43:S47)</f>
        <v>423390</v>
      </c>
      <c r="T49" s="482">
        <f>SUM(T43:T47)</f>
        <v>415004</v>
      </c>
      <c r="U49" s="483">
        <f>(S49-T49)/T49</f>
        <v>2.0207034149068444E-2</v>
      </c>
      <c r="V49" s="482">
        <f>SUM(V43:V47)</f>
        <v>624728</v>
      </c>
      <c r="W49" s="482">
        <f>SUM(W43:W47)</f>
        <v>656663</v>
      </c>
      <c r="X49" s="483">
        <f>(V49-W49)/W49</f>
        <v>-4.8632251246072948E-2</v>
      </c>
      <c r="Y49" s="526">
        <f>V49/C49</f>
        <v>2.6708849394834613</v>
      </c>
      <c r="Z49" s="527">
        <f>W49/D49</f>
        <v>2.7378069626850117</v>
      </c>
    </row>
    <row r="50" spans="1:26" ht="11.25" customHeight="1">
      <c r="A50" s="528"/>
      <c r="B50" s="528"/>
      <c r="C50" s="528"/>
      <c r="D50" s="528"/>
      <c r="E50" s="529"/>
      <c r="F50" s="528"/>
      <c r="G50" s="528"/>
      <c r="H50" s="529"/>
      <c r="I50" s="528"/>
      <c r="J50" s="528"/>
      <c r="K50" s="529"/>
      <c r="L50" s="528"/>
      <c r="M50" s="530"/>
      <c r="N50" s="530"/>
      <c r="O50" s="529"/>
      <c r="P50" s="528"/>
      <c r="Q50" s="528"/>
      <c r="R50" s="528"/>
      <c r="S50" s="528"/>
      <c r="T50" s="528"/>
      <c r="U50" s="528"/>
      <c r="V50" s="528"/>
      <c r="W50" s="528"/>
      <c r="X50" s="528"/>
      <c r="Y50" s="528"/>
      <c r="Z50" s="528"/>
    </row>
    <row r="51" spans="1:26">
      <c r="A51" s="552" t="s">
        <v>78</v>
      </c>
      <c r="C51" s="531"/>
      <c r="D51" s="531"/>
    </row>
    <row r="52" spans="1:26">
      <c r="A52" s="552" t="s">
        <v>79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cols>
    <col min="1" max="1" width="21.88671875" style="553" customWidth="1"/>
    <col min="2" max="2" width="30.5546875" style="553" bestFit="1" customWidth="1"/>
    <col min="3" max="4" width="11.44140625" style="553" bestFit="1" customWidth="1"/>
    <col min="5" max="5" width="13.88671875" style="553" customWidth="1"/>
    <col min="6" max="7" width="11.44140625" style="553" bestFit="1" customWidth="1"/>
    <col min="8" max="8" width="11.33203125" style="553" customWidth="1"/>
    <col min="9" max="10" width="9.5546875" style="553" bestFit="1" customWidth="1"/>
    <col min="11" max="11" width="11.33203125" style="553" customWidth="1"/>
    <col min="12" max="12" width="1.109375" style="553" customWidth="1"/>
    <col min="13" max="14" width="11.44140625" style="553" bestFit="1" customWidth="1"/>
    <col min="15" max="15" width="10.33203125" style="553" bestFit="1" customWidth="1"/>
    <col min="16" max="17" width="11.44140625" style="553" customWidth="1"/>
    <col min="18" max="18" width="11.33203125" style="553" customWidth="1"/>
    <col min="19" max="19" width="12.5546875" style="553" customWidth="1"/>
    <col min="20" max="20" width="12" style="553" customWidth="1"/>
    <col min="21" max="21" width="11.33203125" style="553" customWidth="1"/>
    <col min="22" max="22" width="11.6640625" style="553" customWidth="1"/>
    <col min="23" max="24" width="11.33203125" style="553" customWidth="1"/>
    <col min="25" max="26" width="12.33203125" style="553" customWidth="1"/>
    <col min="27" max="16384" width="9.109375" style="553"/>
  </cols>
  <sheetData>
    <row r="1" spans="1:26" ht="24.6">
      <c r="A1" s="1016" t="s">
        <v>51</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554" customFormat="1" ht="26.25" customHeight="1">
      <c r="A2" s="1016" t="s">
        <v>80</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554" customFormat="1" ht="20.25" customHeight="1">
      <c r="A3" s="555"/>
      <c r="B3" s="555"/>
      <c r="C3" s="555"/>
      <c r="D3" s="555"/>
      <c r="E3" s="555"/>
      <c r="F3" s="555"/>
      <c r="G3" s="555"/>
      <c r="H3" s="555"/>
      <c r="I3" s="555"/>
      <c r="J3" s="555"/>
      <c r="K3" s="555"/>
      <c r="L3" s="555"/>
      <c r="M3" s="555"/>
      <c r="N3" s="555"/>
      <c r="O3" s="556"/>
      <c r="P3" s="555"/>
      <c r="Q3" s="555"/>
      <c r="R3" s="555"/>
      <c r="S3" s="555"/>
      <c r="T3" s="555"/>
      <c r="U3" s="555"/>
      <c r="V3" s="555"/>
      <c r="W3" s="555"/>
      <c r="X3" s="555"/>
      <c r="Y3" s="557"/>
      <c r="Z3" s="557"/>
    </row>
    <row r="4" spans="1:26" ht="23.4" thickBot="1">
      <c r="A4" s="1017" t="s">
        <v>81</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558"/>
      <c r="B5" s="559"/>
      <c r="C5" s="1018" t="s">
        <v>53</v>
      </c>
      <c r="D5" s="1018"/>
      <c r="E5" s="560" t="s">
        <v>54</v>
      </c>
      <c r="F5" s="1018" t="s">
        <v>13</v>
      </c>
      <c r="G5" s="1018"/>
      <c r="H5" s="560" t="s">
        <v>54</v>
      </c>
      <c r="I5" s="1018" t="s">
        <v>14</v>
      </c>
      <c r="J5" s="1018"/>
      <c r="K5" s="561" t="s">
        <v>54</v>
      </c>
      <c r="L5" s="562"/>
      <c r="M5" s="1019" t="s">
        <v>55</v>
      </c>
      <c r="N5" s="1019"/>
      <c r="O5" s="560" t="s">
        <v>56</v>
      </c>
      <c r="P5" s="1018" t="s">
        <v>57</v>
      </c>
      <c r="Q5" s="1018"/>
      <c r="R5" s="560" t="s">
        <v>54</v>
      </c>
      <c r="S5" s="1018" t="s">
        <v>58</v>
      </c>
      <c r="T5" s="1018"/>
      <c r="U5" s="560" t="s">
        <v>54</v>
      </c>
      <c r="V5" s="1018" t="s">
        <v>59</v>
      </c>
      <c r="W5" s="1018"/>
      <c r="X5" s="560" t="s">
        <v>54</v>
      </c>
      <c r="Y5" s="1020" t="s">
        <v>60</v>
      </c>
      <c r="Z5" s="1021"/>
    </row>
    <row r="6" spans="1:26" ht="28.2" thickBot="1">
      <c r="A6" s="563" t="s">
        <v>61</v>
      </c>
      <c r="B6" s="564" t="s">
        <v>62</v>
      </c>
      <c r="C6" s="565">
        <v>2014</v>
      </c>
      <c r="D6" s="565">
        <v>2013</v>
      </c>
      <c r="E6" s="566" t="s">
        <v>63</v>
      </c>
      <c r="F6" s="565">
        <v>2014</v>
      </c>
      <c r="G6" s="565">
        <v>2013</v>
      </c>
      <c r="H6" s="566" t="s">
        <v>63</v>
      </c>
      <c r="I6" s="565">
        <v>2014</v>
      </c>
      <c r="J6" s="565">
        <v>2013</v>
      </c>
      <c r="K6" s="566" t="s">
        <v>63</v>
      </c>
      <c r="L6" s="567"/>
      <c r="M6" s="568">
        <v>2014</v>
      </c>
      <c r="N6" s="565">
        <v>2013</v>
      </c>
      <c r="O6" s="566" t="s">
        <v>63</v>
      </c>
      <c r="P6" s="565">
        <v>2014</v>
      </c>
      <c r="Q6" s="565">
        <v>2013</v>
      </c>
      <c r="R6" s="566" t="s">
        <v>63</v>
      </c>
      <c r="S6" s="565">
        <v>2014</v>
      </c>
      <c r="T6" s="565">
        <v>2013</v>
      </c>
      <c r="U6" s="566" t="s">
        <v>63</v>
      </c>
      <c r="V6" s="565">
        <v>2014</v>
      </c>
      <c r="W6" s="565">
        <v>2013</v>
      </c>
      <c r="X6" s="566" t="s">
        <v>63</v>
      </c>
      <c r="Y6" s="569">
        <v>2014</v>
      </c>
      <c r="Z6" s="570">
        <v>2013</v>
      </c>
    </row>
    <row r="7" spans="1:26" ht="13.8">
      <c r="A7" s="1014" t="s">
        <v>64</v>
      </c>
      <c r="B7" s="571" t="s">
        <v>65</v>
      </c>
      <c r="C7" s="572">
        <v>101418</v>
      </c>
      <c r="D7" s="572">
        <v>94965</v>
      </c>
      <c r="E7" s="573">
        <v>6.795135049755173E-2</v>
      </c>
      <c r="F7" s="572">
        <v>78491</v>
      </c>
      <c r="G7" s="572">
        <v>73806</v>
      </c>
      <c r="H7" s="573">
        <v>6.3477224073923533E-2</v>
      </c>
      <c r="I7" s="572">
        <v>22927</v>
      </c>
      <c r="J7" s="572">
        <v>21159</v>
      </c>
      <c r="K7" s="573">
        <v>8.3557824093766248E-2</v>
      </c>
      <c r="L7" s="574"/>
      <c r="M7" s="575">
        <v>0.59655855846769112</v>
      </c>
      <c r="N7" s="575">
        <v>0.59546601597530713</v>
      </c>
      <c r="O7" s="576">
        <v>0.1</v>
      </c>
      <c r="P7" s="572">
        <v>118291</v>
      </c>
      <c r="Q7" s="572">
        <v>114208</v>
      </c>
      <c r="R7" s="573">
        <v>3.5750560381059122E-2</v>
      </c>
      <c r="S7" s="572">
        <v>198289</v>
      </c>
      <c r="T7" s="572">
        <v>191796</v>
      </c>
      <c r="U7" s="573">
        <v>3.385367786606603E-2</v>
      </c>
      <c r="V7" s="572">
        <v>224933</v>
      </c>
      <c r="W7" s="572">
        <v>215443</v>
      </c>
      <c r="X7" s="573">
        <v>4.4048773921640527E-2</v>
      </c>
      <c r="Y7" s="577">
        <v>2.2178804551460294</v>
      </c>
      <c r="Z7" s="578">
        <v>2.2686568735850048</v>
      </c>
    </row>
    <row r="8" spans="1:26" ht="13.8">
      <c r="A8" s="1022"/>
      <c r="B8" s="571" t="s">
        <v>66</v>
      </c>
      <c r="C8" s="572">
        <v>118566</v>
      </c>
      <c r="D8" s="572">
        <v>119166</v>
      </c>
      <c r="E8" s="573">
        <v>-5.0349932027591764E-3</v>
      </c>
      <c r="F8" s="572">
        <v>100101</v>
      </c>
      <c r="G8" s="572">
        <v>102119</v>
      </c>
      <c r="H8" s="573">
        <v>-1.9761258923412881E-2</v>
      </c>
      <c r="I8" s="572">
        <v>18465</v>
      </c>
      <c r="J8" s="572">
        <v>17047</v>
      </c>
      <c r="K8" s="573">
        <v>8.3181791517569076E-2</v>
      </c>
      <c r="L8" s="574"/>
      <c r="M8" s="575">
        <v>0.7497782005921777</v>
      </c>
      <c r="N8" s="575">
        <v>0.76210540248395142</v>
      </c>
      <c r="O8" s="576">
        <v>-1.2</v>
      </c>
      <c r="P8" s="572">
        <v>140288</v>
      </c>
      <c r="Q8" s="572">
        <v>138188</v>
      </c>
      <c r="R8" s="573">
        <v>1.5196688569195588E-2</v>
      </c>
      <c r="S8" s="572">
        <v>187106</v>
      </c>
      <c r="T8" s="572">
        <v>181324</v>
      </c>
      <c r="U8" s="573">
        <v>3.1887670688932522E-2</v>
      </c>
      <c r="V8" s="572">
        <v>241588</v>
      </c>
      <c r="W8" s="572">
        <v>229107</v>
      </c>
      <c r="X8" s="573">
        <v>5.4476729213860771E-2</v>
      </c>
      <c r="Y8" s="577">
        <v>2.0375824435335592</v>
      </c>
      <c r="Z8" s="578">
        <v>1.9225869795075776</v>
      </c>
    </row>
    <row r="9" spans="1:26" ht="14.4" thickBot="1">
      <c r="A9" s="1015"/>
      <c r="B9" s="571" t="s">
        <v>67</v>
      </c>
      <c r="C9" s="572">
        <v>797421</v>
      </c>
      <c r="D9" s="572">
        <v>787025</v>
      </c>
      <c r="E9" s="573">
        <v>1.3209237317747213E-2</v>
      </c>
      <c r="F9" s="572">
        <v>664189</v>
      </c>
      <c r="G9" s="572">
        <v>650946</v>
      </c>
      <c r="H9" s="573">
        <v>2.0344237463629854E-2</v>
      </c>
      <c r="I9" s="572">
        <v>133232</v>
      </c>
      <c r="J9" s="572">
        <v>136079</v>
      </c>
      <c r="K9" s="573">
        <v>-2.0921670500224133E-2</v>
      </c>
      <c r="L9" s="574"/>
      <c r="M9" s="575">
        <v>0.82282992842398495</v>
      </c>
      <c r="N9" s="575">
        <v>0.82414625265021169</v>
      </c>
      <c r="O9" s="576">
        <v>-0.1</v>
      </c>
      <c r="P9" s="572">
        <v>1280757</v>
      </c>
      <c r="Q9" s="572">
        <v>1287820</v>
      </c>
      <c r="R9" s="573">
        <v>-5.4844621142706275E-3</v>
      </c>
      <c r="S9" s="572">
        <v>1556527</v>
      </c>
      <c r="T9" s="572">
        <v>1562611</v>
      </c>
      <c r="U9" s="573">
        <v>-3.893483406938771E-3</v>
      </c>
      <c r="V9" s="572">
        <v>2214109</v>
      </c>
      <c r="W9" s="572">
        <v>2205078</v>
      </c>
      <c r="X9" s="573">
        <v>4.0955467334942344E-3</v>
      </c>
      <c r="Y9" s="577">
        <v>2.7765872732220496</v>
      </c>
      <c r="Z9" s="578">
        <v>2.8017890155967091</v>
      </c>
    </row>
    <row r="10" spans="1:26" ht="14.4" thickBot="1">
      <c r="A10" s="579" t="s">
        <v>68</v>
      </c>
      <c r="B10" s="580"/>
      <c r="C10" s="581">
        <v>1017405</v>
      </c>
      <c r="D10" s="581">
        <v>1001156</v>
      </c>
      <c r="E10" s="582">
        <v>1.6230237845051121E-2</v>
      </c>
      <c r="F10" s="581">
        <v>842781</v>
      </c>
      <c r="G10" s="581">
        <v>826871</v>
      </c>
      <c r="H10" s="582">
        <v>1.9241211748870137E-2</v>
      </c>
      <c r="I10" s="581">
        <v>174624</v>
      </c>
      <c r="J10" s="581">
        <v>174285</v>
      </c>
      <c r="K10" s="582">
        <v>1.9450899388931922E-3</v>
      </c>
      <c r="L10" s="574"/>
      <c r="M10" s="583">
        <v>0.79268683294179687</v>
      </c>
      <c r="N10" s="583">
        <v>0.79567667201692793</v>
      </c>
      <c r="O10" s="584">
        <v>-0.3</v>
      </c>
      <c r="P10" s="581">
        <v>1539336</v>
      </c>
      <c r="Q10" s="581">
        <v>1540216</v>
      </c>
      <c r="R10" s="582">
        <v>-5.7134843424558638E-4</v>
      </c>
      <c r="S10" s="581">
        <v>1941922</v>
      </c>
      <c r="T10" s="581">
        <v>1935731</v>
      </c>
      <c r="U10" s="582">
        <v>3.1982749669246398E-3</v>
      </c>
      <c r="V10" s="581">
        <v>2680630</v>
      </c>
      <c r="W10" s="581">
        <v>2649628</v>
      </c>
      <c r="X10" s="582">
        <v>1.1700510411272827E-2</v>
      </c>
      <c r="Y10" s="585">
        <v>2.6347717968753841</v>
      </c>
      <c r="Z10" s="586">
        <v>2.6465685667368524</v>
      </c>
    </row>
    <row r="11" spans="1:26" ht="13.8">
      <c r="A11" s="1014" t="s">
        <v>69</v>
      </c>
      <c r="B11" s="571" t="s">
        <v>65</v>
      </c>
      <c r="C11" s="572">
        <v>123042</v>
      </c>
      <c r="D11" s="572">
        <v>135331</v>
      </c>
      <c r="E11" s="573">
        <v>-9.0806984356873149E-2</v>
      </c>
      <c r="F11" s="572">
        <v>26024</v>
      </c>
      <c r="G11" s="572">
        <v>27407</v>
      </c>
      <c r="H11" s="573">
        <v>-5.0461560915094683E-2</v>
      </c>
      <c r="I11" s="572">
        <v>97018</v>
      </c>
      <c r="J11" s="572">
        <v>107924</v>
      </c>
      <c r="K11" s="573">
        <v>-0.10105259256513843</v>
      </c>
      <c r="L11" s="574"/>
      <c r="M11" s="575">
        <v>0.36748083646541935</v>
      </c>
      <c r="N11" s="575">
        <v>0.37126892201093631</v>
      </c>
      <c r="O11" s="576">
        <v>-0.4</v>
      </c>
      <c r="P11" s="572">
        <v>106475</v>
      </c>
      <c r="Q11" s="572">
        <v>114881</v>
      </c>
      <c r="R11" s="573">
        <v>-7.317136863362958E-2</v>
      </c>
      <c r="S11" s="572">
        <v>289743</v>
      </c>
      <c r="T11" s="572">
        <v>309428</v>
      </c>
      <c r="U11" s="573">
        <v>-6.3617384334966456E-2</v>
      </c>
      <c r="V11" s="572">
        <v>244963</v>
      </c>
      <c r="W11" s="572">
        <v>272127</v>
      </c>
      <c r="X11" s="573">
        <v>-9.9821039441143289E-2</v>
      </c>
      <c r="Y11" s="577">
        <v>1.9908892898359909</v>
      </c>
      <c r="Z11" s="578">
        <v>2.0108253097959818</v>
      </c>
    </row>
    <row r="12" spans="1:26" ht="14.4" thickBot="1">
      <c r="A12" s="1015"/>
      <c r="B12" s="571" t="s">
        <v>66</v>
      </c>
      <c r="C12" s="572">
        <v>124046</v>
      </c>
      <c r="D12" s="572">
        <v>123870</v>
      </c>
      <c r="E12" s="573">
        <v>1.4208444336804714E-3</v>
      </c>
      <c r="F12" s="572">
        <v>39371</v>
      </c>
      <c r="G12" s="572">
        <v>34279</v>
      </c>
      <c r="H12" s="573">
        <v>0.1485457568773885</v>
      </c>
      <c r="I12" s="572">
        <v>84675</v>
      </c>
      <c r="J12" s="572">
        <v>89591</v>
      </c>
      <c r="K12" s="573">
        <v>-5.4871583083122191E-2</v>
      </c>
      <c r="L12" s="574"/>
      <c r="M12" s="575">
        <v>0.57442888885978582</v>
      </c>
      <c r="N12" s="575">
        <v>0.57961111478955618</v>
      </c>
      <c r="O12" s="576">
        <v>-0.5</v>
      </c>
      <c r="P12" s="572">
        <v>131585</v>
      </c>
      <c r="Q12" s="572">
        <v>131308</v>
      </c>
      <c r="R12" s="573">
        <v>2.1095439729490969E-3</v>
      </c>
      <c r="S12" s="572">
        <v>229071</v>
      </c>
      <c r="T12" s="572">
        <v>226545</v>
      </c>
      <c r="U12" s="573">
        <v>1.1150102628616831E-2</v>
      </c>
      <c r="V12" s="572">
        <v>294642</v>
      </c>
      <c r="W12" s="572">
        <v>292037</v>
      </c>
      <c r="X12" s="573">
        <v>8.9201025897403408E-3</v>
      </c>
      <c r="Y12" s="577">
        <v>2.3752640149621915</v>
      </c>
      <c r="Z12" s="578">
        <v>2.3576087834019535</v>
      </c>
    </row>
    <row r="13" spans="1:26" ht="14.4" thickBot="1">
      <c r="A13" s="579" t="s">
        <v>68</v>
      </c>
      <c r="B13" s="580"/>
      <c r="C13" s="581">
        <v>247088</v>
      </c>
      <c r="D13" s="581">
        <v>259201</v>
      </c>
      <c r="E13" s="582">
        <v>-4.6732072792929041E-2</v>
      </c>
      <c r="F13" s="581">
        <v>65395</v>
      </c>
      <c r="G13" s="581">
        <v>61686</v>
      </c>
      <c r="H13" s="582">
        <v>6.0127095289044516E-2</v>
      </c>
      <c r="I13" s="581">
        <v>181693</v>
      </c>
      <c r="J13" s="581">
        <v>197515</v>
      </c>
      <c r="K13" s="582">
        <v>-8.0105308457585497E-2</v>
      </c>
      <c r="L13" s="574"/>
      <c r="M13" s="583">
        <v>0.45885423292355254</v>
      </c>
      <c r="N13" s="583">
        <v>0.45933097376173798</v>
      </c>
      <c r="O13" s="584">
        <v>0</v>
      </c>
      <c r="P13" s="581">
        <v>238060</v>
      </c>
      <c r="Q13" s="581">
        <v>246189</v>
      </c>
      <c r="R13" s="582">
        <v>-3.3019346924517343E-2</v>
      </c>
      <c r="S13" s="581">
        <v>518814</v>
      </c>
      <c r="T13" s="581">
        <v>535973</v>
      </c>
      <c r="U13" s="582">
        <v>-3.2014672380884859E-2</v>
      </c>
      <c r="V13" s="581">
        <v>539605</v>
      </c>
      <c r="W13" s="581">
        <v>564164</v>
      </c>
      <c r="X13" s="582">
        <v>-4.3531668096510941E-2</v>
      </c>
      <c r="Y13" s="585">
        <v>2.1838575730104255</v>
      </c>
      <c r="Z13" s="586">
        <v>2.1765502447907221</v>
      </c>
    </row>
    <row r="14" spans="1:26" ht="13.8">
      <c r="A14" s="1014" t="s">
        <v>70</v>
      </c>
      <c r="B14" s="571" t="s">
        <v>65</v>
      </c>
      <c r="C14" s="572">
        <v>14051</v>
      </c>
      <c r="D14" s="572">
        <v>16471</v>
      </c>
      <c r="E14" s="573">
        <v>-0.14692489830611377</v>
      </c>
      <c r="F14" s="572">
        <v>3778</v>
      </c>
      <c r="G14" s="572">
        <v>3765</v>
      </c>
      <c r="H14" s="573">
        <v>3.452855245683931E-3</v>
      </c>
      <c r="I14" s="572">
        <v>10273</v>
      </c>
      <c r="J14" s="572">
        <v>12706</v>
      </c>
      <c r="K14" s="573">
        <v>-0.19148433810798049</v>
      </c>
      <c r="L14" s="574"/>
      <c r="M14" s="575">
        <v>0.35204653953512638</v>
      </c>
      <c r="N14" s="575">
        <v>0.35607227560576055</v>
      </c>
      <c r="O14" s="576">
        <v>-0.4</v>
      </c>
      <c r="P14" s="572">
        <v>13495</v>
      </c>
      <c r="Q14" s="572">
        <v>14563</v>
      </c>
      <c r="R14" s="573">
        <v>-7.3336537801277205E-2</v>
      </c>
      <c r="S14" s="572">
        <v>38333</v>
      </c>
      <c r="T14" s="572">
        <v>40899</v>
      </c>
      <c r="U14" s="573">
        <v>-6.2739920291449675E-2</v>
      </c>
      <c r="V14" s="572">
        <v>29862</v>
      </c>
      <c r="W14" s="572">
        <v>34244</v>
      </c>
      <c r="X14" s="573">
        <v>-0.12796402289452166</v>
      </c>
      <c r="Y14" s="577">
        <v>2.1252579887552487</v>
      </c>
      <c r="Z14" s="578">
        <v>2.0790480237994049</v>
      </c>
    </row>
    <row r="15" spans="1:26" ht="13.8">
      <c r="A15" s="1022"/>
      <c r="B15" s="571" t="s">
        <v>66</v>
      </c>
      <c r="C15" s="572">
        <v>75442</v>
      </c>
      <c r="D15" s="572">
        <v>74183</v>
      </c>
      <c r="E15" s="573">
        <v>1.6971543345510428E-2</v>
      </c>
      <c r="F15" s="572">
        <v>49614</v>
      </c>
      <c r="G15" s="572">
        <v>48775</v>
      </c>
      <c r="H15" s="573">
        <v>1.7201435161455662E-2</v>
      </c>
      <c r="I15" s="572">
        <v>25828</v>
      </c>
      <c r="J15" s="572">
        <v>25408</v>
      </c>
      <c r="K15" s="573">
        <v>1.653022670025189E-2</v>
      </c>
      <c r="L15" s="574"/>
      <c r="M15" s="575">
        <v>0.65255966959611966</v>
      </c>
      <c r="N15" s="575">
        <v>0.63382306068569849</v>
      </c>
      <c r="O15" s="576">
        <v>1.9</v>
      </c>
      <c r="P15" s="572">
        <v>108706</v>
      </c>
      <c r="Q15" s="572">
        <v>105394</v>
      </c>
      <c r="R15" s="573">
        <v>3.1424938801070272E-2</v>
      </c>
      <c r="S15" s="572">
        <v>166584</v>
      </c>
      <c r="T15" s="572">
        <v>166283</v>
      </c>
      <c r="U15" s="573">
        <v>1.8101670044442307E-3</v>
      </c>
      <c r="V15" s="572">
        <v>203766</v>
      </c>
      <c r="W15" s="572">
        <v>196040</v>
      </c>
      <c r="X15" s="573">
        <v>3.9410324423587023E-2</v>
      </c>
      <c r="Y15" s="577">
        <v>2.7009623286763342</v>
      </c>
      <c r="Z15" s="578">
        <v>2.6426539773263418</v>
      </c>
    </row>
    <row r="16" spans="1:26" ht="14.4" thickBot="1">
      <c r="A16" s="1015"/>
      <c r="B16" s="571" t="s">
        <v>67</v>
      </c>
      <c r="C16" s="572">
        <v>267061</v>
      </c>
      <c r="D16" s="572">
        <v>272428</v>
      </c>
      <c r="E16" s="573">
        <v>-1.9700618144977755E-2</v>
      </c>
      <c r="F16" s="572">
        <v>160175</v>
      </c>
      <c r="G16" s="572">
        <v>156418</v>
      </c>
      <c r="H16" s="573">
        <v>2.4018974798296872E-2</v>
      </c>
      <c r="I16" s="572">
        <v>106886</v>
      </c>
      <c r="J16" s="572">
        <v>116010</v>
      </c>
      <c r="K16" s="573">
        <v>-7.864839237996725E-2</v>
      </c>
      <c r="L16" s="574"/>
      <c r="M16" s="575">
        <v>0.71651778252756304</v>
      </c>
      <c r="N16" s="575">
        <v>0.72032623598293899</v>
      </c>
      <c r="O16" s="576">
        <v>-0.4</v>
      </c>
      <c r="P16" s="572">
        <v>364393</v>
      </c>
      <c r="Q16" s="572">
        <v>378803</v>
      </c>
      <c r="R16" s="573">
        <v>-3.804088140801419E-2</v>
      </c>
      <c r="S16" s="572">
        <v>508561</v>
      </c>
      <c r="T16" s="572">
        <v>525877</v>
      </c>
      <c r="U16" s="573">
        <v>-3.292785195017086E-2</v>
      </c>
      <c r="V16" s="572">
        <v>837966</v>
      </c>
      <c r="W16" s="572">
        <v>859982</v>
      </c>
      <c r="X16" s="573">
        <v>-2.5600535825168434E-2</v>
      </c>
      <c r="Y16" s="577">
        <v>3.1377325779503558</v>
      </c>
      <c r="Z16" s="578">
        <v>3.1567313198349654</v>
      </c>
    </row>
    <row r="17" spans="1:26" ht="14.4" thickBot="1">
      <c r="A17" s="579" t="s">
        <v>68</v>
      </c>
      <c r="B17" s="580"/>
      <c r="C17" s="581">
        <v>356554</v>
      </c>
      <c r="D17" s="581">
        <v>363082</v>
      </c>
      <c r="E17" s="582">
        <v>-1.797940960995037E-2</v>
      </c>
      <c r="F17" s="581">
        <v>213567</v>
      </c>
      <c r="G17" s="581">
        <v>208958</v>
      </c>
      <c r="H17" s="582">
        <v>2.2057064099005541E-2</v>
      </c>
      <c r="I17" s="581">
        <v>142987</v>
      </c>
      <c r="J17" s="581">
        <v>154124</v>
      </c>
      <c r="K17" s="582">
        <v>-7.2259998442812279E-2</v>
      </c>
      <c r="L17" s="574"/>
      <c r="M17" s="583">
        <v>0.68200280877616404</v>
      </c>
      <c r="N17" s="583">
        <v>0.68038179737238069</v>
      </c>
      <c r="O17" s="584">
        <v>0.2</v>
      </c>
      <c r="P17" s="581">
        <v>486594</v>
      </c>
      <c r="Q17" s="581">
        <v>498760</v>
      </c>
      <c r="R17" s="582">
        <v>-2.4392493383591306E-2</v>
      </c>
      <c r="S17" s="581">
        <v>713478</v>
      </c>
      <c r="T17" s="581">
        <v>733059</v>
      </c>
      <c r="U17" s="582">
        <v>-2.6711356111854569E-2</v>
      </c>
      <c r="V17" s="581">
        <v>1071594</v>
      </c>
      <c r="W17" s="581">
        <v>1090266</v>
      </c>
      <c r="X17" s="582">
        <v>-1.7126095833493844E-2</v>
      </c>
      <c r="Y17" s="585">
        <v>3.0054185340789896</v>
      </c>
      <c r="Z17" s="586">
        <v>3.0028092827515547</v>
      </c>
    </row>
    <row r="18" spans="1:26" ht="13.8">
      <c r="A18" s="1014" t="s">
        <v>71</v>
      </c>
      <c r="B18" s="571" t="s">
        <v>65</v>
      </c>
      <c r="C18" s="572">
        <v>29565</v>
      </c>
      <c r="D18" s="572">
        <v>34513</v>
      </c>
      <c r="E18" s="573">
        <v>-0.14336626778315417</v>
      </c>
      <c r="F18" s="572">
        <v>7973</v>
      </c>
      <c r="G18" s="572">
        <v>10909</v>
      </c>
      <c r="H18" s="573">
        <v>-0.2691355761298011</v>
      </c>
      <c r="I18" s="572">
        <v>21592</v>
      </c>
      <c r="J18" s="572">
        <v>23604</v>
      </c>
      <c r="K18" s="573">
        <v>-8.5239789866124391E-2</v>
      </c>
      <c r="L18" s="574"/>
      <c r="M18" s="575">
        <v>0.33210799230713051</v>
      </c>
      <c r="N18" s="575">
        <v>0.3783674488861401</v>
      </c>
      <c r="O18" s="576">
        <v>-4.5999999999999996</v>
      </c>
      <c r="P18" s="572">
        <v>27284</v>
      </c>
      <c r="Q18" s="572">
        <v>31812</v>
      </c>
      <c r="R18" s="573">
        <v>-0.14233622532377718</v>
      </c>
      <c r="S18" s="572">
        <v>82154</v>
      </c>
      <c r="T18" s="572">
        <v>84077</v>
      </c>
      <c r="U18" s="573">
        <v>-2.287189124255147E-2</v>
      </c>
      <c r="V18" s="572">
        <v>52608</v>
      </c>
      <c r="W18" s="572">
        <v>62327</v>
      </c>
      <c r="X18" s="573">
        <v>-0.15593562982335105</v>
      </c>
      <c r="Y18" s="577">
        <v>1.7794013191273466</v>
      </c>
      <c r="Z18" s="578">
        <v>1.8058992263784661</v>
      </c>
    </row>
    <row r="19" spans="1:26" ht="14.4" thickBot="1">
      <c r="A19" s="1015"/>
      <c r="B19" s="571" t="s">
        <v>72</v>
      </c>
      <c r="C19" s="572">
        <v>78074</v>
      </c>
      <c r="D19" s="572">
        <v>78512</v>
      </c>
      <c r="E19" s="573">
        <v>-5.5787650295496226E-3</v>
      </c>
      <c r="F19" s="572">
        <v>34068</v>
      </c>
      <c r="G19" s="572">
        <v>33286</v>
      </c>
      <c r="H19" s="573">
        <v>2.3493360572012258E-2</v>
      </c>
      <c r="I19" s="572">
        <v>44006</v>
      </c>
      <c r="J19" s="572">
        <v>45226</v>
      </c>
      <c r="K19" s="573">
        <v>-2.6975633485163401E-2</v>
      </c>
      <c r="L19" s="574"/>
      <c r="M19" s="575">
        <v>0.53827046386690547</v>
      </c>
      <c r="N19" s="575">
        <v>0.5447045684965699</v>
      </c>
      <c r="O19" s="576">
        <v>-0.6</v>
      </c>
      <c r="P19" s="572">
        <v>102498</v>
      </c>
      <c r="Q19" s="572">
        <v>105841</v>
      </c>
      <c r="R19" s="573">
        <v>-3.1585113519335607E-2</v>
      </c>
      <c r="S19" s="572">
        <v>190421</v>
      </c>
      <c r="T19" s="572">
        <v>194309</v>
      </c>
      <c r="U19" s="573">
        <v>-2.0009366524453318E-2</v>
      </c>
      <c r="V19" s="572">
        <v>189259</v>
      </c>
      <c r="W19" s="572">
        <v>196111</v>
      </c>
      <c r="X19" s="573">
        <v>-3.4939396566230352E-2</v>
      </c>
      <c r="Y19" s="577">
        <v>2.4240976509465377</v>
      </c>
      <c r="Z19" s="578">
        <v>2.4978474628082332</v>
      </c>
    </row>
    <row r="20" spans="1:26" ht="14.4" thickBot="1">
      <c r="A20" s="579" t="s">
        <v>68</v>
      </c>
      <c r="B20" s="580"/>
      <c r="C20" s="581">
        <v>107639</v>
      </c>
      <c r="D20" s="581">
        <v>113025</v>
      </c>
      <c r="E20" s="582">
        <v>-4.7653174076531739E-2</v>
      </c>
      <c r="F20" s="581">
        <v>42041</v>
      </c>
      <c r="G20" s="581">
        <v>44195</v>
      </c>
      <c r="H20" s="582">
        <v>-4.8738545084285552E-2</v>
      </c>
      <c r="I20" s="581">
        <v>65598</v>
      </c>
      <c r="J20" s="581">
        <v>68830</v>
      </c>
      <c r="K20" s="582">
        <v>-4.6956269068720032E-2</v>
      </c>
      <c r="L20" s="574"/>
      <c r="M20" s="583">
        <v>0.47613317435568192</v>
      </c>
      <c r="N20" s="583">
        <v>0.49446811262060592</v>
      </c>
      <c r="O20" s="584">
        <v>-1.7999999999999998</v>
      </c>
      <c r="P20" s="581">
        <v>129782</v>
      </c>
      <c r="Q20" s="581">
        <v>137653</v>
      </c>
      <c r="R20" s="582">
        <v>-5.7180010606379811E-2</v>
      </c>
      <c r="S20" s="581">
        <v>272575</v>
      </c>
      <c r="T20" s="581">
        <v>278386</v>
      </c>
      <c r="U20" s="582">
        <v>-2.0873894520557788E-2</v>
      </c>
      <c r="V20" s="581">
        <v>241867</v>
      </c>
      <c r="W20" s="581">
        <v>258438</v>
      </c>
      <c r="X20" s="582">
        <v>-6.4119827579535521E-2</v>
      </c>
      <c r="Y20" s="585">
        <v>2.2470201321082506</v>
      </c>
      <c r="Z20" s="586">
        <v>2.2865560716655606</v>
      </c>
    </row>
    <row r="21" spans="1:26" ht="13.8">
      <c r="A21" s="1014" t="s">
        <v>73</v>
      </c>
      <c r="B21" s="571" t="s">
        <v>65</v>
      </c>
      <c r="C21" s="572">
        <v>23297</v>
      </c>
      <c r="D21" s="572">
        <v>24510</v>
      </c>
      <c r="E21" s="573">
        <v>-4.9490004079967363E-2</v>
      </c>
      <c r="F21" s="572">
        <v>10731</v>
      </c>
      <c r="G21" s="572">
        <v>10809</v>
      </c>
      <c r="H21" s="573">
        <v>-7.2162087149597555E-3</v>
      </c>
      <c r="I21" s="572">
        <v>12566</v>
      </c>
      <c r="J21" s="572">
        <v>13701</v>
      </c>
      <c r="K21" s="573">
        <v>-8.2840668564338374E-2</v>
      </c>
      <c r="L21" s="574"/>
      <c r="M21" s="575">
        <v>0.54996712689020377</v>
      </c>
      <c r="N21" s="575">
        <v>0.62390408235860306</v>
      </c>
      <c r="O21" s="576">
        <v>-7.3999999999999995</v>
      </c>
      <c r="P21" s="572">
        <v>26768</v>
      </c>
      <c r="Q21" s="572">
        <v>29817</v>
      </c>
      <c r="R21" s="573">
        <v>-0.1022571016534192</v>
      </c>
      <c r="S21" s="572">
        <v>48672</v>
      </c>
      <c r="T21" s="572">
        <v>47791</v>
      </c>
      <c r="U21" s="573">
        <v>1.8434433261492751E-2</v>
      </c>
      <c r="V21" s="572">
        <v>46852</v>
      </c>
      <c r="W21" s="572">
        <v>52152</v>
      </c>
      <c r="X21" s="573">
        <v>-0.1016260162601626</v>
      </c>
      <c r="Y21" s="577">
        <v>2.0110743872601624</v>
      </c>
      <c r="Z21" s="578">
        <v>2.1277845777233781</v>
      </c>
    </row>
    <row r="22" spans="1:26" ht="14.4" thickBot="1">
      <c r="A22" s="1015"/>
      <c r="B22" s="571" t="s">
        <v>66</v>
      </c>
      <c r="C22" s="572">
        <v>46845</v>
      </c>
      <c r="D22" s="572">
        <v>40534</v>
      </c>
      <c r="E22" s="573">
        <v>0.1556964523609809</v>
      </c>
      <c r="F22" s="572">
        <v>30273</v>
      </c>
      <c r="G22" s="572">
        <v>25628</v>
      </c>
      <c r="H22" s="573">
        <v>0.18124707351334479</v>
      </c>
      <c r="I22" s="572">
        <v>16572</v>
      </c>
      <c r="J22" s="572">
        <v>14906</v>
      </c>
      <c r="K22" s="573">
        <v>0.11176707366161277</v>
      </c>
      <c r="L22" s="574"/>
      <c r="M22" s="575">
        <v>0.71508405992131352</v>
      </c>
      <c r="N22" s="575">
        <v>0.75268902785673675</v>
      </c>
      <c r="O22" s="576">
        <v>-3.8</v>
      </c>
      <c r="P22" s="572">
        <v>76519</v>
      </c>
      <c r="Q22" s="572">
        <v>66199</v>
      </c>
      <c r="R22" s="573">
        <v>0.15589359355881507</v>
      </c>
      <c r="S22" s="572">
        <v>107007</v>
      </c>
      <c r="T22" s="572">
        <v>87950</v>
      </c>
      <c r="U22" s="573">
        <v>0.21667993177942013</v>
      </c>
      <c r="V22" s="572">
        <v>172789</v>
      </c>
      <c r="W22" s="572">
        <v>153459</v>
      </c>
      <c r="X22" s="573">
        <v>0.1259619833310526</v>
      </c>
      <c r="Y22" s="577">
        <v>3.6885259899669123</v>
      </c>
      <c r="Z22" s="578">
        <v>3.7859327971579413</v>
      </c>
    </row>
    <row r="23" spans="1:26" ht="14.4" thickBot="1">
      <c r="A23" s="587" t="s">
        <v>68</v>
      </c>
      <c r="B23" s="588"/>
      <c r="C23" s="589">
        <v>70142</v>
      </c>
      <c r="D23" s="589">
        <v>65044</v>
      </c>
      <c r="E23" s="590">
        <v>7.837771354775229E-2</v>
      </c>
      <c r="F23" s="589">
        <v>41004</v>
      </c>
      <c r="G23" s="589">
        <v>36437</v>
      </c>
      <c r="H23" s="590">
        <v>0.12533962730191839</v>
      </c>
      <c r="I23" s="589">
        <v>29138</v>
      </c>
      <c r="J23" s="589">
        <v>28607</v>
      </c>
      <c r="K23" s="590">
        <v>1.8561890446394239E-2</v>
      </c>
      <c r="L23" s="591"/>
      <c r="M23" s="592">
        <v>0.66346135316902088</v>
      </c>
      <c r="N23" s="592">
        <v>0.70734708010107483</v>
      </c>
      <c r="O23" s="593">
        <v>-4.3999999999999995</v>
      </c>
      <c r="P23" s="589">
        <v>103287</v>
      </c>
      <c r="Q23" s="589">
        <v>96016</v>
      </c>
      <c r="R23" s="590">
        <v>7.5726962172971174E-2</v>
      </c>
      <c r="S23" s="589">
        <v>155679</v>
      </c>
      <c r="T23" s="589">
        <v>135741</v>
      </c>
      <c r="U23" s="590">
        <v>0.14688266625411631</v>
      </c>
      <c r="V23" s="589">
        <v>219641</v>
      </c>
      <c r="W23" s="589">
        <v>205611</v>
      </c>
      <c r="X23" s="590">
        <v>6.823564887092616E-2</v>
      </c>
      <c r="Y23" s="594">
        <v>3.1313763508311712</v>
      </c>
      <c r="Z23" s="595">
        <v>3.1611063280241067</v>
      </c>
    </row>
    <row r="24" spans="1:26" ht="4.5" customHeight="1" thickBot="1">
      <c r="A24" s="596"/>
      <c r="B24" s="597"/>
      <c r="C24" s="598"/>
      <c r="D24" s="598"/>
      <c r="E24" s="599" t="e">
        <v>#DIV/0!</v>
      </c>
      <c r="F24" s="598"/>
      <c r="G24" s="598"/>
      <c r="H24" s="599" t="e">
        <v>#DIV/0!</v>
      </c>
      <c r="I24" s="598"/>
      <c r="J24" s="598"/>
      <c r="K24" s="599" t="e">
        <v>#DIV/0!</v>
      </c>
      <c r="L24" s="599"/>
      <c r="M24" s="600"/>
      <c r="N24" s="600"/>
      <c r="O24" s="601">
        <v>0</v>
      </c>
      <c r="P24" s="598"/>
      <c r="Q24" s="598"/>
      <c r="R24" s="599" t="e">
        <v>#DIV/0!</v>
      </c>
      <c r="S24" s="598"/>
      <c r="T24" s="598"/>
      <c r="U24" s="599" t="e">
        <v>#DIV/0!</v>
      </c>
      <c r="V24" s="598"/>
      <c r="W24" s="598"/>
      <c r="X24" s="599" t="e">
        <v>#DIV/0!</v>
      </c>
      <c r="Y24" s="602" t="e">
        <v>#DIV/0!</v>
      </c>
      <c r="Z24" s="603" t="e">
        <v>#DIV/0!</v>
      </c>
    </row>
    <row r="25" spans="1:26" ht="16.2" thickBot="1">
      <c r="A25" s="1023" t="s">
        <v>74</v>
      </c>
      <c r="B25" s="1024"/>
      <c r="C25" s="604">
        <v>1798828</v>
      </c>
      <c r="D25" s="604">
        <v>1801508</v>
      </c>
      <c r="E25" s="605">
        <v>-1.4876425749982792E-3</v>
      </c>
      <c r="F25" s="604">
        <v>1204788</v>
      </c>
      <c r="G25" s="604">
        <v>1178147</v>
      </c>
      <c r="H25" s="605">
        <v>2.2612628135538264E-2</v>
      </c>
      <c r="I25" s="604">
        <v>594040</v>
      </c>
      <c r="J25" s="604">
        <v>623361</v>
      </c>
      <c r="K25" s="605">
        <v>-4.7036949696885114E-2</v>
      </c>
      <c r="L25" s="606"/>
      <c r="M25" s="607">
        <v>0.69315230558605934</v>
      </c>
      <c r="N25" s="607">
        <v>0.69602391893646942</v>
      </c>
      <c r="O25" s="608">
        <v>-0.3</v>
      </c>
      <c r="P25" s="604">
        <v>2497059</v>
      </c>
      <c r="Q25" s="604">
        <v>2518834</v>
      </c>
      <c r="R25" s="605">
        <v>-8.6448729848810999E-3</v>
      </c>
      <c r="S25" s="604">
        <v>3602468</v>
      </c>
      <c r="T25" s="604">
        <v>3618890</v>
      </c>
      <c r="U25" s="605">
        <v>-4.5378555302869111E-3</v>
      </c>
      <c r="V25" s="604">
        <v>4753337</v>
      </c>
      <c r="W25" s="604">
        <v>4768107</v>
      </c>
      <c r="X25" s="605">
        <v>-3.0976653837676044E-3</v>
      </c>
      <c r="Y25" s="609">
        <v>2.6424633150028796</v>
      </c>
      <c r="Z25" s="610">
        <v>2.6467309609504928</v>
      </c>
    </row>
    <row r="26" spans="1:26" s="614" customFormat="1" ht="11.25" customHeight="1" thickBot="1">
      <c r="A26" s="611"/>
      <c r="B26" s="611"/>
      <c r="C26" s="572"/>
      <c r="D26" s="572"/>
      <c r="E26" s="575"/>
      <c r="F26" s="572"/>
      <c r="G26" s="572"/>
      <c r="H26" s="575"/>
      <c r="I26" s="572"/>
      <c r="J26" s="572"/>
      <c r="K26" s="575"/>
      <c r="L26" s="612"/>
      <c r="M26" s="575"/>
      <c r="N26" s="575"/>
      <c r="O26" s="613"/>
      <c r="P26" s="572"/>
      <c r="Q26" s="572"/>
      <c r="R26" s="575"/>
      <c r="S26" s="572"/>
      <c r="T26" s="572"/>
      <c r="U26" s="575"/>
      <c r="V26" s="572"/>
      <c r="W26" s="572"/>
      <c r="X26" s="575"/>
      <c r="Y26" s="613"/>
      <c r="Z26" s="613"/>
    </row>
    <row r="27" spans="1:26" ht="16.2" thickBot="1">
      <c r="A27" s="1025" t="s">
        <v>75</v>
      </c>
      <c r="B27" s="1026"/>
      <c r="C27" s="615">
        <v>91274</v>
      </c>
      <c r="D27" s="615">
        <v>100120</v>
      </c>
      <c r="E27" s="616">
        <v>-8.8353975229724324E-2</v>
      </c>
      <c r="F27" s="615">
        <v>20249</v>
      </c>
      <c r="G27" s="615">
        <v>19645</v>
      </c>
      <c r="H27" s="616">
        <v>3.0745736828709597E-2</v>
      </c>
      <c r="I27" s="615">
        <v>71025</v>
      </c>
      <c r="J27" s="615">
        <v>80475</v>
      </c>
      <c r="K27" s="616">
        <v>-0.11742777260018639</v>
      </c>
      <c r="L27" s="617"/>
      <c r="M27" s="618">
        <v>0.38809079887112713</v>
      </c>
      <c r="N27" s="618">
        <v>0.38925293010727008</v>
      </c>
      <c r="O27" s="619">
        <v>-0.1</v>
      </c>
      <c r="P27" s="615">
        <v>76183</v>
      </c>
      <c r="Q27" s="615">
        <v>81501</v>
      </c>
      <c r="R27" s="616">
        <v>-6.5250733119839019E-2</v>
      </c>
      <c r="S27" s="615">
        <v>196302</v>
      </c>
      <c r="T27" s="615">
        <v>209378</v>
      </c>
      <c r="U27" s="616">
        <v>-6.2451642483928586E-2</v>
      </c>
      <c r="V27" s="615">
        <v>185113</v>
      </c>
      <c r="W27" s="615">
        <v>204916</v>
      </c>
      <c r="X27" s="616">
        <v>-9.6639598664818749E-2</v>
      </c>
      <c r="Y27" s="620">
        <v>2.0281021977781188</v>
      </c>
      <c r="Z27" s="621">
        <v>2.0467039552536956</v>
      </c>
    </row>
    <row r="28" spans="1:26">
      <c r="O28" s="622"/>
    </row>
    <row r="30" spans="1:26" ht="23.4" thickBot="1">
      <c r="A30" s="1027" t="s">
        <v>76</v>
      </c>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c r="Z30" s="1027"/>
    </row>
    <row r="31" spans="1:26" ht="13.8">
      <c r="A31" s="558"/>
      <c r="B31" s="559"/>
      <c r="C31" s="1018" t="s">
        <v>53</v>
      </c>
      <c r="D31" s="1018"/>
      <c r="E31" s="560" t="s">
        <v>54</v>
      </c>
      <c r="F31" s="1018" t="s">
        <v>13</v>
      </c>
      <c r="G31" s="1018"/>
      <c r="H31" s="560" t="s">
        <v>54</v>
      </c>
      <c r="I31" s="1018" t="s">
        <v>14</v>
      </c>
      <c r="J31" s="1018"/>
      <c r="K31" s="561" t="s">
        <v>54</v>
      </c>
      <c r="L31" s="562"/>
      <c r="M31" s="1019" t="s">
        <v>55</v>
      </c>
      <c r="N31" s="1019"/>
      <c r="O31" s="560" t="s">
        <v>56</v>
      </c>
      <c r="P31" s="1018" t="s">
        <v>57</v>
      </c>
      <c r="Q31" s="1018"/>
      <c r="R31" s="560" t="s">
        <v>54</v>
      </c>
      <c r="S31" s="1018" t="s">
        <v>58</v>
      </c>
      <c r="T31" s="1018"/>
      <c r="U31" s="560" t="s">
        <v>54</v>
      </c>
      <c r="V31" s="1018" t="s">
        <v>59</v>
      </c>
      <c r="W31" s="1018"/>
      <c r="X31" s="560" t="s">
        <v>54</v>
      </c>
      <c r="Y31" s="1020" t="s">
        <v>60</v>
      </c>
      <c r="Z31" s="1021"/>
    </row>
    <row r="32" spans="1:26" ht="28.5" customHeight="1" thickBot="1">
      <c r="A32" s="1028" t="s">
        <v>62</v>
      </c>
      <c r="B32" s="1029"/>
      <c r="C32" s="565">
        <v>2014</v>
      </c>
      <c r="D32" s="565">
        <v>2013</v>
      </c>
      <c r="E32" s="566" t="s">
        <v>63</v>
      </c>
      <c r="F32" s="565">
        <v>2014</v>
      </c>
      <c r="G32" s="565">
        <v>2013</v>
      </c>
      <c r="H32" s="566" t="s">
        <v>63</v>
      </c>
      <c r="I32" s="565">
        <v>2014</v>
      </c>
      <c r="J32" s="565">
        <v>2013</v>
      </c>
      <c r="K32" s="566" t="s">
        <v>63</v>
      </c>
      <c r="L32" s="567"/>
      <c r="M32" s="565">
        <v>2014</v>
      </c>
      <c r="N32" s="565">
        <v>2013</v>
      </c>
      <c r="O32" s="566" t="s">
        <v>63</v>
      </c>
      <c r="P32" s="565">
        <v>2014</v>
      </c>
      <c r="Q32" s="565">
        <v>2013</v>
      </c>
      <c r="R32" s="566" t="s">
        <v>63</v>
      </c>
      <c r="S32" s="565">
        <v>2014</v>
      </c>
      <c r="T32" s="565">
        <v>2013</v>
      </c>
      <c r="U32" s="566" t="s">
        <v>63</v>
      </c>
      <c r="V32" s="565">
        <v>2014</v>
      </c>
      <c r="W32" s="565">
        <v>2013</v>
      </c>
      <c r="X32" s="566" t="s">
        <v>63</v>
      </c>
      <c r="Y32" s="565">
        <v>2014</v>
      </c>
      <c r="Z32" s="570">
        <v>2013</v>
      </c>
    </row>
    <row r="33" spans="1:26" ht="13.8">
      <c r="A33" s="1030" t="s">
        <v>65</v>
      </c>
      <c r="B33" s="1031"/>
      <c r="C33" s="623">
        <f>C7+C11+C14+C18+C21</f>
        <v>291373</v>
      </c>
      <c r="D33" s="623">
        <f>D7+D11+D14+D18+D21</f>
        <v>305790</v>
      </c>
      <c r="E33" s="573">
        <f>(C33-D33)/D33</f>
        <v>-4.7146734687203637E-2</v>
      </c>
      <c r="F33" s="623">
        <f>F7+F11+F14+F18+F21</f>
        <v>126997</v>
      </c>
      <c r="G33" s="623">
        <f>G7+G11+G14+G18+G21</f>
        <v>126696</v>
      </c>
      <c r="H33" s="573">
        <f>(F33-G33)/G33</f>
        <v>2.375765612174023E-3</v>
      </c>
      <c r="I33" s="623">
        <f>I7+I11+I14+I18+I21</f>
        <v>164376</v>
      </c>
      <c r="J33" s="623">
        <f>J7+J11+J14+J18+J21</f>
        <v>179094</v>
      </c>
      <c r="K33" s="573">
        <f>(I33-J33)/J33</f>
        <v>-8.2180307547991563E-2</v>
      </c>
      <c r="L33" s="624"/>
      <c r="M33" s="625">
        <f t="shared" ref="M33:N35" si="0">P33/S33</f>
        <v>0.44479154461944853</v>
      </c>
      <c r="N33" s="625">
        <f t="shared" si="0"/>
        <v>0.45294521736937138</v>
      </c>
      <c r="O33" s="576">
        <f>ROUND(+M33-N33,3)*100</f>
        <v>-0.8</v>
      </c>
      <c r="P33" s="623">
        <f>P7+P11+P14+P18+P21</f>
        <v>292313</v>
      </c>
      <c r="Q33" s="623">
        <f>Q7+Q11+Q14+Q18+Q21</f>
        <v>305281</v>
      </c>
      <c r="R33" s="573">
        <f>(P33-Q33)/Q33</f>
        <v>-4.2478896492084341E-2</v>
      </c>
      <c r="S33" s="623">
        <f>S7+S11+S14+S18+S21</f>
        <v>657191</v>
      </c>
      <c r="T33" s="623">
        <f>T7+T11+T14+T18+T21</f>
        <v>673991</v>
      </c>
      <c r="U33" s="573">
        <f>(S33-T33)/T33</f>
        <v>-2.49261488654893E-2</v>
      </c>
      <c r="V33" s="623">
        <f>V7+V11+V14+V18+V21</f>
        <v>599218</v>
      </c>
      <c r="W33" s="623">
        <f>W7+W11+W14+W18+W21</f>
        <v>636293</v>
      </c>
      <c r="X33" s="573">
        <f>(V33-W33)/W33</f>
        <v>-5.8267181942909946E-2</v>
      </c>
      <c r="Y33" s="626">
        <f t="shared" ref="Y33:Z35" si="1">V33/C33</f>
        <v>2.0565323485703892</v>
      </c>
      <c r="Z33" s="627">
        <f t="shared" si="1"/>
        <v>2.0808169004872625</v>
      </c>
    </row>
    <row r="34" spans="1:26" ht="13.8">
      <c r="A34" s="1032" t="s">
        <v>66</v>
      </c>
      <c r="B34" s="1033"/>
      <c r="C34" s="628">
        <f>C8+C12+C19+C15+C22</f>
        <v>442973</v>
      </c>
      <c r="D34" s="628">
        <f>D8+D12+D19+D15+D22</f>
        <v>436265</v>
      </c>
      <c r="E34" s="629">
        <f>(C34-D34)/D34</f>
        <v>1.5375975611153772E-2</v>
      </c>
      <c r="F34" s="628">
        <f>F8+F12+F19+F15+F22</f>
        <v>253427</v>
      </c>
      <c r="G34" s="628">
        <f>G8+G12+G19+G15+G22</f>
        <v>244087</v>
      </c>
      <c r="H34" s="629">
        <f>(F34-G34)/G34</f>
        <v>3.826504484056914E-2</v>
      </c>
      <c r="I34" s="628">
        <f>I8+I12+I19+I15+I22</f>
        <v>189546</v>
      </c>
      <c r="J34" s="628">
        <f>J8+J12+J19+J15+J22</f>
        <v>192178</v>
      </c>
      <c r="K34" s="629">
        <f>(I34-J34)/J34</f>
        <v>-1.369563633714577E-2</v>
      </c>
      <c r="L34" s="624"/>
      <c r="M34" s="630">
        <f t="shared" si="0"/>
        <v>0.6357679998273098</v>
      </c>
      <c r="N34" s="631">
        <f t="shared" si="0"/>
        <v>0.63863028382400511</v>
      </c>
      <c r="O34" s="632">
        <f>ROUND(+M34-N34,3)*100</f>
        <v>-0.3</v>
      </c>
      <c r="P34" s="628">
        <f>P8+P12+P19+P15+P22</f>
        <v>559596</v>
      </c>
      <c r="Q34" s="628">
        <f>Q8+Q12+Q19+Q15+Q22</f>
        <v>546930</v>
      </c>
      <c r="R34" s="629">
        <f>(P34-Q34)/Q34</f>
        <v>2.3158356645274533E-2</v>
      </c>
      <c r="S34" s="628">
        <f>S8+S12+S19+S15+S22</f>
        <v>880189</v>
      </c>
      <c r="T34" s="628">
        <f>T8+T12+T19+T15+T22</f>
        <v>856411</v>
      </c>
      <c r="U34" s="629">
        <f>(S34-T34)/T34</f>
        <v>2.7764706431841722E-2</v>
      </c>
      <c r="V34" s="628">
        <f>V8+V12+V19+V15+V22</f>
        <v>1102044</v>
      </c>
      <c r="W34" s="628">
        <f>W8+W12+W19+W15+W22</f>
        <v>1066754</v>
      </c>
      <c r="X34" s="629">
        <f>(V34-W34)/W34</f>
        <v>3.3081666438560343E-2</v>
      </c>
      <c r="Y34" s="633">
        <f t="shared" si="1"/>
        <v>2.4878356017183894</v>
      </c>
      <c r="Z34" s="634">
        <f t="shared" si="1"/>
        <v>2.4451972998063103</v>
      </c>
    </row>
    <row r="35" spans="1:26" ht="14.4" thickBot="1">
      <c r="A35" s="1034" t="s">
        <v>67</v>
      </c>
      <c r="B35" s="1035"/>
      <c r="C35" s="635">
        <f>C9+C16</f>
        <v>1064482</v>
      </c>
      <c r="D35" s="636">
        <f>D9+D16</f>
        <v>1059453</v>
      </c>
      <c r="E35" s="637">
        <f>(C35-D35)/D35</f>
        <v>4.7467891449644297E-3</v>
      </c>
      <c r="F35" s="638">
        <f>F9+F16</f>
        <v>824364</v>
      </c>
      <c r="G35" s="636">
        <f>G9+G16</f>
        <v>807364</v>
      </c>
      <c r="H35" s="637">
        <f>(F35-G35)/G35</f>
        <v>2.1056177882590753E-2</v>
      </c>
      <c r="I35" s="638">
        <f>I9+I16</f>
        <v>240118</v>
      </c>
      <c r="J35" s="636">
        <f>J9+J16</f>
        <v>252089</v>
      </c>
      <c r="K35" s="639">
        <f>(I35-J35)/J35</f>
        <v>-4.7487196982018254E-2</v>
      </c>
      <c r="L35" s="640"/>
      <c r="M35" s="641">
        <f t="shared" si="0"/>
        <v>0.79664885951591413</v>
      </c>
      <c r="N35" s="642">
        <f t="shared" si="0"/>
        <v>0.79800458513527495</v>
      </c>
      <c r="O35" s="643">
        <f>ROUND(+M35-N35,3)*100</f>
        <v>-0.1</v>
      </c>
      <c r="P35" s="638">
        <f>P9+P16</f>
        <v>1645150</v>
      </c>
      <c r="Q35" s="636">
        <f>Q9+Q16</f>
        <v>1666623</v>
      </c>
      <c r="R35" s="637">
        <f>(P35-Q35)/Q35</f>
        <v>-1.2884137564404187E-2</v>
      </c>
      <c r="S35" s="638">
        <f>S9+S16</f>
        <v>2065088</v>
      </c>
      <c r="T35" s="636">
        <f>T9+T16</f>
        <v>2088488</v>
      </c>
      <c r="U35" s="637">
        <f>(S35-T35)/T35</f>
        <v>-1.1204277927380957E-2</v>
      </c>
      <c r="V35" s="638">
        <f>V9+V16</f>
        <v>3052075</v>
      </c>
      <c r="W35" s="636">
        <f>W9+W16</f>
        <v>3065060</v>
      </c>
      <c r="X35" s="639">
        <f>(V35-W35)/W35</f>
        <v>-4.2364586663882599E-3</v>
      </c>
      <c r="Y35" s="644">
        <f t="shared" si="1"/>
        <v>2.8671926815108195</v>
      </c>
      <c r="Z35" s="645">
        <f t="shared" si="1"/>
        <v>2.893058965333998</v>
      </c>
    </row>
    <row r="36" spans="1:26" ht="4.5" customHeight="1" thickBot="1">
      <c r="A36" s="596"/>
      <c r="B36" s="597"/>
      <c r="C36" s="646"/>
      <c r="D36" s="646"/>
      <c r="E36" s="647"/>
      <c r="F36" s="646"/>
      <c r="G36" s="646"/>
      <c r="H36" s="647"/>
      <c r="I36" s="646"/>
      <c r="J36" s="646"/>
      <c r="K36" s="648"/>
      <c r="L36" s="649"/>
      <c r="M36" s="650"/>
      <c r="N36" s="650"/>
      <c r="O36" s="651"/>
      <c r="P36" s="646"/>
      <c r="Q36" s="646"/>
      <c r="R36" s="647"/>
      <c r="S36" s="646"/>
      <c r="T36" s="646"/>
      <c r="U36" s="647"/>
      <c r="V36" s="646"/>
      <c r="W36" s="646"/>
      <c r="X36" s="647"/>
      <c r="Y36" s="652"/>
      <c r="Z36" s="652"/>
    </row>
    <row r="37" spans="1:26" ht="16.2" thickBot="1">
      <c r="A37" s="1023" t="s">
        <v>74</v>
      </c>
      <c r="B37" s="1024"/>
      <c r="C37" s="653">
        <f>SUM(C33:C35)</f>
        <v>1798828</v>
      </c>
      <c r="D37" s="653">
        <f>SUM(D33:D35)</f>
        <v>1801508</v>
      </c>
      <c r="E37" s="605">
        <f>(C37-D37)/D37</f>
        <v>-1.4876425749982792E-3</v>
      </c>
      <c r="F37" s="653">
        <f>SUM(F33:F35)</f>
        <v>1204788</v>
      </c>
      <c r="G37" s="653">
        <f>SUM(G33:G35)</f>
        <v>1178147</v>
      </c>
      <c r="H37" s="605">
        <f>(F37-G37)/G37</f>
        <v>2.2612628135538264E-2</v>
      </c>
      <c r="I37" s="653">
        <f>SUM(I33:I35)</f>
        <v>594040</v>
      </c>
      <c r="J37" s="653">
        <f>SUM(J33:J35)</f>
        <v>623361</v>
      </c>
      <c r="K37" s="605">
        <f>(I37-J37)/J37</f>
        <v>-4.7036949696885114E-2</v>
      </c>
      <c r="L37" s="654"/>
      <c r="M37" s="655">
        <f>P37/S37</f>
        <v>0.69315230558605934</v>
      </c>
      <c r="N37" s="655">
        <f>Q37/T37</f>
        <v>0.69602391893646942</v>
      </c>
      <c r="O37" s="608">
        <f>ROUND(+M37-N37,3)*100</f>
        <v>-0.3</v>
      </c>
      <c r="P37" s="653">
        <f>SUM(P33:P35)</f>
        <v>2497059</v>
      </c>
      <c r="Q37" s="653">
        <f>SUM(Q33:Q35)</f>
        <v>2518834</v>
      </c>
      <c r="R37" s="605">
        <f>(P37-Q37)/Q37</f>
        <v>-8.6448729848810999E-3</v>
      </c>
      <c r="S37" s="653">
        <f>SUM(S33:S35)</f>
        <v>3602468</v>
      </c>
      <c r="T37" s="653">
        <f>SUM(T33:T35)</f>
        <v>3618890</v>
      </c>
      <c r="U37" s="605">
        <f>(S37-T37)/T37</f>
        <v>-4.5378555302869111E-3</v>
      </c>
      <c r="V37" s="653">
        <f>SUM(V33:V35)</f>
        <v>4753337</v>
      </c>
      <c r="W37" s="653">
        <f>SUM(W33:W35)</f>
        <v>4768107</v>
      </c>
      <c r="X37" s="605">
        <f>(V37-W37)/W37</f>
        <v>-3.0976653837676044E-3</v>
      </c>
      <c r="Y37" s="656">
        <f>V37/C37</f>
        <v>2.6424633150028796</v>
      </c>
      <c r="Z37" s="657">
        <f>W37/D37</f>
        <v>2.6467309609504928</v>
      </c>
    </row>
    <row r="38" spans="1:26" ht="11.25" customHeight="1">
      <c r="A38" s="658"/>
      <c r="B38" s="658"/>
      <c r="C38" s="658"/>
      <c r="D38" s="658"/>
      <c r="E38" s="659"/>
      <c r="F38" s="658"/>
      <c r="G38" s="658"/>
      <c r="H38" s="659"/>
      <c r="I38" s="658"/>
      <c r="J38" s="658"/>
      <c r="K38" s="659"/>
      <c r="L38" s="658"/>
      <c r="M38" s="660"/>
      <c r="N38" s="660"/>
      <c r="O38" s="659"/>
      <c r="P38" s="658"/>
      <c r="Q38" s="658"/>
      <c r="R38" s="658"/>
      <c r="S38" s="658"/>
      <c r="T38" s="658"/>
      <c r="U38" s="658"/>
      <c r="V38" s="658"/>
      <c r="W38" s="658"/>
      <c r="X38" s="658"/>
      <c r="Y38" s="658"/>
      <c r="Z38" s="658"/>
    </row>
    <row r="39" spans="1:26">
      <c r="C39" s="661"/>
      <c r="D39" s="661"/>
      <c r="E39" s="661"/>
      <c r="F39" s="661"/>
      <c r="G39" s="661"/>
      <c r="H39" s="661"/>
      <c r="I39" s="661"/>
    </row>
    <row r="40" spans="1:26" ht="23.4" thickBot="1">
      <c r="A40" s="1027" t="s">
        <v>77</v>
      </c>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row>
    <row r="41" spans="1:26" ht="13.8">
      <c r="A41" s="558"/>
      <c r="B41" s="559"/>
      <c r="C41" s="1018" t="s">
        <v>53</v>
      </c>
      <c r="D41" s="1018"/>
      <c r="E41" s="560" t="s">
        <v>54</v>
      </c>
      <c r="F41" s="1018" t="s">
        <v>13</v>
      </c>
      <c r="G41" s="1018"/>
      <c r="H41" s="560" t="s">
        <v>54</v>
      </c>
      <c r="I41" s="1018" t="s">
        <v>14</v>
      </c>
      <c r="J41" s="1018"/>
      <c r="K41" s="561" t="s">
        <v>54</v>
      </c>
      <c r="L41" s="562"/>
      <c r="M41" s="1019" t="s">
        <v>55</v>
      </c>
      <c r="N41" s="1019"/>
      <c r="O41" s="560" t="s">
        <v>56</v>
      </c>
      <c r="P41" s="1018" t="s">
        <v>57</v>
      </c>
      <c r="Q41" s="1018"/>
      <c r="R41" s="560" t="s">
        <v>54</v>
      </c>
      <c r="S41" s="1018" t="s">
        <v>58</v>
      </c>
      <c r="T41" s="1018"/>
      <c r="U41" s="560" t="s">
        <v>54</v>
      </c>
      <c r="V41" s="1018" t="s">
        <v>59</v>
      </c>
      <c r="W41" s="1018"/>
      <c r="X41" s="560" t="s">
        <v>54</v>
      </c>
      <c r="Y41" s="1020" t="s">
        <v>60</v>
      </c>
      <c r="Z41" s="1021"/>
    </row>
    <row r="42" spans="1:26" ht="14.4" thickBot="1">
      <c r="A42" s="1036" t="s">
        <v>61</v>
      </c>
      <c r="B42" s="1037"/>
      <c r="C42" s="565">
        <v>2014</v>
      </c>
      <c r="D42" s="565">
        <v>2013</v>
      </c>
      <c r="E42" s="566" t="s">
        <v>63</v>
      </c>
      <c r="F42" s="565">
        <v>2014</v>
      </c>
      <c r="G42" s="565">
        <v>2013</v>
      </c>
      <c r="H42" s="566" t="s">
        <v>63</v>
      </c>
      <c r="I42" s="565">
        <v>2014</v>
      </c>
      <c r="J42" s="565">
        <v>2013</v>
      </c>
      <c r="K42" s="566" t="s">
        <v>63</v>
      </c>
      <c r="L42" s="567"/>
      <c r="M42" s="565">
        <v>2014</v>
      </c>
      <c r="N42" s="565">
        <v>2013</v>
      </c>
      <c r="O42" s="566" t="s">
        <v>63</v>
      </c>
      <c r="P42" s="565">
        <v>2014</v>
      </c>
      <c r="Q42" s="565">
        <v>2013</v>
      </c>
      <c r="R42" s="566" t="s">
        <v>63</v>
      </c>
      <c r="S42" s="565">
        <v>2014</v>
      </c>
      <c r="T42" s="565">
        <v>2013</v>
      </c>
      <c r="U42" s="566" t="s">
        <v>63</v>
      </c>
      <c r="V42" s="565">
        <v>2014</v>
      </c>
      <c r="W42" s="565">
        <v>2013</v>
      </c>
      <c r="X42" s="566" t="s">
        <v>63</v>
      </c>
      <c r="Y42" s="565">
        <v>2014</v>
      </c>
      <c r="Z42" s="570">
        <v>2013</v>
      </c>
    </row>
    <row r="43" spans="1:26" s="665" customFormat="1" ht="13.8">
      <c r="A43" s="1038" t="s">
        <v>64</v>
      </c>
      <c r="B43" s="1039"/>
      <c r="C43" s="646">
        <f>C10</f>
        <v>1017405</v>
      </c>
      <c r="D43" s="662">
        <f>D10</f>
        <v>1001156</v>
      </c>
      <c r="E43" s="647">
        <f>(C43-D43)/D43</f>
        <v>1.6230237845051121E-2</v>
      </c>
      <c r="F43" s="646">
        <f>F10</f>
        <v>842781</v>
      </c>
      <c r="G43" s="662">
        <f>G10</f>
        <v>826871</v>
      </c>
      <c r="H43" s="647">
        <f>(F43-G43)/G43</f>
        <v>1.9241211748870137E-2</v>
      </c>
      <c r="I43" s="646">
        <f>I10</f>
        <v>174624</v>
      </c>
      <c r="J43" s="662">
        <f>J10</f>
        <v>174285</v>
      </c>
      <c r="K43" s="647">
        <f>(I43-J43)/J43</f>
        <v>1.9450899388931922E-3</v>
      </c>
      <c r="L43" s="624"/>
      <c r="M43" s="650">
        <f t="shared" ref="M43:N47" si="2">P43/S43</f>
        <v>0.79268683294179687</v>
      </c>
      <c r="N43" s="663">
        <f t="shared" si="2"/>
        <v>0.79567667201692793</v>
      </c>
      <c r="O43" s="651">
        <f>ROUND(+M43-N43,3)*100</f>
        <v>-0.3</v>
      </c>
      <c r="P43" s="646">
        <f>P10</f>
        <v>1539336</v>
      </c>
      <c r="Q43" s="662">
        <f>Q10</f>
        <v>1540216</v>
      </c>
      <c r="R43" s="647">
        <f>(P43-Q43)/Q43</f>
        <v>-5.7134843424558638E-4</v>
      </c>
      <c r="S43" s="646">
        <f>S10</f>
        <v>1941922</v>
      </c>
      <c r="T43" s="662">
        <f>T10</f>
        <v>1935731</v>
      </c>
      <c r="U43" s="647">
        <f>(S43-T43)/T43</f>
        <v>3.1982749669246398E-3</v>
      </c>
      <c r="V43" s="646">
        <f>V10</f>
        <v>2680630</v>
      </c>
      <c r="W43" s="662">
        <f>W10</f>
        <v>2649628</v>
      </c>
      <c r="X43" s="647">
        <f>(V43-W43)/W43</f>
        <v>1.1700510411272827E-2</v>
      </c>
      <c r="Y43" s="652">
        <f t="shared" ref="Y43:Z47" si="3">V43/C43</f>
        <v>2.6347717968753841</v>
      </c>
      <c r="Z43" s="664">
        <f t="shared" si="3"/>
        <v>2.6465685667368524</v>
      </c>
    </row>
    <row r="44" spans="1:26" s="665" customFormat="1" ht="13.8">
      <c r="A44" s="1040" t="s">
        <v>69</v>
      </c>
      <c r="B44" s="1041"/>
      <c r="C44" s="666">
        <f>C13</f>
        <v>247088</v>
      </c>
      <c r="D44" s="667">
        <f>D13</f>
        <v>259201</v>
      </c>
      <c r="E44" s="668">
        <f>(C44-D44)/D44</f>
        <v>-4.6732072792929041E-2</v>
      </c>
      <c r="F44" s="666">
        <f>F13</f>
        <v>65395</v>
      </c>
      <c r="G44" s="667">
        <f>G13</f>
        <v>61686</v>
      </c>
      <c r="H44" s="668">
        <f>(F44-G44)/G44</f>
        <v>6.0127095289044516E-2</v>
      </c>
      <c r="I44" s="666">
        <f>I13</f>
        <v>181693</v>
      </c>
      <c r="J44" s="667">
        <f>J13</f>
        <v>197515</v>
      </c>
      <c r="K44" s="668">
        <f>(I44-J44)/J44</f>
        <v>-8.0105308457585497E-2</v>
      </c>
      <c r="L44" s="624"/>
      <c r="M44" s="669">
        <f t="shared" si="2"/>
        <v>0.45885423292355254</v>
      </c>
      <c r="N44" s="670">
        <f t="shared" si="2"/>
        <v>0.45933097376173798</v>
      </c>
      <c r="O44" s="671">
        <f>ROUND(+M44-N44,3)*100</f>
        <v>0</v>
      </c>
      <c r="P44" s="666">
        <f>P13</f>
        <v>238060</v>
      </c>
      <c r="Q44" s="667">
        <f>Q13</f>
        <v>246189</v>
      </c>
      <c r="R44" s="668">
        <f>(P44-Q44)/Q44</f>
        <v>-3.3019346924517343E-2</v>
      </c>
      <c r="S44" s="666">
        <f>S13</f>
        <v>518814</v>
      </c>
      <c r="T44" s="667">
        <f>T13</f>
        <v>535973</v>
      </c>
      <c r="U44" s="668">
        <f>(S44-T44)/T44</f>
        <v>-3.2014672380884859E-2</v>
      </c>
      <c r="V44" s="666">
        <f>V13</f>
        <v>539605</v>
      </c>
      <c r="W44" s="667">
        <f>W13</f>
        <v>564164</v>
      </c>
      <c r="X44" s="668">
        <f>(V44-W44)/W44</f>
        <v>-4.3531668096510941E-2</v>
      </c>
      <c r="Y44" s="672">
        <f t="shared" si="3"/>
        <v>2.1838575730104255</v>
      </c>
      <c r="Z44" s="673">
        <f t="shared" si="3"/>
        <v>2.1765502447907221</v>
      </c>
    </row>
    <row r="45" spans="1:26" s="665" customFormat="1" ht="13.8">
      <c r="A45" s="1040" t="s">
        <v>70</v>
      </c>
      <c r="B45" s="1041"/>
      <c r="C45" s="666">
        <f>C17</f>
        <v>356554</v>
      </c>
      <c r="D45" s="667">
        <f>D17</f>
        <v>363082</v>
      </c>
      <c r="E45" s="668">
        <f>(C45-D45)/D45</f>
        <v>-1.797940960995037E-2</v>
      </c>
      <c r="F45" s="666">
        <f>F17</f>
        <v>213567</v>
      </c>
      <c r="G45" s="667">
        <f>G17</f>
        <v>208958</v>
      </c>
      <c r="H45" s="668">
        <f>(F45-G45)/G45</f>
        <v>2.2057064099005541E-2</v>
      </c>
      <c r="I45" s="666">
        <f>I17</f>
        <v>142987</v>
      </c>
      <c r="J45" s="667">
        <f>J17</f>
        <v>154124</v>
      </c>
      <c r="K45" s="668">
        <f>(I45-J45)/J45</f>
        <v>-7.2259998442812279E-2</v>
      </c>
      <c r="L45" s="624"/>
      <c r="M45" s="669">
        <f t="shared" si="2"/>
        <v>0.68200280877616404</v>
      </c>
      <c r="N45" s="670">
        <f t="shared" si="2"/>
        <v>0.68038179737238069</v>
      </c>
      <c r="O45" s="671">
        <f>ROUND(+M45-N45,3)*100</f>
        <v>0.2</v>
      </c>
      <c r="P45" s="666">
        <f>P17</f>
        <v>486594</v>
      </c>
      <c r="Q45" s="667">
        <f>Q17</f>
        <v>498760</v>
      </c>
      <c r="R45" s="668">
        <f>(P45-Q45)/Q45</f>
        <v>-2.4392493383591306E-2</v>
      </c>
      <c r="S45" s="666">
        <f>S17</f>
        <v>713478</v>
      </c>
      <c r="T45" s="667">
        <f>T17</f>
        <v>733059</v>
      </c>
      <c r="U45" s="668">
        <f>(S45-T45)/T45</f>
        <v>-2.6711356111854569E-2</v>
      </c>
      <c r="V45" s="666">
        <f>V17</f>
        <v>1071594</v>
      </c>
      <c r="W45" s="667">
        <f>W17</f>
        <v>1090266</v>
      </c>
      <c r="X45" s="668">
        <f>(V45-W45)/W45</f>
        <v>-1.7126095833493844E-2</v>
      </c>
      <c r="Y45" s="672">
        <f t="shared" si="3"/>
        <v>3.0054185340789896</v>
      </c>
      <c r="Z45" s="673">
        <f t="shared" si="3"/>
        <v>3.0028092827515547</v>
      </c>
    </row>
    <row r="46" spans="1:26" s="665" customFormat="1" ht="13.8">
      <c r="A46" s="1040" t="s">
        <v>71</v>
      </c>
      <c r="B46" s="1041"/>
      <c r="C46" s="666">
        <f>C20</f>
        <v>107639</v>
      </c>
      <c r="D46" s="667">
        <f>D20</f>
        <v>113025</v>
      </c>
      <c r="E46" s="668">
        <f>(C46-D46)/D46</f>
        <v>-4.7653174076531739E-2</v>
      </c>
      <c r="F46" s="666">
        <f>F20</f>
        <v>42041</v>
      </c>
      <c r="G46" s="667">
        <f>G20</f>
        <v>44195</v>
      </c>
      <c r="H46" s="668">
        <f>(F46-G46)/G46</f>
        <v>-4.8738545084285552E-2</v>
      </c>
      <c r="I46" s="666">
        <f>I20</f>
        <v>65598</v>
      </c>
      <c r="J46" s="667">
        <f>J20</f>
        <v>68830</v>
      </c>
      <c r="K46" s="668">
        <f>(I46-J46)/J46</f>
        <v>-4.6956269068720032E-2</v>
      </c>
      <c r="L46" s="624"/>
      <c r="M46" s="669">
        <f t="shared" si="2"/>
        <v>0.47613317435568192</v>
      </c>
      <c r="N46" s="670">
        <f t="shared" si="2"/>
        <v>0.49446811262060592</v>
      </c>
      <c r="O46" s="671">
        <f>ROUND(+M46-N46,3)*100</f>
        <v>-1.7999999999999998</v>
      </c>
      <c r="P46" s="666">
        <f>P20</f>
        <v>129782</v>
      </c>
      <c r="Q46" s="667">
        <f>Q20</f>
        <v>137653</v>
      </c>
      <c r="R46" s="668">
        <f>(P46-Q46)/Q46</f>
        <v>-5.7180010606379811E-2</v>
      </c>
      <c r="S46" s="666">
        <f>S20</f>
        <v>272575</v>
      </c>
      <c r="T46" s="667">
        <f>T20</f>
        <v>278386</v>
      </c>
      <c r="U46" s="668">
        <f>(S46-T46)/T46</f>
        <v>-2.0873894520557788E-2</v>
      </c>
      <c r="V46" s="666">
        <f>V20</f>
        <v>241867</v>
      </c>
      <c r="W46" s="667">
        <f>W20</f>
        <v>258438</v>
      </c>
      <c r="X46" s="668">
        <f>(V46-W46)/W46</f>
        <v>-6.4119827579535521E-2</v>
      </c>
      <c r="Y46" s="672">
        <f t="shared" si="3"/>
        <v>2.2470201321082506</v>
      </c>
      <c r="Z46" s="673">
        <f t="shared" si="3"/>
        <v>2.2865560716655606</v>
      </c>
    </row>
    <row r="47" spans="1:26" s="665" customFormat="1" ht="14.4" thickBot="1">
      <c r="A47" s="1042" t="s">
        <v>73</v>
      </c>
      <c r="B47" s="1043"/>
      <c r="C47" s="674">
        <f>C23</f>
        <v>70142</v>
      </c>
      <c r="D47" s="675">
        <f>D23</f>
        <v>65044</v>
      </c>
      <c r="E47" s="676">
        <f>(C47-D47)/D47</f>
        <v>7.837771354775229E-2</v>
      </c>
      <c r="F47" s="674">
        <f>F23</f>
        <v>41004</v>
      </c>
      <c r="G47" s="675">
        <f>G23</f>
        <v>36437</v>
      </c>
      <c r="H47" s="676">
        <f>(F47-G47)/G47</f>
        <v>0.12533962730191839</v>
      </c>
      <c r="I47" s="674">
        <f>I23</f>
        <v>29138</v>
      </c>
      <c r="J47" s="675">
        <f>J23</f>
        <v>28607</v>
      </c>
      <c r="K47" s="676">
        <f>(I47-J47)/J47</f>
        <v>1.8561890446394239E-2</v>
      </c>
      <c r="L47" s="640"/>
      <c r="M47" s="677">
        <f t="shared" si="2"/>
        <v>0.66346135316902088</v>
      </c>
      <c r="N47" s="678">
        <f t="shared" si="2"/>
        <v>0.70734708010107483</v>
      </c>
      <c r="O47" s="679">
        <f>ROUND(+M47-N47,3)*100</f>
        <v>-4.3999999999999995</v>
      </c>
      <c r="P47" s="674">
        <f>P23</f>
        <v>103287</v>
      </c>
      <c r="Q47" s="675">
        <f>Q23</f>
        <v>96016</v>
      </c>
      <c r="R47" s="676">
        <f>(P47-Q47)/Q47</f>
        <v>7.5726962172971174E-2</v>
      </c>
      <c r="S47" s="674">
        <f>S23</f>
        <v>155679</v>
      </c>
      <c r="T47" s="675">
        <f>T23</f>
        <v>135741</v>
      </c>
      <c r="U47" s="676">
        <f>(S47-T47)/T47</f>
        <v>0.14688266625411631</v>
      </c>
      <c r="V47" s="674">
        <f>V23</f>
        <v>219641</v>
      </c>
      <c r="W47" s="675">
        <f>W23</f>
        <v>205611</v>
      </c>
      <c r="X47" s="676">
        <f>(V47-W47)/W47</f>
        <v>6.823564887092616E-2</v>
      </c>
      <c r="Y47" s="680">
        <f t="shared" si="3"/>
        <v>3.1313763508311712</v>
      </c>
      <c r="Z47" s="681">
        <f t="shared" si="3"/>
        <v>3.1611063280241067</v>
      </c>
    </row>
    <row r="48" spans="1:26" ht="4.5" customHeight="1" thickBot="1">
      <c r="A48" s="596"/>
      <c r="B48" s="597"/>
      <c r="C48" s="646"/>
      <c r="D48" s="646"/>
      <c r="E48" s="647"/>
      <c r="F48" s="646"/>
      <c r="G48" s="646"/>
      <c r="H48" s="647"/>
      <c r="I48" s="646"/>
      <c r="J48" s="646"/>
      <c r="K48" s="648"/>
      <c r="L48" s="649"/>
      <c r="M48" s="650"/>
      <c r="N48" s="650"/>
      <c r="O48" s="651"/>
      <c r="P48" s="646"/>
      <c r="Q48" s="646"/>
      <c r="R48" s="647"/>
      <c r="S48" s="646"/>
      <c r="T48" s="646"/>
      <c r="U48" s="647"/>
      <c r="V48" s="646"/>
      <c r="W48" s="646"/>
      <c r="X48" s="647"/>
      <c r="Y48" s="652"/>
      <c r="Z48" s="652"/>
    </row>
    <row r="49" spans="1:26" ht="16.2" thickBot="1">
      <c r="A49" s="1023" t="s">
        <v>74</v>
      </c>
      <c r="B49" s="1024"/>
      <c r="C49" s="653">
        <f>SUM(C43:C47)</f>
        <v>1798828</v>
      </c>
      <c r="D49" s="653">
        <f>SUM(D43:D47)</f>
        <v>1801508</v>
      </c>
      <c r="E49" s="605">
        <f>(C49-D49)/D49</f>
        <v>-1.4876425749982792E-3</v>
      </c>
      <c r="F49" s="653">
        <f>SUM(F43:F47)</f>
        <v>1204788</v>
      </c>
      <c r="G49" s="653">
        <f>SUM(G43:G47)</f>
        <v>1178147</v>
      </c>
      <c r="H49" s="605">
        <f>(F49-G49)/G49</f>
        <v>2.2612628135538264E-2</v>
      </c>
      <c r="I49" s="653">
        <f>SUM(I43:I47)</f>
        <v>594040</v>
      </c>
      <c r="J49" s="653">
        <f>SUM(J43:J47)</f>
        <v>623361</v>
      </c>
      <c r="K49" s="605">
        <f>(I49-J49)/J49</f>
        <v>-4.7036949696885114E-2</v>
      </c>
      <c r="L49" s="654"/>
      <c r="M49" s="655">
        <f>P49/S49</f>
        <v>0.69315230558605934</v>
      </c>
      <c r="N49" s="655">
        <f>Q49/T49</f>
        <v>0.69602391893646942</v>
      </c>
      <c r="O49" s="608">
        <f>ROUND(+M49-N49,3)*100</f>
        <v>-0.3</v>
      </c>
      <c r="P49" s="653">
        <f>SUM(P43:P47)</f>
        <v>2497059</v>
      </c>
      <c r="Q49" s="653">
        <f>SUM(Q43:Q47)</f>
        <v>2518834</v>
      </c>
      <c r="R49" s="605">
        <f>(P49-Q49)/Q49</f>
        <v>-8.6448729848810999E-3</v>
      </c>
      <c r="S49" s="653">
        <f>SUM(S43:S47)</f>
        <v>3602468</v>
      </c>
      <c r="T49" s="653">
        <f>SUM(T43:T47)</f>
        <v>3618890</v>
      </c>
      <c r="U49" s="605">
        <f>(S49-T49)/T49</f>
        <v>-4.5378555302869111E-3</v>
      </c>
      <c r="V49" s="653">
        <f>SUM(V43:V47)</f>
        <v>4753337</v>
      </c>
      <c r="W49" s="653">
        <f>SUM(W43:W47)</f>
        <v>4768107</v>
      </c>
      <c r="X49" s="605">
        <f>(V49-W49)/W49</f>
        <v>-3.0976653837676044E-3</v>
      </c>
      <c r="Y49" s="656">
        <f>V49/C49</f>
        <v>2.6424633150028796</v>
      </c>
      <c r="Z49" s="657">
        <f>W49/D49</f>
        <v>2.6467309609504928</v>
      </c>
    </row>
    <row r="50" spans="1:26" ht="11.25" customHeight="1">
      <c r="A50" s="658"/>
      <c r="B50" s="658"/>
      <c r="C50" s="658"/>
      <c r="D50" s="658"/>
      <c r="E50" s="659"/>
      <c r="F50" s="658"/>
      <c r="G50" s="658"/>
      <c r="H50" s="659"/>
      <c r="I50" s="658"/>
      <c r="J50" s="658"/>
      <c r="K50" s="659"/>
      <c r="L50" s="658"/>
      <c r="M50" s="660"/>
      <c r="N50" s="660"/>
      <c r="O50" s="659"/>
      <c r="P50" s="658"/>
      <c r="Q50" s="658"/>
      <c r="R50" s="658"/>
      <c r="S50" s="658"/>
      <c r="T50" s="658"/>
      <c r="U50" s="658"/>
      <c r="V50" s="658"/>
      <c r="W50" s="658"/>
      <c r="X50" s="658"/>
      <c r="Y50" s="658"/>
      <c r="Z50" s="658"/>
    </row>
    <row r="51" spans="1:26">
      <c r="A51" s="682" t="s">
        <v>78</v>
      </c>
      <c r="C51" s="661"/>
      <c r="D51" s="661"/>
    </row>
    <row r="52" spans="1:26">
      <c r="A52" s="682" t="s">
        <v>79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C7" sqref="C7"/>
    </sheetView>
  </sheetViews>
  <sheetFormatPr defaultColWidth="9.109375" defaultRowHeight="13.2"/>
  <cols>
    <col min="1" max="1" width="21.109375" style="553" customWidth="1"/>
    <col min="2" max="2" width="30.5546875" style="553" bestFit="1" customWidth="1"/>
    <col min="3" max="4" width="12.6640625" style="553" customWidth="1"/>
    <col min="5" max="5" width="11.6640625" style="706" customWidth="1"/>
    <col min="6" max="7" width="12.6640625" style="553" customWidth="1"/>
    <col min="8" max="8" width="11.6640625" style="706" customWidth="1"/>
    <col min="9" max="10" width="12.6640625" style="553" customWidth="1"/>
    <col min="11" max="11" width="11.6640625" style="706" customWidth="1"/>
    <col min="12" max="12" width="1.109375" style="553" customWidth="1"/>
    <col min="13" max="14" width="11.6640625" style="553" customWidth="1"/>
    <col min="15" max="15" width="11.6640625" style="706" customWidth="1"/>
    <col min="16" max="17" width="12.6640625" style="553" customWidth="1"/>
    <col min="18" max="18" width="11.6640625" style="706" customWidth="1"/>
    <col min="19" max="20" width="12.6640625" style="553" customWidth="1"/>
    <col min="21" max="21" width="11.6640625" style="706" customWidth="1"/>
    <col min="22" max="23" width="12.6640625" style="553" customWidth="1"/>
    <col min="24" max="24" width="11.6640625" style="553" customWidth="1"/>
    <col min="25" max="26" width="12.6640625" style="706" customWidth="1"/>
    <col min="27" max="16384" width="9.109375" style="553"/>
  </cols>
  <sheetData>
    <row r="1" spans="1:26" ht="24.6">
      <c r="A1" s="1016" t="s">
        <v>51</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555" customFormat="1" ht="24.6">
      <c r="A2" s="1016" t="s">
        <v>82</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555" customFormat="1" ht="20.399999999999999">
      <c r="E3" s="557"/>
      <c r="H3" s="557"/>
      <c r="K3" s="557"/>
      <c r="O3" s="557"/>
      <c r="R3" s="557"/>
      <c r="U3" s="557"/>
      <c r="Y3" s="557"/>
      <c r="Z3" s="557"/>
    </row>
    <row r="4" spans="1:26" ht="23.4" thickBot="1">
      <c r="A4" s="1017" t="s">
        <v>81</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558"/>
      <c r="B5" s="559"/>
      <c r="C5" s="1018" t="s">
        <v>53</v>
      </c>
      <c r="D5" s="1018"/>
      <c r="E5" s="560" t="s">
        <v>54</v>
      </c>
      <c r="F5" s="1018" t="s">
        <v>13</v>
      </c>
      <c r="G5" s="1018"/>
      <c r="H5" s="560" t="s">
        <v>54</v>
      </c>
      <c r="I5" s="1018" t="s">
        <v>14</v>
      </c>
      <c r="J5" s="1018"/>
      <c r="K5" s="683" t="s">
        <v>54</v>
      </c>
      <c r="L5" s="562"/>
      <c r="M5" s="1019" t="s">
        <v>55</v>
      </c>
      <c r="N5" s="1019"/>
      <c r="O5" s="560" t="s">
        <v>56</v>
      </c>
      <c r="P5" s="1018" t="s">
        <v>57</v>
      </c>
      <c r="Q5" s="1018"/>
      <c r="R5" s="560" t="s">
        <v>54</v>
      </c>
      <c r="S5" s="1018" t="s">
        <v>58</v>
      </c>
      <c r="T5" s="1018"/>
      <c r="U5" s="560" t="s">
        <v>54</v>
      </c>
      <c r="V5" s="1018" t="s">
        <v>59</v>
      </c>
      <c r="W5" s="1018"/>
      <c r="X5" s="560" t="s">
        <v>54</v>
      </c>
      <c r="Y5" s="1018" t="s">
        <v>60</v>
      </c>
      <c r="Z5" s="1021"/>
    </row>
    <row r="6" spans="1:26" ht="28.2" thickBot="1">
      <c r="A6" s="563" t="s">
        <v>61</v>
      </c>
      <c r="B6" s="564" t="s">
        <v>62</v>
      </c>
      <c r="C6" s="565">
        <v>2014</v>
      </c>
      <c r="D6" s="565">
        <v>2013</v>
      </c>
      <c r="E6" s="566" t="s">
        <v>63</v>
      </c>
      <c r="F6" s="565">
        <v>2014</v>
      </c>
      <c r="G6" s="565">
        <v>2013</v>
      </c>
      <c r="H6" s="566" t="s">
        <v>63</v>
      </c>
      <c r="I6" s="565">
        <v>2014</v>
      </c>
      <c r="J6" s="565">
        <v>2013</v>
      </c>
      <c r="K6" s="566" t="s">
        <v>63</v>
      </c>
      <c r="L6" s="567"/>
      <c r="M6" s="684">
        <v>2014</v>
      </c>
      <c r="N6" s="684">
        <v>2013</v>
      </c>
      <c r="O6" s="566" t="s">
        <v>63</v>
      </c>
      <c r="P6" s="565">
        <v>2014</v>
      </c>
      <c r="Q6" s="565">
        <v>2013</v>
      </c>
      <c r="R6" s="566" t="s">
        <v>63</v>
      </c>
      <c r="S6" s="565">
        <v>2014</v>
      </c>
      <c r="T6" s="565">
        <v>2013</v>
      </c>
      <c r="U6" s="566" t="s">
        <v>63</v>
      </c>
      <c r="V6" s="565">
        <v>2014</v>
      </c>
      <c r="W6" s="565">
        <v>2013</v>
      </c>
      <c r="X6" s="566" t="s">
        <v>63</v>
      </c>
      <c r="Y6" s="565">
        <v>2014</v>
      </c>
      <c r="Z6" s="570">
        <v>2013</v>
      </c>
    </row>
    <row r="7" spans="1:26" ht="13.8">
      <c r="A7" s="1014" t="s">
        <v>64</v>
      </c>
      <c r="B7" s="571" t="s">
        <v>65</v>
      </c>
      <c r="C7" s="572">
        <v>41421</v>
      </c>
      <c r="D7" s="572">
        <v>39117</v>
      </c>
      <c r="E7" s="573">
        <v>5.8900222409693996E-2</v>
      </c>
      <c r="F7" s="572">
        <v>33643</v>
      </c>
      <c r="G7" s="572">
        <v>31676</v>
      </c>
      <c r="H7" s="573">
        <v>6.2097487056446521E-2</v>
      </c>
      <c r="I7" s="572">
        <v>7778</v>
      </c>
      <c r="J7" s="572">
        <v>7441</v>
      </c>
      <c r="K7" s="573">
        <v>4.528961161134256E-2</v>
      </c>
      <c r="L7" s="685"/>
      <c r="M7" s="575">
        <v>0.66767967267552186</v>
      </c>
      <c r="N7" s="575">
        <v>0.68301236790242237</v>
      </c>
      <c r="O7" s="576">
        <v>-1.5</v>
      </c>
      <c r="P7" s="572">
        <v>45039</v>
      </c>
      <c r="Q7" s="572">
        <v>44014</v>
      </c>
      <c r="R7" s="573">
        <v>2.3288044713045849E-2</v>
      </c>
      <c r="S7" s="572">
        <v>67456</v>
      </c>
      <c r="T7" s="572">
        <v>64441</v>
      </c>
      <c r="U7" s="573">
        <v>4.6786983442218461E-2</v>
      </c>
      <c r="V7" s="572">
        <v>85353</v>
      </c>
      <c r="W7" s="572">
        <v>83760</v>
      </c>
      <c r="X7" s="573">
        <v>1.901862464183381E-2</v>
      </c>
      <c r="Y7" s="613">
        <v>2.0606214239154053</v>
      </c>
      <c r="Z7" s="578">
        <v>2.1412685021857505</v>
      </c>
    </row>
    <row r="8" spans="1:26" ht="13.8">
      <c r="A8" s="1022"/>
      <c r="B8" s="571" t="s">
        <v>66</v>
      </c>
      <c r="C8" s="572">
        <v>51773</v>
      </c>
      <c r="D8" s="572">
        <v>43452</v>
      </c>
      <c r="E8" s="573">
        <v>0.19149866519377703</v>
      </c>
      <c r="F8" s="572">
        <v>44960</v>
      </c>
      <c r="G8" s="572">
        <v>38457</v>
      </c>
      <c r="H8" s="573">
        <v>0.16909795355851989</v>
      </c>
      <c r="I8" s="572">
        <v>6813</v>
      </c>
      <c r="J8" s="572">
        <v>4995</v>
      </c>
      <c r="K8" s="573">
        <v>0.36396396396396397</v>
      </c>
      <c r="L8" s="685"/>
      <c r="M8" s="575">
        <v>0.79474193886097155</v>
      </c>
      <c r="N8" s="575">
        <v>0.81319838331691741</v>
      </c>
      <c r="O8" s="576">
        <v>-1.7999999999999998</v>
      </c>
      <c r="P8" s="572">
        <v>60731</v>
      </c>
      <c r="Q8" s="572">
        <v>47886</v>
      </c>
      <c r="R8" s="573">
        <v>0.2682412396107422</v>
      </c>
      <c r="S8" s="572">
        <v>76416</v>
      </c>
      <c r="T8" s="572">
        <v>58886</v>
      </c>
      <c r="U8" s="573">
        <v>0.29769384913222158</v>
      </c>
      <c r="V8" s="572">
        <v>105405</v>
      </c>
      <c r="W8" s="572">
        <v>79284</v>
      </c>
      <c r="X8" s="573">
        <v>0.3294611775389738</v>
      </c>
      <c r="Y8" s="613">
        <v>2.0359067467598941</v>
      </c>
      <c r="Z8" s="578">
        <v>1.8246340789837061</v>
      </c>
    </row>
    <row r="9" spans="1:26" ht="14.4" thickBot="1">
      <c r="A9" s="1015"/>
      <c r="B9" s="571" t="s">
        <v>67</v>
      </c>
      <c r="C9" s="572">
        <v>283903</v>
      </c>
      <c r="D9" s="572">
        <v>274296</v>
      </c>
      <c r="E9" s="573">
        <v>3.5024207425554878E-2</v>
      </c>
      <c r="F9" s="572">
        <v>252038</v>
      </c>
      <c r="G9" s="572">
        <v>238781</v>
      </c>
      <c r="H9" s="573">
        <v>5.55194927569614E-2</v>
      </c>
      <c r="I9" s="572">
        <v>31865</v>
      </c>
      <c r="J9" s="572">
        <v>35515</v>
      </c>
      <c r="K9" s="573">
        <v>-0.102773475996058</v>
      </c>
      <c r="L9" s="685"/>
      <c r="M9" s="575">
        <v>0.85838361220754511</v>
      </c>
      <c r="N9" s="575">
        <v>0.85176548776505234</v>
      </c>
      <c r="O9" s="576">
        <v>0.70000000000000007</v>
      </c>
      <c r="P9" s="572">
        <v>449290</v>
      </c>
      <c r="Q9" s="572">
        <v>446004</v>
      </c>
      <c r="R9" s="573">
        <v>7.3676469269333906E-3</v>
      </c>
      <c r="S9" s="572">
        <v>523414</v>
      </c>
      <c r="T9" s="572">
        <v>523623</v>
      </c>
      <c r="U9" s="573">
        <v>-3.9914213088424307E-4</v>
      </c>
      <c r="V9" s="572">
        <v>772193</v>
      </c>
      <c r="W9" s="572">
        <v>762826</v>
      </c>
      <c r="X9" s="573">
        <v>1.227934024272901E-2</v>
      </c>
      <c r="Y9" s="613">
        <v>2.7199184228416042</v>
      </c>
      <c r="Z9" s="578">
        <v>2.7810321696269722</v>
      </c>
    </row>
    <row r="10" spans="1:26" ht="14.4" thickBot="1">
      <c r="A10" s="686" t="s">
        <v>68</v>
      </c>
      <c r="B10" s="687"/>
      <c r="C10" s="688">
        <v>377097</v>
      </c>
      <c r="D10" s="688">
        <v>356865</v>
      </c>
      <c r="E10" s="689">
        <v>5.6693707704594178E-2</v>
      </c>
      <c r="F10" s="688">
        <v>330641</v>
      </c>
      <c r="G10" s="688">
        <v>308914</v>
      </c>
      <c r="H10" s="689">
        <v>7.033349087448286E-2</v>
      </c>
      <c r="I10" s="688">
        <v>46456</v>
      </c>
      <c r="J10" s="688">
        <v>47951</v>
      </c>
      <c r="K10" s="689">
        <v>-3.1177660528456132E-2</v>
      </c>
      <c r="L10" s="685"/>
      <c r="M10" s="690">
        <v>0.83181724178238414</v>
      </c>
      <c r="N10" s="690">
        <v>0.83144601592085943</v>
      </c>
      <c r="O10" s="691">
        <v>0</v>
      </c>
      <c r="P10" s="688">
        <v>555060</v>
      </c>
      <c r="Q10" s="688">
        <v>537904</v>
      </c>
      <c r="R10" s="689">
        <v>3.1894166988905084E-2</v>
      </c>
      <c r="S10" s="688">
        <v>667286</v>
      </c>
      <c r="T10" s="688">
        <v>646950</v>
      </c>
      <c r="U10" s="689">
        <v>3.1433650204807172E-2</v>
      </c>
      <c r="V10" s="688">
        <v>962951</v>
      </c>
      <c r="W10" s="688">
        <v>925870</v>
      </c>
      <c r="X10" s="689">
        <v>4.0049899013900436E-2</v>
      </c>
      <c r="Y10" s="692">
        <v>2.5535896599548655</v>
      </c>
      <c r="Z10" s="693">
        <v>2.5944544855897886</v>
      </c>
    </row>
    <row r="11" spans="1:26" ht="13.8">
      <c r="A11" s="1022" t="s">
        <v>69</v>
      </c>
      <c r="B11" s="571" t="s">
        <v>65</v>
      </c>
      <c r="C11" s="572">
        <v>36227</v>
      </c>
      <c r="D11" s="572">
        <v>40898</v>
      </c>
      <c r="E11" s="573">
        <v>-0.11421096386131351</v>
      </c>
      <c r="F11" s="572">
        <v>9440</v>
      </c>
      <c r="G11" s="572">
        <v>10604</v>
      </c>
      <c r="H11" s="573">
        <v>-0.10976989815164089</v>
      </c>
      <c r="I11" s="572">
        <v>26787</v>
      </c>
      <c r="J11" s="572">
        <v>30294</v>
      </c>
      <c r="K11" s="573">
        <v>-0.11576549811843929</v>
      </c>
      <c r="L11" s="685"/>
      <c r="M11" s="575">
        <v>0.36666882081771573</v>
      </c>
      <c r="N11" s="575">
        <v>0.36820813280323639</v>
      </c>
      <c r="O11" s="576">
        <v>-0.2</v>
      </c>
      <c r="P11" s="572">
        <v>34043</v>
      </c>
      <c r="Q11" s="572">
        <v>36953</v>
      </c>
      <c r="R11" s="573">
        <v>-7.874868075663681E-2</v>
      </c>
      <c r="S11" s="572">
        <v>92844</v>
      </c>
      <c r="T11" s="572">
        <v>100359</v>
      </c>
      <c r="U11" s="573">
        <v>-7.4881176576091835E-2</v>
      </c>
      <c r="V11" s="572">
        <v>72526</v>
      </c>
      <c r="W11" s="572">
        <v>81409</v>
      </c>
      <c r="X11" s="573">
        <v>-0.10911569973835816</v>
      </c>
      <c r="Y11" s="613">
        <v>2.0019874679106744</v>
      </c>
      <c r="Z11" s="578">
        <v>1.9905374345933786</v>
      </c>
    </row>
    <row r="12" spans="1:26" ht="14.4" thickBot="1">
      <c r="A12" s="1022"/>
      <c r="B12" s="571" t="s">
        <v>66</v>
      </c>
      <c r="C12" s="572">
        <v>37431</v>
      </c>
      <c r="D12" s="572">
        <v>36149</v>
      </c>
      <c r="E12" s="573">
        <v>3.5464328197183877E-2</v>
      </c>
      <c r="F12" s="572">
        <v>16779</v>
      </c>
      <c r="G12" s="572">
        <v>13493</v>
      </c>
      <c r="H12" s="573">
        <v>0.24353368413251317</v>
      </c>
      <c r="I12" s="572">
        <v>20652</v>
      </c>
      <c r="J12" s="572">
        <v>22656</v>
      </c>
      <c r="K12" s="573">
        <v>-8.8453389830508475E-2</v>
      </c>
      <c r="L12" s="685"/>
      <c r="M12" s="575">
        <v>0.57034507405789625</v>
      </c>
      <c r="N12" s="575">
        <v>0.56697115191718717</v>
      </c>
      <c r="O12" s="576">
        <v>0.3</v>
      </c>
      <c r="P12" s="572">
        <v>43089</v>
      </c>
      <c r="Q12" s="572">
        <v>42393</v>
      </c>
      <c r="R12" s="573">
        <v>1.6417804826268489E-2</v>
      </c>
      <c r="S12" s="572">
        <v>75549</v>
      </c>
      <c r="T12" s="572">
        <v>74771</v>
      </c>
      <c r="U12" s="573">
        <v>1.0405103582939911E-2</v>
      </c>
      <c r="V12" s="572">
        <v>89098</v>
      </c>
      <c r="W12" s="572">
        <v>88694</v>
      </c>
      <c r="X12" s="573">
        <v>4.5549868085778067E-3</v>
      </c>
      <c r="Y12" s="613">
        <v>2.3803264673666211</v>
      </c>
      <c r="Z12" s="578">
        <v>2.4535671802816124</v>
      </c>
    </row>
    <row r="13" spans="1:26" ht="14.4" thickBot="1">
      <c r="A13" s="686" t="s">
        <v>68</v>
      </c>
      <c r="B13" s="687"/>
      <c r="C13" s="688">
        <v>73658</v>
      </c>
      <c r="D13" s="688">
        <v>77047</v>
      </c>
      <c r="E13" s="689">
        <v>-4.3986138331148519E-2</v>
      </c>
      <c r="F13" s="688">
        <v>26219</v>
      </c>
      <c r="G13" s="688">
        <v>24097</v>
      </c>
      <c r="H13" s="689">
        <v>8.8060754450761503E-2</v>
      </c>
      <c r="I13" s="688">
        <v>47439</v>
      </c>
      <c r="J13" s="688">
        <v>52950</v>
      </c>
      <c r="K13" s="689">
        <v>-0.10407932011331444</v>
      </c>
      <c r="L13" s="685"/>
      <c r="M13" s="690">
        <v>0.45804754354397154</v>
      </c>
      <c r="N13" s="690">
        <v>0.45306914863244446</v>
      </c>
      <c r="O13" s="691">
        <v>0.5</v>
      </c>
      <c r="P13" s="688">
        <v>77132</v>
      </c>
      <c r="Q13" s="688">
        <v>79346</v>
      </c>
      <c r="R13" s="689">
        <v>-2.7903107907140876E-2</v>
      </c>
      <c r="S13" s="688">
        <v>168393</v>
      </c>
      <c r="T13" s="688">
        <v>175130</v>
      </c>
      <c r="U13" s="689">
        <v>-3.8468566207959798E-2</v>
      </c>
      <c r="V13" s="688">
        <v>161624</v>
      </c>
      <c r="W13" s="688">
        <v>170103</v>
      </c>
      <c r="X13" s="689">
        <v>-4.9846269613116757E-2</v>
      </c>
      <c r="Y13" s="692">
        <v>2.1942490971788535</v>
      </c>
      <c r="Z13" s="693">
        <v>2.2077822627746699</v>
      </c>
    </row>
    <row r="14" spans="1:26" ht="13.8">
      <c r="A14" s="1022" t="s">
        <v>70</v>
      </c>
      <c r="B14" s="571" t="s">
        <v>65</v>
      </c>
      <c r="C14" s="572">
        <v>4804</v>
      </c>
      <c r="D14" s="572">
        <v>5198</v>
      </c>
      <c r="E14" s="573">
        <v>-7.5798383993843782E-2</v>
      </c>
      <c r="F14" s="572">
        <v>2125</v>
      </c>
      <c r="G14" s="572">
        <v>1785</v>
      </c>
      <c r="H14" s="573">
        <v>0.19047619047619047</v>
      </c>
      <c r="I14" s="572">
        <v>2679</v>
      </c>
      <c r="J14" s="572">
        <v>3413</v>
      </c>
      <c r="K14" s="573">
        <v>-0.21506006445941986</v>
      </c>
      <c r="L14" s="685"/>
      <c r="M14" s="575">
        <v>0.37508412472893143</v>
      </c>
      <c r="N14" s="575">
        <v>0.325654526839257</v>
      </c>
      <c r="O14" s="576">
        <v>4.9000000000000004</v>
      </c>
      <c r="P14" s="572">
        <v>5016</v>
      </c>
      <c r="Q14" s="572">
        <v>4453</v>
      </c>
      <c r="R14" s="573">
        <v>0.12643161913316864</v>
      </c>
      <c r="S14" s="572">
        <v>13373</v>
      </c>
      <c r="T14" s="572">
        <v>13674</v>
      </c>
      <c r="U14" s="573">
        <v>-2.20125786163522E-2</v>
      </c>
      <c r="V14" s="572">
        <v>10323</v>
      </c>
      <c r="W14" s="572">
        <v>10471</v>
      </c>
      <c r="X14" s="573">
        <v>-1.4134275618374558E-2</v>
      </c>
      <c r="Y14" s="613">
        <v>2.1488343047460448</v>
      </c>
      <c r="Z14" s="578">
        <v>2.0144286263947673</v>
      </c>
    </row>
    <row r="15" spans="1:26" ht="13.8">
      <c r="A15" s="1022"/>
      <c r="B15" s="571" t="s">
        <v>66</v>
      </c>
      <c r="C15" s="572">
        <v>26522</v>
      </c>
      <c r="D15" s="572">
        <v>26589</v>
      </c>
      <c r="E15" s="573">
        <v>-2.5198390311783067E-3</v>
      </c>
      <c r="F15" s="572">
        <v>19612</v>
      </c>
      <c r="G15" s="572">
        <v>19843</v>
      </c>
      <c r="H15" s="573">
        <v>-1.1641384871239228E-2</v>
      </c>
      <c r="I15" s="572">
        <v>6910</v>
      </c>
      <c r="J15" s="572">
        <v>6746</v>
      </c>
      <c r="K15" s="573">
        <v>2.4310702638600652E-2</v>
      </c>
      <c r="L15" s="685"/>
      <c r="M15" s="575">
        <v>0.7297995780590717</v>
      </c>
      <c r="N15" s="575">
        <v>0.71378733151264206</v>
      </c>
      <c r="O15" s="576">
        <v>1.6</v>
      </c>
      <c r="P15" s="572">
        <v>41511</v>
      </c>
      <c r="Q15" s="572">
        <v>40511</v>
      </c>
      <c r="R15" s="573">
        <v>2.4684653550887413E-2</v>
      </c>
      <c r="S15" s="572">
        <v>56880</v>
      </c>
      <c r="T15" s="572">
        <v>56755</v>
      </c>
      <c r="U15" s="573">
        <v>2.2024491234252487E-3</v>
      </c>
      <c r="V15" s="572">
        <v>75877</v>
      </c>
      <c r="W15" s="572">
        <v>75003</v>
      </c>
      <c r="X15" s="573">
        <v>1.1652867218644588E-2</v>
      </c>
      <c r="Y15" s="613">
        <v>2.8609079254958147</v>
      </c>
      <c r="Z15" s="578">
        <v>2.8208281620218889</v>
      </c>
    </row>
    <row r="16" spans="1:26" ht="14.4" thickBot="1">
      <c r="A16" s="1022"/>
      <c r="B16" s="571" t="s">
        <v>67</v>
      </c>
      <c r="C16" s="572">
        <v>79347</v>
      </c>
      <c r="D16" s="572">
        <v>80013</v>
      </c>
      <c r="E16" s="573">
        <v>-8.3236474072963147E-3</v>
      </c>
      <c r="F16" s="572">
        <v>67922</v>
      </c>
      <c r="G16" s="572">
        <v>67955</v>
      </c>
      <c r="H16" s="573">
        <v>-4.8561548083290415E-4</v>
      </c>
      <c r="I16" s="572">
        <v>11425</v>
      </c>
      <c r="J16" s="572">
        <v>12058</v>
      </c>
      <c r="K16" s="573">
        <v>-5.2496268037817213E-2</v>
      </c>
      <c r="L16" s="685"/>
      <c r="M16" s="575">
        <v>0.78605232225388166</v>
      </c>
      <c r="N16" s="575">
        <v>0.80492759359284782</v>
      </c>
      <c r="O16" s="576">
        <v>-1.9</v>
      </c>
      <c r="P16" s="572">
        <v>127728</v>
      </c>
      <c r="Q16" s="572">
        <v>138293</v>
      </c>
      <c r="R16" s="573">
        <v>-7.6395768404763795E-2</v>
      </c>
      <c r="S16" s="572">
        <v>162493</v>
      </c>
      <c r="T16" s="572">
        <v>171808</v>
      </c>
      <c r="U16" s="573">
        <v>-5.4217498603091822E-2</v>
      </c>
      <c r="V16" s="572">
        <v>282354</v>
      </c>
      <c r="W16" s="572">
        <v>292109</v>
      </c>
      <c r="X16" s="573">
        <v>-3.3395068279306696E-2</v>
      </c>
      <c r="Y16" s="613">
        <v>3.5584710196982874</v>
      </c>
      <c r="Z16" s="578">
        <v>3.6507692499968756</v>
      </c>
    </row>
    <row r="17" spans="1:26" ht="14.4" thickBot="1">
      <c r="A17" s="686" t="s">
        <v>68</v>
      </c>
      <c r="B17" s="687"/>
      <c r="C17" s="688">
        <v>110673</v>
      </c>
      <c r="D17" s="688">
        <v>111800</v>
      </c>
      <c r="E17" s="689">
        <v>-1.0080500894454383E-2</v>
      </c>
      <c r="F17" s="688">
        <v>89659</v>
      </c>
      <c r="G17" s="688">
        <v>89583</v>
      </c>
      <c r="H17" s="689">
        <v>8.483752497683712E-4</v>
      </c>
      <c r="I17" s="688">
        <v>21014</v>
      </c>
      <c r="J17" s="688">
        <v>22217</v>
      </c>
      <c r="K17" s="689">
        <v>-5.4147724715308099E-2</v>
      </c>
      <c r="L17" s="685"/>
      <c r="M17" s="690">
        <v>0.74869170683921527</v>
      </c>
      <c r="N17" s="690">
        <v>0.75651944170378593</v>
      </c>
      <c r="O17" s="691">
        <v>-0.8</v>
      </c>
      <c r="P17" s="688">
        <v>174255</v>
      </c>
      <c r="Q17" s="688">
        <v>183257</v>
      </c>
      <c r="R17" s="689">
        <v>-4.9122270909160361E-2</v>
      </c>
      <c r="S17" s="688">
        <v>232746</v>
      </c>
      <c r="T17" s="688">
        <v>242237</v>
      </c>
      <c r="U17" s="689">
        <v>-3.9180637144614575E-2</v>
      </c>
      <c r="V17" s="688">
        <v>368554</v>
      </c>
      <c r="W17" s="688">
        <v>377583</v>
      </c>
      <c r="X17" s="689">
        <v>-2.3912623184836182E-2</v>
      </c>
      <c r="Y17" s="692">
        <v>3.3301166499507557</v>
      </c>
      <c r="Z17" s="693">
        <v>3.3773076923076921</v>
      </c>
    </row>
    <row r="18" spans="1:26" ht="13.8">
      <c r="A18" s="1022" t="s">
        <v>71</v>
      </c>
      <c r="B18" s="571" t="s">
        <v>65</v>
      </c>
      <c r="C18" s="572">
        <v>9510</v>
      </c>
      <c r="D18" s="572">
        <v>12412</v>
      </c>
      <c r="E18" s="573">
        <v>-0.23380599419916209</v>
      </c>
      <c r="F18" s="572">
        <v>3180</v>
      </c>
      <c r="G18" s="572">
        <v>5113</v>
      </c>
      <c r="H18" s="573">
        <v>-0.37805593584979463</v>
      </c>
      <c r="I18" s="572">
        <v>6330</v>
      </c>
      <c r="J18" s="572">
        <v>7299</v>
      </c>
      <c r="K18" s="573">
        <v>-0.13275791204274559</v>
      </c>
      <c r="L18" s="685"/>
      <c r="M18" s="575">
        <v>0.35163297045101088</v>
      </c>
      <c r="N18" s="575">
        <v>0.45734382364671333</v>
      </c>
      <c r="O18" s="576">
        <v>-10.6</v>
      </c>
      <c r="P18" s="572">
        <v>9044</v>
      </c>
      <c r="Q18" s="572">
        <v>12614</v>
      </c>
      <c r="R18" s="573">
        <v>-0.28301886792452829</v>
      </c>
      <c r="S18" s="572">
        <v>25720</v>
      </c>
      <c r="T18" s="572">
        <v>27581</v>
      </c>
      <c r="U18" s="573">
        <v>-6.7473985714803675E-2</v>
      </c>
      <c r="V18" s="572">
        <v>16589</v>
      </c>
      <c r="W18" s="572">
        <v>23515</v>
      </c>
      <c r="X18" s="573">
        <v>-0.29453540293429725</v>
      </c>
      <c r="Y18" s="613">
        <v>1.7443743427970557</v>
      </c>
      <c r="Z18" s="578">
        <v>1.8945375443119561</v>
      </c>
    </row>
    <row r="19" spans="1:26" ht="14.4" thickBot="1">
      <c r="A19" s="1022"/>
      <c r="B19" s="571" t="s">
        <v>72</v>
      </c>
      <c r="C19" s="572">
        <v>23381</v>
      </c>
      <c r="D19" s="572">
        <v>23612</v>
      </c>
      <c r="E19" s="573">
        <v>-9.7831611045231231E-3</v>
      </c>
      <c r="F19" s="572">
        <v>13902</v>
      </c>
      <c r="G19" s="572">
        <v>13786</v>
      </c>
      <c r="H19" s="573">
        <v>8.414333381691572E-3</v>
      </c>
      <c r="I19" s="572">
        <v>9479</v>
      </c>
      <c r="J19" s="572">
        <v>9826</v>
      </c>
      <c r="K19" s="573">
        <v>-3.5314471809485042E-2</v>
      </c>
      <c r="L19" s="685"/>
      <c r="M19" s="575">
        <v>0.62431214002663205</v>
      </c>
      <c r="N19" s="575">
        <v>0.6703002783522789</v>
      </c>
      <c r="O19" s="576">
        <v>-4.5999999999999996</v>
      </c>
      <c r="P19" s="572">
        <v>38914</v>
      </c>
      <c r="Q19" s="572">
        <v>43105</v>
      </c>
      <c r="R19" s="573">
        <v>-9.7227699802807099E-2</v>
      </c>
      <c r="S19" s="572">
        <v>62331</v>
      </c>
      <c r="T19" s="572">
        <v>64307</v>
      </c>
      <c r="U19" s="573">
        <v>-3.0727603526832226E-2</v>
      </c>
      <c r="V19" s="572">
        <v>64288</v>
      </c>
      <c r="W19" s="572">
        <v>71726</v>
      </c>
      <c r="X19" s="573">
        <v>-0.10370019239885118</v>
      </c>
      <c r="Y19" s="613">
        <v>2.7495829947393182</v>
      </c>
      <c r="Z19" s="578">
        <v>3.0376926986278163</v>
      </c>
    </row>
    <row r="20" spans="1:26" ht="14.4" thickBot="1">
      <c r="A20" s="686" t="s">
        <v>68</v>
      </c>
      <c r="B20" s="687"/>
      <c r="C20" s="688">
        <v>32891</v>
      </c>
      <c r="D20" s="688">
        <v>36024</v>
      </c>
      <c r="E20" s="689">
        <v>-8.6969797912502769E-2</v>
      </c>
      <c r="F20" s="688">
        <v>17082</v>
      </c>
      <c r="G20" s="688">
        <v>18899</v>
      </c>
      <c r="H20" s="689">
        <v>-9.614265305042595E-2</v>
      </c>
      <c r="I20" s="688">
        <v>15809</v>
      </c>
      <c r="J20" s="688">
        <v>17125</v>
      </c>
      <c r="K20" s="689">
        <v>-7.6846715328467152E-2</v>
      </c>
      <c r="L20" s="685"/>
      <c r="M20" s="690">
        <v>0.54466161656312817</v>
      </c>
      <c r="N20" s="690">
        <v>0.60637950548493813</v>
      </c>
      <c r="O20" s="691">
        <v>-6.2</v>
      </c>
      <c r="P20" s="688">
        <v>47958</v>
      </c>
      <c r="Q20" s="688">
        <v>55719</v>
      </c>
      <c r="R20" s="689">
        <v>-0.13928821407419373</v>
      </c>
      <c r="S20" s="688">
        <v>88051</v>
      </c>
      <c r="T20" s="688">
        <v>91888</v>
      </c>
      <c r="U20" s="689">
        <v>-4.1757356782169595E-2</v>
      </c>
      <c r="V20" s="688">
        <v>80877</v>
      </c>
      <c r="W20" s="688">
        <v>95241</v>
      </c>
      <c r="X20" s="689">
        <v>-0.15081740006929789</v>
      </c>
      <c r="Y20" s="692">
        <v>2.4589401355994043</v>
      </c>
      <c r="Z20" s="693">
        <v>2.6438207861425718</v>
      </c>
    </row>
    <row r="21" spans="1:26" ht="13.8">
      <c r="A21" s="1014" t="s">
        <v>73</v>
      </c>
      <c r="B21" s="571" t="s">
        <v>65</v>
      </c>
      <c r="C21" s="572">
        <v>7837</v>
      </c>
      <c r="D21" s="572">
        <v>7950</v>
      </c>
      <c r="E21" s="573">
        <v>-1.4213836477987421E-2</v>
      </c>
      <c r="F21" s="572">
        <v>4222</v>
      </c>
      <c r="G21" s="572">
        <v>4205</v>
      </c>
      <c r="H21" s="573">
        <v>4.0428061831153392E-3</v>
      </c>
      <c r="I21" s="572">
        <v>3615</v>
      </c>
      <c r="J21" s="572">
        <v>3745</v>
      </c>
      <c r="K21" s="573">
        <v>-3.4712950600801068E-2</v>
      </c>
      <c r="L21" s="685"/>
      <c r="M21" s="575">
        <v>0.55183966497158243</v>
      </c>
      <c r="N21" s="575">
        <v>0.67357838517122215</v>
      </c>
      <c r="O21" s="576">
        <v>-12.2</v>
      </c>
      <c r="P21" s="572">
        <v>9224</v>
      </c>
      <c r="Q21" s="572">
        <v>10720</v>
      </c>
      <c r="R21" s="573">
        <v>-0.13955223880597015</v>
      </c>
      <c r="S21" s="572">
        <v>16715</v>
      </c>
      <c r="T21" s="572">
        <v>15915</v>
      </c>
      <c r="U21" s="573">
        <v>5.0267043669494187E-2</v>
      </c>
      <c r="V21" s="572">
        <v>15761</v>
      </c>
      <c r="W21" s="572">
        <v>17761</v>
      </c>
      <c r="X21" s="573">
        <v>-0.11260627216935984</v>
      </c>
      <c r="Y21" s="613">
        <v>2.0111011866785762</v>
      </c>
      <c r="Z21" s="578">
        <v>2.2340880503144653</v>
      </c>
    </row>
    <row r="22" spans="1:26" ht="14.4" thickBot="1">
      <c r="A22" s="1015"/>
      <c r="B22" s="571" t="s">
        <v>66</v>
      </c>
      <c r="C22" s="572">
        <v>15688</v>
      </c>
      <c r="D22" s="572">
        <v>12982</v>
      </c>
      <c r="E22" s="573">
        <v>0.20844245878909259</v>
      </c>
      <c r="F22" s="572">
        <v>12043</v>
      </c>
      <c r="G22" s="572">
        <v>10077</v>
      </c>
      <c r="H22" s="573">
        <v>0.19509774734544011</v>
      </c>
      <c r="I22" s="572">
        <v>3645</v>
      </c>
      <c r="J22" s="572">
        <v>2905</v>
      </c>
      <c r="K22" s="573">
        <v>0.25473321858864029</v>
      </c>
      <c r="L22" s="685"/>
      <c r="M22" s="575">
        <v>0.77489003393238653</v>
      </c>
      <c r="N22" s="575">
        <v>0.83698625510789915</v>
      </c>
      <c r="O22" s="576">
        <v>-6.2</v>
      </c>
      <c r="P22" s="572">
        <v>30829</v>
      </c>
      <c r="Q22" s="572">
        <v>24784</v>
      </c>
      <c r="R22" s="573">
        <v>0.24390735958683021</v>
      </c>
      <c r="S22" s="572">
        <v>39785</v>
      </c>
      <c r="T22" s="572">
        <v>29611</v>
      </c>
      <c r="U22" s="573">
        <v>0.34358853128904798</v>
      </c>
      <c r="V22" s="572">
        <v>63139</v>
      </c>
      <c r="W22" s="572">
        <v>53209</v>
      </c>
      <c r="X22" s="573">
        <v>0.18662256385197992</v>
      </c>
      <c r="Y22" s="613">
        <v>4.0246685364609895</v>
      </c>
      <c r="Z22" s="578">
        <v>4.0986750885841934</v>
      </c>
    </row>
    <row r="23" spans="1:26" ht="14.4" thickBot="1">
      <c r="A23" s="686" t="s">
        <v>68</v>
      </c>
      <c r="B23" s="687"/>
      <c r="C23" s="688">
        <v>23525</v>
      </c>
      <c r="D23" s="688">
        <v>20932</v>
      </c>
      <c r="E23" s="689">
        <v>0.1238773170265622</v>
      </c>
      <c r="F23" s="688">
        <v>16265</v>
      </c>
      <c r="G23" s="688">
        <v>14282</v>
      </c>
      <c r="H23" s="689">
        <v>0.13884609998599637</v>
      </c>
      <c r="I23" s="688">
        <v>7260</v>
      </c>
      <c r="J23" s="688">
        <v>6650</v>
      </c>
      <c r="K23" s="689">
        <v>9.1729323308270674E-2</v>
      </c>
      <c r="L23" s="694"/>
      <c r="M23" s="690">
        <v>0.70890265486725668</v>
      </c>
      <c r="N23" s="690">
        <v>0.77986205684663712</v>
      </c>
      <c r="O23" s="691">
        <v>-7.1</v>
      </c>
      <c r="P23" s="688">
        <v>40053</v>
      </c>
      <c r="Q23" s="688">
        <v>35504</v>
      </c>
      <c r="R23" s="689">
        <v>0.12812640829202343</v>
      </c>
      <c r="S23" s="688">
        <v>56500</v>
      </c>
      <c r="T23" s="688">
        <v>45526</v>
      </c>
      <c r="U23" s="689">
        <v>0.24104907086060712</v>
      </c>
      <c r="V23" s="688">
        <v>78900</v>
      </c>
      <c r="W23" s="688">
        <v>70970</v>
      </c>
      <c r="X23" s="689">
        <v>0.11173735381146964</v>
      </c>
      <c r="Y23" s="692">
        <v>3.3538788522848035</v>
      </c>
      <c r="Z23" s="693">
        <v>3.3905025797821517</v>
      </c>
    </row>
    <row r="24" spans="1:26" s="614" customFormat="1" ht="4.5" customHeight="1" thickBot="1">
      <c r="A24" s="611"/>
      <c r="B24" s="611"/>
      <c r="C24" s="623"/>
      <c r="D24" s="623"/>
      <c r="E24" s="575" t="e">
        <v>#DIV/0!</v>
      </c>
      <c r="F24" s="623"/>
      <c r="G24" s="623"/>
      <c r="H24" s="575" t="e">
        <v>#DIV/0!</v>
      </c>
      <c r="I24" s="623"/>
      <c r="J24" s="623"/>
      <c r="K24" s="575" t="e">
        <v>#DIV/0!</v>
      </c>
      <c r="L24" s="695"/>
      <c r="M24" s="625"/>
      <c r="N24" s="625"/>
      <c r="O24" s="613">
        <v>0</v>
      </c>
      <c r="P24" s="623"/>
      <c r="Q24" s="623"/>
      <c r="R24" s="575" t="e">
        <v>#DIV/0!</v>
      </c>
      <c r="S24" s="623"/>
      <c r="T24" s="623"/>
      <c r="U24" s="575" t="e">
        <v>#DIV/0!</v>
      </c>
      <c r="V24" s="623"/>
      <c r="W24" s="623"/>
      <c r="X24" s="575" t="e">
        <v>#DIV/0!</v>
      </c>
      <c r="Y24" s="613" t="e">
        <v>#DIV/0!</v>
      </c>
      <c r="Z24" s="613" t="e">
        <v>#DIV/0!</v>
      </c>
    </row>
    <row r="25" spans="1:26" ht="16.2" thickBot="1">
      <c r="A25" s="1044" t="s">
        <v>74</v>
      </c>
      <c r="B25" s="1045"/>
      <c r="C25" s="696">
        <v>617844</v>
      </c>
      <c r="D25" s="696">
        <v>602668</v>
      </c>
      <c r="E25" s="697">
        <v>2.5181360218229604E-2</v>
      </c>
      <c r="F25" s="696">
        <v>479866</v>
      </c>
      <c r="G25" s="696">
        <v>455775</v>
      </c>
      <c r="H25" s="697">
        <v>5.2857221216609074E-2</v>
      </c>
      <c r="I25" s="696">
        <v>137978</v>
      </c>
      <c r="J25" s="696">
        <v>146893</v>
      </c>
      <c r="K25" s="697">
        <v>-6.0690434533980514E-2</v>
      </c>
      <c r="L25" s="617"/>
      <c r="M25" s="698">
        <v>0.73740782999828525</v>
      </c>
      <c r="N25" s="698">
        <v>0.74203794359969077</v>
      </c>
      <c r="O25" s="699">
        <v>-0.5</v>
      </c>
      <c r="P25" s="696">
        <v>894458</v>
      </c>
      <c r="Q25" s="696">
        <v>891730</v>
      </c>
      <c r="R25" s="697">
        <v>3.0592219618045821E-3</v>
      </c>
      <c r="S25" s="696">
        <v>1212976</v>
      </c>
      <c r="T25" s="696">
        <v>1201731</v>
      </c>
      <c r="U25" s="697">
        <v>9.3573353770519362E-3</v>
      </c>
      <c r="V25" s="696">
        <v>1652906</v>
      </c>
      <c r="W25" s="696">
        <v>1639767</v>
      </c>
      <c r="X25" s="697">
        <v>8.0127237589242856E-3</v>
      </c>
      <c r="Y25" s="700">
        <v>2.6752804915156578</v>
      </c>
      <c r="Z25" s="701">
        <v>2.7208463034373818</v>
      </c>
    </row>
    <row r="26" spans="1:26" ht="11.25" customHeight="1" thickBot="1">
      <c r="A26" s="658"/>
      <c r="B26" s="658"/>
      <c r="C26" s="702"/>
      <c r="D26" s="702"/>
      <c r="E26" s="703"/>
      <c r="F26" s="702"/>
      <c r="G26" s="702"/>
      <c r="H26" s="703"/>
      <c r="I26" s="702"/>
      <c r="J26" s="702"/>
      <c r="K26" s="703"/>
      <c r="L26" s="659"/>
      <c r="M26" s="703"/>
      <c r="N26" s="703"/>
      <c r="O26" s="704"/>
      <c r="P26" s="702"/>
      <c r="Q26" s="702"/>
      <c r="R26" s="703"/>
      <c r="S26" s="702"/>
      <c r="T26" s="702"/>
      <c r="U26" s="703"/>
      <c r="V26" s="702"/>
      <c r="W26" s="702"/>
      <c r="X26" s="703"/>
      <c r="Y26" s="704"/>
      <c r="Z26" s="704"/>
    </row>
    <row r="27" spans="1:26" ht="16.2" thickBot="1">
      <c r="A27" s="1025" t="s">
        <v>75</v>
      </c>
      <c r="B27" s="1026"/>
      <c r="C27" s="615">
        <v>27863</v>
      </c>
      <c r="D27" s="615">
        <v>29447</v>
      </c>
      <c r="E27" s="616">
        <v>-5.3791557713858795E-2</v>
      </c>
      <c r="F27" s="615">
        <v>8718</v>
      </c>
      <c r="G27" s="615">
        <v>7936</v>
      </c>
      <c r="H27" s="616">
        <v>9.8538306451612906E-2</v>
      </c>
      <c r="I27" s="615">
        <v>19145</v>
      </c>
      <c r="J27" s="615">
        <v>21511</v>
      </c>
      <c r="K27" s="616">
        <v>-0.10999023755287993</v>
      </c>
      <c r="L27" s="617"/>
      <c r="M27" s="618">
        <v>0.40896358543417366</v>
      </c>
      <c r="N27" s="618">
        <v>0.38892111368909515</v>
      </c>
      <c r="O27" s="619">
        <v>2</v>
      </c>
      <c r="P27" s="615">
        <v>25842</v>
      </c>
      <c r="Q27" s="615">
        <v>26820</v>
      </c>
      <c r="R27" s="616">
        <v>-3.6465324384787473E-2</v>
      </c>
      <c r="S27" s="615">
        <v>63189</v>
      </c>
      <c r="T27" s="615">
        <v>68960</v>
      </c>
      <c r="U27" s="616">
        <v>-8.3686194895591648E-2</v>
      </c>
      <c r="V27" s="615">
        <v>57287</v>
      </c>
      <c r="W27" s="615">
        <v>60676</v>
      </c>
      <c r="X27" s="616">
        <v>-5.5854044432724632E-2</v>
      </c>
      <c r="Y27" s="705">
        <v>2.0560241180059577</v>
      </c>
      <c r="Z27" s="621">
        <v>2.0605155024280912</v>
      </c>
    </row>
    <row r="28" spans="1:26">
      <c r="O28" s="622"/>
    </row>
    <row r="30" spans="1:26" ht="23.4" thickBot="1">
      <c r="A30" s="1017" t="s">
        <v>76</v>
      </c>
      <c r="B30" s="1017"/>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7"/>
    </row>
    <row r="31" spans="1:26" ht="13.8">
      <c r="A31" s="558"/>
      <c r="B31" s="559"/>
      <c r="C31" s="1018" t="s">
        <v>53</v>
      </c>
      <c r="D31" s="1018"/>
      <c r="E31" s="560" t="s">
        <v>54</v>
      </c>
      <c r="F31" s="1018" t="s">
        <v>13</v>
      </c>
      <c r="G31" s="1018"/>
      <c r="H31" s="560" t="s">
        <v>54</v>
      </c>
      <c r="I31" s="1018" t="s">
        <v>14</v>
      </c>
      <c r="J31" s="1018"/>
      <c r="K31" s="561" t="s">
        <v>54</v>
      </c>
      <c r="L31" s="562"/>
      <c r="M31" s="1019" t="s">
        <v>55</v>
      </c>
      <c r="N31" s="1019"/>
      <c r="O31" s="560" t="s">
        <v>56</v>
      </c>
      <c r="P31" s="1018" t="s">
        <v>57</v>
      </c>
      <c r="Q31" s="1018"/>
      <c r="R31" s="560" t="s">
        <v>54</v>
      </c>
      <c r="S31" s="1018" t="s">
        <v>58</v>
      </c>
      <c r="T31" s="1018"/>
      <c r="U31" s="560" t="s">
        <v>54</v>
      </c>
      <c r="V31" s="1018" t="s">
        <v>59</v>
      </c>
      <c r="W31" s="1018"/>
      <c r="X31" s="560" t="s">
        <v>54</v>
      </c>
      <c r="Y31" s="1018" t="s">
        <v>60</v>
      </c>
      <c r="Z31" s="1021"/>
    </row>
    <row r="32" spans="1:26" ht="28.5" customHeight="1" thickBot="1">
      <c r="A32" s="1028" t="s">
        <v>62</v>
      </c>
      <c r="B32" s="1029"/>
      <c r="C32" s="565">
        <v>2014</v>
      </c>
      <c r="D32" s="565">
        <v>2013</v>
      </c>
      <c r="E32" s="566" t="s">
        <v>63</v>
      </c>
      <c r="F32" s="565">
        <v>2014</v>
      </c>
      <c r="G32" s="565">
        <v>2013</v>
      </c>
      <c r="H32" s="566" t="s">
        <v>63</v>
      </c>
      <c r="I32" s="565">
        <v>2014</v>
      </c>
      <c r="J32" s="565">
        <v>2013</v>
      </c>
      <c r="K32" s="566" t="s">
        <v>63</v>
      </c>
      <c r="L32" s="567"/>
      <c r="M32" s="568">
        <v>2014</v>
      </c>
      <c r="N32" s="684">
        <v>2013</v>
      </c>
      <c r="O32" s="566" t="s">
        <v>63</v>
      </c>
      <c r="P32" s="565">
        <v>2014</v>
      </c>
      <c r="Q32" s="565">
        <v>2013</v>
      </c>
      <c r="R32" s="566" t="s">
        <v>63</v>
      </c>
      <c r="S32" s="565">
        <v>2014</v>
      </c>
      <c r="T32" s="565">
        <v>2013</v>
      </c>
      <c r="U32" s="566" t="s">
        <v>63</v>
      </c>
      <c r="V32" s="565">
        <v>2014</v>
      </c>
      <c r="W32" s="565">
        <v>2013</v>
      </c>
      <c r="X32" s="566" t="s">
        <v>63</v>
      </c>
      <c r="Y32" s="565">
        <v>2014</v>
      </c>
      <c r="Z32" s="570">
        <v>2013</v>
      </c>
    </row>
    <row r="33" spans="1:26" ht="13.8">
      <c r="A33" s="1030" t="s">
        <v>65</v>
      </c>
      <c r="B33" s="1031"/>
      <c r="C33" s="572">
        <f>C7+C11+C14+C18+C21</f>
        <v>99799</v>
      </c>
      <c r="D33" s="572">
        <f>D7+D11+D14+D18+D21</f>
        <v>105575</v>
      </c>
      <c r="E33" s="573">
        <f>(C33-D33)/D33</f>
        <v>-5.4709921856500116E-2</v>
      </c>
      <c r="F33" s="572">
        <f>F7+F11+F14+F18+F21</f>
        <v>52610</v>
      </c>
      <c r="G33" s="572">
        <f>G7+G11+G14+G18+G21</f>
        <v>53383</v>
      </c>
      <c r="H33" s="573">
        <f>(F33-G33)/G33</f>
        <v>-1.448026525298316E-2</v>
      </c>
      <c r="I33" s="572">
        <f>I7+I11+I14+I18+I21</f>
        <v>47189</v>
      </c>
      <c r="J33" s="572">
        <f>J7+J11+J14+J18+J21</f>
        <v>52192</v>
      </c>
      <c r="K33" s="573">
        <f>(I33-J33)/J33</f>
        <v>-9.5857602697731456E-2</v>
      </c>
      <c r="L33" s="707"/>
      <c r="M33" s="575">
        <f t="shared" ref="M33:N35" si="0">P33/S33</f>
        <v>0.47367982675329001</v>
      </c>
      <c r="N33" s="575">
        <f t="shared" si="0"/>
        <v>0.48994909221966931</v>
      </c>
      <c r="O33" s="576">
        <f>ROUND(+M33-N33,3)*100</f>
        <v>-1.6</v>
      </c>
      <c r="P33" s="572">
        <f>P7+P11+P14+P18+P21</f>
        <v>102366</v>
      </c>
      <c r="Q33" s="572">
        <f>Q7+Q11+Q14+Q18+Q21</f>
        <v>108754</v>
      </c>
      <c r="R33" s="573">
        <f>(P33-Q33)/Q33</f>
        <v>-5.873806940434375E-2</v>
      </c>
      <c r="S33" s="572">
        <f>S7+S11+S14+S18+S21</f>
        <v>216108</v>
      </c>
      <c r="T33" s="572">
        <f>T7+T11+T14+T18+T21</f>
        <v>221970</v>
      </c>
      <c r="U33" s="573">
        <f>(S33-T33)/T33</f>
        <v>-2.6408974185700769E-2</v>
      </c>
      <c r="V33" s="572">
        <f>V7+V11+V14+V18+V21</f>
        <v>200552</v>
      </c>
      <c r="W33" s="572">
        <f>W7+W11+W14+W18+W21</f>
        <v>216916</v>
      </c>
      <c r="X33" s="573">
        <f>(V33-W33)/W33</f>
        <v>-7.5439340574231503E-2</v>
      </c>
      <c r="Y33" s="708">
        <f t="shared" ref="Y33:Z35" si="1">V33/C33</f>
        <v>2.0095592140201806</v>
      </c>
      <c r="Z33" s="709">
        <f t="shared" si="1"/>
        <v>2.0546152024627045</v>
      </c>
    </row>
    <row r="34" spans="1:26" ht="13.8">
      <c r="A34" s="1032" t="s">
        <v>66</v>
      </c>
      <c r="B34" s="1033"/>
      <c r="C34" s="710">
        <f>C8+C12+C19+C15+C22</f>
        <v>154795</v>
      </c>
      <c r="D34" s="710">
        <f>D8+D12+D19+D15+D22</f>
        <v>142784</v>
      </c>
      <c r="E34" s="629">
        <f>(C34-D34)/D34</f>
        <v>8.4120069475571491E-2</v>
      </c>
      <c r="F34" s="710">
        <f>F8+F12+F19+F15+F22</f>
        <v>107296</v>
      </c>
      <c r="G34" s="710">
        <f>G8+G12+G19+G15+G22</f>
        <v>95656</v>
      </c>
      <c r="H34" s="629">
        <f>(F34-G34)/G34</f>
        <v>0.12168604164924313</v>
      </c>
      <c r="I34" s="710">
        <f>I8+I12+I19+I15+I22</f>
        <v>47499</v>
      </c>
      <c r="J34" s="710">
        <f>J8+J12+J19+J15+J22</f>
        <v>47128</v>
      </c>
      <c r="K34" s="629">
        <f>(I34-J34)/J34</f>
        <v>7.8721778984892216E-3</v>
      </c>
      <c r="L34" s="707"/>
      <c r="M34" s="711">
        <f t="shared" si="0"/>
        <v>0.69164300346345686</v>
      </c>
      <c r="N34" s="712">
        <f t="shared" si="0"/>
        <v>0.69876200189920168</v>
      </c>
      <c r="O34" s="632">
        <f>ROUND(+M34-N34,3)*100</f>
        <v>-0.70000000000000007</v>
      </c>
      <c r="P34" s="710">
        <f>P8+P12+P19+P15+P22</f>
        <v>215074</v>
      </c>
      <c r="Q34" s="710">
        <f>Q8+Q12+Q19+Q15+Q22</f>
        <v>198679</v>
      </c>
      <c r="R34" s="629">
        <f>(P34-Q34)/Q34</f>
        <v>8.2520044896541661E-2</v>
      </c>
      <c r="S34" s="710">
        <f>S8+S12+S19+S15+S22</f>
        <v>310961</v>
      </c>
      <c r="T34" s="710">
        <f>T8+T12+T19+T15+T22</f>
        <v>284330</v>
      </c>
      <c r="U34" s="629">
        <f>(S34-T34)/T34</f>
        <v>9.3662293813526531E-2</v>
      </c>
      <c r="V34" s="710">
        <f>V8+V12+V19+V15+V22</f>
        <v>397807</v>
      </c>
      <c r="W34" s="710">
        <f>W8+W12+W19+W15+W22</f>
        <v>367916</v>
      </c>
      <c r="X34" s="629">
        <f>(V34-W34)/W34</f>
        <v>8.1244088324508856E-2</v>
      </c>
      <c r="Y34" s="713">
        <f t="shared" si="1"/>
        <v>2.5698956684647438</v>
      </c>
      <c r="Z34" s="714">
        <f t="shared" si="1"/>
        <v>2.5767312864186462</v>
      </c>
    </row>
    <row r="35" spans="1:26" ht="14.4" thickBot="1">
      <c r="A35" s="1034" t="s">
        <v>67</v>
      </c>
      <c r="B35" s="1035"/>
      <c r="C35" s="715">
        <f>C9+C16</f>
        <v>363250</v>
      </c>
      <c r="D35" s="716">
        <f>D9+D16</f>
        <v>354309</v>
      </c>
      <c r="E35" s="717">
        <f>(C35-D35)/D35</f>
        <v>2.5235034955363819E-2</v>
      </c>
      <c r="F35" s="718">
        <f>F9+F16</f>
        <v>319960</v>
      </c>
      <c r="G35" s="716">
        <f>G9+G16</f>
        <v>306736</v>
      </c>
      <c r="H35" s="717">
        <f>(F35-G35)/G35</f>
        <v>4.3111992071357783E-2</v>
      </c>
      <c r="I35" s="718">
        <f>I9+I16</f>
        <v>43290</v>
      </c>
      <c r="J35" s="716">
        <f>J9+J16</f>
        <v>47573</v>
      </c>
      <c r="K35" s="639">
        <f>(I35-J35)/J35</f>
        <v>-9.0030059067117904E-2</v>
      </c>
      <c r="L35" s="719"/>
      <c r="M35" s="720">
        <f t="shared" si="0"/>
        <v>0.84124815754905546</v>
      </c>
      <c r="N35" s="721">
        <f t="shared" si="0"/>
        <v>0.84019406670108177</v>
      </c>
      <c r="O35" s="722">
        <f>ROUND(+M35-N35,3)*100</f>
        <v>0.1</v>
      </c>
      <c r="P35" s="718">
        <f>P9+P16</f>
        <v>577018</v>
      </c>
      <c r="Q35" s="716">
        <f>Q9+Q16</f>
        <v>584297</v>
      </c>
      <c r="R35" s="717">
        <f>(P35-Q35)/Q35</f>
        <v>-1.2457705584659856E-2</v>
      </c>
      <c r="S35" s="718">
        <f>S9+S16</f>
        <v>685907</v>
      </c>
      <c r="T35" s="716">
        <f>T9+T16</f>
        <v>695431</v>
      </c>
      <c r="U35" s="717">
        <f>(S35-T35)/T35</f>
        <v>-1.3695104187187513E-2</v>
      </c>
      <c r="V35" s="718">
        <f>V9+V16</f>
        <v>1054547</v>
      </c>
      <c r="W35" s="716">
        <f>W9+W16</f>
        <v>1054935</v>
      </c>
      <c r="X35" s="639">
        <f>(V35-W35)/W35</f>
        <v>-3.6779517221440184E-4</v>
      </c>
      <c r="Y35" s="723">
        <f t="shared" si="1"/>
        <v>2.9030887818306952</v>
      </c>
      <c r="Z35" s="724">
        <f t="shared" si="1"/>
        <v>2.9774434180334115</v>
      </c>
    </row>
    <row r="36" spans="1:26" s="614" customFormat="1" ht="4.5" customHeight="1" thickBot="1">
      <c r="A36" s="725"/>
      <c r="B36" s="725"/>
      <c r="C36" s="646"/>
      <c r="D36" s="646"/>
      <c r="E36" s="600"/>
      <c r="F36" s="646"/>
      <c r="G36" s="646"/>
      <c r="H36" s="600"/>
      <c r="I36" s="646"/>
      <c r="J36" s="646"/>
      <c r="K36" s="600"/>
      <c r="L36" s="649"/>
      <c r="M36" s="650"/>
      <c r="N36" s="650"/>
      <c r="O36" s="602"/>
      <c r="P36" s="646"/>
      <c r="Q36" s="646"/>
      <c r="R36" s="600"/>
      <c r="S36" s="646"/>
      <c r="T36" s="646"/>
      <c r="U36" s="600"/>
      <c r="V36" s="646"/>
      <c r="W36" s="646"/>
      <c r="X36" s="600"/>
      <c r="Y36" s="726"/>
      <c r="Z36" s="726"/>
    </row>
    <row r="37" spans="1:26" ht="16.2" thickBot="1">
      <c r="A37" s="1044" t="s">
        <v>74</v>
      </c>
      <c r="B37" s="1045"/>
      <c r="C37" s="696">
        <f>SUM(C33:C35)</f>
        <v>617844</v>
      </c>
      <c r="D37" s="696">
        <f>SUM(D33:D35)</f>
        <v>602668</v>
      </c>
      <c r="E37" s="697">
        <f>(C37-D37)/D37</f>
        <v>2.5181360218229604E-2</v>
      </c>
      <c r="F37" s="696">
        <f>SUM(F33:F35)</f>
        <v>479866</v>
      </c>
      <c r="G37" s="696">
        <f>SUM(G33:G35)</f>
        <v>455775</v>
      </c>
      <c r="H37" s="697">
        <f>(F37-G37)/G37</f>
        <v>5.2857221216609074E-2</v>
      </c>
      <c r="I37" s="696">
        <f>SUM(I33:I35)</f>
        <v>137978</v>
      </c>
      <c r="J37" s="696">
        <f>SUM(J33:J35)</f>
        <v>146893</v>
      </c>
      <c r="K37" s="697">
        <f>(I37-J37)/J37</f>
        <v>-6.0690434533980514E-2</v>
      </c>
      <c r="L37" s="606"/>
      <c r="M37" s="698">
        <f>P37/S37</f>
        <v>0.73740782999828525</v>
      </c>
      <c r="N37" s="698">
        <f>Q37/T37</f>
        <v>0.74203794359969077</v>
      </c>
      <c r="O37" s="699">
        <f>ROUND(+M37-N37,3)*100</f>
        <v>-0.5</v>
      </c>
      <c r="P37" s="696">
        <f>SUM(P33:P35)</f>
        <v>894458</v>
      </c>
      <c r="Q37" s="696">
        <f>SUM(Q33:Q35)</f>
        <v>891730</v>
      </c>
      <c r="R37" s="697">
        <f>(P37-Q37)/Q37</f>
        <v>3.0592219618045821E-3</v>
      </c>
      <c r="S37" s="696">
        <f>SUM(S33:S35)</f>
        <v>1212976</v>
      </c>
      <c r="T37" s="696">
        <f>SUM(T33:T35)</f>
        <v>1201731</v>
      </c>
      <c r="U37" s="697">
        <f>(S37-T37)/T37</f>
        <v>9.3573353770519362E-3</v>
      </c>
      <c r="V37" s="696">
        <f>SUM(V33:V35)</f>
        <v>1652906</v>
      </c>
      <c r="W37" s="696">
        <f>SUM(W33:W35)</f>
        <v>1639767</v>
      </c>
      <c r="X37" s="697">
        <f>(V37-W37)/W37</f>
        <v>8.0127237589242856E-3</v>
      </c>
      <c r="Y37" s="727">
        <f>V37/C37</f>
        <v>2.6752804915156578</v>
      </c>
      <c r="Z37" s="728">
        <f>W37/D37</f>
        <v>2.7208463034373818</v>
      </c>
    </row>
    <row r="38" spans="1:26" ht="11.25" customHeight="1">
      <c r="A38" s="658"/>
      <c r="B38" s="658"/>
      <c r="C38" s="658"/>
      <c r="D38" s="658"/>
      <c r="E38" s="659"/>
      <c r="F38" s="658"/>
      <c r="G38" s="658"/>
      <c r="H38" s="659"/>
      <c r="I38" s="658"/>
      <c r="J38" s="658"/>
      <c r="K38" s="659"/>
      <c r="L38" s="658"/>
      <c r="M38" s="660"/>
      <c r="N38" s="660"/>
      <c r="O38" s="659"/>
      <c r="P38" s="658"/>
      <c r="Q38" s="658"/>
      <c r="R38" s="659"/>
      <c r="S38" s="658"/>
      <c r="T38" s="658"/>
      <c r="U38" s="659"/>
    </row>
    <row r="39" spans="1:26">
      <c r="C39" s="661"/>
      <c r="D39" s="661"/>
      <c r="E39" s="729"/>
      <c r="F39" s="661"/>
      <c r="G39" s="661"/>
      <c r="H39" s="729"/>
      <c r="I39" s="661"/>
    </row>
    <row r="40" spans="1:26" ht="23.4" thickBot="1">
      <c r="A40" s="1017" t="s">
        <v>77</v>
      </c>
      <c r="B40" s="1017"/>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row>
    <row r="41" spans="1:26" ht="13.8">
      <c r="A41" s="558"/>
      <c r="B41" s="559"/>
      <c r="C41" s="1018" t="s">
        <v>53</v>
      </c>
      <c r="D41" s="1018"/>
      <c r="E41" s="560" t="s">
        <v>54</v>
      </c>
      <c r="F41" s="1018" t="s">
        <v>13</v>
      </c>
      <c r="G41" s="1018"/>
      <c r="H41" s="560" t="s">
        <v>54</v>
      </c>
      <c r="I41" s="1018" t="s">
        <v>14</v>
      </c>
      <c r="J41" s="1018"/>
      <c r="K41" s="561" t="s">
        <v>54</v>
      </c>
      <c r="L41" s="562"/>
      <c r="M41" s="1019" t="s">
        <v>55</v>
      </c>
      <c r="N41" s="1019"/>
      <c r="O41" s="560" t="s">
        <v>56</v>
      </c>
      <c r="P41" s="1018" t="s">
        <v>57</v>
      </c>
      <c r="Q41" s="1018"/>
      <c r="R41" s="560" t="s">
        <v>54</v>
      </c>
      <c r="S41" s="1018" t="s">
        <v>58</v>
      </c>
      <c r="T41" s="1018"/>
      <c r="U41" s="560" t="s">
        <v>54</v>
      </c>
      <c r="V41" s="1018" t="s">
        <v>59</v>
      </c>
      <c r="W41" s="1018"/>
      <c r="X41" s="560" t="s">
        <v>54</v>
      </c>
      <c r="Y41" s="1018" t="s">
        <v>60</v>
      </c>
      <c r="Z41" s="1021"/>
    </row>
    <row r="42" spans="1:26" ht="14.4" thickBot="1">
      <c r="A42" s="1036" t="s">
        <v>61</v>
      </c>
      <c r="B42" s="1037"/>
      <c r="C42" s="565">
        <v>2014</v>
      </c>
      <c r="D42" s="565">
        <v>2013</v>
      </c>
      <c r="E42" s="566" t="s">
        <v>63</v>
      </c>
      <c r="F42" s="565">
        <v>2014</v>
      </c>
      <c r="G42" s="565">
        <v>2013</v>
      </c>
      <c r="H42" s="566" t="s">
        <v>63</v>
      </c>
      <c r="I42" s="565">
        <v>2014</v>
      </c>
      <c r="J42" s="565">
        <v>2013</v>
      </c>
      <c r="K42" s="566" t="s">
        <v>63</v>
      </c>
      <c r="L42" s="567"/>
      <c r="M42" s="568">
        <v>2014</v>
      </c>
      <c r="N42" s="684">
        <v>2013</v>
      </c>
      <c r="O42" s="566" t="s">
        <v>63</v>
      </c>
      <c r="P42" s="565">
        <v>2014</v>
      </c>
      <c r="Q42" s="565">
        <v>2013</v>
      </c>
      <c r="R42" s="566" t="s">
        <v>63</v>
      </c>
      <c r="S42" s="565">
        <v>2014</v>
      </c>
      <c r="T42" s="565">
        <v>2013</v>
      </c>
      <c r="U42" s="566" t="s">
        <v>63</v>
      </c>
      <c r="V42" s="565">
        <v>2014</v>
      </c>
      <c r="W42" s="565">
        <v>2013</v>
      </c>
      <c r="X42" s="566" t="s">
        <v>63</v>
      </c>
      <c r="Y42" s="565">
        <v>2014</v>
      </c>
      <c r="Z42" s="570">
        <v>2013</v>
      </c>
    </row>
    <row r="43" spans="1:26" s="665" customFormat="1" ht="13.8">
      <c r="A43" s="1038" t="s">
        <v>64</v>
      </c>
      <c r="B43" s="1039"/>
      <c r="C43" s="598">
        <f>C10</f>
        <v>377097</v>
      </c>
      <c r="D43" s="730">
        <f>D10</f>
        <v>356865</v>
      </c>
      <c r="E43" s="647">
        <f>(C43-D43)/D43</f>
        <v>5.6693707704594178E-2</v>
      </c>
      <c r="F43" s="598">
        <f>F10</f>
        <v>330641</v>
      </c>
      <c r="G43" s="730">
        <f>G10</f>
        <v>308914</v>
      </c>
      <c r="H43" s="647">
        <f>(F43-G43)/G43</f>
        <v>7.033349087448286E-2</v>
      </c>
      <c r="I43" s="598">
        <f>I10</f>
        <v>46456</v>
      </c>
      <c r="J43" s="730">
        <f>J10</f>
        <v>47951</v>
      </c>
      <c r="K43" s="647">
        <f>(I43-J43)/J43</f>
        <v>-3.1177660528456132E-2</v>
      </c>
      <c r="L43" s="707"/>
      <c r="M43" s="600">
        <f t="shared" ref="M43:N47" si="2">P43/S43</f>
        <v>0.83181724178238414</v>
      </c>
      <c r="N43" s="731">
        <f t="shared" si="2"/>
        <v>0.83144601592085943</v>
      </c>
      <c r="O43" s="651">
        <f>ROUND(+M43-N43,3)*100</f>
        <v>0</v>
      </c>
      <c r="P43" s="598">
        <f>P10</f>
        <v>555060</v>
      </c>
      <c r="Q43" s="730">
        <f>Q10</f>
        <v>537904</v>
      </c>
      <c r="R43" s="647">
        <f>(P43-Q43)/Q43</f>
        <v>3.1894166988905084E-2</v>
      </c>
      <c r="S43" s="598">
        <f>S10</f>
        <v>667286</v>
      </c>
      <c r="T43" s="730">
        <f>T10</f>
        <v>646950</v>
      </c>
      <c r="U43" s="647">
        <f>(S43-T43)/T43</f>
        <v>3.1433650204807172E-2</v>
      </c>
      <c r="V43" s="598">
        <f>V10</f>
        <v>962951</v>
      </c>
      <c r="W43" s="730">
        <f>W10</f>
        <v>925870</v>
      </c>
      <c r="X43" s="647">
        <f>(V43-W43)/W43</f>
        <v>4.0049899013900436E-2</v>
      </c>
      <c r="Y43" s="726">
        <f t="shared" ref="Y43:Z47" si="3">V43/C43</f>
        <v>2.5535896599548655</v>
      </c>
      <c r="Z43" s="732">
        <f t="shared" si="3"/>
        <v>2.5944544855897886</v>
      </c>
    </row>
    <row r="44" spans="1:26" s="665" customFormat="1" ht="13.8">
      <c r="A44" s="1040" t="s">
        <v>69</v>
      </c>
      <c r="B44" s="1041"/>
      <c r="C44" s="733">
        <f>C13</f>
        <v>73658</v>
      </c>
      <c r="D44" s="734">
        <f>D13</f>
        <v>77047</v>
      </c>
      <c r="E44" s="668">
        <f>(C44-D44)/D44</f>
        <v>-4.3986138331148519E-2</v>
      </c>
      <c r="F44" s="733">
        <f>F13</f>
        <v>26219</v>
      </c>
      <c r="G44" s="734">
        <f>G13</f>
        <v>24097</v>
      </c>
      <c r="H44" s="668">
        <f>(F44-G44)/G44</f>
        <v>8.8060754450761503E-2</v>
      </c>
      <c r="I44" s="733">
        <f>I13</f>
        <v>47439</v>
      </c>
      <c r="J44" s="734">
        <f>J13</f>
        <v>52950</v>
      </c>
      <c r="K44" s="668">
        <f>(I44-J44)/J44</f>
        <v>-0.10407932011331444</v>
      </c>
      <c r="L44" s="707"/>
      <c r="M44" s="735">
        <f t="shared" si="2"/>
        <v>0.45804754354397154</v>
      </c>
      <c r="N44" s="736">
        <f t="shared" si="2"/>
        <v>0.45306914863244446</v>
      </c>
      <c r="O44" s="671">
        <f>ROUND(+M44-N44,3)*100</f>
        <v>0.5</v>
      </c>
      <c r="P44" s="733">
        <f>P13</f>
        <v>77132</v>
      </c>
      <c r="Q44" s="734">
        <f>Q13</f>
        <v>79346</v>
      </c>
      <c r="R44" s="668">
        <f>(P44-Q44)/Q44</f>
        <v>-2.7903107907140876E-2</v>
      </c>
      <c r="S44" s="733">
        <f>S13</f>
        <v>168393</v>
      </c>
      <c r="T44" s="734">
        <f>T13</f>
        <v>175130</v>
      </c>
      <c r="U44" s="668">
        <f>(S44-T44)/T44</f>
        <v>-3.8468566207959798E-2</v>
      </c>
      <c r="V44" s="733">
        <f>V13</f>
        <v>161624</v>
      </c>
      <c r="W44" s="734">
        <f>W13</f>
        <v>170103</v>
      </c>
      <c r="X44" s="668">
        <f>(V44-W44)/W44</f>
        <v>-4.9846269613116757E-2</v>
      </c>
      <c r="Y44" s="737">
        <f t="shared" si="3"/>
        <v>2.1942490971788535</v>
      </c>
      <c r="Z44" s="738">
        <f t="shared" si="3"/>
        <v>2.2077822627746699</v>
      </c>
    </row>
    <row r="45" spans="1:26" s="665" customFormat="1" ht="13.8">
      <c r="A45" s="1040" t="s">
        <v>70</v>
      </c>
      <c r="B45" s="1041"/>
      <c r="C45" s="733">
        <f>C17</f>
        <v>110673</v>
      </c>
      <c r="D45" s="734">
        <f>D17</f>
        <v>111800</v>
      </c>
      <c r="E45" s="668">
        <f>(C45-D45)/D45</f>
        <v>-1.0080500894454383E-2</v>
      </c>
      <c r="F45" s="733">
        <f>F17</f>
        <v>89659</v>
      </c>
      <c r="G45" s="734">
        <f>G17</f>
        <v>89583</v>
      </c>
      <c r="H45" s="668">
        <f>(F45-G45)/G45</f>
        <v>8.483752497683712E-4</v>
      </c>
      <c r="I45" s="733">
        <f>I17</f>
        <v>21014</v>
      </c>
      <c r="J45" s="734">
        <f>J17</f>
        <v>22217</v>
      </c>
      <c r="K45" s="668">
        <f>(I45-J45)/J45</f>
        <v>-5.4147724715308099E-2</v>
      </c>
      <c r="L45" s="707"/>
      <c r="M45" s="735">
        <f t="shared" si="2"/>
        <v>0.74869170683921527</v>
      </c>
      <c r="N45" s="736">
        <f t="shared" si="2"/>
        <v>0.75651944170378593</v>
      </c>
      <c r="O45" s="671">
        <f>ROUND(+M45-N45,3)*100</f>
        <v>-0.8</v>
      </c>
      <c r="P45" s="733">
        <f>P17</f>
        <v>174255</v>
      </c>
      <c r="Q45" s="734">
        <f>Q17</f>
        <v>183257</v>
      </c>
      <c r="R45" s="668">
        <f>(P45-Q45)/Q45</f>
        <v>-4.9122270909160361E-2</v>
      </c>
      <c r="S45" s="733">
        <f>S17</f>
        <v>232746</v>
      </c>
      <c r="T45" s="734">
        <f>T17</f>
        <v>242237</v>
      </c>
      <c r="U45" s="668">
        <f>(S45-T45)/T45</f>
        <v>-3.9180637144614575E-2</v>
      </c>
      <c r="V45" s="733">
        <f>V17</f>
        <v>368554</v>
      </c>
      <c r="W45" s="734">
        <f>W17</f>
        <v>377583</v>
      </c>
      <c r="X45" s="668">
        <f>(V45-W45)/W45</f>
        <v>-2.3912623184836182E-2</v>
      </c>
      <c r="Y45" s="737">
        <f t="shared" si="3"/>
        <v>3.3301166499507557</v>
      </c>
      <c r="Z45" s="738">
        <f t="shared" si="3"/>
        <v>3.3773076923076921</v>
      </c>
    </row>
    <row r="46" spans="1:26" s="665" customFormat="1" ht="13.8">
      <c r="A46" s="1040" t="s">
        <v>71</v>
      </c>
      <c r="B46" s="1041"/>
      <c r="C46" s="733">
        <f>C20</f>
        <v>32891</v>
      </c>
      <c r="D46" s="734">
        <f>D20</f>
        <v>36024</v>
      </c>
      <c r="E46" s="668">
        <f>(C46-D46)/D46</f>
        <v>-8.6969797912502769E-2</v>
      </c>
      <c r="F46" s="733">
        <f>F20</f>
        <v>17082</v>
      </c>
      <c r="G46" s="734">
        <f>G20</f>
        <v>18899</v>
      </c>
      <c r="H46" s="668">
        <f>(F46-G46)/G46</f>
        <v>-9.614265305042595E-2</v>
      </c>
      <c r="I46" s="733">
        <f>I20</f>
        <v>15809</v>
      </c>
      <c r="J46" s="734">
        <f>J20</f>
        <v>17125</v>
      </c>
      <c r="K46" s="668">
        <f>(I46-J46)/J46</f>
        <v>-7.6846715328467152E-2</v>
      </c>
      <c r="L46" s="707"/>
      <c r="M46" s="735">
        <f t="shared" si="2"/>
        <v>0.54466161656312817</v>
      </c>
      <c r="N46" s="736">
        <f t="shared" si="2"/>
        <v>0.60637950548493813</v>
      </c>
      <c r="O46" s="671">
        <f>ROUND(+M46-N46,3)*100</f>
        <v>-6.2</v>
      </c>
      <c r="P46" s="733">
        <f>P20</f>
        <v>47958</v>
      </c>
      <c r="Q46" s="734">
        <f>Q20</f>
        <v>55719</v>
      </c>
      <c r="R46" s="668">
        <f>(P46-Q46)/Q46</f>
        <v>-0.13928821407419373</v>
      </c>
      <c r="S46" s="733">
        <f>S20</f>
        <v>88051</v>
      </c>
      <c r="T46" s="734">
        <f>T20</f>
        <v>91888</v>
      </c>
      <c r="U46" s="668">
        <f>(S46-T46)/T46</f>
        <v>-4.1757356782169595E-2</v>
      </c>
      <c r="V46" s="733">
        <f>V20</f>
        <v>80877</v>
      </c>
      <c r="W46" s="734">
        <f>W20</f>
        <v>95241</v>
      </c>
      <c r="X46" s="668">
        <f>(V46-W46)/W46</f>
        <v>-0.15081740006929789</v>
      </c>
      <c r="Y46" s="737">
        <f t="shared" si="3"/>
        <v>2.4589401355994043</v>
      </c>
      <c r="Z46" s="738">
        <f t="shared" si="3"/>
        <v>2.6438207861425718</v>
      </c>
    </row>
    <row r="47" spans="1:26" s="665" customFormat="1" ht="14.4" thickBot="1">
      <c r="A47" s="1042" t="s">
        <v>73</v>
      </c>
      <c r="B47" s="1043"/>
      <c r="C47" s="739">
        <f>C23</f>
        <v>23525</v>
      </c>
      <c r="D47" s="740">
        <f>D23</f>
        <v>20932</v>
      </c>
      <c r="E47" s="676">
        <f>(C47-D47)/D47</f>
        <v>0.1238773170265622</v>
      </c>
      <c r="F47" s="739">
        <f>F23</f>
        <v>16265</v>
      </c>
      <c r="G47" s="740">
        <f>G23</f>
        <v>14282</v>
      </c>
      <c r="H47" s="676">
        <f>(F47-G47)/G47</f>
        <v>0.13884609998599637</v>
      </c>
      <c r="I47" s="739">
        <f>I23</f>
        <v>7260</v>
      </c>
      <c r="J47" s="740">
        <f>J23</f>
        <v>6650</v>
      </c>
      <c r="K47" s="676">
        <f>(I47-J47)/J47</f>
        <v>9.1729323308270674E-2</v>
      </c>
      <c r="L47" s="719"/>
      <c r="M47" s="741">
        <f t="shared" si="2"/>
        <v>0.70890265486725668</v>
      </c>
      <c r="N47" s="742">
        <f t="shared" si="2"/>
        <v>0.77986205684663712</v>
      </c>
      <c r="O47" s="679">
        <f>ROUND(+M47-N47,3)*100</f>
        <v>-7.1</v>
      </c>
      <c r="P47" s="739">
        <f>P23</f>
        <v>40053</v>
      </c>
      <c r="Q47" s="740">
        <f>Q23</f>
        <v>35504</v>
      </c>
      <c r="R47" s="676">
        <f>(P47-Q47)/Q47</f>
        <v>0.12812640829202343</v>
      </c>
      <c r="S47" s="739">
        <f>S23</f>
        <v>56500</v>
      </c>
      <c r="T47" s="740">
        <f>T23</f>
        <v>45526</v>
      </c>
      <c r="U47" s="676">
        <f>(S47-T47)/T47</f>
        <v>0.24104907086060712</v>
      </c>
      <c r="V47" s="739">
        <f>V23</f>
        <v>78900</v>
      </c>
      <c r="W47" s="740">
        <f>W23</f>
        <v>70970</v>
      </c>
      <c r="X47" s="676">
        <f>(V47-W47)/W47</f>
        <v>0.11173735381146964</v>
      </c>
      <c r="Y47" s="743">
        <f t="shared" si="3"/>
        <v>3.3538788522848035</v>
      </c>
      <c r="Z47" s="744">
        <f t="shared" si="3"/>
        <v>3.3905025797821517</v>
      </c>
    </row>
    <row r="48" spans="1:26" s="614" customFormat="1" ht="4.5" customHeight="1" thickBot="1">
      <c r="A48" s="725"/>
      <c r="B48" s="725"/>
      <c r="C48" s="646"/>
      <c r="D48" s="646"/>
      <c r="E48" s="600"/>
      <c r="F48" s="646"/>
      <c r="G48" s="646"/>
      <c r="H48" s="600"/>
      <c r="I48" s="646"/>
      <c r="J48" s="646"/>
      <c r="K48" s="600"/>
      <c r="L48" s="677"/>
      <c r="M48" s="650"/>
      <c r="N48" s="650"/>
      <c r="O48" s="602"/>
      <c r="P48" s="646"/>
      <c r="Q48" s="646"/>
      <c r="R48" s="600"/>
      <c r="S48" s="646"/>
      <c r="T48" s="646"/>
      <c r="U48" s="600"/>
      <c r="V48" s="646"/>
      <c r="W48" s="646"/>
      <c r="X48" s="600"/>
      <c r="Y48" s="726"/>
      <c r="Z48" s="726"/>
    </row>
    <row r="49" spans="1:26" ht="16.2" thickBot="1">
      <c r="A49" s="1044" t="s">
        <v>74</v>
      </c>
      <c r="B49" s="1045"/>
      <c r="C49" s="696">
        <f>SUM(C43:C47)</f>
        <v>617844</v>
      </c>
      <c r="D49" s="696">
        <f>SUM(D43:D47)</f>
        <v>602668</v>
      </c>
      <c r="E49" s="697">
        <f>(C49-D49)/D49</f>
        <v>2.5181360218229604E-2</v>
      </c>
      <c r="F49" s="696">
        <f>SUM(F43:F47)</f>
        <v>479866</v>
      </c>
      <c r="G49" s="696">
        <f>SUM(G43:G47)</f>
        <v>455775</v>
      </c>
      <c r="H49" s="697">
        <f>(F49-G49)/G49</f>
        <v>5.2857221216609074E-2</v>
      </c>
      <c r="I49" s="696">
        <f>SUM(I43:I47)</f>
        <v>137978</v>
      </c>
      <c r="J49" s="696">
        <f>SUM(J43:J47)</f>
        <v>146893</v>
      </c>
      <c r="K49" s="697">
        <f>(I49-J49)/J49</f>
        <v>-6.0690434533980514E-2</v>
      </c>
      <c r="L49" s="617"/>
      <c r="M49" s="698">
        <f>P49/S49</f>
        <v>0.73740782999828525</v>
      </c>
      <c r="N49" s="698">
        <f>Q49/T49</f>
        <v>0.74203794359969077</v>
      </c>
      <c r="O49" s="699">
        <f>ROUND(+M49-N49,3)*100</f>
        <v>-0.5</v>
      </c>
      <c r="P49" s="696">
        <f>SUM(P43:P47)</f>
        <v>894458</v>
      </c>
      <c r="Q49" s="696">
        <f>SUM(Q43:Q47)</f>
        <v>891730</v>
      </c>
      <c r="R49" s="697">
        <f>(P49-Q49)/Q49</f>
        <v>3.0592219618045821E-3</v>
      </c>
      <c r="S49" s="696">
        <f>SUM(S43:S47)</f>
        <v>1212976</v>
      </c>
      <c r="T49" s="696">
        <f>SUM(T43:T47)</f>
        <v>1201731</v>
      </c>
      <c r="U49" s="697">
        <f>(S49-T49)/T49</f>
        <v>9.3573353770519362E-3</v>
      </c>
      <c r="V49" s="696">
        <f>SUM(V43:V47)</f>
        <v>1652906</v>
      </c>
      <c r="W49" s="696">
        <f>SUM(W43:W47)</f>
        <v>1639767</v>
      </c>
      <c r="X49" s="697">
        <f>(V49-W49)/W49</f>
        <v>8.0127237589242856E-3</v>
      </c>
      <c r="Y49" s="727">
        <f>V49/C49</f>
        <v>2.6752804915156578</v>
      </c>
      <c r="Z49" s="728">
        <f>W49/D49</f>
        <v>2.7208463034373818</v>
      </c>
    </row>
    <row r="50" spans="1:26" ht="11.25" customHeight="1">
      <c r="A50" s="658"/>
      <c r="B50" s="658"/>
      <c r="C50" s="658"/>
      <c r="D50" s="658"/>
      <c r="E50" s="659"/>
      <c r="F50" s="658"/>
      <c r="G50" s="658"/>
      <c r="H50" s="659"/>
      <c r="I50" s="658"/>
      <c r="J50" s="658"/>
      <c r="K50" s="659"/>
      <c r="L50" s="658"/>
      <c r="M50" s="660"/>
      <c r="N50" s="660"/>
      <c r="O50" s="659"/>
      <c r="P50" s="658"/>
      <c r="Q50" s="658"/>
      <c r="R50" s="659"/>
      <c r="S50" s="658"/>
      <c r="T50" s="658"/>
      <c r="U50" s="659"/>
    </row>
    <row r="51" spans="1:26">
      <c r="A51" s="682" t="s">
        <v>78</v>
      </c>
      <c r="C51" s="661"/>
      <c r="D51" s="661"/>
    </row>
    <row r="52" spans="1:26">
      <c r="A52" s="682" t="s">
        <v>79</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E1"/>
    </sheetView>
  </sheetViews>
  <sheetFormatPr defaultColWidth="9.109375" defaultRowHeight="13.2"/>
  <cols>
    <col min="1" max="1" width="26.109375" style="552" customWidth="1"/>
    <col min="2" max="2" width="30.33203125" style="552" bestFit="1" customWidth="1"/>
    <col min="3" max="4" width="22.5546875" style="552" bestFit="1" customWidth="1"/>
    <col min="5" max="5" width="15.5546875" style="792" bestFit="1" customWidth="1"/>
    <col min="6" max="16384" width="9.109375" style="552"/>
  </cols>
  <sheetData>
    <row r="1" spans="1:5" ht="20.399999999999999" thickBot="1">
      <c r="A1" s="1051" t="s">
        <v>83</v>
      </c>
      <c r="B1" s="1051"/>
      <c r="C1" s="1051"/>
      <c r="D1" s="1051"/>
      <c r="E1" s="1051"/>
    </row>
    <row r="2" spans="1:5" s="183" customFormat="1" ht="16.2" customHeight="1">
      <c r="A2" s="1052" t="s">
        <v>61</v>
      </c>
      <c r="B2" s="745" t="s">
        <v>84</v>
      </c>
      <c r="C2" s="1048" t="s">
        <v>85</v>
      </c>
      <c r="D2" s="1048"/>
      <c r="E2" s="1054" t="s">
        <v>86</v>
      </c>
    </row>
    <row r="3" spans="1:5" s="749" customFormat="1" ht="16.8" thickBot="1">
      <c r="A3" s="1053"/>
      <c r="B3" s="746" t="s">
        <v>87</v>
      </c>
      <c r="C3" s="747" t="s">
        <v>88</v>
      </c>
      <c r="D3" s="748" t="s">
        <v>89</v>
      </c>
      <c r="E3" s="1055"/>
    </row>
    <row r="4" spans="1:5" ht="13.2" customHeight="1">
      <c r="A4" s="1056" t="s">
        <v>90</v>
      </c>
      <c r="B4" s="750" t="s">
        <v>65</v>
      </c>
      <c r="C4" s="751">
        <v>132.45999999999998</v>
      </c>
      <c r="D4" s="752">
        <v>138.84</v>
      </c>
      <c r="E4" s="753">
        <v>-4.5952175165658485E-2</v>
      </c>
    </row>
    <row r="5" spans="1:5" ht="13.2" customHeight="1">
      <c r="A5" s="1057"/>
      <c r="B5" s="754" t="s">
        <v>66</v>
      </c>
      <c r="C5" s="755">
        <v>152.14857142857142</v>
      </c>
      <c r="D5" s="756">
        <v>141.67400000000001</v>
      </c>
      <c r="E5" s="757">
        <v>7.3934324071963861E-2</v>
      </c>
    </row>
    <row r="6" spans="1:5" ht="13.2" customHeight="1">
      <c r="A6" s="1057"/>
      <c r="B6" s="754" t="s">
        <v>67</v>
      </c>
      <c r="C6" s="755">
        <v>230.84199999999998</v>
      </c>
      <c r="D6" s="756">
        <v>224.49800000000002</v>
      </c>
      <c r="E6" s="757">
        <v>2.8258603640121359E-2</v>
      </c>
    </row>
    <row r="7" spans="1:5" s="528" customFormat="1" ht="14.4" thickBot="1">
      <c r="A7" s="1058"/>
      <c r="B7" s="758" t="s">
        <v>68</v>
      </c>
      <c r="C7" s="759">
        <v>170.87785714285715</v>
      </c>
      <c r="D7" s="760">
        <v>173.0252631578947</v>
      </c>
      <c r="E7" s="761">
        <v>-1.2410939164865914E-2</v>
      </c>
    </row>
    <row r="8" spans="1:5" ht="13.2" customHeight="1">
      <c r="A8" s="1059" t="s">
        <v>69</v>
      </c>
      <c r="B8" s="762" t="s">
        <v>65</v>
      </c>
      <c r="C8" s="763">
        <v>119.79079999999996</v>
      </c>
      <c r="D8" s="752">
        <v>126.0230769230769</v>
      </c>
      <c r="E8" s="764">
        <v>-4.9453457852652268E-2</v>
      </c>
    </row>
    <row r="9" spans="1:5" ht="13.2" customHeight="1">
      <c r="A9" s="1057"/>
      <c r="B9" s="754" t="s">
        <v>66</v>
      </c>
      <c r="C9" s="755">
        <v>135.89428571428573</v>
      </c>
      <c r="D9" s="756">
        <v>140.12571428571428</v>
      </c>
      <c r="E9" s="757">
        <v>-3.0197373786803549E-2</v>
      </c>
    </row>
    <row r="10" spans="1:5" s="528" customFormat="1" ht="14.4" thickBot="1">
      <c r="A10" s="1060"/>
      <c r="B10" s="765" t="s">
        <v>68</v>
      </c>
      <c r="C10" s="766">
        <v>123.31343750000001</v>
      </c>
      <c r="D10" s="767">
        <v>129.01454545454541</v>
      </c>
      <c r="E10" s="768">
        <v>-4.4189652681867787E-2</v>
      </c>
    </row>
    <row r="11" spans="1:5" ht="13.2" customHeight="1">
      <c r="A11" s="1059" t="s">
        <v>70</v>
      </c>
      <c r="B11" s="762" t="s">
        <v>65</v>
      </c>
      <c r="C11" s="763">
        <v>90.822000000000003</v>
      </c>
      <c r="D11" s="752">
        <v>90.207999999999998</v>
      </c>
      <c r="E11" s="764">
        <v>6.8064916637105835E-3</v>
      </c>
    </row>
    <row r="12" spans="1:5" ht="13.2" customHeight="1">
      <c r="A12" s="1057"/>
      <c r="B12" s="754" t="s">
        <v>66</v>
      </c>
      <c r="C12" s="755">
        <v>318.334</v>
      </c>
      <c r="D12" s="756">
        <v>310.214</v>
      </c>
      <c r="E12" s="757">
        <v>2.6175478862978475E-2</v>
      </c>
    </row>
    <row r="13" spans="1:5" ht="13.2" customHeight="1">
      <c r="A13" s="1057"/>
      <c r="B13" s="754" t="s">
        <v>67</v>
      </c>
      <c r="C13" s="755">
        <v>228.35000000000002</v>
      </c>
      <c r="D13" s="756">
        <v>227.5</v>
      </c>
      <c r="E13" s="757">
        <v>3.736263736263836E-3</v>
      </c>
    </row>
    <row r="14" spans="1:5" s="528" customFormat="1" ht="14.4" thickBot="1">
      <c r="A14" s="1060"/>
      <c r="B14" s="765" t="s">
        <v>68</v>
      </c>
      <c r="C14" s="766">
        <v>210.0638461538461</v>
      </c>
      <c r="D14" s="767">
        <v>206.50846153846155</v>
      </c>
      <c r="E14" s="768">
        <v>1.7216653443144145E-2</v>
      </c>
    </row>
    <row r="15" spans="1:5" ht="13.2" customHeight="1">
      <c r="A15" s="1056" t="s">
        <v>71</v>
      </c>
      <c r="B15" s="750" t="s">
        <v>65</v>
      </c>
      <c r="C15" s="751">
        <v>99.826666666666654</v>
      </c>
      <c r="D15" s="769">
        <v>90.59099999999998</v>
      </c>
      <c r="E15" s="753">
        <v>0.10194905307002546</v>
      </c>
    </row>
    <row r="16" spans="1:5" ht="13.2" customHeight="1">
      <c r="A16" s="1057"/>
      <c r="B16" s="754" t="s">
        <v>72</v>
      </c>
      <c r="C16" s="755">
        <v>121.32249999999999</v>
      </c>
      <c r="D16" s="756">
        <v>118.58499999999999</v>
      </c>
      <c r="E16" s="757">
        <v>2.3084707172070645E-2</v>
      </c>
    </row>
    <row r="17" spans="1:5" s="528" customFormat="1" ht="14.4" thickBot="1">
      <c r="A17" s="1058"/>
      <c r="B17" s="758" t="s">
        <v>68</v>
      </c>
      <c r="C17" s="759">
        <v>106.44076923076922</v>
      </c>
      <c r="D17" s="760">
        <v>98.589285714285737</v>
      </c>
      <c r="E17" s="761">
        <v>7.9638304097640819E-2</v>
      </c>
    </row>
    <row r="18" spans="1:5" ht="13.2" customHeight="1">
      <c r="A18" s="1059" t="s">
        <v>73</v>
      </c>
      <c r="B18" s="762" t="s">
        <v>65</v>
      </c>
      <c r="C18" s="763">
        <v>210.09333333333333</v>
      </c>
      <c r="D18" s="752">
        <v>100.67200000000001</v>
      </c>
      <c r="E18" s="764">
        <v>1.0869093028183936</v>
      </c>
    </row>
    <row r="19" spans="1:5" ht="13.2" customHeight="1">
      <c r="A19" s="1061"/>
      <c r="B19" s="754" t="s">
        <v>66</v>
      </c>
      <c r="C19" s="770">
        <v>906.15333333333319</v>
      </c>
      <c r="D19" s="771">
        <v>181.26999999999998</v>
      </c>
      <c r="E19" s="772">
        <v>3.9989150622460046</v>
      </c>
    </row>
    <row r="20" spans="1:5" s="528" customFormat="1" ht="14.4" thickBot="1">
      <c r="A20" s="1060"/>
      <c r="B20" s="765" t="s">
        <v>68</v>
      </c>
      <c r="C20" s="766">
        <v>442.11333333333323</v>
      </c>
      <c r="D20" s="767">
        <v>123.7</v>
      </c>
      <c r="E20" s="768">
        <v>2.574077068175693</v>
      </c>
    </row>
    <row r="21" spans="1:5" s="183" customFormat="1" ht="16.8" thickBot="1">
      <c r="A21" s="1062" t="s">
        <v>91</v>
      </c>
      <c r="B21" s="1063"/>
      <c r="C21" s="773">
        <v>176.29798165137615</v>
      </c>
      <c r="D21" s="774">
        <v>150.12571428571428</v>
      </c>
      <c r="E21" s="775">
        <v>0.17433567254075924</v>
      </c>
    </row>
    <row r="23" spans="1:5" ht="20.399999999999999" thickBot="1">
      <c r="A23" s="1064" t="s">
        <v>92</v>
      </c>
      <c r="B23" s="1064"/>
      <c r="C23" s="1064"/>
      <c r="D23" s="1064"/>
      <c r="E23" s="1064"/>
    </row>
    <row r="24" spans="1:5" s="183" customFormat="1" ht="15.75" customHeight="1">
      <c r="A24" s="1046" t="s">
        <v>93</v>
      </c>
      <c r="B24" s="776" t="s">
        <v>84</v>
      </c>
      <c r="C24" s="1048" t="s">
        <v>85</v>
      </c>
      <c r="D24" s="1048"/>
      <c r="E24" s="1049" t="s">
        <v>86</v>
      </c>
    </row>
    <row r="25" spans="1:5" s="183" customFormat="1" ht="16.8" thickBot="1">
      <c r="A25" s="1047"/>
      <c r="B25" s="777" t="s">
        <v>87</v>
      </c>
      <c r="C25" s="747" t="s">
        <v>88</v>
      </c>
      <c r="D25" s="748" t="s">
        <v>89</v>
      </c>
      <c r="E25" s="1050"/>
    </row>
    <row r="26" spans="1:5" ht="13.2" customHeight="1">
      <c r="A26" s="1059" t="s">
        <v>94</v>
      </c>
      <c r="B26" s="762" t="s">
        <v>65</v>
      </c>
      <c r="C26" s="763">
        <v>132.45999999999998</v>
      </c>
      <c r="D26" s="752">
        <v>138.84</v>
      </c>
      <c r="E26" s="778">
        <v>-4.5952175165658485E-2</v>
      </c>
    </row>
    <row r="27" spans="1:5" ht="13.2" customHeight="1">
      <c r="A27" s="1057"/>
      <c r="B27" s="754" t="s">
        <v>66</v>
      </c>
      <c r="C27" s="755">
        <v>151.06625</v>
      </c>
      <c r="D27" s="756">
        <v>140.87833333333333</v>
      </c>
      <c r="E27" s="779">
        <v>7.2317129437931074E-2</v>
      </c>
    </row>
    <row r="28" spans="1:5" ht="13.2" customHeight="1">
      <c r="A28" s="1057"/>
      <c r="B28" s="754" t="s">
        <v>67</v>
      </c>
      <c r="C28" s="755">
        <v>230.84199999999998</v>
      </c>
      <c r="D28" s="756">
        <v>224.49800000000002</v>
      </c>
      <c r="E28" s="779">
        <v>2.8258603640121359E-2</v>
      </c>
    </row>
    <row r="29" spans="1:5" s="528" customFormat="1" ht="14.4" thickBot="1">
      <c r="A29" s="1060"/>
      <c r="B29" s="765" t="s">
        <v>68</v>
      </c>
      <c r="C29" s="766">
        <v>170.24093023255816</v>
      </c>
      <c r="D29" s="767">
        <v>172.09897435897432</v>
      </c>
      <c r="E29" s="780">
        <v>-1.0796369550352701E-2</v>
      </c>
    </row>
    <row r="30" spans="1:5" ht="13.2" customHeight="1">
      <c r="A30" s="1059" t="s">
        <v>95</v>
      </c>
      <c r="B30" s="762" t="s">
        <v>65</v>
      </c>
      <c r="C30" s="763">
        <v>124.61955555555556</v>
      </c>
      <c r="D30" s="752">
        <v>111.67195652173913</v>
      </c>
      <c r="E30" s="778">
        <v>0.11594315562381972</v>
      </c>
    </row>
    <row r="31" spans="1:5" ht="13.2" customHeight="1">
      <c r="A31" s="1057"/>
      <c r="B31" s="754" t="s">
        <v>66</v>
      </c>
      <c r="C31" s="755">
        <v>319.39999999999998</v>
      </c>
      <c r="D31" s="756">
        <v>191.639375</v>
      </c>
      <c r="E31" s="779">
        <v>0.66667210222325124</v>
      </c>
    </row>
    <row r="32" spans="1:5" ht="13.2" customHeight="1">
      <c r="A32" s="1057"/>
      <c r="B32" s="754" t="s">
        <v>67</v>
      </c>
      <c r="C32" s="755">
        <v>214.61</v>
      </c>
      <c r="D32" s="756">
        <v>212.05</v>
      </c>
      <c r="E32" s="779">
        <v>1.2072624381042217E-2</v>
      </c>
    </row>
    <row r="33" spans="1:5" s="528" customFormat="1" ht="14.4" thickBot="1">
      <c r="A33" s="1060"/>
      <c r="B33" s="765" t="s">
        <v>68</v>
      </c>
      <c r="C33" s="766">
        <v>180.24424242424237</v>
      </c>
      <c r="D33" s="767">
        <v>137.14151515151516</v>
      </c>
      <c r="E33" s="780">
        <v>0.31429379517286893</v>
      </c>
    </row>
    <row r="34" spans="1:5" s="183" customFormat="1" ht="16.8" thickBot="1">
      <c r="A34" s="1065" t="s">
        <v>91</v>
      </c>
      <c r="B34" s="1066"/>
      <c r="C34" s="781">
        <v>176.29798165137618</v>
      </c>
      <c r="D34" s="774">
        <v>150.12571428571425</v>
      </c>
      <c r="E34" s="782">
        <v>0.17433567254075966</v>
      </c>
    </row>
    <row r="36" spans="1:5" ht="20.399999999999999" thickBot="1">
      <c r="A36" s="1067" t="s">
        <v>96</v>
      </c>
      <c r="B36" s="1067"/>
      <c r="C36" s="1067"/>
      <c r="D36" s="1067"/>
      <c r="E36" s="1067"/>
    </row>
    <row r="37" spans="1:5" ht="16.2">
      <c r="A37" s="1068"/>
      <c r="B37" s="783"/>
      <c r="C37" s="1070" t="s">
        <v>85</v>
      </c>
      <c r="D37" s="1070"/>
      <c r="E37" s="1071" t="s">
        <v>86</v>
      </c>
    </row>
    <row r="38" spans="1:5" ht="16.8" thickBot="1">
      <c r="A38" s="1069"/>
      <c r="B38" s="784"/>
      <c r="C38" s="785" t="s">
        <v>88</v>
      </c>
      <c r="D38" s="786" t="s">
        <v>89</v>
      </c>
      <c r="E38" s="1072"/>
    </row>
    <row r="39" spans="1:5" ht="14.4" thickBot="1">
      <c r="A39" s="787" t="s">
        <v>95</v>
      </c>
      <c r="B39" s="788" t="s">
        <v>68</v>
      </c>
      <c r="C39" s="789">
        <v>89.464705882352945</v>
      </c>
      <c r="D39" s="790">
        <v>87.832777777777778</v>
      </c>
      <c r="E39" s="791">
        <v>1.8579944137757352E-2</v>
      </c>
    </row>
    <row r="41" spans="1:5">
      <c r="C41" s="958"/>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93" bestFit="1" customWidth="1"/>
    <col min="2" max="2" width="30.33203125" style="793" bestFit="1" customWidth="1"/>
    <col min="3" max="14" width="12.88671875" style="793" bestFit="1" customWidth="1"/>
    <col min="15" max="15" width="16.5546875" style="811" customWidth="1"/>
    <col min="16" max="16384" width="13" style="793"/>
  </cols>
  <sheetData>
    <row r="1" spans="1:15" ht="24.9" customHeight="1" thickBot="1">
      <c r="A1" s="1074" t="s">
        <v>97</v>
      </c>
      <c r="B1" s="1075"/>
      <c r="C1" s="1075"/>
      <c r="D1" s="1075"/>
      <c r="E1" s="1075"/>
      <c r="F1" s="1075"/>
      <c r="G1" s="1075"/>
      <c r="H1" s="1075"/>
      <c r="I1" s="1075"/>
      <c r="J1" s="1075"/>
      <c r="K1" s="1075"/>
      <c r="L1" s="1075"/>
      <c r="M1" s="1075"/>
      <c r="N1" s="1075"/>
      <c r="O1" s="1076"/>
    </row>
    <row r="2" spans="1:15">
      <c r="A2" s="1077" t="s">
        <v>61</v>
      </c>
      <c r="B2" s="1079" t="s">
        <v>98</v>
      </c>
      <c r="C2" s="794" t="s">
        <v>99</v>
      </c>
      <c r="D2" s="794" t="s">
        <v>100</v>
      </c>
      <c r="E2" s="794" t="s">
        <v>101</v>
      </c>
      <c r="F2" s="794" t="s">
        <v>102</v>
      </c>
      <c r="G2" s="794" t="s">
        <v>103</v>
      </c>
      <c r="H2" s="794" t="s">
        <v>104</v>
      </c>
      <c r="I2" s="794" t="s">
        <v>105</v>
      </c>
      <c r="J2" s="794" t="s">
        <v>106</v>
      </c>
      <c r="K2" s="794" t="s">
        <v>107</v>
      </c>
      <c r="L2" s="794" t="s">
        <v>108</v>
      </c>
      <c r="M2" s="794" t="s">
        <v>109</v>
      </c>
      <c r="N2" s="794" t="s">
        <v>110</v>
      </c>
      <c r="O2" s="795" t="s">
        <v>30</v>
      </c>
    </row>
    <row r="3" spans="1:15" ht="13.8" thickBot="1">
      <c r="A3" s="1078"/>
      <c r="B3" s="1080"/>
      <c r="C3" s="796" t="s">
        <v>111</v>
      </c>
      <c r="D3" s="796" t="s">
        <v>111</v>
      </c>
      <c r="E3" s="796" t="s">
        <v>111</v>
      </c>
      <c r="F3" s="796" t="s">
        <v>111</v>
      </c>
      <c r="G3" s="796" t="s">
        <v>111</v>
      </c>
      <c r="H3" s="796" t="s">
        <v>111</v>
      </c>
      <c r="I3" s="796" t="s">
        <v>111</v>
      </c>
      <c r="J3" s="796" t="s">
        <v>111</v>
      </c>
      <c r="K3" s="796" t="s">
        <v>111</v>
      </c>
      <c r="L3" s="796" t="s">
        <v>111</v>
      </c>
      <c r="M3" s="796" t="s">
        <v>111</v>
      </c>
      <c r="N3" s="796" t="s">
        <v>111</v>
      </c>
      <c r="O3" s="797" t="s">
        <v>111</v>
      </c>
    </row>
    <row r="4" spans="1:15" ht="13.8" thickBot="1">
      <c r="A4" s="1081" t="s">
        <v>90</v>
      </c>
      <c r="B4" s="798" t="s">
        <v>65</v>
      </c>
      <c r="C4" s="799">
        <v>103.82999999999998</v>
      </c>
      <c r="D4" s="799">
        <v>95.407368421052638</v>
      </c>
      <c r="E4" s="799">
        <v>99.245789473684198</v>
      </c>
      <c r="F4" s="799">
        <v>101.33736842105263</v>
      </c>
      <c r="G4" s="799">
        <v>110.11105263157893</v>
      </c>
      <c r="H4" s="799">
        <v>123.6457894736842</v>
      </c>
      <c r="I4" s="799">
        <v>142.22315789473686</v>
      </c>
      <c r="J4" s="799">
        <v>138.29105263157899</v>
      </c>
      <c r="K4" s="799">
        <v>132.45999999999998</v>
      </c>
      <c r="L4" s="799"/>
      <c r="M4" s="799"/>
      <c r="N4" s="799"/>
      <c r="O4" s="800">
        <v>114.76</v>
      </c>
    </row>
    <row r="5" spans="1:15" ht="13.8" thickBot="1">
      <c r="A5" s="1073"/>
      <c r="B5" s="801" t="s">
        <v>66</v>
      </c>
      <c r="C5" s="802">
        <v>113.85599999999999</v>
      </c>
      <c r="D5" s="802">
        <v>114.88600000000001</v>
      </c>
      <c r="E5" s="802">
        <v>110.404</v>
      </c>
      <c r="F5" s="802">
        <v>110.57599999999999</v>
      </c>
      <c r="G5" s="802">
        <v>116.62</v>
      </c>
      <c r="H5" s="802">
        <v>134.82333333333335</v>
      </c>
      <c r="I5" s="802">
        <v>148.685</v>
      </c>
      <c r="J5" s="802">
        <v>152.1114285714286</v>
      </c>
      <c r="K5" s="802">
        <v>152.14857142857142</v>
      </c>
      <c r="L5" s="802"/>
      <c r="M5" s="802"/>
      <c r="N5" s="802"/>
      <c r="O5" s="803">
        <v>133.57</v>
      </c>
    </row>
    <row r="6" spans="1:15" ht="13.8" thickBot="1">
      <c r="A6" s="1073"/>
      <c r="B6" s="801" t="s">
        <v>67</v>
      </c>
      <c r="C6" s="802">
        <v>160.82133333333334</v>
      </c>
      <c r="D6" s="802">
        <v>157.74533333333335</v>
      </c>
      <c r="E6" s="802">
        <v>149.196</v>
      </c>
      <c r="F6" s="802">
        <v>155.42933333333332</v>
      </c>
      <c r="G6" s="802">
        <v>168.72466666666668</v>
      </c>
      <c r="H6" s="802">
        <v>218.28933333333336</v>
      </c>
      <c r="I6" s="802">
        <v>224.87266666666667</v>
      </c>
      <c r="J6" s="802">
        <v>240.51400000000001</v>
      </c>
      <c r="K6" s="802">
        <v>230.84199999999998</v>
      </c>
      <c r="L6" s="802"/>
      <c r="M6" s="802"/>
      <c r="N6" s="802"/>
      <c r="O6" s="803">
        <v>189.6</v>
      </c>
    </row>
    <row r="7" spans="1:15" s="807" customFormat="1" ht="14.4" thickBot="1">
      <c r="A7" s="1073"/>
      <c r="B7" s="804" t="s">
        <v>68</v>
      </c>
      <c r="C7" s="805">
        <v>127.64578947368416</v>
      </c>
      <c r="D7" s="805">
        <v>121.88076923076922</v>
      </c>
      <c r="E7" s="805">
        <v>119.88794871794872</v>
      </c>
      <c r="F7" s="805">
        <v>123.32641025641024</v>
      </c>
      <c r="G7" s="805">
        <v>133.48923076923074</v>
      </c>
      <c r="H7" s="805">
        <v>160.81375</v>
      </c>
      <c r="I7" s="805">
        <v>174.18599999999998</v>
      </c>
      <c r="J7" s="805">
        <v>178.04926829268291</v>
      </c>
      <c r="K7" s="805">
        <v>170.87785714285715</v>
      </c>
      <c r="L7" s="805"/>
      <c r="M7" s="805"/>
      <c r="N7" s="805"/>
      <c r="O7" s="806">
        <v>144.62</v>
      </c>
    </row>
    <row r="8" spans="1:15" ht="13.8" thickBot="1">
      <c r="A8" s="1073" t="s">
        <v>69</v>
      </c>
      <c r="B8" s="801" t="s">
        <v>65</v>
      </c>
      <c r="C8" s="802">
        <v>118.09600000000002</v>
      </c>
      <c r="D8" s="802">
        <v>105.65560000000001</v>
      </c>
      <c r="E8" s="802">
        <v>105.75200000000002</v>
      </c>
      <c r="F8" s="802">
        <v>105.22375</v>
      </c>
      <c r="G8" s="802">
        <v>117.02583333333332</v>
      </c>
      <c r="H8" s="802">
        <v>134.62458333333333</v>
      </c>
      <c r="I8" s="802">
        <v>123.73958333333331</v>
      </c>
      <c r="J8" s="802">
        <v>125.17759999999997</v>
      </c>
      <c r="K8" s="802">
        <v>119.79079999999996</v>
      </c>
      <c r="L8" s="802"/>
      <c r="M8" s="802"/>
      <c r="N8" s="802"/>
      <c r="O8" s="803">
        <v>115.5</v>
      </c>
    </row>
    <row r="9" spans="1:15" ht="13.8" thickBot="1">
      <c r="A9" s="1073"/>
      <c r="B9" s="801" t="s">
        <v>66</v>
      </c>
      <c r="C9" s="802">
        <v>150.08285714285716</v>
      </c>
      <c r="D9" s="802">
        <v>125.86285714285714</v>
      </c>
      <c r="E9" s="802">
        <v>119.78142857142856</v>
      </c>
      <c r="F9" s="802">
        <v>118.63428571428571</v>
      </c>
      <c r="G9" s="802">
        <v>116.62714285714286</v>
      </c>
      <c r="H9" s="802">
        <v>131.84857142857143</v>
      </c>
      <c r="I9" s="802">
        <v>136.51428571428571</v>
      </c>
      <c r="J9" s="802">
        <v>140.29142857142861</v>
      </c>
      <c r="K9" s="802">
        <v>135.89428571428573</v>
      </c>
      <c r="L9" s="802"/>
      <c r="M9" s="802"/>
      <c r="N9" s="802"/>
      <c r="O9" s="803">
        <v>130.62</v>
      </c>
    </row>
    <row r="10" spans="1:15" s="807" customFormat="1" ht="14.4" thickBot="1">
      <c r="A10" s="1073"/>
      <c r="B10" s="804" t="s">
        <v>68</v>
      </c>
      <c r="C10" s="805">
        <v>125.09312500000001</v>
      </c>
      <c r="D10" s="805">
        <v>110.07593750000001</v>
      </c>
      <c r="E10" s="805">
        <v>108.82093750000003</v>
      </c>
      <c r="F10" s="805">
        <v>108.25193548387095</v>
      </c>
      <c r="G10" s="805">
        <v>116.93580645161288</v>
      </c>
      <c r="H10" s="805">
        <v>133.99774193548384</v>
      </c>
      <c r="I10" s="805">
        <v>126.62419354838711</v>
      </c>
      <c r="J10" s="805">
        <v>128.48374999999999</v>
      </c>
      <c r="K10" s="805">
        <v>123.31343750000001</v>
      </c>
      <c r="L10" s="805"/>
      <c r="M10" s="805"/>
      <c r="N10" s="805"/>
      <c r="O10" s="806">
        <v>118.71</v>
      </c>
    </row>
    <row r="11" spans="1:15" ht="13.8" thickBot="1">
      <c r="A11" s="1073" t="s">
        <v>70</v>
      </c>
      <c r="B11" s="801" t="s">
        <v>65</v>
      </c>
      <c r="C11" s="802">
        <v>82.477499999999992</v>
      </c>
      <c r="D11" s="802">
        <v>78.672499999999999</v>
      </c>
      <c r="E11" s="802">
        <v>72.137500000000003</v>
      </c>
      <c r="F11" s="802">
        <v>78.064999999999998</v>
      </c>
      <c r="G11" s="802">
        <v>78.814999999999998</v>
      </c>
      <c r="H11" s="802">
        <v>77.582499999999996</v>
      </c>
      <c r="I11" s="802">
        <v>79.573999999999998</v>
      </c>
      <c r="J11" s="802">
        <v>85.587999999999994</v>
      </c>
      <c r="K11" s="802">
        <v>90.822000000000003</v>
      </c>
      <c r="L11" s="802"/>
      <c r="M11" s="802"/>
      <c r="N11" s="802"/>
      <c r="O11" s="803">
        <v>83.51</v>
      </c>
    </row>
    <row r="12" spans="1:15" ht="13.8" thickBot="1">
      <c r="A12" s="1073"/>
      <c r="B12" s="801" t="s">
        <v>66</v>
      </c>
      <c r="C12" s="802">
        <v>215.13200000000001</v>
      </c>
      <c r="D12" s="802">
        <v>207.28399999999996</v>
      </c>
      <c r="E12" s="802">
        <v>217.36999999999998</v>
      </c>
      <c r="F12" s="802">
        <v>214.46199999999999</v>
      </c>
      <c r="G12" s="802">
        <v>232.14400000000001</v>
      </c>
      <c r="H12" s="802">
        <v>396.28400000000005</v>
      </c>
      <c r="I12" s="802">
        <v>304.98599999999999</v>
      </c>
      <c r="J12" s="802">
        <v>312.37</v>
      </c>
      <c r="K12" s="802">
        <v>318.334</v>
      </c>
      <c r="L12" s="802"/>
      <c r="M12" s="802"/>
      <c r="N12" s="802"/>
      <c r="O12" s="803">
        <v>268.70999999999998</v>
      </c>
    </row>
    <row r="13" spans="1:15" ht="13.8" thickBot="1">
      <c r="A13" s="1073"/>
      <c r="B13" s="801" t="s">
        <v>67</v>
      </c>
      <c r="C13" s="802">
        <v>150.79</v>
      </c>
      <c r="D13" s="802">
        <v>153.39000000000001</v>
      </c>
      <c r="E13" s="802">
        <v>149.39666666666668</v>
      </c>
      <c r="F13" s="802">
        <v>146.23333333333332</v>
      </c>
      <c r="G13" s="802">
        <v>161.22333333333333</v>
      </c>
      <c r="H13" s="802">
        <v>238.74666666666667</v>
      </c>
      <c r="I13" s="802">
        <v>209.23000000000002</v>
      </c>
      <c r="J13" s="802">
        <v>226.22000000000003</v>
      </c>
      <c r="K13" s="802">
        <v>228.35000000000002</v>
      </c>
      <c r="L13" s="802"/>
      <c r="M13" s="802"/>
      <c r="N13" s="802"/>
      <c r="O13" s="803">
        <v>184.84</v>
      </c>
    </row>
    <row r="14" spans="1:15" s="807" customFormat="1" ht="14.4" thickBot="1">
      <c r="A14" s="1073"/>
      <c r="B14" s="804" t="s">
        <v>68</v>
      </c>
      <c r="C14" s="805">
        <v>154.82833333333335</v>
      </c>
      <c r="D14" s="805">
        <v>150.94000000000003</v>
      </c>
      <c r="E14" s="805">
        <v>151.96583333333336</v>
      </c>
      <c r="F14" s="805">
        <v>151.93916666666667</v>
      </c>
      <c r="G14" s="805">
        <v>163.30416666666665</v>
      </c>
      <c r="H14" s="805">
        <v>250.66583333333335</v>
      </c>
      <c r="I14" s="805">
        <v>196.19153846153844</v>
      </c>
      <c r="J14" s="805">
        <v>205.26538461538459</v>
      </c>
      <c r="K14" s="805">
        <v>210.0638461538461</v>
      </c>
      <c r="L14" s="805"/>
      <c r="M14" s="805"/>
      <c r="N14" s="805"/>
      <c r="O14" s="806">
        <v>178.13</v>
      </c>
    </row>
    <row r="15" spans="1:15" ht="13.8" thickBot="1">
      <c r="A15" s="1073" t="s">
        <v>71</v>
      </c>
      <c r="B15" s="801" t="s">
        <v>65</v>
      </c>
      <c r="C15" s="802">
        <v>97.070999999999998</v>
      </c>
      <c r="D15" s="802">
        <v>99.352000000000004</v>
      </c>
      <c r="E15" s="802">
        <v>91.023999999999987</v>
      </c>
      <c r="F15" s="802">
        <v>83.423999999999992</v>
      </c>
      <c r="G15" s="802">
        <v>88.378000000000014</v>
      </c>
      <c r="H15" s="802">
        <v>94.938999999999993</v>
      </c>
      <c r="I15" s="802">
        <v>90.419999999999987</v>
      </c>
      <c r="J15" s="802">
        <v>104.16222222222223</v>
      </c>
      <c r="K15" s="802">
        <v>99.826666666666654</v>
      </c>
      <c r="L15" s="802"/>
      <c r="M15" s="802"/>
      <c r="N15" s="802"/>
      <c r="O15" s="803">
        <v>93.21</v>
      </c>
    </row>
    <row r="16" spans="1:15" ht="13.8" thickBot="1">
      <c r="A16" s="1073"/>
      <c r="B16" s="801" t="s">
        <v>72</v>
      </c>
      <c r="C16" s="802">
        <v>121.80000000000001</v>
      </c>
      <c r="D16" s="802">
        <v>122.47499999999999</v>
      </c>
      <c r="E16" s="802">
        <v>122.91</v>
      </c>
      <c r="F16" s="802">
        <v>111.66250000000001</v>
      </c>
      <c r="G16" s="802">
        <v>109.77</v>
      </c>
      <c r="H16" s="802">
        <v>117.70750000000001</v>
      </c>
      <c r="I16" s="802">
        <v>119.92749999999999</v>
      </c>
      <c r="J16" s="802">
        <v>120.645</v>
      </c>
      <c r="K16" s="802">
        <v>121.32249999999999</v>
      </c>
      <c r="L16" s="802"/>
      <c r="M16" s="802"/>
      <c r="N16" s="802"/>
      <c r="O16" s="803">
        <v>118.69</v>
      </c>
    </row>
    <row r="17" spans="1:15" s="807" customFormat="1" ht="14.4" thickBot="1">
      <c r="A17" s="1073"/>
      <c r="B17" s="804" t="s">
        <v>68</v>
      </c>
      <c r="C17" s="805">
        <v>104.13642857142858</v>
      </c>
      <c r="D17" s="805">
        <v>105.95857142857143</v>
      </c>
      <c r="E17" s="805">
        <v>100.13428571428574</v>
      </c>
      <c r="F17" s="805">
        <v>91.492142857142866</v>
      </c>
      <c r="G17" s="805">
        <v>94.49</v>
      </c>
      <c r="H17" s="805">
        <v>101.44428571428571</v>
      </c>
      <c r="I17" s="805">
        <v>98.850714285714275</v>
      </c>
      <c r="J17" s="805">
        <v>109.23384615384614</v>
      </c>
      <c r="K17" s="805">
        <v>106.44076923076922</v>
      </c>
      <c r="L17" s="805"/>
      <c r="M17" s="805"/>
      <c r="N17" s="805"/>
      <c r="O17" s="806">
        <v>100.49</v>
      </c>
    </row>
    <row r="18" spans="1:15" ht="13.8" thickBot="1">
      <c r="A18" s="1073" t="s">
        <v>73</v>
      </c>
      <c r="B18" s="801" t="s">
        <v>65</v>
      </c>
      <c r="C18" s="802">
        <v>101.40200000000002</v>
      </c>
      <c r="D18" s="802">
        <v>94.162000000000006</v>
      </c>
      <c r="E18" s="802">
        <v>91.375999999999991</v>
      </c>
      <c r="F18" s="802">
        <v>94.76400000000001</v>
      </c>
      <c r="G18" s="802">
        <v>94.896000000000001</v>
      </c>
      <c r="H18" s="802">
        <v>101.63600000000001</v>
      </c>
      <c r="I18" s="802">
        <v>102.19800000000001</v>
      </c>
      <c r="J18" s="802">
        <v>98.123999999999995</v>
      </c>
      <c r="K18" s="802">
        <v>210.09333333333333</v>
      </c>
      <c r="L18" s="802"/>
      <c r="M18" s="802"/>
      <c r="N18" s="802"/>
      <c r="O18" s="803">
        <v>203.24</v>
      </c>
    </row>
    <row r="19" spans="1:15" ht="13.8" thickBot="1">
      <c r="A19" s="1073"/>
      <c r="B19" s="801" t="s">
        <v>66</v>
      </c>
      <c r="C19" s="802">
        <v>163.23500000000001</v>
      </c>
      <c r="D19" s="802">
        <v>142.38</v>
      </c>
      <c r="E19" s="802">
        <v>135.47499999999999</v>
      </c>
      <c r="F19" s="802">
        <v>332.32333333333332</v>
      </c>
      <c r="G19" s="802">
        <v>440.46666666666664</v>
      </c>
      <c r="H19" s="802">
        <v>913.79666666666662</v>
      </c>
      <c r="I19" s="802">
        <v>791.24</v>
      </c>
      <c r="J19" s="802">
        <v>794.44666666666672</v>
      </c>
      <c r="K19" s="802">
        <v>906.15333333333319</v>
      </c>
      <c r="L19" s="802"/>
      <c r="M19" s="802"/>
      <c r="N19" s="802"/>
      <c r="O19" s="803">
        <v>691.57</v>
      </c>
    </row>
    <row r="20" spans="1:15" s="807" customFormat="1" ht="14.4" thickBot="1">
      <c r="A20" s="1073"/>
      <c r="B20" s="804" t="s">
        <v>68</v>
      </c>
      <c r="C20" s="805">
        <v>119.06857142857143</v>
      </c>
      <c r="D20" s="805">
        <v>107.93857142857144</v>
      </c>
      <c r="E20" s="805">
        <v>103.97571428571428</v>
      </c>
      <c r="F20" s="805">
        <v>183.84875</v>
      </c>
      <c r="G20" s="805">
        <v>224.48499999999999</v>
      </c>
      <c r="H20" s="805">
        <v>406.19625000000002</v>
      </c>
      <c r="I20" s="805">
        <v>360.59</v>
      </c>
      <c r="J20" s="805">
        <v>359.24500000000006</v>
      </c>
      <c r="K20" s="805">
        <v>442.11333333333323</v>
      </c>
      <c r="L20" s="805"/>
      <c r="M20" s="805"/>
      <c r="N20" s="805"/>
      <c r="O20" s="806">
        <v>366.02</v>
      </c>
    </row>
    <row r="21" spans="1:15" s="810" customFormat="1" ht="16.8" thickBot="1">
      <c r="A21" s="1082" t="s">
        <v>91</v>
      </c>
      <c r="B21" s="1083"/>
      <c r="C21" s="808">
        <v>126.24126213592233</v>
      </c>
      <c r="D21" s="808">
        <v>118.51971153846156</v>
      </c>
      <c r="E21" s="808">
        <v>116.45384615384611</v>
      </c>
      <c r="F21" s="808">
        <v>122.50471153846155</v>
      </c>
      <c r="G21" s="808">
        <v>133.74499999999998</v>
      </c>
      <c r="H21" s="808">
        <v>173.94533333333339</v>
      </c>
      <c r="I21" s="808">
        <v>167.09</v>
      </c>
      <c r="J21" s="808">
        <v>171.7191588785046</v>
      </c>
      <c r="K21" s="808">
        <v>176.29798165137615</v>
      </c>
      <c r="L21" s="808"/>
      <c r="M21" s="808"/>
      <c r="N21" s="808"/>
      <c r="O21" s="809">
        <v>153.22999999999999</v>
      </c>
    </row>
    <row r="22" spans="1:15" ht="15" customHeight="1" thickBot="1"/>
    <row r="23" spans="1:15" ht="15.75" customHeight="1" thickBot="1">
      <c r="A23" s="812" t="s">
        <v>75</v>
      </c>
      <c r="B23" s="813" t="s">
        <v>68</v>
      </c>
      <c r="C23" s="814">
        <v>98.822941176470607</v>
      </c>
      <c r="D23" s="814">
        <v>85.0535294117647</v>
      </c>
      <c r="E23" s="814">
        <v>85.41</v>
      </c>
      <c r="F23" s="814">
        <v>79.459999999999994</v>
      </c>
      <c r="G23" s="814">
        <v>82.09</v>
      </c>
      <c r="H23" s="814">
        <v>86.26</v>
      </c>
      <c r="I23" s="814">
        <v>87.55</v>
      </c>
      <c r="J23" s="814">
        <v>88.06</v>
      </c>
      <c r="K23" s="814">
        <v>89.464705882352945</v>
      </c>
      <c r="L23" s="814"/>
      <c r="M23" s="814"/>
      <c r="N23" s="814"/>
      <c r="O23" s="815">
        <v>87.07</v>
      </c>
    </row>
    <row r="24" spans="1:15" ht="22.5" customHeight="1" thickBot="1"/>
    <row r="25" spans="1:15" ht="24.9" customHeight="1" thickBot="1">
      <c r="A25" s="1074" t="s">
        <v>112</v>
      </c>
      <c r="B25" s="1075"/>
      <c r="C25" s="1075"/>
      <c r="D25" s="1075"/>
      <c r="E25" s="1075"/>
      <c r="F25" s="1075"/>
      <c r="G25" s="1075"/>
      <c r="H25" s="1075"/>
      <c r="I25" s="1075"/>
      <c r="J25" s="1075"/>
      <c r="K25" s="1075"/>
      <c r="L25" s="1075"/>
      <c r="M25" s="1075"/>
      <c r="N25" s="1075"/>
      <c r="O25" s="1076"/>
    </row>
    <row r="26" spans="1:15" ht="12.75" customHeight="1">
      <c r="A26" s="1077" t="s">
        <v>61</v>
      </c>
      <c r="B26" s="1079" t="s">
        <v>98</v>
      </c>
      <c r="C26" s="794" t="s">
        <v>113</v>
      </c>
      <c r="D26" s="794" t="s">
        <v>114</v>
      </c>
      <c r="E26" s="794" t="s">
        <v>115</v>
      </c>
      <c r="F26" s="794" t="s">
        <v>116</v>
      </c>
      <c r="G26" s="794" t="s">
        <v>117</v>
      </c>
      <c r="H26" s="794" t="s">
        <v>118</v>
      </c>
      <c r="I26" s="794" t="s">
        <v>119</v>
      </c>
      <c r="J26" s="794" t="s">
        <v>120</v>
      </c>
      <c r="K26" s="794" t="s">
        <v>121</v>
      </c>
      <c r="L26" s="794" t="s">
        <v>122</v>
      </c>
      <c r="M26" s="794" t="s">
        <v>123</v>
      </c>
      <c r="N26" s="794" t="s">
        <v>124</v>
      </c>
      <c r="O26" s="795" t="s">
        <v>30</v>
      </c>
    </row>
    <row r="27" spans="1:15" ht="13.8" thickBot="1">
      <c r="A27" s="1078"/>
      <c r="B27" s="1080"/>
      <c r="C27" s="796" t="s">
        <v>111</v>
      </c>
      <c r="D27" s="796" t="s">
        <v>111</v>
      </c>
      <c r="E27" s="796" t="s">
        <v>111</v>
      </c>
      <c r="F27" s="796" t="s">
        <v>111</v>
      </c>
      <c r="G27" s="796" t="s">
        <v>111</v>
      </c>
      <c r="H27" s="796" t="s">
        <v>111</v>
      </c>
      <c r="I27" s="796" t="s">
        <v>111</v>
      </c>
      <c r="J27" s="796" t="s">
        <v>111</v>
      </c>
      <c r="K27" s="796" t="s">
        <v>111</v>
      </c>
      <c r="L27" s="796" t="s">
        <v>111</v>
      </c>
      <c r="M27" s="796" t="s">
        <v>111</v>
      </c>
      <c r="N27" s="796" t="s">
        <v>111</v>
      </c>
      <c r="O27" s="797" t="s">
        <v>111</v>
      </c>
    </row>
    <row r="28" spans="1:15" ht="12.75" customHeight="1" thickBot="1">
      <c r="A28" s="1081" t="s">
        <v>90</v>
      </c>
      <c r="B28" s="798" t="s">
        <v>65</v>
      </c>
      <c r="C28" s="799">
        <v>100.05749999999999</v>
      </c>
      <c r="D28" s="799">
        <v>100.28764705882354</v>
      </c>
      <c r="E28" s="799">
        <v>98.481764705882355</v>
      </c>
      <c r="F28" s="799">
        <v>100.32823529411765</v>
      </c>
      <c r="G28" s="799">
        <v>104.6670588235294</v>
      </c>
      <c r="H28" s="799">
        <v>132.27611111111111</v>
      </c>
      <c r="I28" s="799">
        <v>140.91333333333333</v>
      </c>
      <c r="J28" s="799">
        <v>137.23000000000002</v>
      </c>
      <c r="K28" s="799">
        <v>138.84</v>
      </c>
      <c r="L28" s="799"/>
      <c r="M28" s="799"/>
      <c r="N28" s="799"/>
      <c r="O28" s="800">
        <v>122.39</v>
      </c>
    </row>
    <row r="29" spans="1:15" ht="13.8" thickBot="1">
      <c r="A29" s="1073"/>
      <c r="B29" s="801" t="s">
        <v>66</v>
      </c>
      <c r="C29" s="802">
        <v>118.602</v>
      </c>
      <c r="D29" s="802">
        <v>115.58799999999999</v>
      </c>
      <c r="E29" s="802">
        <v>110.306</v>
      </c>
      <c r="F29" s="802">
        <v>111.71600000000001</v>
      </c>
      <c r="G29" s="802">
        <v>115.15</v>
      </c>
      <c r="H29" s="802">
        <v>127.556</v>
      </c>
      <c r="I29" s="802">
        <v>143.602</v>
      </c>
      <c r="J29" s="802">
        <v>141.84399999999999</v>
      </c>
      <c r="K29" s="802">
        <v>141.67400000000001</v>
      </c>
      <c r="L29" s="802"/>
      <c r="M29" s="802"/>
      <c r="N29" s="802"/>
      <c r="O29" s="803">
        <v>125.12</v>
      </c>
    </row>
    <row r="30" spans="1:15" ht="13.8" thickBot="1">
      <c r="A30" s="1073"/>
      <c r="B30" s="801" t="s">
        <v>67</v>
      </c>
      <c r="C30" s="802">
        <v>158.44933333333333</v>
      </c>
      <c r="D30" s="802">
        <v>152.55800000000002</v>
      </c>
      <c r="E30" s="802">
        <v>147.5213333333333</v>
      </c>
      <c r="F30" s="802">
        <v>157.92933333333337</v>
      </c>
      <c r="G30" s="802">
        <v>168.05266666666668</v>
      </c>
      <c r="H30" s="802">
        <v>209.4026666666667</v>
      </c>
      <c r="I30" s="802">
        <v>224.52866666666665</v>
      </c>
      <c r="J30" s="802">
        <v>228.59866666666665</v>
      </c>
      <c r="K30" s="802">
        <v>224.49800000000002</v>
      </c>
      <c r="L30" s="802"/>
      <c r="M30" s="802"/>
      <c r="N30" s="802"/>
      <c r="O30" s="803">
        <v>185.73</v>
      </c>
    </row>
    <row r="31" spans="1:15" ht="14.4" thickBot="1">
      <c r="A31" s="1073"/>
      <c r="B31" s="804" t="s">
        <v>68</v>
      </c>
      <c r="C31" s="805">
        <v>126.96305555555556</v>
      </c>
      <c r="D31" s="805">
        <v>123.54594594594595</v>
      </c>
      <c r="E31" s="805">
        <v>119.96054054054053</v>
      </c>
      <c r="F31" s="805">
        <v>125.21891891891893</v>
      </c>
      <c r="G31" s="805">
        <v>131.78054054054053</v>
      </c>
      <c r="H31" s="805">
        <v>162.09973684210527</v>
      </c>
      <c r="I31" s="805">
        <v>174.27315789473681</v>
      </c>
      <c r="J31" s="805">
        <v>173.90368421052631</v>
      </c>
      <c r="K31" s="805">
        <v>173.0252631578947</v>
      </c>
      <c r="L31" s="805"/>
      <c r="M31" s="805"/>
      <c r="N31" s="805"/>
      <c r="O31" s="806">
        <v>147.75</v>
      </c>
    </row>
    <row r="32" spans="1:15" ht="13.8" thickBot="1">
      <c r="A32" s="1073" t="s">
        <v>69</v>
      </c>
      <c r="B32" s="801" t="s">
        <v>65</v>
      </c>
      <c r="C32" s="802">
        <v>111.07461538461538</v>
      </c>
      <c r="D32" s="802">
        <v>93.466923076923067</v>
      </c>
      <c r="E32" s="802">
        <v>101.01481481481484</v>
      </c>
      <c r="F32" s="802">
        <v>98.03</v>
      </c>
      <c r="G32" s="802">
        <v>102.74346153846152</v>
      </c>
      <c r="H32" s="802">
        <v>126.37153846153845</v>
      </c>
      <c r="I32" s="802">
        <v>126.29461538461538</v>
      </c>
      <c r="J32" s="802">
        <v>125.51769230769234</v>
      </c>
      <c r="K32" s="802">
        <v>126.0230769230769</v>
      </c>
      <c r="L32" s="802"/>
      <c r="M32" s="802"/>
      <c r="N32" s="802"/>
      <c r="O32" s="803">
        <v>115.24</v>
      </c>
    </row>
    <row r="33" spans="1:15" ht="13.8" thickBot="1">
      <c r="A33" s="1073"/>
      <c r="B33" s="801" t="s">
        <v>66</v>
      </c>
      <c r="C33" s="802">
        <v>144.38333333333335</v>
      </c>
      <c r="D33" s="802">
        <v>125.63999999999999</v>
      </c>
      <c r="E33" s="802">
        <v>118.15285714285713</v>
      </c>
      <c r="F33" s="802">
        <v>123.21285714285715</v>
      </c>
      <c r="G33" s="802">
        <v>120.33285714285714</v>
      </c>
      <c r="H33" s="802">
        <v>138.42285714285714</v>
      </c>
      <c r="I33" s="802">
        <v>134.29571428571427</v>
      </c>
      <c r="J33" s="802">
        <v>135.59285714285713</v>
      </c>
      <c r="K33" s="802">
        <v>140.12571428571428</v>
      </c>
      <c r="L33" s="802"/>
      <c r="M33" s="802"/>
      <c r="N33" s="802"/>
      <c r="O33" s="803">
        <v>130.79</v>
      </c>
    </row>
    <row r="34" spans="1:15" ht="14.4" thickBot="1">
      <c r="A34" s="1073"/>
      <c r="B34" s="804" t="s">
        <v>68</v>
      </c>
      <c r="C34" s="805">
        <v>117.32</v>
      </c>
      <c r="D34" s="805">
        <v>100.29151515151516</v>
      </c>
      <c r="E34" s="805">
        <v>104.54323529411765</v>
      </c>
      <c r="F34" s="805">
        <v>103.3718181818182</v>
      </c>
      <c r="G34" s="805">
        <v>106.47454545454546</v>
      </c>
      <c r="H34" s="805">
        <v>128.9278787878788</v>
      </c>
      <c r="I34" s="805">
        <v>127.99181818181818</v>
      </c>
      <c r="J34" s="805">
        <v>127.65484848484853</v>
      </c>
      <c r="K34" s="805">
        <v>129.01454545454541</v>
      </c>
      <c r="L34" s="805"/>
      <c r="M34" s="805"/>
      <c r="N34" s="805"/>
      <c r="O34" s="806">
        <v>117.4</v>
      </c>
    </row>
    <row r="35" spans="1:15" ht="13.8" thickBot="1">
      <c r="A35" s="1073" t="s">
        <v>70</v>
      </c>
      <c r="B35" s="801" t="s">
        <v>65</v>
      </c>
      <c r="C35" s="802">
        <v>91.716000000000008</v>
      </c>
      <c r="D35" s="802">
        <v>86.575999999999993</v>
      </c>
      <c r="E35" s="802">
        <v>87.115999999999985</v>
      </c>
      <c r="F35" s="802">
        <v>79.982500000000002</v>
      </c>
      <c r="G35" s="802">
        <v>84.813999999999993</v>
      </c>
      <c r="H35" s="802">
        <v>89.831999999999994</v>
      </c>
      <c r="I35" s="802">
        <v>89.212000000000003</v>
      </c>
      <c r="J35" s="802">
        <v>84.323999999999984</v>
      </c>
      <c r="K35" s="802">
        <v>90.207999999999998</v>
      </c>
      <c r="L35" s="802"/>
      <c r="M35" s="802"/>
      <c r="N35" s="802"/>
      <c r="O35" s="803">
        <v>88.09</v>
      </c>
    </row>
    <row r="36" spans="1:15" ht="13.8" thickBot="1">
      <c r="A36" s="1073"/>
      <c r="B36" s="801" t="s">
        <v>66</v>
      </c>
      <c r="C36" s="802">
        <v>209.35999999999999</v>
      </c>
      <c r="D36" s="802">
        <v>202.43199999999996</v>
      </c>
      <c r="E36" s="802">
        <v>208.14600000000002</v>
      </c>
      <c r="F36" s="802">
        <v>202.024</v>
      </c>
      <c r="G36" s="802">
        <v>222.202</v>
      </c>
      <c r="H36" s="802">
        <v>363.738</v>
      </c>
      <c r="I36" s="802">
        <v>285.678</v>
      </c>
      <c r="J36" s="802">
        <v>297.32599999999996</v>
      </c>
      <c r="K36" s="802">
        <v>310.214</v>
      </c>
      <c r="L36" s="802"/>
      <c r="M36" s="802"/>
      <c r="N36" s="802"/>
      <c r="O36" s="803">
        <v>255.68</v>
      </c>
    </row>
    <row r="37" spans="1:15" ht="13.8" thickBot="1">
      <c r="A37" s="1073"/>
      <c r="B37" s="801" t="s">
        <v>67</v>
      </c>
      <c r="C37" s="802">
        <v>154.68333333333331</v>
      </c>
      <c r="D37" s="802">
        <v>144.49666666666667</v>
      </c>
      <c r="E37" s="802">
        <v>135.34666666666669</v>
      </c>
      <c r="F37" s="802">
        <v>146.76333333333332</v>
      </c>
      <c r="G37" s="802">
        <v>141.77666666666667</v>
      </c>
      <c r="H37" s="802">
        <v>215.28666666666666</v>
      </c>
      <c r="I37" s="802">
        <v>213.09</v>
      </c>
      <c r="J37" s="802">
        <v>220.61666666666667</v>
      </c>
      <c r="K37" s="802">
        <v>227.5</v>
      </c>
      <c r="L37" s="802"/>
      <c r="M37" s="802"/>
      <c r="N37" s="802"/>
      <c r="O37" s="803">
        <v>177.73</v>
      </c>
    </row>
    <row r="38" spans="1:15" ht="14.4" thickBot="1">
      <c r="A38" s="1073"/>
      <c r="B38" s="804" t="s">
        <v>68</v>
      </c>
      <c r="C38" s="805">
        <v>151.4946153846154</v>
      </c>
      <c r="D38" s="805">
        <v>144.50230769230768</v>
      </c>
      <c r="E38" s="805">
        <v>144.79615384615386</v>
      </c>
      <c r="F38" s="805">
        <v>147.52833333333331</v>
      </c>
      <c r="G38" s="805">
        <v>150.80076923076925</v>
      </c>
      <c r="H38" s="805">
        <v>224.13153846153847</v>
      </c>
      <c r="I38" s="805">
        <v>193.3630769230769</v>
      </c>
      <c r="J38" s="805">
        <v>197.7</v>
      </c>
      <c r="K38" s="805">
        <v>206.50846153846155</v>
      </c>
      <c r="L38" s="805"/>
      <c r="M38" s="805"/>
      <c r="N38" s="805"/>
      <c r="O38" s="806">
        <v>173.23</v>
      </c>
    </row>
    <row r="39" spans="1:15" ht="13.8" thickBot="1">
      <c r="A39" s="1073" t="s">
        <v>71</v>
      </c>
      <c r="B39" s="801" t="s">
        <v>65</v>
      </c>
      <c r="C39" s="802">
        <v>96.47</v>
      </c>
      <c r="D39" s="802">
        <v>88.046999999999997</v>
      </c>
      <c r="E39" s="802">
        <v>89.737999999999985</v>
      </c>
      <c r="F39" s="802">
        <v>91.211999999999989</v>
      </c>
      <c r="G39" s="802">
        <v>89.816000000000003</v>
      </c>
      <c r="H39" s="802">
        <v>92.470000000000013</v>
      </c>
      <c r="I39" s="802">
        <v>90.585000000000008</v>
      </c>
      <c r="J39" s="802">
        <v>88.095999999999975</v>
      </c>
      <c r="K39" s="802">
        <v>90.59099999999998</v>
      </c>
      <c r="L39" s="802"/>
      <c r="M39" s="802"/>
      <c r="N39" s="802"/>
      <c r="O39" s="803">
        <v>90.78</v>
      </c>
    </row>
    <row r="40" spans="1:15" ht="13.8" thickBot="1">
      <c r="A40" s="1073"/>
      <c r="B40" s="801" t="s">
        <v>72</v>
      </c>
      <c r="C40" s="802">
        <v>116.44999999999999</v>
      </c>
      <c r="D40" s="802">
        <v>111.02000000000001</v>
      </c>
      <c r="E40" s="802">
        <v>116.3075</v>
      </c>
      <c r="F40" s="802">
        <v>111.565</v>
      </c>
      <c r="G40" s="802">
        <v>110.30250000000001</v>
      </c>
      <c r="H40" s="802">
        <v>116.83000000000001</v>
      </c>
      <c r="I40" s="802">
        <v>116.42749999999999</v>
      </c>
      <c r="J40" s="802">
        <v>119.7775</v>
      </c>
      <c r="K40" s="802">
        <v>118.58499999999999</v>
      </c>
      <c r="L40" s="802"/>
      <c r="M40" s="802"/>
      <c r="N40" s="802"/>
      <c r="O40" s="803">
        <v>115.25</v>
      </c>
    </row>
    <row r="41" spans="1:15" ht="14.4" thickBot="1">
      <c r="A41" s="1073"/>
      <c r="B41" s="804" t="s">
        <v>68</v>
      </c>
      <c r="C41" s="805">
        <v>102.17857142857143</v>
      </c>
      <c r="D41" s="805">
        <v>94.61071428571428</v>
      </c>
      <c r="E41" s="805">
        <v>97.329285714285717</v>
      </c>
      <c r="F41" s="805">
        <v>97.027142857142863</v>
      </c>
      <c r="G41" s="805">
        <v>95.669285714285706</v>
      </c>
      <c r="H41" s="805">
        <v>99.429999999999978</v>
      </c>
      <c r="I41" s="805">
        <v>97.968571428571423</v>
      </c>
      <c r="J41" s="805">
        <v>97.147857142857134</v>
      </c>
      <c r="K41" s="805">
        <v>98.589285714285737</v>
      </c>
      <c r="L41" s="805"/>
      <c r="M41" s="805"/>
      <c r="N41" s="805"/>
      <c r="O41" s="806">
        <v>97.77</v>
      </c>
    </row>
    <row r="42" spans="1:15" ht="13.8" thickBot="1">
      <c r="A42" s="1073" t="s">
        <v>73</v>
      </c>
      <c r="B42" s="801" t="s">
        <v>65</v>
      </c>
      <c r="C42" s="802">
        <v>101.70599999999999</v>
      </c>
      <c r="D42" s="802">
        <v>95.133999999999986</v>
      </c>
      <c r="E42" s="802">
        <v>93.597999999999999</v>
      </c>
      <c r="F42" s="802">
        <v>90.623999999999995</v>
      </c>
      <c r="G42" s="802">
        <v>95.488000000000014</v>
      </c>
      <c r="H42" s="802">
        <v>98.158000000000001</v>
      </c>
      <c r="I42" s="802">
        <v>103.75</v>
      </c>
      <c r="J42" s="802">
        <v>102.24199999999999</v>
      </c>
      <c r="K42" s="802">
        <v>100.67200000000001</v>
      </c>
      <c r="L42" s="802"/>
      <c r="M42" s="802"/>
      <c r="N42" s="802"/>
      <c r="O42" s="803">
        <v>97.93</v>
      </c>
    </row>
    <row r="43" spans="1:15" ht="13.8" thickBot="1">
      <c r="A43" s="1073"/>
      <c r="B43" s="801" t="s">
        <v>66</v>
      </c>
      <c r="C43" s="802">
        <v>151.17500000000001</v>
      </c>
      <c r="D43" s="802">
        <v>133.01499999999999</v>
      </c>
      <c r="E43" s="802">
        <v>130.36000000000001</v>
      </c>
      <c r="F43" s="802">
        <v>132.18</v>
      </c>
      <c r="G43" s="802">
        <v>136.07499999999999</v>
      </c>
      <c r="H43" s="802">
        <v>158.24</v>
      </c>
      <c r="I43" s="802">
        <v>167.97499999999999</v>
      </c>
      <c r="J43" s="802">
        <v>181.18</v>
      </c>
      <c r="K43" s="802">
        <v>181.26999999999998</v>
      </c>
      <c r="L43" s="802"/>
      <c r="M43" s="802"/>
      <c r="N43" s="802"/>
      <c r="O43" s="803">
        <v>152.38999999999999</v>
      </c>
    </row>
    <row r="44" spans="1:15" ht="14.4" thickBot="1">
      <c r="A44" s="1073"/>
      <c r="B44" s="804" t="s">
        <v>68</v>
      </c>
      <c r="C44" s="805">
        <v>115.84</v>
      </c>
      <c r="D44" s="805">
        <v>105.95714285714284</v>
      </c>
      <c r="E44" s="805">
        <v>104.10142857142857</v>
      </c>
      <c r="F44" s="805">
        <v>102.49714285714286</v>
      </c>
      <c r="G44" s="805">
        <v>107.08428571428571</v>
      </c>
      <c r="H44" s="805">
        <v>115.32428571428572</v>
      </c>
      <c r="I44" s="805">
        <v>122.1</v>
      </c>
      <c r="J44" s="805">
        <v>124.79571428571428</v>
      </c>
      <c r="K44" s="805">
        <v>123.7</v>
      </c>
      <c r="L44" s="805"/>
      <c r="M44" s="805"/>
      <c r="N44" s="805"/>
      <c r="O44" s="806">
        <v>113.49</v>
      </c>
    </row>
    <row r="45" spans="1:15" ht="16.8" thickBot="1">
      <c r="A45" s="1082" t="s">
        <v>91</v>
      </c>
      <c r="B45" s="1083"/>
      <c r="C45" s="808">
        <v>122.8992156862745</v>
      </c>
      <c r="D45" s="808">
        <v>113.70769230769231</v>
      </c>
      <c r="E45" s="808">
        <v>113.9683809523809</v>
      </c>
      <c r="F45" s="808">
        <v>115.44242718446601</v>
      </c>
      <c r="G45" s="808">
        <v>119.6049038461538</v>
      </c>
      <c r="H45" s="808">
        <v>147.88009523809518</v>
      </c>
      <c r="I45" s="808">
        <v>148.43895238095243</v>
      </c>
      <c r="J45" s="808">
        <v>148.8065714285714</v>
      </c>
      <c r="K45" s="808">
        <v>150.12571428571428</v>
      </c>
      <c r="L45" s="808"/>
      <c r="M45" s="808"/>
      <c r="N45" s="808"/>
      <c r="O45" s="809">
        <v>132.28</v>
      </c>
    </row>
    <row r="46" spans="1:15" ht="15" customHeight="1" thickBot="1"/>
    <row r="47" spans="1:15" ht="15.75" customHeight="1" thickBot="1">
      <c r="A47" s="812" t="s">
        <v>75</v>
      </c>
      <c r="B47" s="813" t="s">
        <v>68</v>
      </c>
      <c r="C47" s="814">
        <v>98.246111111111119</v>
      </c>
      <c r="D47" s="814">
        <v>84.826666666666654</v>
      </c>
      <c r="E47" s="814">
        <v>82.96</v>
      </c>
      <c r="F47" s="814">
        <v>84.06</v>
      </c>
      <c r="G47" s="814">
        <v>77.790000000000006</v>
      </c>
      <c r="H47" s="814">
        <v>80.930000000000007</v>
      </c>
      <c r="I47" s="814">
        <v>86.1</v>
      </c>
      <c r="J47" s="814">
        <v>84.46</v>
      </c>
      <c r="K47" s="814">
        <v>87.832777777777778</v>
      </c>
      <c r="L47" s="814"/>
      <c r="M47" s="814"/>
      <c r="N47" s="814"/>
      <c r="O47" s="815">
        <v>85.25</v>
      </c>
    </row>
    <row r="48" spans="1:15" ht="22.5" customHeight="1" thickBot="1"/>
    <row r="49" spans="1:15" ht="24.9" customHeight="1" thickBot="1">
      <c r="A49" s="1074" t="s">
        <v>125</v>
      </c>
      <c r="B49" s="1075"/>
      <c r="C49" s="1075"/>
      <c r="D49" s="1075"/>
      <c r="E49" s="1075"/>
      <c r="F49" s="1075"/>
      <c r="G49" s="1075"/>
      <c r="H49" s="1075"/>
      <c r="I49" s="1075"/>
      <c r="J49" s="1075"/>
      <c r="K49" s="1075"/>
      <c r="L49" s="1075"/>
      <c r="M49" s="1075"/>
      <c r="N49" s="1075"/>
      <c r="O49" s="1076"/>
    </row>
    <row r="50" spans="1:15" ht="12.75" customHeight="1">
      <c r="A50" s="1086" t="s">
        <v>61</v>
      </c>
      <c r="B50" s="1088" t="s">
        <v>98</v>
      </c>
      <c r="C50" s="1088" t="s">
        <v>126</v>
      </c>
      <c r="D50" s="1088" t="s">
        <v>127</v>
      </c>
      <c r="E50" s="1088" t="s">
        <v>128</v>
      </c>
      <c r="F50" s="1088" t="s">
        <v>129</v>
      </c>
      <c r="G50" s="1088" t="s">
        <v>130</v>
      </c>
      <c r="H50" s="1088" t="s">
        <v>131</v>
      </c>
      <c r="I50" s="1088" t="s">
        <v>132</v>
      </c>
      <c r="J50" s="1088" t="s">
        <v>133</v>
      </c>
      <c r="K50" s="1088" t="s">
        <v>134</v>
      </c>
      <c r="L50" s="1088" t="s">
        <v>135</v>
      </c>
      <c r="M50" s="1088" t="s">
        <v>136</v>
      </c>
      <c r="N50" s="1088" t="s">
        <v>137</v>
      </c>
      <c r="O50" s="816" t="s">
        <v>30</v>
      </c>
    </row>
    <row r="51" spans="1:15" ht="13.8" thickBot="1">
      <c r="A51" s="1087"/>
      <c r="B51" s="1089"/>
      <c r="C51" s="1089"/>
      <c r="D51" s="1089"/>
      <c r="E51" s="1089"/>
      <c r="F51" s="1089"/>
      <c r="G51" s="1089"/>
      <c r="H51" s="1089"/>
      <c r="I51" s="1089"/>
      <c r="J51" s="1089"/>
      <c r="K51" s="1089"/>
      <c r="L51" s="1089"/>
      <c r="M51" s="1089"/>
      <c r="N51" s="1089"/>
      <c r="O51" s="817" t="s">
        <v>111</v>
      </c>
    </row>
    <row r="52" spans="1:15" ht="13.8" thickBot="1">
      <c r="A52" s="1084" t="s">
        <v>90</v>
      </c>
      <c r="B52" s="818" t="s">
        <v>65</v>
      </c>
      <c r="C52" s="819">
        <v>3.7703320590660311E-2</v>
      </c>
      <c r="D52" s="819">
        <v>-4.8662809238194424E-2</v>
      </c>
      <c r="E52" s="819">
        <v>7.7580328711982054E-3</v>
      </c>
      <c r="F52" s="819">
        <v>1.0058316325176611E-2</v>
      </c>
      <c r="G52" s="819">
        <v>5.2012484818439397E-2</v>
      </c>
      <c r="H52" s="819">
        <v>-6.5244748767806504E-2</v>
      </c>
      <c r="I52" s="819">
        <v>9.2952492884765866E-3</v>
      </c>
      <c r="J52" s="819">
        <v>7.7319291086422352E-3</v>
      </c>
      <c r="K52" s="819">
        <v>-4.5952175165658485E-2</v>
      </c>
      <c r="L52" s="819"/>
      <c r="M52" s="819"/>
      <c r="N52" s="819"/>
      <c r="O52" s="820">
        <v>-6.2341694582890725E-2</v>
      </c>
    </row>
    <row r="53" spans="1:15" ht="13.8" thickBot="1">
      <c r="A53" s="1085"/>
      <c r="B53" s="821" t="s">
        <v>66</v>
      </c>
      <c r="C53" s="822">
        <v>-4.0016188597156957E-2</v>
      </c>
      <c r="D53" s="822">
        <v>-6.0732948056890336E-3</v>
      </c>
      <c r="E53" s="822">
        <v>8.8843761898717191E-4</v>
      </c>
      <c r="F53" s="822">
        <v>-1.0204446990583396E-2</v>
      </c>
      <c r="G53" s="822">
        <v>1.27659574468085E-2</v>
      </c>
      <c r="H53" s="822">
        <v>5.6973669081292568E-2</v>
      </c>
      <c r="I53" s="822">
        <v>3.5396442946477057E-2</v>
      </c>
      <c r="J53" s="822">
        <v>7.2385356951500307E-2</v>
      </c>
      <c r="K53" s="822">
        <v>7.3934324071963861E-2</v>
      </c>
      <c r="L53" s="822"/>
      <c r="M53" s="822"/>
      <c r="N53" s="822"/>
      <c r="O53" s="823">
        <v>6.7535166240409117E-2</v>
      </c>
    </row>
    <row r="54" spans="1:15" ht="13.8" thickBot="1">
      <c r="A54" s="1085"/>
      <c r="B54" s="821" t="s">
        <v>67</v>
      </c>
      <c r="C54" s="824">
        <v>1.4970085074513919E-2</v>
      </c>
      <c r="D54" s="822">
        <v>3.4002368498101225E-2</v>
      </c>
      <c r="E54" s="822">
        <v>1.1352030440795201E-2</v>
      </c>
      <c r="F54" s="822">
        <v>-1.5829864834061159E-2</v>
      </c>
      <c r="G54" s="822">
        <v>3.9987464247319112E-3</v>
      </c>
      <c r="H54" s="822">
        <v>4.2438173343860575E-2</v>
      </c>
      <c r="I54" s="822">
        <v>1.532098351212863E-3</v>
      </c>
      <c r="J54" s="822">
        <v>5.2123371964841E-2</v>
      </c>
      <c r="K54" s="822">
        <v>2.8258603640121359E-2</v>
      </c>
      <c r="L54" s="822"/>
      <c r="M54" s="822"/>
      <c r="N54" s="822"/>
      <c r="O54" s="823">
        <v>2.0836698433209525E-2</v>
      </c>
    </row>
    <row r="55" spans="1:15" ht="14.4" thickBot="1">
      <c r="A55" s="1085"/>
      <c r="B55" s="825" t="s">
        <v>68</v>
      </c>
      <c r="C55" s="826">
        <v>5.3774219212128155E-3</v>
      </c>
      <c r="D55" s="826">
        <v>-1.3478197948359055E-2</v>
      </c>
      <c r="E55" s="826">
        <v>-6.0513083939702254E-4</v>
      </c>
      <c r="F55" s="826">
        <v>-1.5113600076152358E-2</v>
      </c>
      <c r="G55" s="826">
        <v>1.2966180148309227E-2</v>
      </c>
      <c r="H55" s="826">
        <v>-7.9333061679051405E-3</v>
      </c>
      <c r="I55" s="826">
        <v>-5.001223125220346E-4</v>
      </c>
      <c r="J55" s="826">
        <v>2.383839135425098E-2</v>
      </c>
      <c r="K55" s="826">
        <v>-1.2410939164865914E-2</v>
      </c>
      <c r="L55" s="826"/>
      <c r="M55" s="826"/>
      <c r="N55" s="826"/>
      <c r="O55" s="827">
        <v>-2.1184433164128564E-2</v>
      </c>
    </row>
    <row r="56" spans="1:15" ht="13.8" thickBot="1">
      <c r="A56" s="1085" t="s">
        <v>69</v>
      </c>
      <c r="B56" s="821" t="s">
        <v>65</v>
      </c>
      <c r="C56" s="822">
        <v>6.3213224651481839E-2</v>
      </c>
      <c r="D56" s="822">
        <v>0.13040631403952055</v>
      </c>
      <c r="E56" s="822">
        <v>4.6895944855906688E-2</v>
      </c>
      <c r="F56" s="822">
        <v>7.3383148015913433E-2</v>
      </c>
      <c r="G56" s="822">
        <v>0.13901003120792529</v>
      </c>
      <c r="H56" s="822">
        <v>6.5307781896686512E-2</v>
      </c>
      <c r="I56" s="822">
        <v>-2.0230728313325314E-2</v>
      </c>
      <c r="J56" s="822">
        <v>-2.7095168931139651E-3</v>
      </c>
      <c r="K56" s="822">
        <v>-4.9453457852652268E-2</v>
      </c>
      <c r="L56" s="822"/>
      <c r="M56" s="822"/>
      <c r="N56" s="822"/>
      <c r="O56" s="823">
        <v>2.2561610551892148E-3</v>
      </c>
    </row>
    <row r="57" spans="1:15" ht="13.8" thickBot="1">
      <c r="A57" s="1085"/>
      <c r="B57" s="821" t="s">
        <v>66</v>
      </c>
      <c r="C57" s="822">
        <v>3.9474942695536024E-2</v>
      </c>
      <c r="D57" s="822">
        <v>1.7737754127439616E-3</v>
      </c>
      <c r="E57" s="822">
        <v>1.378359751895249E-2</v>
      </c>
      <c r="F57" s="822">
        <v>-3.7159851128708801E-2</v>
      </c>
      <c r="G57" s="822">
        <v>-3.0795531442546219E-2</v>
      </c>
      <c r="H57" s="822">
        <v>-4.7494220607661779E-2</v>
      </c>
      <c r="I57" s="822">
        <v>1.6520046379524991E-2</v>
      </c>
      <c r="J57" s="822">
        <v>3.4652057103724793E-2</v>
      </c>
      <c r="K57" s="822">
        <v>-3.0197373786803549E-2</v>
      </c>
      <c r="L57" s="822"/>
      <c r="M57" s="822"/>
      <c r="N57" s="822"/>
      <c r="O57" s="823">
        <v>-1.2997935621988494E-3</v>
      </c>
    </row>
    <row r="58" spans="1:15" ht="14.4" thickBot="1">
      <c r="A58" s="1085"/>
      <c r="B58" s="825" t="s">
        <v>68</v>
      </c>
      <c r="C58" s="826">
        <v>6.6255753494715491E-2</v>
      </c>
      <c r="D58" s="826">
        <v>9.7559821822444909E-2</v>
      </c>
      <c r="E58" s="826">
        <v>4.0918020126770191E-2</v>
      </c>
      <c r="F58" s="826">
        <v>4.7209359261430731E-2</v>
      </c>
      <c r="G58" s="826">
        <v>9.8251285811155484E-2</v>
      </c>
      <c r="H58" s="826">
        <v>3.9323249519573208E-2</v>
      </c>
      <c r="I58" s="826">
        <v>-1.0685250454746182E-2</v>
      </c>
      <c r="J58" s="826">
        <v>6.4933022520475645E-3</v>
      </c>
      <c r="K58" s="826">
        <v>-4.4189652681867787E-2</v>
      </c>
      <c r="L58" s="826"/>
      <c r="M58" s="826"/>
      <c r="N58" s="826"/>
      <c r="O58" s="827">
        <v>1.1158432708688142E-2</v>
      </c>
    </row>
    <row r="59" spans="1:15" ht="13.8" thickBot="1">
      <c r="A59" s="1085" t="s">
        <v>70</v>
      </c>
      <c r="B59" s="821" t="s">
        <v>65</v>
      </c>
      <c r="C59" s="822">
        <v>-0.10072942561821291</v>
      </c>
      <c r="D59" s="822">
        <v>-9.1289733875438858E-2</v>
      </c>
      <c r="E59" s="822">
        <v>-0.17193741677762966</v>
      </c>
      <c r="F59" s="822">
        <v>-2.3973994311255638E-2</v>
      </c>
      <c r="G59" s="822">
        <v>-7.073124719975471E-2</v>
      </c>
      <c r="H59" s="822">
        <v>-0.13636009439843261</v>
      </c>
      <c r="I59" s="822">
        <v>-0.10803479352553473</v>
      </c>
      <c r="J59" s="822">
        <v>1.4989801242825415E-2</v>
      </c>
      <c r="K59" s="822">
        <v>6.8064916637105835E-3</v>
      </c>
      <c r="L59" s="822"/>
      <c r="M59" s="822"/>
      <c r="N59" s="822"/>
      <c r="O59" s="823">
        <v>-5.1992280622091019E-2</v>
      </c>
    </row>
    <row r="60" spans="1:15" ht="13.8" thickBot="1">
      <c r="A60" s="1085"/>
      <c r="B60" s="821" t="s">
        <v>66</v>
      </c>
      <c r="C60" s="822">
        <v>2.7569736339319927E-2</v>
      </c>
      <c r="D60" s="822">
        <v>2.3968542522921302E-2</v>
      </c>
      <c r="E60" s="822">
        <v>4.4315048091243453E-2</v>
      </c>
      <c r="F60" s="822">
        <v>6.1566942541480159E-2</v>
      </c>
      <c r="G60" s="822">
        <v>4.4743071619517412E-2</v>
      </c>
      <c r="H60" s="822">
        <v>8.9476491320676005E-2</v>
      </c>
      <c r="I60" s="822">
        <v>6.7586583496103983E-2</v>
      </c>
      <c r="J60" s="822">
        <v>5.0597660480415578E-2</v>
      </c>
      <c r="K60" s="822">
        <v>2.6175478862978475E-2</v>
      </c>
      <c r="L60" s="822"/>
      <c r="M60" s="822"/>
      <c r="N60" s="822"/>
      <c r="O60" s="823">
        <v>5.0962140175218919E-2</v>
      </c>
    </row>
    <row r="61" spans="1:15" ht="13.8" thickBot="1">
      <c r="A61" s="1085"/>
      <c r="B61" s="821" t="s">
        <v>67</v>
      </c>
      <c r="C61" s="822">
        <v>-2.516970154078214E-2</v>
      </c>
      <c r="D61" s="822">
        <v>6.1546979169069725E-2</v>
      </c>
      <c r="E61" s="822">
        <v>0.10380750664959103</v>
      </c>
      <c r="F61" s="822">
        <v>-3.6112562174930242E-3</v>
      </c>
      <c r="G61" s="822">
        <v>0.13716408435802782</v>
      </c>
      <c r="H61" s="822">
        <v>0.10897098442386899</v>
      </c>
      <c r="I61" s="822">
        <v>-1.8114411750903305E-2</v>
      </c>
      <c r="J61" s="822">
        <v>2.5398504192793016E-2</v>
      </c>
      <c r="K61" s="822">
        <v>3.736263736263836E-3</v>
      </c>
      <c r="L61" s="822"/>
      <c r="M61" s="822"/>
      <c r="N61" s="822"/>
      <c r="O61" s="823">
        <v>4.0004501209700186E-2</v>
      </c>
    </row>
    <row r="62" spans="1:15" ht="14.4" thickBot="1">
      <c r="A62" s="1085"/>
      <c r="B62" s="825" t="s">
        <v>68</v>
      </c>
      <c r="C62" s="826">
        <v>2.200552105600773E-2</v>
      </c>
      <c r="D62" s="826">
        <v>4.4550792374889132E-2</v>
      </c>
      <c r="E62" s="826">
        <v>4.9515676326577732E-2</v>
      </c>
      <c r="F62" s="826">
        <v>2.9898211642961407E-2</v>
      </c>
      <c r="G62" s="826">
        <v>8.2913353159117811E-2</v>
      </c>
      <c r="H62" s="826">
        <v>0.11838715360599836</v>
      </c>
      <c r="I62" s="826">
        <v>1.4627723055869395E-2</v>
      </c>
      <c r="J62" s="826">
        <v>3.8266993502198289E-2</v>
      </c>
      <c r="K62" s="826">
        <v>1.7216653443144145E-2</v>
      </c>
      <c r="L62" s="826"/>
      <c r="M62" s="826"/>
      <c r="N62" s="826"/>
      <c r="O62" s="827">
        <v>2.8286093632742631E-2</v>
      </c>
    </row>
    <row r="63" spans="1:15" ht="13.8" thickBot="1">
      <c r="A63" s="1085" t="s">
        <v>71</v>
      </c>
      <c r="B63" s="821" t="s">
        <v>65</v>
      </c>
      <c r="C63" s="822">
        <v>6.2299160360733815E-3</v>
      </c>
      <c r="D63" s="822">
        <v>0.12839733324247285</v>
      </c>
      <c r="E63" s="822">
        <v>1.4330606877799835E-2</v>
      </c>
      <c r="F63" s="822">
        <v>-8.5383502170766984E-2</v>
      </c>
      <c r="G63" s="822">
        <v>-1.6010510376770155E-2</v>
      </c>
      <c r="H63" s="822">
        <v>2.6700551530225797E-2</v>
      </c>
      <c r="I63" s="822">
        <v>-1.821493624772539E-3</v>
      </c>
      <c r="J63" s="822">
        <v>0.18237175606409209</v>
      </c>
      <c r="K63" s="822">
        <v>0.10194905307002546</v>
      </c>
      <c r="L63" s="822"/>
      <c r="M63" s="822"/>
      <c r="N63" s="822"/>
      <c r="O63" s="823">
        <v>2.6768010575016443E-2</v>
      </c>
    </row>
    <row r="64" spans="1:15" ht="13.8" thickBot="1">
      <c r="A64" s="1085"/>
      <c r="B64" s="821" t="s">
        <v>72</v>
      </c>
      <c r="C64" s="822">
        <v>4.5942464577071906E-2</v>
      </c>
      <c r="D64" s="822">
        <v>0.10317960727796778</v>
      </c>
      <c r="E64" s="822">
        <v>5.6767620316832461E-2</v>
      </c>
      <c r="F64" s="822">
        <v>8.7392999596657371E-4</v>
      </c>
      <c r="G64" s="822">
        <v>-4.8276330998845273E-3</v>
      </c>
      <c r="H64" s="822">
        <v>7.5109132928186054E-3</v>
      </c>
      <c r="I64" s="822">
        <v>3.0061626333984671E-2</v>
      </c>
      <c r="J64" s="822">
        <v>7.2425956460937368E-3</v>
      </c>
      <c r="K64" s="822">
        <v>2.3084707172070645E-2</v>
      </c>
      <c r="L64" s="822"/>
      <c r="M64" s="822"/>
      <c r="N64" s="822"/>
      <c r="O64" s="823">
        <v>2.9848156182212562E-2</v>
      </c>
    </row>
    <row r="65" spans="1:15" ht="14.4" thickBot="1">
      <c r="A65" s="1085"/>
      <c r="B65" s="825" t="s">
        <v>68</v>
      </c>
      <c r="C65" s="826">
        <v>1.9161132471164005E-2</v>
      </c>
      <c r="D65" s="826">
        <v>0.1199426220225738</v>
      </c>
      <c r="E65" s="826">
        <v>2.8819691621227127E-2</v>
      </c>
      <c r="F65" s="826">
        <v>-5.7045892901838917E-2</v>
      </c>
      <c r="G65" s="826">
        <v>-1.2326690906918897E-2</v>
      </c>
      <c r="H65" s="826">
        <v>2.0258329621701036E-2</v>
      </c>
      <c r="I65" s="826">
        <v>9.004345416897503E-3</v>
      </c>
      <c r="J65" s="826">
        <v>0.12440818939749142</v>
      </c>
      <c r="K65" s="826">
        <v>7.9638304097640819E-2</v>
      </c>
      <c r="L65" s="826"/>
      <c r="M65" s="826"/>
      <c r="N65" s="826"/>
      <c r="O65" s="827">
        <v>2.7820394804132138E-2</v>
      </c>
    </row>
    <row r="66" spans="1:15" ht="13.8" thickBot="1">
      <c r="A66" s="1085" t="s">
        <v>73</v>
      </c>
      <c r="B66" s="821" t="s">
        <v>65</v>
      </c>
      <c r="C66" s="828">
        <v>-2.9890075315121395E-3</v>
      </c>
      <c r="D66" s="828">
        <v>-1.0217167363928565E-2</v>
      </c>
      <c r="E66" s="828">
        <v>-2.3739823500502237E-2</v>
      </c>
      <c r="F66" s="828">
        <v>4.568326271186457E-2</v>
      </c>
      <c r="G66" s="828">
        <v>-6.1997319034853898E-3</v>
      </c>
      <c r="H66" s="828">
        <v>3.5432669777297914E-2</v>
      </c>
      <c r="I66" s="828">
        <v>-1.495903614457824E-2</v>
      </c>
      <c r="J66" s="828">
        <v>-4.0276989886739258E-2</v>
      </c>
      <c r="K66" s="828">
        <v>1.0869093028183936</v>
      </c>
      <c r="L66" s="828"/>
      <c r="M66" s="828"/>
      <c r="N66" s="828"/>
      <c r="O66" s="829">
        <v>1.0753599509853977</v>
      </c>
    </row>
    <row r="67" spans="1:15" ht="13.8" thickBot="1">
      <c r="A67" s="1085"/>
      <c r="B67" s="821" t="s">
        <v>66</v>
      </c>
      <c r="C67" s="828">
        <v>7.9775095088473635E-2</v>
      </c>
      <c r="D67" s="828">
        <v>7.0405593354133073E-2</v>
      </c>
      <c r="E67" s="828">
        <v>3.9237496164467478E-2</v>
      </c>
      <c r="F67" s="828">
        <v>1.5141725929288341</v>
      </c>
      <c r="G67" s="828">
        <v>2.2369404127625696</v>
      </c>
      <c r="H67" s="828">
        <v>4.7747514324233222</v>
      </c>
      <c r="I67" s="828">
        <v>3.7104628664979908</v>
      </c>
      <c r="J67" s="828">
        <v>3.3848474813261213</v>
      </c>
      <c r="K67" s="828">
        <v>3.9989150622460046</v>
      </c>
      <c r="L67" s="828"/>
      <c r="M67" s="828"/>
      <c r="N67" s="828"/>
      <c r="O67" s="829">
        <v>3.5381586718288607</v>
      </c>
    </row>
    <row r="68" spans="1:15" ht="14.4" thickBot="1">
      <c r="A68" s="1085"/>
      <c r="B68" s="825" t="s">
        <v>68</v>
      </c>
      <c r="C68" s="830">
        <v>2.7870955011838981E-2</v>
      </c>
      <c r="D68" s="830">
        <v>1.870028313334254E-2</v>
      </c>
      <c r="E68" s="830">
        <v>-1.2076134539117983E-3</v>
      </c>
      <c r="F68" s="830">
        <v>0.79369633996766453</v>
      </c>
      <c r="G68" s="830">
        <v>1.096339332168252</v>
      </c>
      <c r="H68" s="830">
        <v>2.5222091121929466</v>
      </c>
      <c r="I68" s="830">
        <v>1.9532350532350531</v>
      </c>
      <c r="J68" s="830">
        <v>1.8786645603672294</v>
      </c>
      <c r="K68" s="830">
        <v>2.574077068175693</v>
      </c>
      <c r="L68" s="830"/>
      <c r="M68" s="830"/>
      <c r="N68" s="830"/>
      <c r="O68" s="831">
        <v>2.2251299673980083</v>
      </c>
    </row>
    <row r="69" spans="1:15" ht="16.8" thickBot="1">
      <c r="A69" s="1090" t="s">
        <v>91</v>
      </c>
      <c r="B69" s="1091"/>
      <c r="C69" s="832">
        <v>2.7193391194448992E-2</v>
      </c>
      <c r="D69" s="832">
        <v>4.2319205790826868E-2</v>
      </c>
      <c r="E69" s="832">
        <v>2.1808375101017824E-2</v>
      </c>
      <c r="F69" s="832">
        <v>6.1175813141131193E-2</v>
      </c>
      <c r="G69" s="832">
        <v>0.11822338130913421</v>
      </c>
      <c r="H69" s="832">
        <v>0.17625927311766829</v>
      </c>
      <c r="I69" s="832">
        <v>0.12564793350994347</v>
      </c>
      <c r="J69" s="832">
        <v>0.15397564254029911</v>
      </c>
      <c r="K69" s="832">
        <v>0.17433567254075924</v>
      </c>
      <c r="L69" s="832"/>
      <c r="M69" s="832"/>
      <c r="N69" s="832"/>
      <c r="O69" s="833">
        <v>0.15837617175687926</v>
      </c>
    </row>
    <row r="70" spans="1:15" ht="15" customHeight="1" thickBot="1"/>
    <row r="71" spans="1:15" ht="16.8" thickBot="1">
      <c r="A71" s="812" t="s">
        <v>75</v>
      </c>
      <c r="B71" s="813" t="s">
        <v>68</v>
      </c>
      <c r="C71" s="834">
        <v>5.8712763165467557E-3</v>
      </c>
      <c r="D71" s="834">
        <v>2.6744272056512821E-3</v>
      </c>
      <c r="E71" s="834">
        <v>2.9532304725168792E-2</v>
      </c>
      <c r="F71" s="834">
        <v>-5.4722817035450969E-2</v>
      </c>
      <c r="G71" s="834">
        <v>5.5277027895616365E-2</v>
      </c>
      <c r="H71" s="834">
        <v>6.5859384653404143E-2</v>
      </c>
      <c r="I71" s="834">
        <v>1.6840882694541266E-2</v>
      </c>
      <c r="J71" s="834">
        <v>4.2623727208145973E-2</v>
      </c>
      <c r="K71" s="834">
        <v>1.8579944137757352E-2</v>
      </c>
      <c r="L71" s="834"/>
      <c r="M71" s="834"/>
      <c r="N71" s="834"/>
      <c r="O71" s="835">
        <v>2.1348973607038042E-2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&amp;L&amp;G&amp;C&amp;"Batang,Bold"&amp;20AVERAGE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MARCH 2014</vt:lpstr>
      <vt:lpstr>REG+OCC BY CLASS FY 2013-2014 </vt:lpstr>
      <vt:lpstr>REG+OCC BY CLASS CY 2014</vt:lpstr>
      <vt:lpstr>REG+OCC BY REGION MARCH 2014</vt:lpstr>
      <vt:lpstr>REG+OCC BY REGION FY 2013-2014</vt:lpstr>
      <vt:lpstr>REG+OCC BY REGION CY 2014</vt:lpstr>
      <vt:lpstr>ARR$ MARCH 2014</vt:lpstr>
      <vt:lpstr>ARR$ BY REGION FY 13-14</vt:lpstr>
      <vt:lpstr>ARR$ BY AREA FY 13-14</vt:lpstr>
      <vt:lpstr>ARR$ BY REGION CY 2014</vt:lpstr>
      <vt:lpstr>ARR$ BY AREA CY 2014</vt:lpstr>
      <vt:lpstr>CONTACTO</vt:lpstr>
      <vt:lpstr>GLOSSARY</vt:lpstr>
      <vt:lpstr>'ARR$ BY AREA CY 2014'!Print_Area</vt:lpstr>
      <vt:lpstr>'ARR$ BY AREA FY 13-14'!Print_Area</vt:lpstr>
      <vt:lpstr>'ARR$ BY REGION CY 2014'!Print_Area</vt:lpstr>
      <vt:lpstr>'ARR$ BY REGION FY 13-14'!Print_Area</vt:lpstr>
      <vt:lpstr>'REG+OCC BY CLASS MARCH 2014'!Print_Area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cp:lastPrinted>2014-07-02T19:36:10Z</cp:lastPrinted>
  <dcterms:created xsi:type="dcterms:W3CDTF">2014-07-02T16:59:01Z</dcterms:created>
  <dcterms:modified xsi:type="dcterms:W3CDTF">2014-07-09T12:37:55Z</dcterms:modified>
</cp:coreProperties>
</file>