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NOVIEMBRE 2010" sheetId="1" r:id="rId1"/>
    <sheet name="Acumulados ENE-NOVIEMBRE 2010" sheetId="2" r:id="rId2"/>
  </sheets>
  <definedNames>
    <definedName name="_xlnm.Print_Area" localSheetId="1">'Acumulados ENE-NOVIEMBRE 2010'!$A$1:$G$49</definedName>
    <definedName name="_xlnm.Print_Area" localSheetId="0">'NOVIEMBRE 2010'!$B$2:$H$50</definedName>
  </definedNames>
  <calcPr fullCalcOnLoad="1"/>
</workbook>
</file>

<file path=xl/sharedStrings.xml><?xml version="1.0" encoding="utf-8"?>
<sst xmlns="http://schemas.openxmlformats.org/spreadsheetml/2006/main" count="139" uniqueCount="65">
  <si>
    <t>SIC</t>
  </si>
  <si>
    <t xml:space="preserve">% Del total </t>
  </si>
  <si>
    <t>Madera,materiales de construcción y casas móviles</t>
  </si>
  <si>
    <t>Pinturas,cristales y papel de empapelar</t>
  </si>
  <si>
    <t>Ferreterias</t>
  </si>
  <si>
    <t>Tiendas por departamento</t>
  </si>
  <si>
    <t>Tiendas de variedades</t>
  </si>
  <si>
    <t>Otras tiendas de mercancia en general</t>
  </si>
  <si>
    <t>Tiendas de alimentos</t>
  </si>
  <si>
    <t>Tiendas de carnes y mariscos</t>
  </si>
  <si>
    <t>Vehiculos de motor nuevos y usados</t>
  </si>
  <si>
    <t>Estaciones de gasolina</t>
  </si>
  <si>
    <t>Tiendas de ropa para jovenes y caballeros</t>
  </si>
  <si>
    <t>Tiendas de ropa para damas</t>
  </si>
  <si>
    <t>Tiendas de calzado</t>
  </si>
  <si>
    <t>Mueblerias</t>
  </si>
  <si>
    <t>Tiendas de radios,televisores y computadoras</t>
  </si>
  <si>
    <t>Cafeterias y restaurantes</t>
  </si>
  <si>
    <t>Farmacias</t>
  </si>
  <si>
    <t>Tiendas que venden marteriales de oficina y juguetes</t>
  </si>
  <si>
    <t>Joyerias</t>
  </si>
  <si>
    <t>Otros</t>
  </si>
  <si>
    <t>Todos los demas SIC's del sector al detal</t>
  </si>
  <si>
    <t>Total</t>
  </si>
  <si>
    <t>Pequeño = Nomina trimestral de 0 &lt; x ≤ 20,000</t>
  </si>
  <si>
    <t>Mediano = Nomina trimestral de 20,000 &lt; x ≤ 250,000</t>
  </si>
  <si>
    <t>Grande = Nomina trimestral de x ≥ 250,000</t>
  </si>
  <si>
    <t>Aguadilla</t>
  </si>
  <si>
    <t>Arecibo</t>
  </si>
  <si>
    <t>Bayamon</t>
  </si>
  <si>
    <t>Caguas</t>
  </si>
  <si>
    <t>Fajardo</t>
  </si>
  <si>
    <t>Guayama</t>
  </si>
  <si>
    <t>Mayaguez</t>
  </si>
  <si>
    <t>Ponce</t>
  </si>
  <si>
    <t>San Juan</t>
  </si>
  <si>
    <t>Tiendas de efectos para automoviles y para el hogar</t>
  </si>
  <si>
    <t>Descripción</t>
  </si>
  <si>
    <t>Nómina</t>
  </si>
  <si>
    <t>Región</t>
  </si>
  <si>
    <t>5730¹</t>
  </si>
  <si>
    <t>5940²</t>
  </si>
  <si>
    <t xml:space="preserve"> ¹  5730 = 5731 + 5734</t>
  </si>
  <si>
    <t xml:space="preserve"> ²  5940 = 5943 + 5945</t>
  </si>
  <si>
    <t>Fuente: Informes de Ventas de los Negocios recopilados por la CCEPR.</t>
  </si>
  <si>
    <t xml:space="preserve">Compañia de Comercio y Exportación </t>
  </si>
  <si>
    <t xml:space="preserve">                  total de las ventas de los colmados y pequeños y medianos negocios (incluyendo algunos supermercados).  </t>
  </si>
  <si>
    <t xml:space="preserve">                  No necesariamente representa una reducción en el total de las ventas en este SIC.</t>
  </si>
  <si>
    <t>Mediano = Nomina trimestral de 20,000 &lt; x ≤250,000</t>
  </si>
  <si>
    <t xml:space="preserve">                total de las ventas de los colmados y pequeños y medianos negocios (incluyendo algunos supermercados).  </t>
  </si>
  <si>
    <t xml:space="preserve">                No necesariamente representa una reducción en el total de las ventas en este SIC.</t>
  </si>
  <si>
    <t>Dif.Anual  10 - 09</t>
  </si>
  <si>
    <t>2010 / 2009</t>
  </si>
  <si>
    <r>
      <t xml:space="preserve"> </t>
    </r>
    <r>
      <rPr>
        <sz val="5"/>
        <rFont val="Arial Narrow"/>
        <family val="2"/>
      </rPr>
      <t>3</t>
    </r>
    <r>
      <rPr>
        <sz val="10"/>
        <rFont val="Arial Narrow"/>
        <family val="2"/>
      </rPr>
      <t xml:space="preserve">   </t>
    </r>
    <r>
      <rPr>
        <sz val="8"/>
        <rFont val="Arial Narrow"/>
        <family val="2"/>
      </rPr>
      <t>5421</t>
    </r>
    <r>
      <rPr>
        <sz val="10"/>
        <rFont val="Arial Narrow"/>
        <family val="2"/>
      </rPr>
      <t xml:space="preserve"> = </t>
    </r>
    <r>
      <rPr>
        <sz val="8"/>
        <rFont val="Arial Narrow"/>
        <family val="2"/>
      </rPr>
      <t>Este SIC fue revisado.  Efectivo el Informe de Ventas de Abril de 2009, sólo incluye las ventas generadas de carnes y mariscos de</t>
    </r>
    <r>
      <rPr>
        <sz val="10"/>
        <rFont val="Arial Narrow"/>
        <family val="2"/>
      </rPr>
      <t xml:space="preserve">l </t>
    </r>
  </si>
  <si>
    <r>
      <t xml:space="preserve"> </t>
    </r>
    <r>
      <rPr>
        <sz val="5"/>
        <rFont val="Arial Narrow"/>
        <family val="2"/>
      </rPr>
      <t>3</t>
    </r>
    <r>
      <rPr>
        <sz val="10"/>
        <rFont val="Arial Narrow"/>
        <family val="2"/>
      </rPr>
      <t xml:space="preserve">   </t>
    </r>
    <r>
      <rPr>
        <sz val="8"/>
        <rFont val="Arial Narrow"/>
        <family val="2"/>
      </rPr>
      <t>5421</t>
    </r>
    <r>
      <rPr>
        <sz val="10"/>
        <rFont val="Arial Narrow"/>
        <family val="2"/>
      </rPr>
      <t xml:space="preserve"> = </t>
    </r>
    <r>
      <rPr>
        <sz val="8"/>
        <rFont val="Arial Narrow"/>
        <family val="2"/>
      </rPr>
      <t>Este SIC fue revisado.  Efectivo el Informe de Ventas de Abril de 2009 acumulado, sólo incluye las ventas generadas acumuladas de carnes y mariscos de</t>
    </r>
    <r>
      <rPr>
        <sz val="10"/>
        <rFont val="Arial Narrow"/>
        <family val="2"/>
      </rPr>
      <t xml:space="preserve">l </t>
    </r>
  </si>
  <si>
    <t>Division de Investigación de Mercados y Economía</t>
  </si>
  <si>
    <t>InfoVentas - Informe de Ventas al Detalle en Puerto Rico - Noviembre 2010 *(a precios corrientes.)</t>
  </si>
  <si>
    <t>Noviembre 2009 [R]</t>
  </si>
  <si>
    <t>Noviembre 2010</t>
  </si>
  <si>
    <t>Dif. Noviembre 10 - Noviembre 09</t>
  </si>
  <si>
    <t>Noviembre 10 / Noviembre 09</t>
  </si>
  <si>
    <t>Ene.-Noviembre 2009 [R]</t>
  </si>
  <si>
    <t>Ene.-Noviembre 2010</t>
  </si>
  <si>
    <t>InfoVentas - Informe de Ventas al Detalle en Puerto Rico  -  Enero - Noviembre de 2010 *(a precios corrientes)</t>
  </si>
  <si>
    <t>.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</si>
</sst>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(* #,##0_);_(* \(#,##0\);_(* &quot;-&quot;??_);_(@_)"/>
    <numFmt numFmtId="179" formatCode="0.0%"/>
    <numFmt numFmtId="180" formatCode="&quot;$&quot;#,##0"/>
    <numFmt numFmtId="181" formatCode="_ * #,##0_ ;_ * \-#,##0_ ;_ * &quot;-&quot;??_ ;_ @_ "/>
    <numFmt numFmtId="182" formatCode="_(&quot;$&quot;* #,##0_);_(&quot;$&quot;* \(#,##0\);_(&quot;$&quot;* &quot;-&quot;??_);_(@_)"/>
    <numFmt numFmtId="183" formatCode="0.000%"/>
    <numFmt numFmtId="184" formatCode="_(&quot;$&quot;* #,##0.0_);_(&quot;$&quot;* \(#,##0.0\);_(&quot;$&quot;* &quot;-&quot;??_);_(@_)"/>
    <numFmt numFmtId="185" formatCode="_(&quot;$&quot;* #,##0.000_);_(&quot;$&quot;* \(#,##0.000\);_(&quot;$&quot;* &quot;-&quot;??_);_(@_)"/>
    <numFmt numFmtId="186" formatCode="_(&quot;$&quot;* #,##0.0000_);_(&quot;$&quot;* \(#,##0.0000\);_(&quot;$&quot;* &quot;-&quot;??_);_(@_)"/>
    <numFmt numFmtId="187" formatCode="_(&quot;$&quot;* #,##0.00000_);_(&quot;$&quot;* \(#,##0.00000\);_(&quot;$&quot;* &quot;-&quot;??_);_(@_)"/>
    <numFmt numFmtId="188" formatCode="_(&quot;$&quot;* #,##0.000000_);_(&quot;$&quot;* \(#,##0.000000\);_(&quot;$&quot;* &quot;-&quot;??_);_(@_)"/>
    <numFmt numFmtId="189" formatCode="_(&quot;$&quot;* #,##0.0000000_);_(&quot;$&quot;* \(#,##0.0000000\);_(&quot;$&quot;* &quot;-&quot;??_);_(@_)"/>
    <numFmt numFmtId="190" formatCode="_(&quot;$&quot;* #,##0.00000000_);_(&quot;$&quot;* \(#,##0.00000000\);_(&quot;$&quot;* &quot;-&quot;??_);_(@_)"/>
    <numFmt numFmtId="191" formatCode="_(&quot;$&quot;* #,##0.000000000_);_(&quot;$&quot;* \(#,##0.000000000\);_(&quot;$&quot;* &quot;-&quot;??_);_(@_)"/>
    <numFmt numFmtId="192" formatCode="[$-409]dddd\,\ mmmm\ dd\,\ yyyy"/>
    <numFmt numFmtId="193" formatCode="[$-409]h:mm:ss\ AM/PM"/>
    <numFmt numFmtId="194" formatCode="&quot;$&quot;#,##0.00"/>
    <numFmt numFmtId="195" formatCode="&quot;$&quot;#,##0.0"/>
    <numFmt numFmtId="196" formatCode="_ &quot;$&quot;\ * #,##0.0_ ;_ &quot;$&quot;\ * \-#,##0.0_ ;_ &quot;$&quot;\ * &quot;-&quot;??_ ;_ @_ "/>
    <numFmt numFmtId="197" formatCode="_ &quot;$&quot;\ * #,##0_ ;_ &quot;$&quot;\ * \-#,##0_ ;_ &quot;$&quot;\ * &quot;-&quot;??_ ;_ @_ "/>
    <numFmt numFmtId="198" formatCode="_ * #,##0.000_ ;_ * \-#,##0.000_ ;_ * &quot;-&quot;??_ ;_ @_ "/>
    <numFmt numFmtId="199" formatCode="_ * #,##0.0_ ;_ * \-#,##0.0_ ;_ * &quot;-&quot;??_ ;_ @_ 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doni MT"/>
      <family val="1"/>
    </font>
    <font>
      <sz val="6"/>
      <name val="Bodoni MT"/>
      <family val="1"/>
    </font>
    <font>
      <sz val="8"/>
      <name val="Bodoni MT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sz val="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medium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182" fontId="4" fillId="0" borderId="0" xfId="0" applyNumberFormat="1" applyFont="1" applyAlignment="1">
      <alignment/>
    </xf>
    <xf numFmtId="182" fontId="4" fillId="33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59" applyNumberFormat="1" applyFont="1" applyAlignment="1">
      <alignment/>
    </xf>
    <xf numFmtId="183" fontId="4" fillId="0" borderId="0" xfId="59" applyNumberFormat="1" applyFont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7" fillId="18" borderId="10" xfId="0" applyFont="1" applyFill="1" applyBorder="1" applyAlignment="1">
      <alignment horizontal="center"/>
    </xf>
    <xf numFmtId="0" fontId="7" fillId="18" borderId="11" xfId="0" applyFont="1" applyFill="1" applyBorder="1" applyAlignment="1">
      <alignment horizontal="center"/>
    </xf>
    <xf numFmtId="49" fontId="7" fillId="18" borderId="12" xfId="0" applyNumberFormat="1" applyFont="1" applyFill="1" applyBorder="1" applyAlignment="1">
      <alignment horizontal="center"/>
    </xf>
    <xf numFmtId="49" fontId="7" fillId="18" borderId="13" xfId="0" applyNumberFormat="1" applyFont="1" applyFill="1" applyBorder="1" applyAlignment="1">
      <alignment horizontal="center"/>
    </xf>
    <xf numFmtId="49" fontId="7" fillId="16" borderId="12" xfId="0" applyNumberFormat="1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3" borderId="16" xfId="0" applyFont="1" applyFill="1" applyBorder="1" applyAlignment="1">
      <alignment/>
    </xf>
    <xf numFmtId="178" fontId="8" fillId="0" borderId="17" xfId="0" applyNumberFormat="1" applyFont="1" applyBorder="1" applyAlignment="1">
      <alignment/>
    </xf>
    <xf numFmtId="10" fontId="8" fillId="0" borderId="18" xfId="59" applyNumberFormat="1" applyFont="1" applyFill="1" applyBorder="1" applyAlignment="1">
      <alignment horizontal="right"/>
    </xf>
    <xf numFmtId="0" fontId="8" fillId="33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78" fontId="8" fillId="33" borderId="19" xfId="0" applyNumberFormat="1" applyFont="1" applyFill="1" applyBorder="1" applyAlignment="1">
      <alignment/>
    </xf>
    <xf numFmtId="10" fontId="8" fillId="0" borderId="20" xfId="59" applyNumberFormat="1" applyFont="1" applyFill="1" applyBorder="1" applyAlignment="1">
      <alignment horizontal="right"/>
    </xf>
    <xf numFmtId="0" fontId="8" fillId="33" borderId="2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178" fontId="8" fillId="33" borderId="22" xfId="0" applyNumberFormat="1" applyFont="1" applyFill="1" applyBorder="1" applyAlignment="1">
      <alignment/>
    </xf>
    <xf numFmtId="10" fontId="8" fillId="0" borderId="23" xfId="59" applyNumberFormat="1" applyFont="1" applyFill="1" applyBorder="1" applyAlignment="1">
      <alignment horizontal="right"/>
    </xf>
    <xf numFmtId="0" fontId="7" fillId="18" borderId="24" xfId="0" applyFont="1" applyFill="1" applyBorder="1" applyAlignment="1">
      <alignment horizontal="center"/>
    </xf>
    <xf numFmtId="0" fontId="7" fillId="18" borderId="13" xfId="0" applyFont="1" applyFill="1" applyBorder="1" applyAlignment="1">
      <alignment/>
    </xf>
    <xf numFmtId="178" fontId="7" fillId="16" borderId="25" xfId="0" applyNumberFormat="1" applyFont="1" applyFill="1" applyBorder="1" applyAlignment="1">
      <alignment/>
    </xf>
    <xf numFmtId="10" fontId="7" fillId="16" borderId="13" xfId="0" applyNumberFormat="1" applyFont="1" applyFill="1" applyBorder="1" applyAlignment="1">
      <alignment horizontal="right"/>
    </xf>
    <xf numFmtId="0" fontId="8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0" borderId="29" xfId="0" applyFont="1" applyBorder="1" applyAlignment="1">
      <alignment/>
    </xf>
    <xf numFmtId="178" fontId="8" fillId="33" borderId="17" xfId="0" applyNumberFormat="1" applyFont="1" applyFill="1" applyBorder="1" applyAlignment="1">
      <alignment/>
    </xf>
    <xf numFmtId="10" fontId="8" fillId="33" borderId="30" xfId="59" applyNumberFormat="1" applyFont="1" applyFill="1" applyBorder="1" applyAlignment="1">
      <alignment horizontal="right"/>
    </xf>
    <xf numFmtId="10" fontId="8" fillId="33" borderId="31" xfId="59" applyNumberFormat="1" applyFont="1" applyFill="1" applyBorder="1" applyAlignment="1">
      <alignment horizontal="right"/>
    </xf>
    <xf numFmtId="0" fontId="8" fillId="33" borderId="32" xfId="0" applyFont="1" applyFill="1" applyBorder="1" applyAlignment="1">
      <alignment/>
    </xf>
    <xf numFmtId="10" fontId="8" fillId="33" borderId="33" xfId="59" applyNumberFormat="1" applyFont="1" applyFill="1" applyBorder="1" applyAlignment="1">
      <alignment horizontal="right"/>
    </xf>
    <xf numFmtId="0" fontId="8" fillId="0" borderId="34" xfId="0" applyFont="1" applyBorder="1" applyAlignment="1">
      <alignment/>
    </xf>
    <xf numFmtId="178" fontId="8" fillId="0" borderId="22" xfId="0" applyNumberFormat="1" applyFont="1" applyFill="1" applyBorder="1" applyAlignment="1">
      <alignment/>
    </xf>
    <xf numFmtId="10" fontId="8" fillId="0" borderId="14" xfId="59" applyNumberFormat="1" applyFont="1" applyFill="1" applyBorder="1" applyAlignment="1">
      <alignment horizontal="right"/>
    </xf>
    <xf numFmtId="178" fontId="7" fillId="16" borderId="35" xfId="0" applyNumberFormat="1" applyFont="1" applyFill="1" applyBorder="1" applyAlignment="1">
      <alignment/>
    </xf>
    <xf numFmtId="10" fontId="7" fillId="16" borderId="36" xfId="59" applyNumberFormat="1" applyFont="1" applyFill="1" applyBorder="1" applyAlignment="1">
      <alignment horizontal="right"/>
    </xf>
    <xf numFmtId="10" fontId="7" fillId="18" borderId="28" xfId="59" applyNumberFormat="1" applyFont="1" applyFill="1" applyBorder="1" applyAlignment="1">
      <alignment horizontal="right"/>
    </xf>
    <xf numFmtId="0" fontId="8" fillId="33" borderId="29" xfId="0" applyFont="1" applyFill="1" applyBorder="1" applyAlignment="1">
      <alignment/>
    </xf>
    <xf numFmtId="178" fontId="8" fillId="0" borderId="17" xfId="0" applyNumberFormat="1" applyFont="1" applyFill="1" applyBorder="1" applyAlignment="1">
      <alignment/>
    </xf>
    <xf numFmtId="10" fontId="8" fillId="33" borderId="37" xfId="59" applyNumberFormat="1" applyFont="1" applyFill="1" applyBorder="1" applyAlignment="1">
      <alignment horizontal="right"/>
    </xf>
    <xf numFmtId="178" fontId="8" fillId="0" borderId="19" xfId="0" applyNumberFormat="1" applyFont="1" applyFill="1" applyBorder="1" applyAlignment="1">
      <alignment/>
    </xf>
    <xf numFmtId="10" fontId="8" fillId="33" borderId="32" xfId="59" applyNumberFormat="1" applyFont="1" applyFill="1" applyBorder="1" applyAlignment="1">
      <alignment horizontal="right"/>
    </xf>
    <xf numFmtId="0" fontId="8" fillId="33" borderId="34" xfId="0" applyFont="1" applyFill="1" applyBorder="1" applyAlignment="1">
      <alignment/>
    </xf>
    <xf numFmtId="10" fontId="8" fillId="33" borderId="34" xfId="59" applyNumberFormat="1" applyFont="1" applyFill="1" applyBorder="1" applyAlignment="1">
      <alignment horizontal="right"/>
    </xf>
    <xf numFmtId="0" fontId="7" fillId="18" borderId="36" xfId="0" applyFont="1" applyFill="1" applyBorder="1" applyAlignment="1">
      <alignment/>
    </xf>
    <xf numFmtId="10" fontId="7" fillId="18" borderId="38" xfId="59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49" fontId="7" fillId="18" borderId="39" xfId="0" applyNumberFormat="1" applyFont="1" applyFill="1" applyBorder="1" applyAlignment="1">
      <alignment horizontal="center"/>
    </xf>
    <xf numFmtId="0" fontId="7" fillId="18" borderId="20" xfId="0" applyFont="1" applyFill="1" applyBorder="1" applyAlignment="1">
      <alignment horizontal="center"/>
    </xf>
    <xf numFmtId="49" fontId="7" fillId="16" borderId="39" xfId="0" applyNumberFormat="1" applyFont="1" applyFill="1" applyBorder="1" applyAlignment="1">
      <alignment horizontal="center"/>
    </xf>
    <xf numFmtId="0" fontId="7" fillId="16" borderId="36" xfId="0" applyFont="1" applyFill="1" applyBorder="1" applyAlignment="1">
      <alignment horizontal="center"/>
    </xf>
    <xf numFmtId="0" fontId="7" fillId="18" borderId="40" xfId="0" applyFont="1" applyFill="1" applyBorder="1" applyAlignment="1">
      <alignment horizontal="center"/>
    </xf>
    <xf numFmtId="178" fontId="8" fillId="0" borderId="41" xfId="0" applyNumberFormat="1" applyFont="1" applyBorder="1" applyAlignment="1">
      <alignment/>
    </xf>
    <xf numFmtId="10" fontId="8" fillId="0" borderId="30" xfId="59" applyNumberFormat="1" applyFont="1" applyBorder="1" applyAlignment="1">
      <alignment horizontal="right"/>
    </xf>
    <xf numFmtId="10" fontId="8" fillId="0" borderId="31" xfId="59" applyNumberFormat="1" applyFont="1" applyBorder="1" applyAlignment="1">
      <alignment horizontal="right"/>
    </xf>
    <xf numFmtId="178" fontId="8" fillId="33" borderId="42" xfId="0" applyNumberFormat="1" applyFont="1" applyFill="1" applyBorder="1" applyAlignment="1">
      <alignment/>
    </xf>
    <xf numFmtId="178" fontId="8" fillId="0" borderId="35" xfId="0" applyNumberFormat="1" applyFont="1" applyBorder="1" applyAlignment="1">
      <alignment/>
    </xf>
    <xf numFmtId="10" fontId="8" fillId="0" borderId="33" xfId="59" applyNumberFormat="1" applyFont="1" applyBorder="1" applyAlignment="1">
      <alignment horizontal="right"/>
    </xf>
    <xf numFmtId="10" fontId="8" fillId="0" borderId="40" xfId="59" applyNumberFormat="1" applyFont="1" applyBorder="1" applyAlignment="1">
      <alignment horizontal="right"/>
    </xf>
    <xf numFmtId="180" fontId="7" fillId="18" borderId="12" xfId="0" applyNumberFormat="1" applyFont="1" applyFill="1" applyBorder="1" applyAlignment="1">
      <alignment/>
    </xf>
    <xf numFmtId="174" fontId="7" fillId="18" borderId="43" xfId="0" applyNumberFormat="1" applyFont="1" applyFill="1" applyBorder="1" applyAlignment="1">
      <alignment/>
    </xf>
    <xf numFmtId="178" fontId="7" fillId="16" borderId="11" xfId="0" applyNumberFormat="1" applyFont="1" applyFill="1" applyBorder="1" applyAlignment="1">
      <alignment/>
    </xf>
    <xf numFmtId="10" fontId="7" fillId="18" borderId="40" xfId="59" applyNumberFormat="1" applyFont="1" applyFill="1" applyBorder="1" applyAlignment="1">
      <alignment horizontal="right"/>
    </xf>
    <xf numFmtId="0" fontId="8" fillId="33" borderId="25" xfId="0" applyFont="1" applyFill="1" applyBorder="1" applyAlignment="1">
      <alignment/>
    </xf>
    <xf numFmtId="182" fontId="8" fillId="33" borderId="17" xfId="0" applyNumberFormat="1" applyFont="1" applyFill="1" applyBorder="1" applyAlignment="1">
      <alignment/>
    </xf>
    <xf numFmtId="182" fontId="8" fillId="33" borderId="29" xfId="0" applyNumberFormat="1" applyFont="1" applyFill="1" applyBorder="1" applyAlignment="1">
      <alignment/>
    </xf>
    <xf numFmtId="182" fontId="8" fillId="33" borderId="19" xfId="0" applyNumberFormat="1" applyFont="1" applyFill="1" applyBorder="1" applyAlignment="1">
      <alignment/>
    </xf>
    <xf numFmtId="182" fontId="8" fillId="33" borderId="0" xfId="0" applyNumberFormat="1" applyFont="1" applyFill="1" applyAlignment="1">
      <alignment/>
    </xf>
    <xf numFmtId="182" fontId="8" fillId="33" borderId="22" xfId="0" applyNumberFormat="1" applyFont="1" applyFill="1" applyBorder="1" applyAlignment="1">
      <alignment/>
    </xf>
    <xf numFmtId="10" fontId="8" fillId="33" borderId="14" xfId="59" applyNumberFormat="1" applyFont="1" applyFill="1" applyBorder="1" applyAlignment="1">
      <alignment horizontal="right"/>
    </xf>
    <xf numFmtId="10" fontId="8" fillId="33" borderId="40" xfId="59" applyNumberFormat="1" applyFont="1" applyFill="1" applyBorder="1" applyAlignment="1">
      <alignment horizontal="right"/>
    </xf>
    <xf numFmtId="168" fontId="8" fillId="0" borderId="17" xfId="0" applyNumberFormat="1" applyFont="1" applyBorder="1" applyAlignment="1">
      <alignment/>
    </xf>
    <xf numFmtId="10" fontId="8" fillId="33" borderId="29" xfId="59" applyNumberFormat="1" applyFont="1" applyFill="1" applyBorder="1" applyAlignment="1">
      <alignment horizontal="right"/>
    </xf>
    <xf numFmtId="168" fontId="8" fillId="33" borderId="19" xfId="0" applyNumberFormat="1" applyFont="1" applyFill="1" applyBorder="1" applyAlignment="1">
      <alignment/>
    </xf>
    <xf numFmtId="168" fontId="8" fillId="0" borderId="19" xfId="0" applyNumberFormat="1" applyFont="1" applyBorder="1" applyAlignment="1">
      <alignment/>
    </xf>
    <xf numFmtId="10" fontId="8" fillId="33" borderId="44" xfId="59" applyNumberFormat="1" applyFont="1" applyFill="1" applyBorder="1" applyAlignment="1">
      <alignment horizontal="right"/>
    </xf>
    <xf numFmtId="178" fontId="7" fillId="16" borderId="12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Border="1" applyAlignment="1">
      <alignment vertical="center"/>
    </xf>
    <xf numFmtId="0" fontId="7" fillId="18" borderId="22" xfId="0" applyFont="1" applyFill="1" applyBorder="1" applyAlignment="1">
      <alignment horizontal="center"/>
    </xf>
    <xf numFmtId="49" fontId="7" fillId="18" borderId="45" xfId="0" applyNumberFormat="1" applyFont="1" applyFill="1" applyBorder="1" applyAlignment="1">
      <alignment horizontal="center"/>
    </xf>
    <xf numFmtId="0" fontId="8" fillId="0" borderId="46" xfId="0" applyFont="1" applyBorder="1" applyAlignment="1">
      <alignment horizontal="center"/>
    </xf>
    <xf numFmtId="10" fontId="8" fillId="0" borderId="47" xfId="59" applyNumberFormat="1" applyFont="1" applyBorder="1" applyAlignment="1">
      <alignment horizontal="right"/>
    </xf>
    <xf numFmtId="0" fontId="8" fillId="33" borderId="46" xfId="0" applyFont="1" applyFill="1" applyBorder="1" applyAlignment="1">
      <alignment horizontal="center"/>
    </xf>
    <xf numFmtId="10" fontId="8" fillId="33" borderId="48" xfId="59" applyNumberFormat="1" applyFont="1" applyFill="1" applyBorder="1" applyAlignment="1">
      <alignment horizontal="right"/>
    </xf>
    <xf numFmtId="0" fontId="8" fillId="33" borderId="39" xfId="0" applyFont="1" applyFill="1" applyBorder="1" applyAlignment="1">
      <alignment horizontal="center"/>
    </xf>
    <xf numFmtId="10" fontId="8" fillId="0" borderId="49" xfId="59" applyNumberFormat="1" applyFont="1" applyBorder="1" applyAlignment="1">
      <alignment horizontal="right"/>
    </xf>
    <xf numFmtId="0" fontId="7" fillId="18" borderId="12" xfId="0" applyFont="1" applyFill="1" applyBorder="1" applyAlignment="1">
      <alignment horizontal="center"/>
    </xf>
    <xf numFmtId="10" fontId="7" fillId="18" borderId="49" xfId="59" applyNumberFormat="1" applyFont="1" applyFill="1" applyBorder="1" applyAlignment="1">
      <alignment horizontal="right"/>
    </xf>
    <xf numFmtId="0" fontId="8" fillId="33" borderId="50" xfId="0" applyFont="1" applyFill="1" applyBorder="1" applyAlignment="1">
      <alignment/>
    </xf>
    <xf numFmtId="0" fontId="8" fillId="33" borderId="43" xfId="0" applyFont="1" applyFill="1" applyBorder="1" applyAlignment="1">
      <alignment/>
    </xf>
    <xf numFmtId="10" fontId="8" fillId="33" borderId="49" xfId="59" applyNumberFormat="1" applyFont="1" applyFill="1" applyBorder="1" applyAlignment="1">
      <alignment horizontal="right"/>
    </xf>
    <xf numFmtId="10" fontId="7" fillId="18" borderId="43" xfId="59" applyNumberFormat="1" applyFont="1" applyFill="1" applyBorder="1" applyAlignment="1">
      <alignment horizontal="right"/>
    </xf>
    <xf numFmtId="10" fontId="8" fillId="33" borderId="51" xfId="59" applyNumberFormat="1" applyFont="1" applyFill="1" applyBorder="1" applyAlignment="1">
      <alignment horizontal="right"/>
    </xf>
    <xf numFmtId="0" fontId="8" fillId="0" borderId="39" xfId="0" applyFont="1" applyBorder="1" applyAlignment="1">
      <alignment horizontal="center"/>
    </xf>
    <xf numFmtId="10" fontId="7" fillId="18" borderId="45" xfId="59" applyNumberFormat="1" applyFont="1" applyFill="1" applyBorder="1" applyAlignment="1">
      <alignment horizontal="right"/>
    </xf>
    <xf numFmtId="0" fontId="10" fillId="33" borderId="46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33" borderId="32" xfId="0" applyFont="1" applyFill="1" applyBorder="1" applyAlignment="1">
      <alignment/>
    </xf>
    <xf numFmtId="0" fontId="9" fillId="0" borderId="46" xfId="0" applyFont="1" applyBorder="1" applyAlignment="1">
      <alignment/>
    </xf>
    <xf numFmtId="0" fontId="9" fillId="33" borderId="39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34" xfId="0" applyFont="1" applyFill="1" applyBorder="1" applyAlignment="1">
      <alignment/>
    </xf>
    <xf numFmtId="165" fontId="47" fillId="5" borderId="52" xfId="0" applyNumberFormat="1" applyFont="1" applyFill="1" applyBorder="1" applyAlignment="1">
      <alignment horizontal="center" vertical="center" wrapText="1"/>
    </xf>
    <xf numFmtId="165" fontId="8" fillId="18" borderId="45" xfId="0" applyNumberFormat="1" applyFont="1" applyFill="1" applyBorder="1" applyAlignment="1">
      <alignment horizontal="center" vertical="center" wrapText="1"/>
    </xf>
    <xf numFmtId="165" fontId="47" fillId="5" borderId="53" xfId="0" applyNumberFormat="1" applyFont="1" applyFill="1" applyBorder="1" applyAlignment="1">
      <alignment horizontal="center" vertical="center" wrapText="1"/>
    </xf>
    <xf numFmtId="165" fontId="8" fillId="18" borderId="27" xfId="0" applyNumberFormat="1" applyFont="1" applyFill="1" applyBorder="1" applyAlignment="1">
      <alignment horizontal="center" vertical="center" wrapText="1"/>
    </xf>
    <xf numFmtId="165" fontId="8" fillId="18" borderId="43" xfId="0" applyNumberFormat="1" applyFont="1" applyFill="1" applyBorder="1" applyAlignment="1">
      <alignment horizontal="center" wrapText="1"/>
    </xf>
    <xf numFmtId="165" fontId="8" fillId="18" borderId="12" xfId="0" applyNumberFormat="1" applyFont="1" applyFill="1" applyBorder="1" applyAlignment="1">
      <alignment horizontal="center" vertical="center" wrapText="1"/>
    </xf>
    <xf numFmtId="180" fontId="8" fillId="0" borderId="29" xfId="0" applyNumberFormat="1" applyFont="1" applyBorder="1" applyAlignment="1">
      <alignment/>
    </xf>
    <xf numFmtId="180" fontId="8" fillId="0" borderId="32" xfId="0" applyNumberFormat="1" applyFont="1" applyBorder="1" applyAlignment="1">
      <alignment/>
    </xf>
    <xf numFmtId="180" fontId="8" fillId="0" borderId="34" xfId="0" applyNumberFormat="1" applyFont="1" applyBorder="1" applyAlignment="1">
      <alignment/>
    </xf>
    <xf numFmtId="182" fontId="8" fillId="33" borderId="41" xfId="0" applyNumberFormat="1" applyFont="1" applyFill="1" applyBorder="1" applyAlignment="1">
      <alignment/>
    </xf>
    <xf numFmtId="182" fontId="8" fillId="33" borderId="42" xfId="0" applyNumberFormat="1" applyFont="1" applyFill="1" applyBorder="1" applyAlignment="1">
      <alignment/>
    </xf>
    <xf numFmtId="182" fontId="8" fillId="33" borderId="35" xfId="0" applyNumberFormat="1" applyFont="1" applyFill="1" applyBorder="1" applyAlignment="1">
      <alignment/>
    </xf>
    <xf numFmtId="181" fontId="4" fillId="0" borderId="0" xfId="42" applyNumberFormat="1" applyFont="1" applyAlignment="1">
      <alignment/>
    </xf>
    <xf numFmtId="181" fontId="4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33" borderId="46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7" fillId="34" borderId="54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9" fillId="33" borderId="46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33" borderId="16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7" fillId="34" borderId="55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8" fillId="34" borderId="56" xfId="0" applyFont="1" applyFill="1" applyBorder="1" applyAlignment="1">
      <alignment horizontal="center" vertical="center"/>
    </xf>
    <xf numFmtId="0" fontId="8" fillId="34" borderId="57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B26">
      <selection activeCell="B2" sqref="B2:H50"/>
    </sheetView>
  </sheetViews>
  <sheetFormatPr defaultColWidth="9.140625" defaultRowHeight="12.75"/>
  <cols>
    <col min="1" max="1" width="5.28125" style="1" hidden="1" customWidth="1"/>
    <col min="2" max="2" width="9.421875" style="6" bestFit="1" customWidth="1"/>
    <col min="3" max="3" width="42.7109375" style="6" customWidth="1"/>
    <col min="4" max="5" width="27.140625" style="6" customWidth="1"/>
    <col min="6" max="6" width="27.421875" style="6" customWidth="1"/>
    <col min="7" max="7" width="14.7109375" style="6" bestFit="1" customWidth="1"/>
    <col min="8" max="8" width="24.421875" style="6" customWidth="1"/>
    <col min="9" max="9" width="15.00390625" style="6" bestFit="1" customWidth="1"/>
    <col min="10" max="10" width="9.140625" style="6" customWidth="1"/>
    <col min="11" max="11" width="13.140625" style="6" bestFit="1" customWidth="1"/>
    <col min="12" max="12" width="10.421875" style="6" bestFit="1" customWidth="1"/>
    <col min="13" max="16384" width="9.140625" style="6" customWidth="1"/>
  </cols>
  <sheetData>
    <row r="1" spans="2:9" ht="2.25" customHeight="1" hidden="1" thickBot="1">
      <c r="B1" s="5"/>
      <c r="C1" s="5"/>
      <c r="D1" s="5"/>
      <c r="E1" s="5"/>
      <c r="F1" s="5"/>
      <c r="G1" s="5"/>
      <c r="H1" s="5"/>
      <c r="I1" s="1"/>
    </row>
    <row r="2" spans="2:11" ht="14.25" thickTop="1">
      <c r="B2" s="140" t="s">
        <v>45</v>
      </c>
      <c r="C2" s="141"/>
      <c r="D2" s="141"/>
      <c r="E2" s="141"/>
      <c r="F2" s="141"/>
      <c r="G2" s="141"/>
      <c r="H2" s="142"/>
      <c r="I2" s="1"/>
      <c r="K2" s="3"/>
    </row>
    <row r="3" spans="2:11" ht="13.5">
      <c r="B3" s="143" t="s">
        <v>55</v>
      </c>
      <c r="C3" s="144"/>
      <c r="D3" s="144"/>
      <c r="E3" s="144"/>
      <c r="F3" s="144"/>
      <c r="G3" s="144"/>
      <c r="H3" s="145"/>
      <c r="I3" s="1"/>
      <c r="K3" s="3"/>
    </row>
    <row r="4" spans="2:11" ht="14.25" thickBot="1">
      <c r="B4" s="146" t="s">
        <v>56</v>
      </c>
      <c r="C4" s="147"/>
      <c r="D4" s="147"/>
      <c r="E4" s="147"/>
      <c r="F4" s="147"/>
      <c r="G4" s="147"/>
      <c r="H4" s="148"/>
      <c r="I4" s="1"/>
      <c r="K4" s="3"/>
    </row>
    <row r="5" spans="2:11" ht="15" thickBot="1" thickTop="1">
      <c r="B5" s="97" t="s">
        <v>0</v>
      </c>
      <c r="C5" s="13" t="s">
        <v>37</v>
      </c>
      <c r="D5" s="14" t="s">
        <v>57</v>
      </c>
      <c r="E5" s="15" t="s">
        <v>58</v>
      </c>
      <c r="F5" s="16" t="s">
        <v>59</v>
      </c>
      <c r="G5" s="17" t="s">
        <v>1</v>
      </c>
      <c r="H5" s="98" t="s">
        <v>60</v>
      </c>
      <c r="I5" s="1"/>
      <c r="K5" s="3"/>
    </row>
    <row r="6" spans="2:9" ht="14.25" thickTop="1">
      <c r="B6" s="99">
        <v>5211</v>
      </c>
      <c r="C6" s="19" t="s">
        <v>2</v>
      </c>
      <c r="D6" s="121">
        <v>76290007</v>
      </c>
      <c r="E6" s="121">
        <v>86679595</v>
      </c>
      <c r="F6" s="20">
        <f>E6-D6</f>
        <v>10389588</v>
      </c>
      <c r="G6" s="21">
        <f>F6/F$27</f>
        <v>0.08218358370103442</v>
      </c>
      <c r="H6" s="100">
        <f>(E6/D6)-1</f>
        <v>0.136185437759889</v>
      </c>
      <c r="I6" s="1"/>
    </row>
    <row r="7" spans="2:8" s="1" customFormat="1" ht="13.5">
      <c r="B7" s="101">
        <v>5231</v>
      </c>
      <c r="C7" s="23" t="s">
        <v>3</v>
      </c>
      <c r="D7" s="121">
        <v>13295502</v>
      </c>
      <c r="E7" s="121">
        <v>14848837</v>
      </c>
      <c r="F7" s="24">
        <f aca="true" t="shared" si="0" ref="F7:F26">E7-D7</f>
        <v>1553335</v>
      </c>
      <c r="G7" s="25">
        <f>F7/F$27</f>
        <v>0.012287170288970679</v>
      </c>
      <c r="H7" s="102">
        <f aca="true" t="shared" si="1" ref="H7:H27">(E7/D7)-1</f>
        <v>0.11683161718903134</v>
      </c>
    </row>
    <row r="8" spans="2:8" s="1" customFormat="1" ht="13.5">
      <c r="B8" s="101">
        <v>5251</v>
      </c>
      <c r="C8" s="23" t="s">
        <v>4</v>
      </c>
      <c r="D8" s="121">
        <v>66772986</v>
      </c>
      <c r="E8" s="121">
        <v>69589530</v>
      </c>
      <c r="F8" s="24">
        <f t="shared" si="0"/>
        <v>2816544</v>
      </c>
      <c r="G8" s="25">
        <f aca="true" t="shared" si="2" ref="G8:G26">F8/F$27</f>
        <v>0.022279389670855698</v>
      </c>
      <c r="H8" s="102">
        <f t="shared" si="1"/>
        <v>0.04218089033789796</v>
      </c>
    </row>
    <row r="9" spans="2:8" s="1" customFormat="1" ht="13.5">
      <c r="B9" s="101">
        <v>5311</v>
      </c>
      <c r="C9" s="23" t="s">
        <v>5</v>
      </c>
      <c r="D9" s="121">
        <v>606615023</v>
      </c>
      <c r="E9" s="121">
        <v>627081726</v>
      </c>
      <c r="F9" s="24">
        <f t="shared" si="0"/>
        <v>20466703</v>
      </c>
      <c r="G9" s="25">
        <f t="shared" si="2"/>
        <v>0.16189544754659302</v>
      </c>
      <c r="H9" s="102">
        <f t="shared" si="1"/>
        <v>0.03373919574029416</v>
      </c>
    </row>
    <row r="10" spans="2:8" s="1" customFormat="1" ht="13.5">
      <c r="B10" s="101">
        <v>5331</v>
      </c>
      <c r="C10" s="23" t="s">
        <v>6</v>
      </c>
      <c r="D10" s="121">
        <v>8099032</v>
      </c>
      <c r="E10" s="121">
        <v>7124807</v>
      </c>
      <c r="F10" s="24">
        <f t="shared" si="0"/>
        <v>-974225</v>
      </c>
      <c r="G10" s="25">
        <f t="shared" si="2"/>
        <v>-0.007706301908327862</v>
      </c>
      <c r="H10" s="102">
        <f t="shared" si="1"/>
        <v>-0.12028906664401373</v>
      </c>
    </row>
    <row r="11" spans="2:8" s="1" customFormat="1" ht="13.5">
      <c r="B11" s="101">
        <v>5399</v>
      </c>
      <c r="C11" s="23" t="s">
        <v>7</v>
      </c>
      <c r="D11" s="121">
        <v>57506428</v>
      </c>
      <c r="E11" s="121">
        <v>63012489</v>
      </c>
      <c r="F11" s="24">
        <f t="shared" si="0"/>
        <v>5506061</v>
      </c>
      <c r="G11" s="25">
        <f t="shared" si="2"/>
        <v>0.043553972020497954</v>
      </c>
      <c r="H11" s="102">
        <f t="shared" si="1"/>
        <v>0.09574687894021161</v>
      </c>
    </row>
    <row r="12" spans="2:8" s="1" customFormat="1" ht="13.5">
      <c r="B12" s="101">
        <v>5411</v>
      </c>
      <c r="C12" s="23" t="s">
        <v>8</v>
      </c>
      <c r="D12" s="121">
        <v>407778230</v>
      </c>
      <c r="E12" s="121">
        <v>359121294</v>
      </c>
      <c r="F12" s="24">
        <f t="shared" si="0"/>
        <v>-48656936</v>
      </c>
      <c r="G12" s="25">
        <f t="shared" si="2"/>
        <v>-0.38488546152088754</v>
      </c>
      <c r="H12" s="102">
        <f t="shared" si="1"/>
        <v>-0.11932205404883922</v>
      </c>
    </row>
    <row r="13" spans="2:8" s="1" customFormat="1" ht="13.5">
      <c r="B13" s="101">
        <v>5421</v>
      </c>
      <c r="C13" s="23" t="s">
        <v>9</v>
      </c>
      <c r="D13" s="121">
        <v>523773</v>
      </c>
      <c r="E13" s="121">
        <v>564567</v>
      </c>
      <c r="F13" s="24">
        <f t="shared" si="0"/>
        <v>40794</v>
      </c>
      <c r="G13" s="25">
        <f t="shared" si="2"/>
        <v>0.00032268816756737595</v>
      </c>
      <c r="H13" s="102">
        <f t="shared" si="1"/>
        <v>0.07788488524608939</v>
      </c>
    </row>
    <row r="14" spans="2:8" s="1" customFormat="1" ht="13.5">
      <c r="B14" s="101">
        <v>5511</v>
      </c>
      <c r="C14" s="23" t="s">
        <v>10</v>
      </c>
      <c r="D14" s="121">
        <v>180573986</v>
      </c>
      <c r="E14" s="121">
        <v>226274581</v>
      </c>
      <c r="F14" s="24">
        <f t="shared" si="0"/>
        <v>45700595</v>
      </c>
      <c r="G14" s="25">
        <f t="shared" si="2"/>
        <v>0.3615002514411135</v>
      </c>
      <c r="H14" s="102">
        <f t="shared" si="1"/>
        <v>0.25308515369428686</v>
      </c>
    </row>
    <row r="15" spans="2:8" s="1" customFormat="1" ht="13.5">
      <c r="B15" s="101">
        <v>5531</v>
      </c>
      <c r="C15" s="23" t="s">
        <v>36</v>
      </c>
      <c r="D15" s="121">
        <v>103624507</v>
      </c>
      <c r="E15" s="121">
        <v>112515675</v>
      </c>
      <c r="F15" s="24">
        <f t="shared" si="0"/>
        <v>8891168</v>
      </c>
      <c r="G15" s="25">
        <f t="shared" si="2"/>
        <v>0.0703308013299429</v>
      </c>
      <c r="H15" s="102">
        <f t="shared" si="1"/>
        <v>0.08580178818124562</v>
      </c>
    </row>
    <row r="16" spans="2:8" s="1" customFormat="1" ht="13.5">
      <c r="B16" s="101">
        <v>5541</v>
      </c>
      <c r="C16" s="23" t="s">
        <v>11</v>
      </c>
      <c r="D16" s="121">
        <v>203179646</v>
      </c>
      <c r="E16" s="121">
        <v>243219856</v>
      </c>
      <c r="F16" s="24">
        <f t="shared" si="0"/>
        <v>40040210</v>
      </c>
      <c r="G16" s="25">
        <f t="shared" si="2"/>
        <v>0.3167255477254724</v>
      </c>
      <c r="H16" s="102">
        <f t="shared" si="1"/>
        <v>0.19706801733476786</v>
      </c>
    </row>
    <row r="17" spans="2:8" s="1" customFormat="1" ht="13.5">
      <c r="B17" s="101">
        <v>5611</v>
      </c>
      <c r="C17" s="23" t="s">
        <v>12</v>
      </c>
      <c r="D17" s="121">
        <v>9378567</v>
      </c>
      <c r="E17" s="121">
        <v>7783067</v>
      </c>
      <c r="F17" s="24">
        <f t="shared" si="0"/>
        <v>-1595500</v>
      </c>
      <c r="G17" s="25">
        <f t="shared" si="2"/>
        <v>-0.01262070332288445</v>
      </c>
      <c r="H17" s="102">
        <f t="shared" si="1"/>
        <v>-0.170121938671441</v>
      </c>
    </row>
    <row r="18" spans="2:8" s="1" customFormat="1" ht="13.5">
      <c r="B18" s="101">
        <v>5621</v>
      </c>
      <c r="C18" s="23" t="s">
        <v>13</v>
      </c>
      <c r="D18" s="121">
        <v>12181307</v>
      </c>
      <c r="E18" s="121">
        <v>11557168</v>
      </c>
      <c r="F18" s="24">
        <f t="shared" si="0"/>
        <v>-624139</v>
      </c>
      <c r="G18" s="25">
        <f t="shared" si="2"/>
        <v>-0.004937056190060657</v>
      </c>
      <c r="H18" s="102">
        <f t="shared" si="1"/>
        <v>-0.05123744110545769</v>
      </c>
    </row>
    <row r="19" spans="2:8" s="1" customFormat="1" ht="13.5">
      <c r="B19" s="101">
        <v>5661</v>
      </c>
      <c r="C19" s="23" t="s">
        <v>14</v>
      </c>
      <c r="D19" s="121">
        <v>25236839</v>
      </c>
      <c r="E19" s="121">
        <v>26309866</v>
      </c>
      <c r="F19" s="24">
        <f t="shared" si="0"/>
        <v>1073027</v>
      </c>
      <c r="G19" s="25">
        <f t="shared" si="2"/>
        <v>0.008487844202096355</v>
      </c>
      <c r="H19" s="102">
        <f t="shared" si="1"/>
        <v>0.04251828051841189</v>
      </c>
    </row>
    <row r="20" spans="2:8" s="1" customFormat="1" ht="13.5">
      <c r="B20" s="101">
        <v>5712</v>
      </c>
      <c r="C20" s="23" t="s">
        <v>15</v>
      </c>
      <c r="D20" s="121">
        <v>79569318</v>
      </c>
      <c r="E20" s="121">
        <v>81222653</v>
      </c>
      <c r="F20" s="24">
        <f t="shared" si="0"/>
        <v>1653335</v>
      </c>
      <c r="G20" s="25">
        <f t="shared" si="2"/>
        <v>0.01307818898673843</v>
      </c>
      <c r="H20" s="102">
        <f t="shared" si="1"/>
        <v>0.020778549339834695</v>
      </c>
    </row>
    <row r="21" spans="2:8" s="1" customFormat="1" ht="13.5">
      <c r="B21" s="101" t="s">
        <v>40</v>
      </c>
      <c r="C21" s="23" t="s">
        <v>16</v>
      </c>
      <c r="D21" s="121">
        <v>22804955</v>
      </c>
      <c r="E21" s="121">
        <v>21580663</v>
      </c>
      <c r="F21" s="24">
        <f t="shared" si="0"/>
        <v>-1224292</v>
      </c>
      <c r="G21" s="25">
        <f t="shared" si="2"/>
        <v>-0.009684378635274741</v>
      </c>
      <c r="H21" s="102">
        <f t="shared" si="1"/>
        <v>-0.05368535039863043</v>
      </c>
    </row>
    <row r="22" spans="2:8" s="1" customFormat="1" ht="13.5">
      <c r="B22" s="101">
        <v>5812</v>
      </c>
      <c r="C22" s="23" t="s">
        <v>17</v>
      </c>
      <c r="D22" s="121">
        <v>283253424</v>
      </c>
      <c r="E22" s="121">
        <v>293968939</v>
      </c>
      <c r="F22" s="24">
        <f t="shared" si="0"/>
        <v>10715515</v>
      </c>
      <c r="G22" s="25">
        <f t="shared" si="2"/>
        <v>0.08476172721210791</v>
      </c>
      <c r="H22" s="102">
        <f t="shared" si="1"/>
        <v>0.03783013404985347</v>
      </c>
    </row>
    <row r="23" spans="2:8" s="1" customFormat="1" ht="13.5">
      <c r="B23" s="101">
        <v>5912</v>
      </c>
      <c r="C23" s="23" t="s">
        <v>18</v>
      </c>
      <c r="D23" s="121">
        <v>306543673</v>
      </c>
      <c r="E23" s="121">
        <v>319987872</v>
      </c>
      <c r="F23" s="24">
        <f t="shared" si="0"/>
        <v>13444199</v>
      </c>
      <c r="G23" s="25">
        <f t="shared" si="2"/>
        <v>0.10634612785510486</v>
      </c>
      <c r="H23" s="102">
        <f t="shared" si="1"/>
        <v>0.04385736906075377</v>
      </c>
    </row>
    <row r="24" spans="2:8" s="1" customFormat="1" ht="13.5">
      <c r="B24" s="101" t="s">
        <v>41</v>
      </c>
      <c r="C24" s="23" t="s">
        <v>19</v>
      </c>
      <c r="D24" s="121">
        <v>19304909</v>
      </c>
      <c r="E24" s="121">
        <v>18902334</v>
      </c>
      <c r="F24" s="24">
        <f t="shared" si="0"/>
        <v>-402575</v>
      </c>
      <c r="G24" s="25">
        <f t="shared" si="2"/>
        <v>-0.0031844435225385193</v>
      </c>
      <c r="H24" s="102">
        <f t="shared" si="1"/>
        <v>-0.020853504152752</v>
      </c>
    </row>
    <row r="25" spans="2:8" s="1" customFormat="1" ht="13.5">
      <c r="B25" s="101">
        <v>5944</v>
      </c>
      <c r="C25" s="23" t="s">
        <v>20</v>
      </c>
      <c r="D25" s="121">
        <v>19867472</v>
      </c>
      <c r="E25" s="121">
        <v>20626596</v>
      </c>
      <c r="F25" s="24">
        <f t="shared" si="0"/>
        <v>759124</v>
      </c>
      <c r="G25" s="25">
        <f t="shared" si="2"/>
        <v>0.006004812779242454</v>
      </c>
      <c r="H25" s="102">
        <f t="shared" si="1"/>
        <v>0.03820939070657814</v>
      </c>
    </row>
    <row r="26" spans="2:8" s="1" customFormat="1" ht="14.25" thickBot="1">
      <c r="B26" s="103" t="s">
        <v>21</v>
      </c>
      <c r="C26" s="27" t="s">
        <v>22</v>
      </c>
      <c r="D26" s="121">
        <v>135757604</v>
      </c>
      <c r="E26" s="121">
        <v>152604334</v>
      </c>
      <c r="F26" s="28">
        <f t="shared" si="0"/>
        <v>16846730</v>
      </c>
      <c r="G26" s="29">
        <f t="shared" si="2"/>
        <v>0.13326078426244886</v>
      </c>
      <c r="H26" s="104">
        <f t="shared" si="1"/>
        <v>0.12409419070183358</v>
      </c>
    </row>
    <row r="27" spans="2:9" ht="15" thickBot="1" thickTop="1">
      <c r="B27" s="105" t="s">
        <v>23</v>
      </c>
      <c r="C27" s="31"/>
      <c r="D27" s="122">
        <v>2638157185</v>
      </c>
      <c r="E27" s="125">
        <v>2764576450</v>
      </c>
      <c r="F27" s="32">
        <f>SUM(F6:F26)+1</f>
        <v>126419262</v>
      </c>
      <c r="G27" s="33">
        <f>SUM(G6:G26)</f>
        <v>0.999999992089813</v>
      </c>
      <c r="H27" s="106">
        <f t="shared" si="1"/>
        <v>0.04791953478693123</v>
      </c>
      <c r="I27" s="1"/>
    </row>
    <row r="28" spans="2:9" ht="15" thickBot="1" thickTop="1">
      <c r="B28" s="107"/>
      <c r="C28" s="35"/>
      <c r="D28" s="27"/>
      <c r="E28" s="27"/>
      <c r="F28" s="35"/>
      <c r="G28" s="35"/>
      <c r="H28" s="108"/>
      <c r="I28" s="1"/>
    </row>
    <row r="29" spans="2:12" ht="15" thickBot="1" thickTop="1">
      <c r="B29" s="97" t="s">
        <v>38</v>
      </c>
      <c r="C29" s="13" t="s">
        <v>37</v>
      </c>
      <c r="D29" s="14" t="s">
        <v>57</v>
      </c>
      <c r="E29" s="15" t="s">
        <v>58</v>
      </c>
      <c r="F29" s="16" t="s">
        <v>59</v>
      </c>
      <c r="G29" s="17" t="s">
        <v>1</v>
      </c>
      <c r="H29" s="98" t="s">
        <v>60</v>
      </c>
      <c r="I29" s="1"/>
      <c r="K29" s="7"/>
      <c r="L29" s="8"/>
    </row>
    <row r="30" spans="2:11" ht="14.25" thickTop="1">
      <c r="B30" s="101">
        <v>1</v>
      </c>
      <c r="C30" s="37" t="s">
        <v>24</v>
      </c>
      <c r="D30" s="121">
        <v>612218954</v>
      </c>
      <c r="E30" s="121">
        <v>651926638</v>
      </c>
      <c r="F30" s="38">
        <f>E30-D30</f>
        <v>39707684</v>
      </c>
      <c r="G30" s="39">
        <f>F30/F$33</f>
        <v>0.31409519743687797</v>
      </c>
      <c r="H30" s="53">
        <f>(E30/D30)-1</f>
        <v>0.06485863225985655</v>
      </c>
      <c r="I30" s="1"/>
      <c r="K30" s="7"/>
    </row>
    <row r="31" spans="2:9" ht="13.5">
      <c r="B31" s="101">
        <v>2</v>
      </c>
      <c r="C31" s="41" t="s">
        <v>25</v>
      </c>
      <c r="D31" s="121">
        <v>1134203578</v>
      </c>
      <c r="E31" s="121">
        <v>1152084454</v>
      </c>
      <c r="F31" s="24">
        <f>E31-D31</f>
        <v>17880876</v>
      </c>
      <c r="G31" s="42">
        <f>F31/F$33</f>
        <v>0.14144106912819024</v>
      </c>
      <c r="H31" s="53">
        <f>(E31/D31)-1</f>
        <v>0.015765138064129713</v>
      </c>
      <c r="I31" s="1"/>
    </row>
    <row r="32" spans="2:9" ht="14.25" thickBot="1">
      <c r="B32" s="103">
        <v>3</v>
      </c>
      <c r="C32" s="43" t="s">
        <v>26</v>
      </c>
      <c r="D32" s="123">
        <v>891734652</v>
      </c>
      <c r="E32" s="123">
        <v>960565358</v>
      </c>
      <c r="F32" s="44">
        <f>E32-D32</f>
        <v>68830706</v>
      </c>
      <c r="G32" s="45">
        <f>F32/F$33</f>
        <v>0.5444637413451185</v>
      </c>
      <c r="H32" s="109">
        <f>(E32/D32)-1</f>
        <v>0.0771874299665547</v>
      </c>
      <c r="I32" s="1"/>
    </row>
    <row r="33" spans="2:11" ht="15" thickBot="1" thickTop="1">
      <c r="B33" s="105" t="s">
        <v>23</v>
      </c>
      <c r="C33" s="31"/>
      <c r="D33" s="122">
        <v>2638157185</v>
      </c>
      <c r="E33" s="122">
        <v>2764576450</v>
      </c>
      <c r="F33" s="46">
        <f>E33-D33</f>
        <v>126419265</v>
      </c>
      <c r="G33" s="47">
        <f>F33/F$33</f>
        <v>1</v>
      </c>
      <c r="H33" s="110">
        <f>(E33/D33)-1</f>
        <v>0.04791953478693123</v>
      </c>
      <c r="I33" s="1"/>
      <c r="K33" s="7"/>
    </row>
    <row r="34" spans="2:9" ht="15" thickBot="1" thickTop="1">
      <c r="B34" s="107"/>
      <c r="C34" s="35"/>
      <c r="D34" s="27"/>
      <c r="E34" s="27"/>
      <c r="F34" s="35"/>
      <c r="G34" s="35"/>
      <c r="H34" s="108"/>
      <c r="I34" s="1"/>
    </row>
    <row r="35" spans="2:9" ht="15" thickBot="1" thickTop="1">
      <c r="B35" s="97" t="s">
        <v>39</v>
      </c>
      <c r="C35" s="13" t="s">
        <v>37</v>
      </c>
      <c r="D35" s="14" t="s">
        <v>57</v>
      </c>
      <c r="E35" s="15" t="s">
        <v>58</v>
      </c>
      <c r="F35" s="16" t="s">
        <v>59</v>
      </c>
      <c r="G35" s="17" t="s">
        <v>1</v>
      </c>
      <c r="H35" s="98" t="s">
        <v>60</v>
      </c>
      <c r="I35" s="1"/>
    </row>
    <row r="36" spans="2:9" ht="14.25" thickTop="1">
      <c r="B36" s="101">
        <v>1</v>
      </c>
      <c r="C36" s="49" t="s">
        <v>27</v>
      </c>
      <c r="D36" s="121">
        <v>97357492</v>
      </c>
      <c r="E36" s="121">
        <v>102289523</v>
      </c>
      <c r="F36" s="50">
        <f>E36-D36</f>
        <v>4932031</v>
      </c>
      <c r="G36" s="51">
        <f>F36/F$45</f>
        <v>0.03901328646389456</v>
      </c>
      <c r="H36" s="111">
        <f aca="true" t="shared" si="3" ref="H36:H45">(E36/D36)-1</f>
        <v>0.05065897753405557</v>
      </c>
      <c r="I36" s="1"/>
    </row>
    <row r="37" spans="2:9" ht="13.5">
      <c r="B37" s="101">
        <v>2</v>
      </c>
      <c r="C37" s="41" t="s">
        <v>28</v>
      </c>
      <c r="D37" s="121">
        <v>274220432</v>
      </c>
      <c r="E37" s="121">
        <v>270871096</v>
      </c>
      <c r="F37" s="52">
        <f aca="true" t="shared" si="4" ref="F37:F45">E37-D37</f>
        <v>-3349336</v>
      </c>
      <c r="G37" s="53">
        <f aca="true" t="shared" si="5" ref="G37:G45">F37/F$45</f>
        <v>-0.02649387338235197</v>
      </c>
      <c r="H37" s="102">
        <f t="shared" si="3"/>
        <v>-0.01221402787375081</v>
      </c>
      <c r="I37" s="1"/>
    </row>
    <row r="38" spans="2:9" ht="13.5">
      <c r="B38" s="101">
        <v>3</v>
      </c>
      <c r="C38" s="41" t="s">
        <v>29</v>
      </c>
      <c r="D38" s="121">
        <v>553159553</v>
      </c>
      <c r="E38" s="121">
        <v>554815450</v>
      </c>
      <c r="F38" s="52">
        <f t="shared" si="4"/>
        <v>1655897</v>
      </c>
      <c r="G38" s="53">
        <f t="shared" si="5"/>
        <v>0.013098454574941564</v>
      </c>
      <c r="H38" s="102">
        <f t="shared" si="3"/>
        <v>0.0029935250887731524</v>
      </c>
      <c r="I38" s="1"/>
    </row>
    <row r="39" spans="2:9" ht="13.5">
      <c r="B39" s="101">
        <v>4</v>
      </c>
      <c r="C39" s="41" t="s">
        <v>30</v>
      </c>
      <c r="D39" s="121">
        <v>405326991</v>
      </c>
      <c r="E39" s="121">
        <v>419911837</v>
      </c>
      <c r="F39" s="52">
        <f t="shared" si="4"/>
        <v>14584846</v>
      </c>
      <c r="G39" s="53">
        <f t="shared" si="5"/>
        <v>0.1153688561628641</v>
      </c>
      <c r="H39" s="102">
        <f t="shared" si="3"/>
        <v>0.03598291336093129</v>
      </c>
      <c r="I39" s="1"/>
    </row>
    <row r="40" spans="2:9" ht="13.5">
      <c r="B40" s="101">
        <v>5</v>
      </c>
      <c r="C40" s="41" t="s">
        <v>31</v>
      </c>
      <c r="D40" s="121">
        <v>57455183</v>
      </c>
      <c r="E40" s="121">
        <v>59941608</v>
      </c>
      <c r="F40" s="52">
        <f t="shared" si="4"/>
        <v>2486425</v>
      </c>
      <c r="G40" s="53">
        <f t="shared" si="5"/>
        <v>0.01966808618923706</v>
      </c>
      <c r="H40" s="102">
        <f t="shared" si="3"/>
        <v>0.04327590428177741</v>
      </c>
      <c r="I40" s="1"/>
    </row>
    <row r="41" spans="2:9" ht="13.5">
      <c r="B41" s="101">
        <v>6</v>
      </c>
      <c r="C41" s="41" t="s">
        <v>32</v>
      </c>
      <c r="D41" s="121">
        <v>44001901</v>
      </c>
      <c r="E41" s="121">
        <v>47224779</v>
      </c>
      <c r="F41" s="52">
        <f t="shared" si="4"/>
        <v>3222878</v>
      </c>
      <c r="G41" s="53">
        <f t="shared" si="5"/>
        <v>0.02549356698126666</v>
      </c>
      <c r="H41" s="102">
        <f t="shared" si="3"/>
        <v>0.07324406279628692</v>
      </c>
      <c r="I41" s="1"/>
    </row>
    <row r="42" spans="2:9" ht="13.5">
      <c r="B42" s="101">
        <v>7</v>
      </c>
      <c r="C42" s="41" t="s">
        <v>33</v>
      </c>
      <c r="D42" s="121">
        <v>179992036</v>
      </c>
      <c r="E42" s="121">
        <v>183062587</v>
      </c>
      <c r="F42" s="52">
        <f t="shared" si="4"/>
        <v>3070551</v>
      </c>
      <c r="G42" s="53">
        <f t="shared" si="5"/>
        <v>0.024288631958111765</v>
      </c>
      <c r="H42" s="53">
        <f t="shared" si="3"/>
        <v>0.017059371449078986</v>
      </c>
      <c r="I42" s="1"/>
    </row>
    <row r="43" spans="2:9" ht="13.5">
      <c r="B43" s="101">
        <v>8</v>
      </c>
      <c r="C43" s="41" t="s">
        <v>34</v>
      </c>
      <c r="D43" s="121">
        <v>251999430</v>
      </c>
      <c r="E43" s="121">
        <v>301444144</v>
      </c>
      <c r="F43" s="52">
        <f t="shared" si="4"/>
        <v>49444714</v>
      </c>
      <c r="G43" s="53">
        <f t="shared" si="5"/>
        <v>0.3911169235163644</v>
      </c>
      <c r="H43" s="53">
        <f t="shared" si="3"/>
        <v>0.19620962634717065</v>
      </c>
      <c r="I43" s="1"/>
    </row>
    <row r="44" spans="2:9" ht="14.25" thickBot="1">
      <c r="B44" s="112">
        <v>9</v>
      </c>
      <c r="C44" s="54" t="s">
        <v>35</v>
      </c>
      <c r="D44" s="121">
        <v>774644168</v>
      </c>
      <c r="E44" s="121">
        <v>825015427</v>
      </c>
      <c r="F44" s="44">
        <f t="shared" si="4"/>
        <v>50371259</v>
      </c>
      <c r="G44" s="55">
        <f t="shared" si="5"/>
        <v>0.39844606753567186</v>
      </c>
      <c r="H44" s="109">
        <f t="shared" si="3"/>
        <v>0.06502502836889623</v>
      </c>
      <c r="I44" s="1"/>
    </row>
    <row r="45" spans="2:9" ht="15" thickBot="1" thickTop="1">
      <c r="B45" s="105" t="s">
        <v>23</v>
      </c>
      <c r="C45" s="56"/>
      <c r="D45" s="124">
        <v>2638157185</v>
      </c>
      <c r="E45" s="126">
        <v>2764576450</v>
      </c>
      <c r="F45" s="32">
        <f t="shared" si="4"/>
        <v>126419265</v>
      </c>
      <c r="G45" s="47">
        <f t="shared" si="5"/>
        <v>1</v>
      </c>
      <c r="H45" s="113">
        <f t="shared" si="3"/>
        <v>0.04791953478693123</v>
      </c>
      <c r="I45" s="4"/>
    </row>
    <row r="46" spans="2:9" ht="14.25" thickTop="1">
      <c r="B46" s="149" t="s">
        <v>42</v>
      </c>
      <c r="C46" s="150"/>
      <c r="D46" s="23"/>
      <c r="E46" s="23"/>
      <c r="F46" s="151" t="s">
        <v>44</v>
      </c>
      <c r="G46" s="151"/>
      <c r="H46" s="152"/>
      <c r="I46" s="1"/>
    </row>
    <row r="47" spans="2:9" ht="13.5">
      <c r="B47" s="138" t="s">
        <v>43</v>
      </c>
      <c r="C47" s="139"/>
      <c r="D47" s="23"/>
      <c r="E47" s="23"/>
      <c r="F47" s="153"/>
      <c r="G47" s="153"/>
      <c r="H47" s="154"/>
      <c r="I47" s="1"/>
    </row>
    <row r="48" spans="2:9" ht="13.5">
      <c r="B48" s="114" t="s">
        <v>53</v>
      </c>
      <c r="C48" s="115"/>
      <c r="D48" s="115"/>
      <c r="E48" s="115"/>
      <c r="F48" s="62"/>
      <c r="G48" s="62"/>
      <c r="H48" s="116"/>
      <c r="I48" s="1"/>
    </row>
    <row r="49" spans="2:8" ht="13.5">
      <c r="B49" s="117" t="s">
        <v>46</v>
      </c>
      <c r="C49" s="115"/>
      <c r="D49" s="115"/>
      <c r="E49" s="135"/>
      <c r="F49" s="135"/>
      <c r="G49" s="135"/>
      <c r="H49" s="136"/>
    </row>
    <row r="50" spans="1:8" s="9" customFormat="1" ht="14.25" thickBot="1">
      <c r="A50" s="2"/>
      <c r="B50" s="118" t="s">
        <v>47</v>
      </c>
      <c r="C50" s="119"/>
      <c r="D50" s="119"/>
      <c r="E50" s="119"/>
      <c r="F50" s="119"/>
      <c r="G50" s="119"/>
      <c r="H50" s="120"/>
    </row>
    <row r="51" spans="2:7" ht="14.25" thickTop="1">
      <c r="B51" s="137"/>
      <c r="C51" s="137"/>
      <c r="D51" s="137"/>
      <c r="E51" s="137"/>
      <c r="F51" s="137"/>
      <c r="G51" s="137"/>
    </row>
  </sheetData>
  <sheetProtection sheet="1" objects="1" scenarios="1" selectLockedCells="1" selectUnlockedCells="1"/>
  <mergeCells count="8">
    <mergeCell ref="E49:H49"/>
    <mergeCell ref="B51:G51"/>
    <mergeCell ref="B47:C47"/>
    <mergeCell ref="B2:H2"/>
    <mergeCell ref="B3:H3"/>
    <mergeCell ref="B4:H4"/>
    <mergeCell ref="B46:C46"/>
    <mergeCell ref="F46:H47"/>
  </mergeCells>
  <printOptions horizontalCentered="1"/>
  <pageMargins left="0.17" right="0.18" top="0.2" bottom="0.19" header="0.17" footer="0.19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9.140625" style="6" customWidth="1"/>
    <col min="2" max="2" width="44.7109375" style="6" customWidth="1"/>
    <col min="3" max="3" width="21.00390625" style="6" bestFit="1" customWidth="1"/>
    <col min="4" max="4" width="18.00390625" style="6" bestFit="1" customWidth="1"/>
    <col min="5" max="5" width="16.421875" style="6" customWidth="1"/>
    <col min="6" max="6" width="16.57421875" style="6" customWidth="1"/>
    <col min="7" max="7" width="13.7109375" style="6" customWidth="1"/>
    <col min="8" max="9" width="9.140625" style="6" customWidth="1"/>
    <col min="10" max="10" width="15.421875" style="6" bestFit="1" customWidth="1"/>
    <col min="11" max="11" width="9.140625" style="6" customWidth="1"/>
    <col min="12" max="12" width="10.7109375" style="6" bestFit="1" customWidth="1"/>
    <col min="13" max="16384" width="9.140625" style="6" customWidth="1"/>
  </cols>
  <sheetData>
    <row r="1" spans="1:7" ht="13.5">
      <c r="A1" s="155" t="s">
        <v>45</v>
      </c>
      <c r="B1" s="156"/>
      <c r="C1" s="156"/>
      <c r="D1" s="156"/>
      <c r="E1" s="157"/>
      <c r="F1" s="157"/>
      <c r="G1" s="158"/>
    </row>
    <row r="2" spans="1:7" ht="13.5">
      <c r="A2" s="159" t="s">
        <v>55</v>
      </c>
      <c r="B2" s="160"/>
      <c r="C2" s="160"/>
      <c r="D2" s="160"/>
      <c r="E2" s="160"/>
      <c r="F2" s="160"/>
      <c r="G2" s="161"/>
    </row>
    <row r="3" spans="1:7" ht="14.25" thickBot="1">
      <c r="A3" s="162" t="s">
        <v>63</v>
      </c>
      <c r="B3" s="163"/>
      <c r="C3" s="163"/>
      <c r="D3" s="163"/>
      <c r="E3" s="164"/>
      <c r="F3" s="164"/>
      <c r="G3" s="165"/>
    </row>
    <row r="4" spans="1:7" ht="15" thickBot="1" thickTop="1">
      <c r="A4" s="12" t="s">
        <v>0</v>
      </c>
      <c r="B4" s="13" t="s">
        <v>37</v>
      </c>
      <c r="C4" s="63" t="s">
        <v>61</v>
      </c>
      <c r="D4" s="64" t="s">
        <v>62</v>
      </c>
      <c r="E4" s="65" t="s">
        <v>51</v>
      </c>
      <c r="F4" s="66" t="s">
        <v>1</v>
      </c>
      <c r="G4" s="67" t="s">
        <v>52</v>
      </c>
    </row>
    <row r="5" spans="1:7" ht="14.25" thickTop="1">
      <c r="A5" s="18">
        <v>5211</v>
      </c>
      <c r="B5" s="49" t="s">
        <v>2</v>
      </c>
      <c r="C5" s="130">
        <v>762292616</v>
      </c>
      <c r="D5" s="127">
        <v>785056715</v>
      </c>
      <c r="E5" s="68">
        <f>D5-C5</f>
        <v>22764099</v>
      </c>
      <c r="F5" s="69">
        <f>E5/E$26</f>
        <v>0.04732624608347599</v>
      </c>
      <c r="G5" s="70">
        <f>(D5/C5)-1</f>
        <v>0.029862678087386962</v>
      </c>
    </row>
    <row r="6" spans="1:7" s="1" customFormat="1" ht="13.5">
      <c r="A6" s="22">
        <v>5231</v>
      </c>
      <c r="B6" s="41" t="s">
        <v>3</v>
      </c>
      <c r="C6" s="131">
        <v>99744204</v>
      </c>
      <c r="D6" s="128">
        <v>97568478</v>
      </c>
      <c r="E6" s="71">
        <f aca="true" t="shared" si="0" ref="E6:E26">D6-C6</f>
        <v>-2175726</v>
      </c>
      <c r="F6" s="42">
        <f aca="true" t="shared" si="1" ref="F6:F26">E6/E$26</f>
        <v>-0.004523304176730952</v>
      </c>
      <c r="G6" s="40">
        <f aca="true" t="shared" si="2" ref="G6:G26">(D6/C6)-1</f>
        <v>-0.02181305692709723</v>
      </c>
    </row>
    <row r="7" spans="1:7" s="1" customFormat="1" ht="13.5">
      <c r="A7" s="22">
        <v>5251</v>
      </c>
      <c r="B7" s="41" t="s">
        <v>4</v>
      </c>
      <c r="C7" s="131">
        <v>733048208</v>
      </c>
      <c r="D7" s="128">
        <v>677347243</v>
      </c>
      <c r="E7" s="71">
        <f t="shared" si="0"/>
        <v>-55700965</v>
      </c>
      <c r="F7" s="42">
        <f t="shared" si="1"/>
        <v>-0.11580153366391015</v>
      </c>
      <c r="G7" s="40">
        <f t="shared" si="2"/>
        <v>-0.07598540504173767</v>
      </c>
    </row>
    <row r="8" spans="1:7" s="1" customFormat="1" ht="13.5">
      <c r="A8" s="22">
        <v>5311</v>
      </c>
      <c r="B8" s="41" t="s">
        <v>5</v>
      </c>
      <c r="C8" s="131">
        <v>5819375237</v>
      </c>
      <c r="D8" s="128">
        <v>5804120770</v>
      </c>
      <c r="E8" s="71">
        <f t="shared" si="0"/>
        <v>-15254467</v>
      </c>
      <c r="F8" s="42">
        <f t="shared" si="1"/>
        <v>-0.03171382531389728</v>
      </c>
      <c r="G8" s="40">
        <f t="shared" si="2"/>
        <v>-0.0026213238326704413</v>
      </c>
    </row>
    <row r="9" spans="1:7" s="1" customFormat="1" ht="13.5">
      <c r="A9" s="22">
        <v>5331</v>
      </c>
      <c r="B9" s="41" t="s">
        <v>6</v>
      </c>
      <c r="C9" s="131">
        <v>92886825</v>
      </c>
      <c r="D9" s="128">
        <v>94241896</v>
      </c>
      <c r="E9" s="71">
        <f t="shared" si="0"/>
        <v>1355071</v>
      </c>
      <c r="F9" s="42">
        <f t="shared" si="1"/>
        <v>0.002817173814196727</v>
      </c>
      <c r="G9" s="40">
        <f t="shared" si="2"/>
        <v>0.014588409066624841</v>
      </c>
    </row>
    <row r="10" spans="1:7" s="1" customFormat="1" ht="13.5">
      <c r="A10" s="22">
        <v>5399</v>
      </c>
      <c r="B10" s="41" t="s">
        <v>7</v>
      </c>
      <c r="C10" s="131">
        <v>541061385</v>
      </c>
      <c r="D10" s="128">
        <v>567880156</v>
      </c>
      <c r="E10" s="71">
        <f t="shared" si="0"/>
        <v>26818771</v>
      </c>
      <c r="F10" s="42">
        <f t="shared" si="1"/>
        <v>0.055755852933269595</v>
      </c>
      <c r="G10" s="40">
        <f t="shared" si="2"/>
        <v>0.04956696549320361</v>
      </c>
    </row>
    <row r="11" spans="1:7" s="1" customFormat="1" ht="13.5">
      <c r="A11" s="22">
        <v>5411</v>
      </c>
      <c r="B11" s="41" t="s">
        <v>8</v>
      </c>
      <c r="C11" s="131">
        <v>5227845655</v>
      </c>
      <c r="D11" s="128">
        <v>4592828982</v>
      </c>
      <c r="E11" s="71">
        <f t="shared" si="0"/>
        <v>-635016673</v>
      </c>
      <c r="F11" s="42">
        <f t="shared" si="1"/>
        <v>-1.3201908555005055</v>
      </c>
      <c r="G11" s="40">
        <f t="shared" si="2"/>
        <v>-0.12146813714606497</v>
      </c>
    </row>
    <row r="12" spans="1:7" s="1" customFormat="1" ht="13.5">
      <c r="A12" s="22">
        <v>5421</v>
      </c>
      <c r="B12" s="41" t="s">
        <v>9</v>
      </c>
      <c r="C12" s="131">
        <v>6281805</v>
      </c>
      <c r="D12" s="128">
        <v>6495624</v>
      </c>
      <c r="E12" s="71">
        <f t="shared" si="0"/>
        <v>213819</v>
      </c>
      <c r="F12" s="42">
        <f t="shared" si="1"/>
        <v>0.00044452673533543994</v>
      </c>
      <c r="G12" s="40">
        <f t="shared" si="2"/>
        <v>0.034037828299350315</v>
      </c>
    </row>
    <row r="13" spans="1:7" s="1" customFormat="1" ht="13.5">
      <c r="A13" s="22">
        <v>5511</v>
      </c>
      <c r="B13" s="41" t="s">
        <v>10</v>
      </c>
      <c r="C13" s="131">
        <v>2069758987</v>
      </c>
      <c r="D13" s="128">
        <v>2353507621</v>
      </c>
      <c r="E13" s="71">
        <f t="shared" si="0"/>
        <v>283748634</v>
      </c>
      <c r="F13" s="42">
        <f t="shared" si="1"/>
        <v>0.5899094744990417</v>
      </c>
      <c r="G13" s="40">
        <f t="shared" si="2"/>
        <v>0.13709259666570062</v>
      </c>
    </row>
    <row r="14" spans="1:7" s="1" customFormat="1" ht="13.5">
      <c r="A14" s="22">
        <v>5531</v>
      </c>
      <c r="B14" s="41" t="s">
        <v>36</v>
      </c>
      <c r="C14" s="131">
        <v>1383096883</v>
      </c>
      <c r="D14" s="128">
        <v>1427448857</v>
      </c>
      <c r="E14" s="71">
        <f t="shared" si="0"/>
        <v>44351974</v>
      </c>
      <c r="F14" s="42">
        <f t="shared" si="1"/>
        <v>0.09220713878515152</v>
      </c>
      <c r="G14" s="40">
        <f t="shared" si="2"/>
        <v>0.032067149123927274</v>
      </c>
    </row>
    <row r="15" spans="1:7" s="1" customFormat="1" ht="13.5">
      <c r="A15" s="22">
        <v>5541</v>
      </c>
      <c r="B15" s="41" t="s">
        <v>11</v>
      </c>
      <c r="C15" s="131">
        <v>2473964179</v>
      </c>
      <c r="D15" s="128">
        <v>3040673559</v>
      </c>
      <c r="E15" s="71">
        <f t="shared" si="0"/>
        <v>566709380</v>
      </c>
      <c r="F15" s="42">
        <f t="shared" si="1"/>
        <v>1.1781809407740718</v>
      </c>
      <c r="G15" s="40">
        <f t="shared" si="2"/>
        <v>0.22906935549449603</v>
      </c>
    </row>
    <row r="16" spans="1:7" s="1" customFormat="1" ht="13.5">
      <c r="A16" s="22">
        <v>5611</v>
      </c>
      <c r="B16" s="41" t="s">
        <v>12</v>
      </c>
      <c r="C16" s="131">
        <v>125124979</v>
      </c>
      <c r="D16" s="128">
        <v>110478570</v>
      </c>
      <c r="E16" s="71">
        <f t="shared" si="0"/>
        <v>-14646409</v>
      </c>
      <c r="F16" s="42">
        <f t="shared" si="1"/>
        <v>-0.030449681165647606</v>
      </c>
      <c r="G16" s="40">
        <f t="shared" si="2"/>
        <v>-0.11705423742768417</v>
      </c>
    </row>
    <row r="17" spans="1:7" s="1" customFormat="1" ht="13.5">
      <c r="A17" s="22">
        <v>5621</v>
      </c>
      <c r="B17" s="41" t="s">
        <v>13</v>
      </c>
      <c r="C17" s="131">
        <v>196178217</v>
      </c>
      <c r="D17" s="128">
        <v>187116888</v>
      </c>
      <c r="E17" s="71">
        <f t="shared" si="0"/>
        <v>-9061329</v>
      </c>
      <c r="F17" s="42">
        <f t="shared" si="1"/>
        <v>-0.01883837731057739</v>
      </c>
      <c r="G17" s="40">
        <f t="shared" si="2"/>
        <v>-0.04618927187007715</v>
      </c>
    </row>
    <row r="18" spans="1:7" s="1" customFormat="1" ht="13.5">
      <c r="A18" s="22">
        <v>5661</v>
      </c>
      <c r="B18" s="41" t="s">
        <v>14</v>
      </c>
      <c r="C18" s="131">
        <v>298053355</v>
      </c>
      <c r="D18" s="128">
        <v>312125959</v>
      </c>
      <c r="E18" s="71">
        <f t="shared" si="0"/>
        <v>14072604</v>
      </c>
      <c r="F18" s="42">
        <f t="shared" si="1"/>
        <v>0.02925674852930962</v>
      </c>
      <c r="G18" s="40">
        <f t="shared" si="2"/>
        <v>0.04721504980207314</v>
      </c>
    </row>
    <row r="19" spans="1:7" s="1" customFormat="1" ht="13.5">
      <c r="A19" s="22">
        <v>5712</v>
      </c>
      <c r="B19" s="41" t="s">
        <v>15</v>
      </c>
      <c r="C19" s="131">
        <v>625871460</v>
      </c>
      <c r="D19" s="128">
        <v>625039647</v>
      </c>
      <c r="E19" s="71">
        <f t="shared" si="0"/>
        <v>-831813</v>
      </c>
      <c r="F19" s="42">
        <f t="shared" si="1"/>
        <v>-0.0017293276897730244</v>
      </c>
      <c r="G19" s="40">
        <f t="shared" si="2"/>
        <v>-0.0013290476610005042</v>
      </c>
    </row>
    <row r="20" spans="1:7" s="1" customFormat="1" ht="13.5">
      <c r="A20" s="22" t="s">
        <v>40</v>
      </c>
      <c r="B20" s="41" t="s">
        <v>16</v>
      </c>
      <c r="C20" s="131">
        <v>790665792</v>
      </c>
      <c r="D20" s="128">
        <v>798530933</v>
      </c>
      <c r="E20" s="71">
        <f t="shared" si="0"/>
        <v>7865141</v>
      </c>
      <c r="F20" s="42">
        <f t="shared" si="1"/>
        <v>0.016351519049677146</v>
      </c>
      <c r="G20" s="40">
        <f t="shared" si="2"/>
        <v>0.009947491189804758</v>
      </c>
    </row>
    <row r="21" spans="1:7" s="1" customFormat="1" ht="13.5">
      <c r="A21" s="22">
        <v>5812</v>
      </c>
      <c r="B21" s="41" t="s">
        <v>17</v>
      </c>
      <c r="C21" s="131">
        <v>3525604538</v>
      </c>
      <c r="D21" s="128">
        <v>3614950859</v>
      </c>
      <c r="E21" s="71">
        <f t="shared" si="0"/>
        <v>89346321</v>
      </c>
      <c r="F21" s="42">
        <f t="shared" si="1"/>
        <v>0.18574976212760447</v>
      </c>
      <c r="G21" s="40">
        <f t="shared" si="2"/>
        <v>0.025342127864029784</v>
      </c>
    </row>
    <row r="22" spans="1:7" s="1" customFormat="1" ht="13.5">
      <c r="A22" s="22">
        <v>5912</v>
      </c>
      <c r="B22" s="41" t="s">
        <v>18</v>
      </c>
      <c r="C22" s="131">
        <v>3645988123</v>
      </c>
      <c r="D22" s="128">
        <v>3562152003</v>
      </c>
      <c r="E22" s="71">
        <f t="shared" si="0"/>
        <v>-83836120</v>
      </c>
      <c r="F22" s="42">
        <f t="shared" si="1"/>
        <v>-0.17429413067496427</v>
      </c>
      <c r="G22" s="40">
        <f t="shared" si="2"/>
        <v>-0.022994073807080295</v>
      </c>
    </row>
    <row r="23" spans="1:7" s="1" customFormat="1" ht="13.5">
      <c r="A23" s="22" t="s">
        <v>41</v>
      </c>
      <c r="B23" s="41" t="s">
        <v>19</v>
      </c>
      <c r="C23" s="131">
        <v>266929985</v>
      </c>
      <c r="D23" s="128">
        <v>245575057</v>
      </c>
      <c r="E23" s="71">
        <f t="shared" si="0"/>
        <v>-21354928</v>
      </c>
      <c r="F23" s="42">
        <f t="shared" si="1"/>
        <v>-0.044396599119645004</v>
      </c>
      <c r="G23" s="40">
        <f t="shared" si="2"/>
        <v>-0.08000198254235091</v>
      </c>
    </row>
    <row r="24" spans="1:7" s="1" customFormat="1" ht="13.5">
      <c r="A24" s="22">
        <v>5944</v>
      </c>
      <c r="B24" s="41" t="s">
        <v>20</v>
      </c>
      <c r="C24" s="131">
        <v>214669295</v>
      </c>
      <c r="D24" s="128">
        <v>217820952</v>
      </c>
      <c r="E24" s="71">
        <f t="shared" si="0"/>
        <v>3151657</v>
      </c>
      <c r="F24" s="42">
        <f t="shared" si="1"/>
        <v>0.006552251189590666</v>
      </c>
      <c r="G24" s="40">
        <f t="shared" si="2"/>
        <v>0.014681452230977055</v>
      </c>
    </row>
    <row r="25" spans="1:7" s="1" customFormat="1" ht="14.25" thickBot="1">
      <c r="A25" s="26" t="s">
        <v>21</v>
      </c>
      <c r="B25" s="54" t="s">
        <v>22</v>
      </c>
      <c r="C25" s="132">
        <v>1943183604</v>
      </c>
      <c r="D25" s="129">
        <v>2201668243</v>
      </c>
      <c r="E25" s="72">
        <f t="shared" si="0"/>
        <v>258484639</v>
      </c>
      <c r="F25" s="73">
        <f t="shared" si="1"/>
        <v>0.5373859793050652</v>
      </c>
      <c r="G25" s="74">
        <f t="shared" si="2"/>
        <v>0.13302121244123044</v>
      </c>
    </row>
    <row r="26" spans="1:7" ht="15" thickBot="1" thickTop="1">
      <c r="A26" s="30" t="s">
        <v>23</v>
      </c>
      <c r="B26" s="31"/>
      <c r="C26" s="75">
        <v>30841625325</v>
      </c>
      <c r="D26" s="76">
        <v>31322629015</v>
      </c>
      <c r="E26" s="77">
        <f t="shared" si="0"/>
        <v>481003690</v>
      </c>
      <c r="F26" s="47">
        <f t="shared" si="1"/>
        <v>1</v>
      </c>
      <c r="G26" s="78">
        <f t="shared" si="2"/>
        <v>0.015595925471868721</v>
      </c>
    </row>
    <row r="27" spans="1:8" ht="9" customHeight="1" thickBot="1" thickTop="1">
      <c r="A27" s="34"/>
      <c r="B27" s="35"/>
      <c r="C27" s="79"/>
      <c r="D27" s="35"/>
      <c r="E27" s="35"/>
      <c r="F27" s="35"/>
      <c r="G27" s="36"/>
      <c r="H27" s="10"/>
    </row>
    <row r="28" spans="1:7" ht="15" thickBot="1" thickTop="1">
      <c r="A28" s="12" t="s">
        <v>38</v>
      </c>
      <c r="B28" s="13" t="s">
        <v>37</v>
      </c>
      <c r="C28" s="63" t="s">
        <v>61</v>
      </c>
      <c r="D28" s="64" t="s">
        <v>62</v>
      </c>
      <c r="E28" s="65" t="s">
        <v>51</v>
      </c>
      <c r="F28" s="66" t="s">
        <v>1</v>
      </c>
      <c r="G28" s="67" t="s">
        <v>52</v>
      </c>
    </row>
    <row r="29" spans="1:7" ht="14.25" thickTop="1">
      <c r="A29" s="22">
        <v>1</v>
      </c>
      <c r="B29" s="37" t="s">
        <v>24</v>
      </c>
      <c r="C29" s="80">
        <v>7827651602</v>
      </c>
      <c r="D29" s="81">
        <v>8439815309</v>
      </c>
      <c r="E29" s="38">
        <f>D29-C29</f>
        <v>612163707</v>
      </c>
      <c r="F29" s="42">
        <f>E29/E$32</f>
        <v>1.2726798482189616</v>
      </c>
      <c r="G29" s="40">
        <f>(D29/C29)-1</f>
        <v>0.0782052827751798</v>
      </c>
    </row>
    <row r="30" spans="1:7" ht="13.5">
      <c r="A30" s="22">
        <v>2</v>
      </c>
      <c r="B30" s="41" t="s">
        <v>48</v>
      </c>
      <c r="C30" s="82">
        <v>12955959932</v>
      </c>
      <c r="D30" s="83">
        <v>12782365935</v>
      </c>
      <c r="E30" s="24">
        <f>D30-C30</f>
        <v>-173593997</v>
      </c>
      <c r="F30" s="42">
        <f>E30/E$32</f>
        <v>-0.36089950976738133</v>
      </c>
      <c r="G30" s="40">
        <f>(D30/C30)-1</f>
        <v>-0.013398775382998718</v>
      </c>
    </row>
    <row r="31" spans="1:9" ht="15" thickBot="1">
      <c r="A31" s="26">
        <v>3</v>
      </c>
      <c r="B31" s="43" t="s">
        <v>26</v>
      </c>
      <c r="C31" s="84">
        <v>10058013785</v>
      </c>
      <c r="D31" s="83">
        <v>10100447768</v>
      </c>
      <c r="E31" s="28">
        <f>D31-C31</f>
        <v>42433983</v>
      </c>
      <c r="F31" s="85">
        <f>E31/E$32</f>
        <v>0.08821966154841976</v>
      </c>
      <c r="G31" s="86">
        <f>(D31/C31)-1</f>
        <v>0.004218922732367236</v>
      </c>
      <c r="H31" s="2"/>
      <c r="I31" s="9"/>
    </row>
    <row r="32" spans="1:7" ht="15" thickBot="1" thickTop="1">
      <c r="A32" s="30" t="s">
        <v>23</v>
      </c>
      <c r="B32" s="56"/>
      <c r="C32" s="75">
        <v>30841625325</v>
      </c>
      <c r="D32" s="76">
        <v>31322629015</v>
      </c>
      <c r="E32" s="77">
        <f>SUM(E29:E31)</f>
        <v>481003693</v>
      </c>
      <c r="F32" s="47">
        <f>E32/E$32</f>
        <v>1</v>
      </c>
      <c r="G32" s="48">
        <f>(D32/C32)-1</f>
        <v>0.015595925471868721</v>
      </c>
    </row>
    <row r="33" spans="1:7" ht="8.25" customHeight="1" thickBot="1" thickTop="1">
      <c r="A33" s="34"/>
      <c r="B33" s="35"/>
      <c r="C33" s="35"/>
      <c r="D33" s="35"/>
      <c r="E33" s="35"/>
      <c r="F33" s="35"/>
      <c r="G33" s="36"/>
    </row>
    <row r="34" spans="1:7" ht="15" thickBot="1" thickTop="1">
      <c r="A34" s="12" t="s">
        <v>39</v>
      </c>
      <c r="B34" s="13" t="s">
        <v>37</v>
      </c>
      <c r="C34" s="63" t="s">
        <v>61</v>
      </c>
      <c r="D34" s="64" t="s">
        <v>62</v>
      </c>
      <c r="E34" s="65" t="s">
        <v>51</v>
      </c>
      <c r="F34" s="66" t="s">
        <v>1</v>
      </c>
      <c r="G34" s="67" t="s">
        <v>52</v>
      </c>
    </row>
    <row r="35" spans="1:7" ht="14.25" thickTop="1">
      <c r="A35" s="22">
        <v>1</v>
      </c>
      <c r="B35" s="49" t="s">
        <v>27</v>
      </c>
      <c r="C35" s="87">
        <v>1245940773</v>
      </c>
      <c r="D35" s="81">
        <v>1276888772</v>
      </c>
      <c r="E35" s="24">
        <f aca="true" t="shared" si="3" ref="E35:E43">D35-C35</f>
        <v>30947999</v>
      </c>
      <c r="F35" s="88">
        <f>E35/E$44</f>
        <v>0.06415745899404215</v>
      </c>
      <c r="G35" s="40">
        <f aca="true" t="shared" si="4" ref="G35:G44">(D35/C35)-1</f>
        <v>0.024839061110009997</v>
      </c>
    </row>
    <row r="36" spans="1:7" ht="13.5">
      <c r="A36" s="22">
        <v>2</v>
      </c>
      <c r="B36" s="41" t="s">
        <v>28</v>
      </c>
      <c r="C36" s="89">
        <v>2923290485</v>
      </c>
      <c r="D36" s="83">
        <v>2877447458</v>
      </c>
      <c r="E36" s="24">
        <f t="shared" si="3"/>
        <v>-45843027</v>
      </c>
      <c r="F36" s="53">
        <f aca="true" t="shared" si="5" ref="F36:F44">E36/E$44</f>
        <v>-0.09503593834662032</v>
      </c>
      <c r="G36" s="40">
        <f t="shared" si="4"/>
        <v>-0.01568199507891188</v>
      </c>
    </row>
    <row r="37" spans="1:7" ht="13.5">
      <c r="A37" s="22">
        <v>3</v>
      </c>
      <c r="B37" s="41" t="s">
        <v>29</v>
      </c>
      <c r="C37" s="89">
        <v>6317525428</v>
      </c>
      <c r="D37" s="83">
        <v>6505186027</v>
      </c>
      <c r="E37" s="24">
        <f t="shared" si="3"/>
        <v>187660599</v>
      </c>
      <c r="F37" s="53">
        <f t="shared" si="5"/>
        <v>0.38903410799321425</v>
      </c>
      <c r="G37" s="40">
        <f t="shared" si="4"/>
        <v>0.02970476354052587</v>
      </c>
    </row>
    <row r="38" spans="1:7" ht="13.5">
      <c r="A38" s="22">
        <v>4</v>
      </c>
      <c r="B38" s="41" t="s">
        <v>30</v>
      </c>
      <c r="C38" s="89">
        <v>4611290595</v>
      </c>
      <c r="D38" s="83">
        <v>4707166456</v>
      </c>
      <c r="E38" s="24">
        <f t="shared" si="3"/>
        <v>95875861</v>
      </c>
      <c r="F38" s="53">
        <f t="shared" si="5"/>
        <v>0.19875765217085553</v>
      </c>
      <c r="G38" s="40">
        <f t="shared" si="4"/>
        <v>0.020791546102940872</v>
      </c>
    </row>
    <row r="39" spans="1:7" ht="13.5">
      <c r="A39" s="22">
        <v>5</v>
      </c>
      <c r="B39" s="41" t="s">
        <v>31</v>
      </c>
      <c r="C39" s="89">
        <v>694224610</v>
      </c>
      <c r="D39" s="83">
        <v>686880941</v>
      </c>
      <c r="E39" s="24">
        <f t="shared" si="3"/>
        <v>-7343669</v>
      </c>
      <c r="F39" s="53">
        <f t="shared" si="5"/>
        <v>-0.015223961417774328</v>
      </c>
      <c r="G39" s="40">
        <f t="shared" si="4"/>
        <v>-0.010578232022054102</v>
      </c>
    </row>
    <row r="40" spans="1:7" ht="13.5">
      <c r="A40" s="22">
        <v>6</v>
      </c>
      <c r="B40" s="41" t="s">
        <v>32</v>
      </c>
      <c r="C40" s="89">
        <v>521106986</v>
      </c>
      <c r="D40" s="83">
        <v>503517288</v>
      </c>
      <c r="E40" s="24">
        <f t="shared" si="3"/>
        <v>-17589698</v>
      </c>
      <c r="F40" s="53">
        <f t="shared" si="5"/>
        <v>-0.03646472678742768</v>
      </c>
      <c r="G40" s="40">
        <f t="shared" si="4"/>
        <v>-0.033754485110664034</v>
      </c>
    </row>
    <row r="41" spans="1:7" ht="13.5">
      <c r="A41" s="22">
        <v>7</v>
      </c>
      <c r="B41" s="41" t="s">
        <v>33</v>
      </c>
      <c r="C41" s="89">
        <v>2070441322</v>
      </c>
      <c r="D41" s="83">
        <v>2051024525</v>
      </c>
      <c r="E41" s="24">
        <f t="shared" si="3"/>
        <v>-19416797</v>
      </c>
      <c r="F41" s="53">
        <f t="shared" si="5"/>
        <v>-0.040252436266497896</v>
      </c>
      <c r="G41" s="40">
        <f t="shared" si="4"/>
        <v>-0.009378095768125316</v>
      </c>
    </row>
    <row r="42" spans="1:7" ht="13.5">
      <c r="A42" s="22">
        <v>8</v>
      </c>
      <c r="B42" s="41" t="s">
        <v>34</v>
      </c>
      <c r="C42" s="89">
        <v>2981263552</v>
      </c>
      <c r="D42" s="83">
        <v>3137499492</v>
      </c>
      <c r="E42" s="24">
        <f t="shared" si="3"/>
        <v>156235940</v>
      </c>
      <c r="F42" s="53">
        <f t="shared" si="5"/>
        <v>0.32388849805590436</v>
      </c>
      <c r="G42" s="40">
        <f t="shared" si="4"/>
        <v>0.05240594710091573</v>
      </c>
    </row>
    <row r="43" spans="1:7" ht="14.25" thickBot="1">
      <c r="A43" s="18">
        <v>9</v>
      </c>
      <c r="B43" s="54" t="s">
        <v>35</v>
      </c>
      <c r="C43" s="90">
        <v>9475169569</v>
      </c>
      <c r="D43" s="83">
        <v>9577018058</v>
      </c>
      <c r="E43" s="24">
        <f t="shared" si="3"/>
        <v>101848489</v>
      </c>
      <c r="F43" s="85">
        <f t="shared" si="5"/>
        <v>0.21113934560430395</v>
      </c>
      <c r="G43" s="91">
        <f t="shared" si="4"/>
        <v>0.01074898852820727</v>
      </c>
    </row>
    <row r="44" spans="1:7" ht="15" thickBot="1" thickTop="1">
      <c r="A44" s="30" t="s">
        <v>23</v>
      </c>
      <c r="B44" s="56"/>
      <c r="C44" s="75">
        <v>30841625325</v>
      </c>
      <c r="D44" s="76">
        <v>31322629015</v>
      </c>
      <c r="E44" s="92">
        <f>SUM(E35:E43)</f>
        <v>482375697</v>
      </c>
      <c r="F44" s="47">
        <f t="shared" si="5"/>
        <v>1</v>
      </c>
      <c r="G44" s="57">
        <f t="shared" si="4"/>
        <v>0.015595925471868721</v>
      </c>
    </row>
    <row r="45" spans="1:7" ht="12" customHeight="1" thickTop="1">
      <c r="A45" s="150" t="s">
        <v>42</v>
      </c>
      <c r="B45" s="150"/>
      <c r="C45" s="58" t="s">
        <v>64</v>
      </c>
      <c r="D45" s="58"/>
      <c r="E45" s="93" t="s">
        <v>44</v>
      </c>
      <c r="F45" s="93"/>
      <c r="G45" s="93"/>
    </row>
    <row r="46" spans="1:7" ht="11.25" customHeight="1">
      <c r="A46" s="94" t="s">
        <v>43</v>
      </c>
      <c r="B46" s="94"/>
      <c r="C46" s="58"/>
      <c r="D46" s="58"/>
      <c r="E46" s="95"/>
      <c r="F46" s="96"/>
      <c r="G46" s="96"/>
    </row>
    <row r="47" spans="1:7" ht="13.5">
      <c r="A47" s="59" t="s">
        <v>54</v>
      </c>
      <c r="B47" s="60"/>
      <c r="C47" s="61"/>
      <c r="D47" s="61"/>
      <c r="E47" s="96"/>
      <c r="F47" s="96"/>
      <c r="G47" s="96"/>
    </row>
    <row r="48" spans="1:7" ht="11.25" customHeight="1">
      <c r="A48" s="60" t="s">
        <v>49</v>
      </c>
      <c r="B48" s="60"/>
      <c r="C48" s="60"/>
      <c r="D48" s="60"/>
      <c r="E48" s="58"/>
      <c r="F48" s="58"/>
      <c r="G48" s="58"/>
    </row>
    <row r="49" spans="1:10" s="9" customFormat="1" ht="12" customHeight="1">
      <c r="A49" s="61" t="s">
        <v>50</v>
      </c>
      <c r="B49" s="61"/>
      <c r="C49" s="61"/>
      <c r="D49" s="61"/>
      <c r="E49" s="61"/>
      <c r="F49" s="61"/>
      <c r="G49" s="61"/>
      <c r="H49" s="6"/>
      <c r="I49" s="6"/>
      <c r="J49" s="133">
        <v>33621699316</v>
      </c>
    </row>
    <row r="50" spans="1:12" ht="13.5">
      <c r="A50" s="11"/>
      <c r="J50" s="133">
        <v>34169366412</v>
      </c>
      <c r="L50" s="134">
        <f>J50-J49</f>
        <v>547667096</v>
      </c>
    </row>
    <row r="51" ht="13.5">
      <c r="J51" s="6">
        <f>(J50/J49)-1</f>
        <v>0.016289096242656953</v>
      </c>
    </row>
    <row r="52" ht="13.5">
      <c r="J52" s="6">
        <v>0.016289096</v>
      </c>
    </row>
    <row r="53" ht="13.5">
      <c r="J53" s="6">
        <f>J52*100</f>
        <v>1.6289095999999998</v>
      </c>
    </row>
  </sheetData>
  <sheetProtection selectLockedCells="1" selectUnlockedCells="1"/>
  <mergeCells count="4">
    <mergeCell ref="A1:G1"/>
    <mergeCell ref="A2:G2"/>
    <mergeCell ref="A3:G3"/>
    <mergeCell ref="A45:B45"/>
  </mergeCells>
  <printOptions horizontalCentered="1" verticalCentered="1"/>
  <pageMargins left="0.17" right="0.16" top="0.17" bottom="0.17" header="0.17" footer="0.17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asguzman</dc:creator>
  <cp:keywords/>
  <dc:description/>
  <cp:lastModifiedBy>francisco.pesante</cp:lastModifiedBy>
  <cp:lastPrinted>2010-12-14T18:21:29Z</cp:lastPrinted>
  <dcterms:created xsi:type="dcterms:W3CDTF">2006-05-01T17:32:17Z</dcterms:created>
  <dcterms:modified xsi:type="dcterms:W3CDTF">2011-03-21T14:57:29Z</dcterms:modified>
  <cp:category/>
  <cp:version/>
  <cp:contentType/>
  <cp:contentStatus/>
</cp:coreProperties>
</file>