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1260" yWindow="195" windowWidth="13200" windowHeight="9030" tabRatio="602" firstSheet="1" activeTab="2"/>
  </bookViews>
  <sheets>
    <sheet name="0000" sheetId="3" state="veryHidden" r:id="rId1"/>
    <sheet name="NAV0" sheetId="2" r:id="rId2"/>
    <sheet name="INGRESO Y EGRESO" sheetId="1" r:id="rId3"/>
    <sheet name="CONTACTO"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Print_Area" localSheetId="2">'INGRESO Y EGRESO'!$A$1:$Q$30</definedName>
  </definedNames>
  <calcPr calcId="125725"/>
</workbook>
</file>

<file path=xl/calcChain.xml><?xml version="1.0" encoding="utf-8"?>
<calcChain xmlns="http://schemas.openxmlformats.org/spreadsheetml/2006/main">
  <c r="N7" i="1"/>
  <c r="K27"/>
  <c r="K25"/>
  <c r="K23"/>
  <c r="K22"/>
  <c r="K21"/>
  <c r="K20"/>
  <c r="K19"/>
  <c r="K18"/>
  <c r="K17"/>
  <c r="K14"/>
  <c r="K13"/>
  <c r="K12"/>
  <c r="K11"/>
  <c r="K10"/>
  <c r="K9"/>
  <c r="K8"/>
  <c r="J27"/>
  <c r="J25"/>
  <c r="J23"/>
  <c r="J22"/>
  <c r="J21"/>
  <c r="J20"/>
  <c r="J19"/>
  <c r="J18"/>
  <c r="J17"/>
  <c r="J14"/>
  <c r="J13"/>
  <c r="J12"/>
  <c r="J11"/>
  <c r="J10"/>
  <c r="J9"/>
  <c r="J8"/>
  <c r="I27"/>
  <c r="I25"/>
  <c r="I23"/>
  <c r="I22"/>
  <c r="I21"/>
  <c r="I20"/>
  <c r="I19"/>
  <c r="I18"/>
  <c r="I17"/>
  <c r="I14"/>
  <c r="I13"/>
  <c r="I12"/>
  <c r="I11"/>
  <c r="I10"/>
  <c r="I9"/>
  <c r="I8"/>
  <c r="H27"/>
  <c r="H25"/>
  <c r="H23"/>
  <c r="H22"/>
  <c r="H21"/>
  <c r="H20"/>
  <c r="H19"/>
  <c r="H18"/>
  <c r="H17"/>
  <c r="H14"/>
  <c r="H13"/>
  <c r="H12"/>
  <c r="H11"/>
  <c r="H10"/>
  <c r="H9"/>
  <c r="H8"/>
  <c r="P7" l="1"/>
  <c r="G27"/>
  <c r="G25"/>
  <c r="G23"/>
  <c r="G22"/>
  <c r="G21"/>
  <c r="G20"/>
  <c r="G19"/>
  <c r="G18"/>
  <c r="G17"/>
  <c r="G16" s="1"/>
  <c r="H39" s="1"/>
  <c r="G14"/>
  <c r="G13"/>
  <c r="G12"/>
  <c r="G11"/>
  <c r="G10"/>
  <c r="G9"/>
  <c r="G8"/>
  <c r="AA9"/>
  <c r="AB19"/>
  <c r="AA21"/>
  <c r="AA14"/>
  <c r="F27"/>
  <c r="F25"/>
  <c r="F23"/>
  <c r="F22"/>
  <c r="F21"/>
  <c r="F20"/>
  <c r="F19"/>
  <c r="F18"/>
  <c r="F17"/>
  <c r="F14"/>
  <c r="F13"/>
  <c r="F12"/>
  <c r="F11"/>
  <c r="F10"/>
  <c r="F9"/>
  <c r="F6" s="1"/>
  <c r="G38" s="1"/>
  <c r="F8"/>
  <c r="E27"/>
  <c r="E25"/>
  <c r="E23"/>
  <c r="Y18" s="1"/>
  <c r="E22"/>
  <c r="E21"/>
  <c r="E20"/>
  <c r="E19"/>
  <c r="E18"/>
  <c r="E17"/>
  <c r="E14"/>
  <c r="E13"/>
  <c r="E12"/>
  <c r="E11"/>
  <c r="E10"/>
  <c r="E9"/>
  <c r="Y8" s="1"/>
  <c r="E8"/>
  <c r="G6"/>
  <c r="H38" s="1"/>
  <c r="N26"/>
  <c r="B98" s="1"/>
  <c r="O24"/>
  <c r="D27"/>
  <c r="D25"/>
  <c r="D23"/>
  <c r="D22"/>
  <c r="D21"/>
  <c r="D20"/>
  <c r="D19"/>
  <c r="D18"/>
  <c r="D17"/>
  <c r="D14"/>
  <c r="D13"/>
  <c r="D12"/>
  <c r="D11"/>
  <c r="D10"/>
  <c r="D9"/>
  <c r="X8" s="1"/>
  <c r="D8"/>
  <c r="Y21"/>
  <c r="Y13"/>
  <c r="C27"/>
  <c r="C25"/>
  <c r="C23"/>
  <c r="C22"/>
  <c r="C21"/>
  <c r="C20"/>
  <c r="C19"/>
  <c r="C18"/>
  <c r="C17"/>
  <c r="C14"/>
  <c r="C13"/>
  <c r="C12"/>
  <c r="C11"/>
  <c r="C10"/>
  <c r="C9"/>
  <c r="C8"/>
  <c r="W9" s="1"/>
  <c r="B27"/>
  <c r="B25"/>
  <c r="B23"/>
  <c r="B22"/>
  <c r="B21"/>
  <c r="B20"/>
  <c r="B19"/>
  <c r="B18"/>
  <c r="Q18" s="1"/>
  <c r="B17"/>
  <c r="B14"/>
  <c r="B13"/>
  <c r="V13" s="1"/>
  <c r="B12"/>
  <c r="V14" s="1"/>
  <c r="B11"/>
  <c r="P11" s="1"/>
  <c r="B10"/>
  <c r="B9"/>
  <c r="V8" s="1"/>
  <c r="B8"/>
  <c r="AG20"/>
  <c r="M16"/>
  <c r="N39"/>
  <c r="AF21"/>
  <c r="AF13"/>
  <c r="AF8"/>
  <c r="AF9"/>
  <c r="AE10"/>
  <c r="K6"/>
  <c r="L38" s="1"/>
  <c r="B62"/>
  <c r="AG19"/>
  <c r="AG10"/>
  <c r="AG8"/>
  <c r="AG7"/>
  <c r="AG9"/>
  <c r="AF19"/>
  <c r="AF14"/>
  <c r="AD20"/>
  <c r="AD19"/>
  <c r="AC19"/>
  <c r="AA10"/>
  <c r="Z13"/>
  <c r="Z8"/>
  <c r="Z9"/>
  <c r="Y10"/>
  <c r="AE8"/>
  <c r="AD10"/>
  <c r="AD14"/>
  <c r="AC18"/>
  <c r="AC13"/>
  <c r="AC10"/>
  <c r="AC9"/>
  <c r="AB21"/>
  <c r="AB20"/>
  <c r="AB8"/>
  <c r="H6"/>
  <c r="I38" s="1"/>
  <c r="AA20"/>
  <c r="AA8"/>
  <c r="AA19"/>
  <c r="Y14"/>
  <c r="Y9"/>
  <c r="AA18"/>
  <c r="X19"/>
  <c r="X13"/>
  <c r="W19"/>
  <c r="W13"/>
  <c r="W14"/>
  <c r="X18"/>
  <c r="M6"/>
  <c r="N38"/>
  <c r="AD9"/>
  <c r="AE20"/>
  <c r="AE13"/>
  <c r="AE9"/>
  <c r="AE18"/>
  <c r="AD21"/>
  <c r="AD8"/>
  <c r="AC14"/>
  <c r="AB18"/>
  <c r="AB13"/>
  <c r="AA13"/>
  <c r="X9"/>
  <c r="Y19"/>
  <c r="X14"/>
  <c r="Q7"/>
  <c r="AD13"/>
  <c r="AG13"/>
  <c r="AE14"/>
  <c r="Z19"/>
  <c r="AE19"/>
  <c r="AD18"/>
  <c r="AG18"/>
  <c r="W18"/>
  <c r="W8"/>
  <c r="J6"/>
  <c r="K38" s="1"/>
  <c r="K16"/>
  <c r="L39" s="1"/>
  <c r="AF18"/>
  <c r="L6"/>
  <c r="M38"/>
  <c r="AE21"/>
  <c r="V18"/>
  <c r="X21"/>
  <c r="V19"/>
  <c r="X20"/>
  <c r="C16"/>
  <c r="D39" s="1"/>
  <c r="D16"/>
  <c r="E39" s="1"/>
  <c r="W20"/>
  <c r="Z18"/>
  <c r="Z20"/>
  <c r="Z14"/>
  <c r="Z21"/>
  <c r="AC21"/>
  <c r="AC8"/>
  <c r="I16"/>
  <c r="J39" s="1"/>
  <c r="O7"/>
  <c r="AC20"/>
  <c r="I6"/>
  <c r="J38" s="1"/>
  <c r="AB10"/>
  <c r="AB9"/>
  <c r="AB14"/>
  <c r="V9"/>
  <c r="J16"/>
  <c r="K39" s="1"/>
  <c r="L16"/>
  <c r="M39"/>
  <c r="AD7"/>
  <c r="N24"/>
  <c r="B96" s="1"/>
  <c r="Z10"/>
  <c r="O23"/>
  <c r="AF20"/>
  <c r="AG14"/>
  <c r="Q25"/>
  <c r="AG21"/>
  <c r="AG17"/>
  <c r="AE7"/>
  <c r="AF10"/>
  <c r="AF17"/>
  <c r="AF7"/>
  <c r="V10"/>
  <c r="P27"/>
  <c r="P25"/>
  <c r="V20"/>
  <c r="B16"/>
  <c r="C39" s="1"/>
  <c r="Q21"/>
  <c r="V21"/>
  <c r="C6"/>
  <c r="D38" s="1"/>
  <c r="W21"/>
  <c r="N11"/>
  <c r="B66" s="1"/>
  <c r="O27"/>
  <c r="Q17"/>
  <c r="O9"/>
  <c r="N19"/>
  <c r="B91" s="1"/>
  <c r="P21"/>
  <c r="W10"/>
  <c r="P13"/>
  <c r="O19"/>
  <c r="O21"/>
  <c r="P23"/>
  <c r="Q27"/>
  <c r="N21"/>
  <c r="B93" s="1"/>
  <c r="O20"/>
  <c r="Q13"/>
  <c r="Q9"/>
  <c r="O11"/>
  <c r="O22"/>
  <c r="N13"/>
  <c r="B68" s="1"/>
  <c r="Q19"/>
  <c r="E6"/>
  <c r="F38" s="1"/>
  <c r="X17"/>
  <c r="O13"/>
  <c r="N23"/>
  <c r="B95" s="1"/>
  <c r="N9"/>
  <c r="B64" s="1"/>
  <c r="P9"/>
  <c r="P19"/>
  <c r="N27"/>
  <c r="B99" s="1"/>
  <c r="Q11"/>
  <c r="Q23"/>
  <c r="O18"/>
  <c r="P18"/>
  <c r="P24"/>
  <c r="F16"/>
  <c r="G39" s="1"/>
  <c r="P26"/>
  <c r="O26"/>
  <c r="Q24"/>
  <c r="Q26"/>
  <c r="P8"/>
  <c r="E16"/>
  <c r="F39" s="1"/>
  <c r="N17"/>
  <c r="B89" s="1"/>
  <c r="P17"/>
  <c r="Y20"/>
  <c r="U20" s="1"/>
  <c r="O17"/>
  <c r="H16"/>
  <c r="I39" s="1"/>
  <c r="Q22"/>
  <c r="N18"/>
  <c r="B90" s="1"/>
  <c r="Q20"/>
  <c r="P20"/>
  <c r="N12"/>
  <c r="B67" s="1"/>
  <c r="P14"/>
  <c r="O25"/>
  <c r="N25"/>
  <c r="B97" s="1"/>
  <c r="Q8"/>
  <c r="Z17"/>
  <c r="Q12"/>
  <c r="Q14"/>
  <c r="P10"/>
  <c r="O12"/>
  <c r="N10"/>
  <c r="B65" s="1"/>
  <c r="Z7"/>
  <c r="V17" l="1"/>
  <c r="D6"/>
  <c r="E38" s="1"/>
  <c r="X10"/>
  <c r="B6"/>
  <c r="C38" s="1"/>
  <c r="X7"/>
  <c r="W17"/>
  <c r="Y7"/>
  <c r="W7"/>
  <c r="AE17"/>
  <c r="V7"/>
  <c r="U8"/>
  <c r="O8"/>
  <c r="Q10"/>
  <c r="Q6" s="1"/>
  <c r="P12"/>
  <c r="O14"/>
  <c r="N20"/>
  <c r="B92" s="1"/>
  <c r="P22"/>
  <c r="P16" s="1"/>
  <c r="Y17"/>
  <c r="AB17"/>
  <c r="AD17"/>
  <c r="U13"/>
  <c r="AB7"/>
  <c r="AA17"/>
  <c r="U19"/>
  <c r="N22"/>
  <c r="B94" s="1"/>
  <c r="O10"/>
  <c r="N14"/>
  <c r="B69" s="1"/>
  <c r="U14"/>
  <c r="U21"/>
  <c r="AC7"/>
  <c r="U10"/>
  <c r="P6"/>
  <c r="U9"/>
  <c r="U7" s="1"/>
  <c r="AA7"/>
  <c r="N8"/>
  <c r="B63" s="1"/>
  <c r="U18"/>
  <c r="AC17"/>
  <c r="Q16"/>
  <c r="O16"/>
  <c r="B38"/>
  <c r="B39"/>
  <c r="N16" l="1"/>
  <c r="B88"/>
  <c r="O6"/>
  <c r="B61"/>
  <c r="U17"/>
  <c r="N6"/>
</calcChain>
</file>

<file path=xl/sharedStrings.xml><?xml version="1.0" encoding="utf-8"?>
<sst xmlns="http://schemas.openxmlformats.org/spreadsheetml/2006/main" count="159" uniqueCount="91">
  <si>
    <t>JUL</t>
  </si>
  <si>
    <t>AGO</t>
  </si>
  <si>
    <t>SEP</t>
  </si>
  <si>
    <t>OCT</t>
  </si>
  <si>
    <t>NOV</t>
  </si>
  <si>
    <t>DIC</t>
  </si>
  <si>
    <t>ENE</t>
  </si>
  <si>
    <t>FEB</t>
  </si>
  <si>
    <t>MAR</t>
  </si>
  <si>
    <t>ABR</t>
  </si>
  <si>
    <t>MAY</t>
  </si>
  <si>
    <t>JUN</t>
  </si>
  <si>
    <t>TOTAL</t>
  </si>
  <si>
    <t>PROM</t>
  </si>
  <si>
    <t xml:space="preserve">MAX </t>
  </si>
  <si>
    <t>MIN</t>
  </si>
  <si>
    <t>INGRESOS</t>
  </si>
  <si>
    <t>CAPTURAS</t>
  </si>
  <si>
    <t>SUMARIADO</t>
  </si>
  <si>
    <t>SENTENCIADO</t>
  </si>
  <si>
    <t>VIOLADOR L.B.P.</t>
  </si>
  <si>
    <t>VIOLADOR L.A.P.</t>
  </si>
  <si>
    <t>TRANSITO</t>
  </si>
  <si>
    <t>TRASLADO</t>
  </si>
  <si>
    <t>REINGRESO</t>
  </si>
  <si>
    <t>EGRESOS</t>
  </si>
  <si>
    <t>MULTA</t>
  </si>
  <si>
    <t>L.B.P.</t>
  </si>
  <si>
    <t>L.A.P.</t>
  </si>
  <si>
    <t>FIANZA</t>
  </si>
  <si>
    <t>CUMPLIDO</t>
  </si>
  <si>
    <t>FUGA</t>
  </si>
  <si>
    <t>ORDEN TRIBUNAL</t>
  </si>
  <si>
    <t>MUERTE</t>
  </si>
  <si>
    <t>OTROS</t>
  </si>
  <si>
    <t xml:space="preserve">     L.A.P.= LIBERTAD A PRUEBA; L.B.P.= LIBERTAD BAJO PALABRA</t>
  </si>
  <si>
    <t>JULIO</t>
  </si>
  <si>
    <t>ENERO</t>
  </si>
  <si>
    <t>MARZO</t>
  </si>
  <si>
    <t>ABRIL</t>
  </si>
  <si>
    <t>MAYO</t>
  </si>
  <si>
    <t>JUNIO</t>
  </si>
  <si>
    <t xml:space="preserve">REINGRESO/ VIOLADOR          </t>
  </si>
  <si>
    <t>L.B.P</t>
  </si>
  <si>
    <t>%  SUMARIADA</t>
  </si>
  <si>
    <t>INFORME DE INGRESOS Y EGRESOS EN LAS INSTITUCIONES CORRECCIONALES</t>
  </si>
  <si>
    <r>
      <t xml:space="preserve">OTRO </t>
    </r>
    <r>
      <rPr>
        <sz val="8"/>
        <rFont val="Times New Roman"/>
        <family val="1"/>
      </rPr>
      <t>(ORDEN TRIB./ FUGA /OTRO</t>
    </r>
    <r>
      <rPr>
        <sz val="10"/>
        <rFont val="Times New Roman"/>
        <family val="1"/>
      </rPr>
      <t>)</t>
    </r>
  </si>
  <si>
    <t>MULTAS/ FIANZA</t>
  </si>
  <si>
    <t>EN LAS INSTITUCIONES CORRECCIONALES DE PUERTO RICO</t>
  </si>
  <si>
    <t>% REINGRESO Y VIOLACIÓN</t>
  </si>
  <si>
    <t xml:space="preserve">    INFORMACIÓN PRELIMINAR</t>
  </si>
  <si>
    <t>SE INCLUYEN LAS CAPTURAS DE LOS PROGRAMAS DE DESVIÓ</t>
  </si>
  <si>
    <t>AÑO FISCAL 2009- 2010</t>
  </si>
  <si>
    <t xml:space="preserve">INFORME DE INGRESOS Y EGRESOS </t>
  </si>
  <si>
    <t>AÑO FISCAL 2010- 2011</t>
  </si>
  <si>
    <t>Nombre:</t>
  </si>
  <si>
    <t>Germán Palau</t>
  </si>
  <si>
    <t>Puesto:</t>
  </si>
  <si>
    <t>Oficial Ejecutivo (Director)</t>
  </si>
  <si>
    <t>Hilda  Carrasquillo Ortiz</t>
  </si>
  <si>
    <t>Estadístico</t>
  </si>
  <si>
    <t>Dirección postal:</t>
  </si>
  <si>
    <t>Apartado 71308, San Juan PR 00936</t>
  </si>
  <si>
    <t>Dirección física:</t>
  </si>
  <si>
    <t>Calle Calaf # 34, Hato Rey PR</t>
  </si>
  <si>
    <t>Teléfono (o tel. directo):</t>
  </si>
  <si>
    <t>(787) 277-0775</t>
  </si>
  <si>
    <t>Fax:</t>
  </si>
  <si>
    <t>Correo electrónico:</t>
  </si>
  <si>
    <t>gpalau@ac.gobierno.pr; hcarrasquillo@ac.gobierno.pr  mcotto@ac.gobierno.pr</t>
  </si>
  <si>
    <t xml:space="preserve">Fecha de publicación </t>
  </si>
  <si>
    <t>27 de mayo de 2011</t>
  </si>
  <si>
    <t>Fechas esperadas de publicación  mensual/anual</t>
  </si>
  <si>
    <t>(1) mensual</t>
  </si>
  <si>
    <t xml:space="preserve">26 de abril, 27 de mayo, 27 de junio, 28 de julio, 29 de agosto, 27 de septiembre, 28 de octubre, 28 de noviembre, 28 de diciembre </t>
  </si>
  <si>
    <t>(2) anual</t>
  </si>
  <si>
    <r>
      <t>27 de septiembre de 2011</t>
    </r>
    <r>
      <rPr>
        <sz val="9"/>
        <color rgb="FFFF0000"/>
        <rFont val="Arial"/>
        <family val="2"/>
      </rPr>
      <t/>
    </r>
  </si>
  <si>
    <t xml:space="preserve">Para obtener una copia de este informe: </t>
  </si>
  <si>
    <t>Puede visitar el siguiente:</t>
  </si>
  <si>
    <t xml:space="preserve"> http://www.estadisticas.gobierno.pr/iepr/Inventario.aspx</t>
  </si>
  <si>
    <r>
      <t xml:space="preserve">o envíe su solicitud por correo electrónico a: </t>
    </r>
    <r>
      <rPr>
        <u/>
        <sz val="10"/>
        <rFont val="Calibri"/>
        <family val="2"/>
      </rPr>
      <t xml:space="preserve"> gpalau@ac.gobierno.pr</t>
    </r>
  </si>
  <si>
    <t>o llame por teléfono al (787) 277-0775</t>
  </si>
  <si>
    <t>o envíe su solicitud por fax: (787) 277-0775</t>
  </si>
  <si>
    <t>o envie su solicitud por correo postal al Apartado 71308 San Juan PR 00936</t>
  </si>
  <si>
    <r>
      <t xml:space="preserve">o visite la </t>
    </r>
    <r>
      <rPr>
        <b/>
        <i/>
        <sz val="10"/>
        <rFont val="Calibri"/>
        <family val="2"/>
      </rPr>
      <t>Oficina de Desarrollo Programático,</t>
    </r>
    <r>
      <rPr>
        <sz val="10"/>
        <rFont val="Calibri"/>
        <family val="2"/>
      </rPr>
      <t xml:space="preserve"> Administración de Corrección, Calle Calaf # 34, Hato Rey:  Lunes a Viernes de 8:00 am a 12:00 am y 1:00 pm a 4:30 pm</t>
    </r>
  </si>
  <si>
    <t>El informe está disponible impreso y en Excel</t>
  </si>
  <si>
    <t>Este informe es de distribución gratuita</t>
  </si>
  <si>
    <t xml:space="preserve">Fuentes de información: </t>
  </si>
  <si>
    <t>Marco legal o administrativo:</t>
  </si>
  <si>
    <t xml:space="preserve">Este informe tiene como base el artículo 5(j) de la Ley Núm. 16 de 22 de julio de 1974, según enmendada.  Este  artículo establece un centro de estadísticas que recopile y mantenga información y datos sobre: incidencia de la criminalidad, en sus diversas modalidades, por grupos y edades; términos de sentencias impuestas y períodos cumplidos; casos en libertad a prueba o libertad bajo palabra; información sobre el desarrollo y resultado [d]el tratamiento; reincidencia; y todo otro aspecto del sistema correccional o de la justicia criminal que sea útil dentro del marco de las investigaciones criminológicas, para formular directrices efectivas tanto para el tratamiento correccional como para la política pública de todo el sistema de justicia criminal. </t>
  </si>
  <si>
    <t>Las estadísticas presentadas en este informe provienen del registro administrativo Informe de Movimiento Diario realizado en todas las instituciones correccionales. Cada institución realiza el movimiento diario y lo  envia a la Oficina de Desarrollo Programático indicando el total de la población ingresada y egresada cada día. Las variables principales del mismo son: ingresos por:  (captura, sumariado, sentenciado, violador libertad bajo palabra y libertad a prueba, tránsito, traslado y reingreso). Las razones de egreso son: (multa, libertad bajo palabra , libertad a prueba , traslado , tránsito, fianza, cumplido, fuga, orden del tribunal, muerte y otros) . Además incluye: promedio, máximo y mínimo para el informe anual.</t>
  </si>
</sst>
</file>

<file path=xl/styles.xml><?xml version="1.0" encoding="utf-8"?>
<styleSheet xmlns="http://schemas.openxmlformats.org/spreadsheetml/2006/main">
  <numFmts count="4">
    <numFmt numFmtId="164" formatCode="#,##0\ &quot;$&quot;;[Red]\-#,##0\ &quot;$&quot;"/>
    <numFmt numFmtId="165" formatCode="#,##0.00\ &quot;$&quot;;[Red]\-#,##0.00\ &quot;$&quot;"/>
    <numFmt numFmtId="166" formatCode="000"/>
    <numFmt numFmtId="167" formatCode="0.00_)"/>
  </numFmts>
  <fonts count="29">
    <font>
      <sz val="10"/>
      <name val="MS Sans Serif"/>
    </font>
    <font>
      <b/>
      <sz val="10"/>
      <name val="MS Sans Serif"/>
      <family val="2"/>
    </font>
    <font>
      <sz val="10"/>
      <name val="MS Sans Serif"/>
      <family val="2"/>
    </font>
    <font>
      <sz val="8"/>
      <name val="Times New Roman"/>
      <family val="1"/>
    </font>
    <font>
      <b/>
      <sz val="10"/>
      <name val="Times New Roman"/>
      <family val="1"/>
    </font>
    <font>
      <sz val="7"/>
      <name val="Times New Roman"/>
      <family val="1"/>
    </font>
    <font>
      <b/>
      <i/>
      <sz val="10"/>
      <name val="Times New Roman"/>
      <family val="1"/>
    </font>
    <font>
      <sz val="10"/>
      <name val="Times New Roman"/>
      <family val="1"/>
    </font>
    <font>
      <sz val="9"/>
      <name val="Times New Roman"/>
      <family val="1"/>
    </font>
    <font>
      <b/>
      <i/>
      <sz val="12"/>
      <name val="Times New Roman"/>
      <family val="1"/>
    </font>
    <font>
      <sz val="10"/>
      <name val="Arial"/>
      <family val="2"/>
    </font>
    <font>
      <b/>
      <sz val="10"/>
      <name val="Tms Rmn"/>
    </font>
    <font>
      <sz val="8"/>
      <name val="Arial"/>
      <family val="2"/>
    </font>
    <font>
      <b/>
      <i/>
      <sz val="16"/>
      <name val="Helv"/>
    </font>
    <font>
      <sz val="8.5"/>
      <name val="MS Sans Serif"/>
      <family val="2"/>
    </font>
    <font>
      <sz val="7.5"/>
      <name val="Times New Roman"/>
      <family val="1"/>
    </font>
    <font>
      <b/>
      <sz val="10"/>
      <name val="MS Sans Serif"/>
      <family val="2"/>
    </font>
    <font>
      <b/>
      <sz val="9"/>
      <name val="Times New Roman"/>
      <family val="1"/>
    </font>
    <font>
      <sz val="7"/>
      <name val="MS Sans Serif"/>
      <family val="2"/>
    </font>
    <font>
      <sz val="8.5"/>
      <name val="MS Sans Serif"/>
      <family val="2"/>
    </font>
    <font>
      <sz val="10"/>
      <color indexed="8"/>
      <name val="Times New Roman"/>
      <family val="1"/>
    </font>
    <font>
      <sz val="10"/>
      <color theme="1" tint="4.9989318521683403E-2"/>
      <name val="Times New Roman"/>
      <family val="1"/>
    </font>
    <font>
      <b/>
      <sz val="9"/>
      <name val="Calibri"/>
      <family val="2"/>
    </font>
    <font>
      <sz val="9"/>
      <name val="Calibri"/>
      <family val="2"/>
    </font>
    <font>
      <sz val="10"/>
      <name val="Calibri"/>
      <family val="2"/>
    </font>
    <font>
      <b/>
      <sz val="10"/>
      <name val="Calibri"/>
      <family val="2"/>
    </font>
    <font>
      <sz val="9"/>
      <color rgb="FFFF0000"/>
      <name val="Arial"/>
      <family val="2"/>
    </font>
    <font>
      <u/>
      <sz val="10"/>
      <name val="Calibri"/>
      <family val="2"/>
    </font>
    <font>
      <b/>
      <i/>
      <sz val="10"/>
      <name val="Calibri"/>
      <family val="2"/>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medium">
        <color indexed="64"/>
      </bottom>
      <diagonal/>
    </border>
  </borders>
  <cellStyleXfs count="21">
    <xf numFmtId="0" fontId="0" fillId="0" borderId="0"/>
    <xf numFmtId="166" fontId="10" fillId="0" borderId="0">
      <alignment horizontal="center"/>
    </xf>
    <xf numFmtId="0" fontId="11" fillId="0" borderId="0"/>
    <xf numFmtId="0" fontId="11" fillId="0" borderId="0"/>
    <xf numFmtId="0" fontId="11" fillId="0" borderId="0"/>
    <xf numFmtId="38" fontId="12" fillId="2" borderId="0" applyNumberFormat="0" applyBorder="0" applyAlignment="0" applyProtection="0"/>
    <xf numFmtId="10" fontId="12" fillId="3" borderId="1" applyNumberFormat="0" applyBorder="0" applyAlignment="0" applyProtection="0"/>
    <xf numFmtId="38" fontId="2" fillId="0" borderId="0" applyFont="0" applyFill="0" applyBorder="0" applyAlignment="0" applyProtection="0"/>
    <xf numFmtId="40"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7" fontId="13" fillId="0" borderId="0"/>
    <xf numFmtId="0" fontId="11" fillId="0" borderId="0"/>
    <xf numFmtId="10" fontId="10" fillId="0" borderId="0" applyFont="0" applyFill="0" applyBorder="0" applyAlignment="0" applyProtection="0"/>
    <xf numFmtId="9" fontId="2" fillId="0" borderId="2" applyNumberFormat="0" applyBorder="0"/>
    <xf numFmtId="0" fontId="2" fillId="0" borderId="0" applyNumberFormat="0" applyFont="0" applyFill="0" applyBorder="0" applyAlignment="0" applyProtection="0">
      <alignment horizontal="left"/>
    </xf>
    <xf numFmtId="15" fontId="2" fillId="0" borderId="0" applyFont="0" applyFill="0" applyBorder="0" applyAlignment="0" applyProtection="0"/>
    <xf numFmtId="4" fontId="2" fillId="0" borderId="0" applyFont="0" applyFill="0" applyBorder="0" applyAlignment="0" applyProtection="0"/>
    <xf numFmtId="0" fontId="1" fillId="0" borderId="3">
      <alignment horizontal="center"/>
    </xf>
    <xf numFmtId="3" fontId="2" fillId="0" borderId="0" applyFont="0" applyFill="0" applyBorder="0" applyAlignment="0" applyProtection="0"/>
    <xf numFmtId="0" fontId="2" fillId="4" borderId="0" applyNumberFormat="0" applyFont="0" applyBorder="0" applyAlignment="0" applyProtection="0"/>
  </cellStyleXfs>
  <cellXfs count="118">
    <xf numFmtId="0" fontId="0" fillId="0" borderId="0" xfId="0"/>
    <xf numFmtId="0" fontId="0" fillId="0" borderId="1" xfId="0" applyBorder="1"/>
    <xf numFmtId="0" fontId="0" fillId="0" borderId="1" xfId="0" quotePrefix="1" applyBorder="1" applyAlignment="1">
      <alignment horizontal="left"/>
    </xf>
    <xf numFmtId="0" fontId="1" fillId="0" borderId="1" xfId="0" applyFont="1" applyBorder="1"/>
    <xf numFmtId="3" fontId="0" fillId="0" borderId="1" xfId="0" applyNumberFormat="1" applyBorder="1"/>
    <xf numFmtId="3" fontId="0" fillId="0" borderId="0" xfId="0" applyNumberFormat="1"/>
    <xf numFmtId="0" fontId="6" fillId="0" borderId="0" xfId="0" applyFont="1" applyAlignment="1">
      <alignment horizontal="centerContinuous"/>
    </xf>
    <xf numFmtId="0" fontId="7" fillId="0" borderId="4" xfId="0" applyFont="1" applyBorder="1"/>
    <xf numFmtId="0" fontId="8" fillId="0" borderId="5" xfId="0" applyFont="1" applyBorder="1" applyAlignment="1">
      <alignment horizontal="center"/>
    </xf>
    <xf numFmtId="0" fontId="8" fillId="0" borderId="5" xfId="0" quotePrefix="1" applyFont="1" applyBorder="1" applyAlignment="1">
      <alignment horizontal="center"/>
    </xf>
    <xf numFmtId="0" fontId="4" fillId="0" borderId="6" xfId="0" applyFont="1" applyBorder="1"/>
    <xf numFmtId="0" fontId="7" fillId="0" borderId="7" xfId="0" applyFont="1" applyBorder="1"/>
    <xf numFmtId="0" fontId="7" fillId="0" borderId="8" xfId="0" applyFont="1" applyBorder="1"/>
    <xf numFmtId="0" fontId="14" fillId="0" borderId="0" xfId="0" applyFont="1"/>
    <xf numFmtId="0" fontId="15" fillId="0" borderId="0" xfId="0" applyFont="1"/>
    <xf numFmtId="0" fontId="6" fillId="0" borderId="0" xfId="0" applyFont="1" applyAlignment="1">
      <alignment horizontal="centerContinuous" wrapText="1"/>
    </xf>
    <xf numFmtId="0" fontId="9" fillId="0" borderId="0" xfId="0" applyFont="1" applyAlignment="1"/>
    <xf numFmtId="0" fontId="6" fillId="0" borderId="0" xfId="0" applyFont="1" applyAlignment="1"/>
    <xf numFmtId="0" fontId="9" fillId="0" borderId="0" xfId="0" applyFont="1" applyAlignment="1">
      <alignment horizontal="centerContinuous"/>
    </xf>
    <xf numFmtId="0" fontId="7" fillId="0" borderId="0" xfId="0" applyFont="1" applyAlignment="1">
      <alignment horizontal="centerContinuous"/>
    </xf>
    <xf numFmtId="0" fontId="7" fillId="0" borderId="0" xfId="0" applyFont="1" applyAlignment="1">
      <alignment horizontal="justify"/>
    </xf>
    <xf numFmtId="0" fontId="0" fillId="0" borderId="0" xfId="0" applyAlignment="1">
      <alignment horizontal="centerContinuous"/>
    </xf>
    <xf numFmtId="0" fontId="9" fillId="0" borderId="0" xfId="0" applyFont="1" applyAlignment="1">
      <alignment horizontal="centerContinuous" wrapText="1"/>
    </xf>
    <xf numFmtId="3" fontId="1" fillId="0" borderId="0" xfId="0" applyNumberFormat="1" applyFont="1"/>
    <xf numFmtId="0" fontId="1" fillId="0" borderId="0" xfId="0" applyFont="1"/>
    <xf numFmtId="3" fontId="0" fillId="0" borderId="9" xfId="0" applyNumberFormat="1" applyBorder="1"/>
    <xf numFmtId="0" fontId="5" fillId="0" borderId="7" xfId="0" applyFont="1" applyFill="1" applyBorder="1"/>
    <xf numFmtId="0" fontId="0" fillId="0" borderId="9" xfId="0" applyBorder="1"/>
    <xf numFmtId="3" fontId="0" fillId="0" borderId="10" xfId="0" applyNumberFormat="1" applyBorder="1"/>
    <xf numFmtId="3" fontId="0" fillId="0" borderId="11" xfId="0" applyNumberFormat="1" applyBorder="1"/>
    <xf numFmtId="0" fontId="4" fillId="0" borderId="12" xfId="0" applyFont="1" applyBorder="1"/>
    <xf numFmtId="0" fontId="17" fillId="0" borderId="13" xfId="0" applyFont="1" applyBorder="1" applyAlignment="1">
      <alignment horizontal="center"/>
    </xf>
    <xf numFmtId="0" fontId="17" fillId="0" borderId="13" xfId="0" quotePrefix="1" applyFont="1" applyBorder="1" applyAlignment="1">
      <alignment horizontal="center"/>
    </xf>
    <xf numFmtId="0" fontId="17" fillId="0" borderId="14" xfId="0" applyFont="1" applyBorder="1" applyAlignment="1">
      <alignment horizontal="center"/>
    </xf>
    <xf numFmtId="0" fontId="7" fillId="0" borderId="15" xfId="0" applyFont="1" applyBorder="1"/>
    <xf numFmtId="3" fontId="0" fillId="0" borderId="16" xfId="0" applyNumberFormat="1" applyBorder="1"/>
    <xf numFmtId="3" fontId="0" fillId="0" borderId="17" xfId="0" applyNumberFormat="1" applyBorder="1"/>
    <xf numFmtId="3" fontId="1" fillId="0" borderId="18" xfId="0" applyNumberFormat="1" applyFont="1" applyBorder="1"/>
    <xf numFmtId="0" fontId="16" fillId="0" borderId="6" xfId="0" applyFont="1" applyBorder="1"/>
    <xf numFmtId="3" fontId="16" fillId="0" borderId="19" xfId="0" applyNumberFormat="1" applyFont="1" applyBorder="1"/>
    <xf numFmtId="0" fontId="0" fillId="0" borderId="20" xfId="0" applyBorder="1"/>
    <xf numFmtId="0" fontId="0" fillId="0" borderId="21" xfId="0" applyBorder="1"/>
    <xf numFmtId="3" fontId="0" fillId="0" borderId="22" xfId="0" applyNumberFormat="1" applyBorder="1"/>
    <xf numFmtId="0" fontId="17" fillId="0" borderId="18" xfId="0" applyFont="1" applyBorder="1" applyAlignment="1">
      <alignment horizontal="center"/>
    </xf>
    <xf numFmtId="0" fontId="17" fillId="0" borderId="18" xfId="0" quotePrefix="1" applyFont="1" applyBorder="1" applyAlignment="1">
      <alignment horizontal="center"/>
    </xf>
    <xf numFmtId="0" fontId="17" fillId="0" borderId="19" xfId="0" applyFont="1" applyBorder="1" applyAlignment="1">
      <alignment horizontal="center"/>
    </xf>
    <xf numFmtId="0" fontId="7" fillId="0" borderId="0" xfId="0" applyFont="1" applyBorder="1"/>
    <xf numFmtId="0" fontId="8" fillId="0" borderId="23" xfId="0" applyFont="1" applyBorder="1" applyAlignment="1">
      <alignment horizontal="center"/>
    </xf>
    <xf numFmtId="0" fontId="18" fillId="0" borderId="0" xfId="0" applyFont="1"/>
    <xf numFmtId="0" fontId="8" fillId="0" borderId="24" xfId="0" applyFont="1" applyBorder="1" applyAlignment="1">
      <alignment horizontal="center"/>
    </xf>
    <xf numFmtId="0" fontId="8" fillId="0" borderId="25" xfId="0" applyFont="1" applyBorder="1" applyAlignment="1">
      <alignment horizontal="center"/>
    </xf>
    <xf numFmtId="0" fontId="0" fillId="0" borderId="1" xfId="0" applyFill="1" applyBorder="1"/>
    <xf numFmtId="0" fontId="19" fillId="0" borderId="0" xfId="0" applyFont="1" applyAlignment="1">
      <alignment horizontal="centerContinuous"/>
    </xf>
    <xf numFmtId="0" fontId="8" fillId="0" borderId="26" xfId="0" applyFont="1" applyBorder="1" applyAlignment="1">
      <alignment horizontal="center"/>
    </xf>
    <xf numFmtId="3" fontId="7" fillId="0" borderId="18" xfId="0" applyNumberFormat="1" applyFont="1" applyBorder="1" applyAlignment="1">
      <alignment horizontal="center"/>
    </xf>
    <xf numFmtId="3" fontId="7" fillId="0" borderId="27" xfId="0" applyNumberFormat="1" applyFont="1" applyBorder="1" applyAlignment="1">
      <alignment horizontal="center"/>
    </xf>
    <xf numFmtId="3" fontId="7" fillId="0" borderId="28" xfId="0" applyNumberFormat="1" applyFont="1" applyBorder="1" applyAlignment="1">
      <alignment horizontal="center"/>
    </xf>
    <xf numFmtId="3" fontId="7" fillId="0" borderId="29" xfId="0" applyNumberFormat="1" applyFont="1" applyBorder="1" applyAlignment="1">
      <alignment horizontal="center"/>
    </xf>
    <xf numFmtId="3" fontId="7" fillId="0" borderId="30" xfId="0" applyNumberFormat="1" applyFont="1" applyBorder="1" applyAlignment="1">
      <alignment horizontal="center"/>
    </xf>
    <xf numFmtId="3" fontId="7" fillId="0" borderId="1" xfId="0" applyNumberFormat="1" applyFont="1" applyBorder="1" applyAlignment="1">
      <alignment horizontal="center"/>
    </xf>
    <xf numFmtId="3" fontId="20" fillId="0" borderId="1" xfId="0" applyNumberFormat="1" applyFont="1" applyFill="1" applyBorder="1" applyAlignment="1">
      <alignment horizontal="center"/>
    </xf>
    <xf numFmtId="3" fontId="7" fillId="0" borderId="31" xfId="0" applyNumberFormat="1" applyFont="1" applyFill="1" applyBorder="1" applyAlignment="1">
      <alignment horizontal="center"/>
    </xf>
    <xf numFmtId="3" fontId="7" fillId="0" borderId="32" xfId="0" applyNumberFormat="1" applyFont="1" applyBorder="1" applyAlignment="1">
      <alignment horizontal="center"/>
    </xf>
    <xf numFmtId="2" fontId="7" fillId="0" borderId="33" xfId="0" applyNumberFormat="1" applyFont="1" applyBorder="1" applyAlignment="1">
      <alignment horizontal="center"/>
    </xf>
    <xf numFmtId="3" fontId="7" fillId="0" borderId="34" xfId="0" applyNumberFormat="1" applyFont="1" applyBorder="1" applyAlignment="1">
      <alignment horizontal="center"/>
    </xf>
    <xf numFmtId="3" fontId="21" fillId="0" borderId="1" xfId="0" applyNumberFormat="1" applyFont="1" applyBorder="1" applyAlignment="1">
      <alignment horizontal="center"/>
    </xf>
    <xf numFmtId="3" fontId="7" fillId="0" borderId="35" xfId="0" applyNumberFormat="1" applyFont="1" applyBorder="1" applyAlignment="1">
      <alignment horizontal="center"/>
    </xf>
    <xf numFmtId="3" fontId="7" fillId="0" borderId="36" xfId="0" applyNumberFormat="1" applyFont="1" applyBorder="1" applyAlignment="1">
      <alignment horizontal="center"/>
    </xf>
    <xf numFmtId="1" fontId="7" fillId="0" borderId="33" xfId="0" applyNumberFormat="1" applyFont="1" applyBorder="1" applyAlignment="1">
      <alignment horizontal="center"/>
    </xf>
    <xf numFmtId="1" fontId="7" fillId="0" borderId="37" xfId="0" applyNumberFormat="1" applyFont="1" applyBorder="1" applyAlignment="1">
      <alignment horizontal="center"/>
    </xf>
    <xf numFmtId="3" fontId="7" fillId="0" borderId="9" xfId="0" applyNumberFormat="1" applyFont="1" applyBorder="1" applyAlignment="1">
      <alignment horizontal="center"/>
    </xf>
    <xf numFmtId="3" fontId="7" fillId="0" borderId="10" xfId="0" applyNumberFormat="1" applyFont="1" applyBorder="1" applyAlignment="1">
      <alignment horizontal="center"/>
    </xf>
    <xf numFmtId="3" fontId="7" fillId="0" borderId="38" xfId="0" applyNumberFormat="1" applyFont="1" applyBorder="1" applyAlignment="1">
      <alignment horizontal="center"/>
    </xf>
    <xf numFmtId="1" fontId="7" fillId="0" borderId="39" xfId="0" applyNumberFormat="1" applyFont="1" applyBorder="1" applyAlignment="1">
      <alignment horizontal="center"/>
    </xf>
    <xf numFmtId="3" fontId="7" fillId="0" borderId="11" xfId="0" applyNumberFormat="1" applyFont="1" applyBorder="1" applyAlignment="1">
      <alignment horizontal="center"/>
    </xf>
    <xf numFmtId="3" fontId="14" fillId="0" borderId="0" xfId="0" applyNumberFormat="1" applyFont="1"/>
    <xf numFmtId="3" fontId="21" fillId="0" borderId="10" xfId="0" applyNumberFormat="1" applyFont="1" applyBorder="1" applyAlignment="1">
      <alignment horizontal="center"/>
    </xf>
    <xf numFmtId="3" fontId="1" fillId="0" borderId="19" xfId="0" applyNumberFormat="1" applyFont="1" applyBorder="1"/>
    <xf numFmtId="0" fontId="0" fillId="0" borderId="22" xfId="0" applyBorder="1"/>
    <xf numFmtId="38" fontId="7" fillId="0" borderId="10" xfId="0" applyNumberFormat="1" applyFont="1" applyBorder="1" applyAlignment="1">
      <alignment horizontal="center"/>
    </xf>
    <xf numFmtId="0" fontId="22" fillId="0" borderId="0" xfId="0" applyFont="1" applyBorder="1" applyAlignment="1">
      <alignment horizontal="left" vertical="top" wrapText="1"/>
    </xf>
    <xf numFmtId="0" fontId="23" fillId="0" borderId="0" xfId="0" applyFont="1" applyBorder="1"/>
    <xf numFmtId="0" fontId="24" fillId="0" borderId="0" xfId="0" applyFont="1"/>
    <xf numFmtId="0" fontId="24" fillId="0" borderId="40" xfId="0" applyFont="1" applyBorder="1" applyAlignment="1">
      <alignment vertical="top" wrapText="1"/>
    </xf>
    <xf numFmtId="0" fontId="25" fillId="0" borderId="41" xfId="0" applyFont="1" applyBorder="1" applyAlignment="1">
      <alignment vertical="top" wrapText="1"/>
    </xf>
    <xf numFmtId="0" fontId="24" fillId="0" borderId="0" xfId="0" applyFont="1" applyBorder="1" applyAlignment="1">
      <alignment vertical="top" wrapText="1"/>
    </xf>
    <xf numFmtId="0" fontId="25" fillId="0" borderId="42" xfId="0" applyFont="1" applyBorder="1" applyAlignment="1">
      <alignment vertical="top" wrapText="1"/>
    </xf>
    <xf numFmtId="0" fontId="25" fillId="0" borderId="31" xfId="0" applyFont="1" applyBorder="1" applyAlignment="1">
      <alignment horizontal="left" vertical="top" wrapText="1"/>
    </xf>
    <xf numFmtId="0" fontId="25" fillId="0" borderId="1" xfId="0" applyFont="1" applyBorder="1" applyAlignment="1">
      <alignment vertical="top" wrapText="1"/>
    </xf>
    <xf numFmtId="0" fontId="24" fillId="0" borderId="0" xfId="0" applyFont="1" applyBorder="1"/>
    <xf numFmtId="0" fontId="24" fillId="0" borderId="42" xfId="0" applyFont="1" applyBorder="1"/>
    <xf numFmtId="0" fontId="24" fillId="0" borderId="43" xfId="0" applyFont="1" applyBorder="1" applyAlignment="1">
      <alignment horizontal="center" vertical="top" wrapText="1"/>
    </xf>
    <xf numFmtId="0" fontId="24" fillId="0" borderId="42" xfId="0" applyFont="1" applyBorder="1" applyAlignment="1">
      <alignment vertical="top" wrapText="1"/>
    </xf>
    <xf numFmtId="0" fontId="24" fillId="0" borderId="0" xfId="0" applyFont="1" applyFill="1" applyBorder="1"/>
    <xf numFmtId="0" fontId="24" fillId="0" borderId="0" xfId="0" applyFont="1" applyBorder="1" applyAlignment="1">
      <alignment horizontal="left"/>
    </xf>
    <xf numFmtId="0" fontId="24" fillId="0" borderId="42" xfId="0" applyFont="1" applyBorder="1" applyAlignment="1">
      <alignment horizontal="left"/>
    </xf>
    <xf numFmtId="0" fontId="24" fillId="0" borderId="0" xfId="0" applyFont="1" applyFill="1" applyBorder="1" applyAlignment="1">
      <alignment horizontal="left" wrapText="1"/>
    </xf>
    <xf numFmtId="0" fontId="24" fillId="0" borderId="42" xfId="0" applyFont="1" applyFill="1" applyBorder="1" applyAlignment="1">
      <alignment horizontal="left" wrapText="1"/>
    </xf>
    <xf numFmtId="0" fontId="24" fillId="0" borderId="31" xfId="0" applyFont="1" applyBorder="1" applyAlignment="1">
      <alignment horizontal="left" vertical="top" wrapText="1"/>
    </xf>
    <xf numFmtId="0" fontId="24" fillId="0" borderId="16" xfId="0" applyFont="1" applyBorder="1" applyAlignment="1">
      <alignment horizontal="left" vertical="top" wrapText="1"/>
    </xf>
    <xf numFmtId="0" fontId="23" fillId="0" borderId="0" xfId="0" applyFont="1" applyAlignment="1">
      <alignment horizontal="left" vertical="top" wrapText="1"/>
    </xf>
    <xf numFmtId="0" fontId="23" fillId="0" borderId="0" xfId="0" applyFont="1" applyAlignment="1">
      <alignment vertical="top" wrapText="1"/>
    </xf>
    <xf numFmtId="0" fontId="23" fillId="0" borderId="0" xfId="0" applyFont="1"/>
    <xf numFmtId="3" fontId="7" fillId="0" borderId="46" xfId="0" applyNumberFormat="1" applyFont="1" applyBorder="1" applyAlignment="1">
      <alignment horizontal="center"/>
    </xf>
    <xf numFmtId="0" fontId="24" fillId="0" borderId="43" xfId="0" applyFont="1" applyFill="1" applyBorder="1" applyAlignment="1">
      <alignment horizontal="left" wrapText="1"/>
    </xf>
    <xf numFmtId="0" fontId="24" fillId="0" borderId="0" xfId="0" applyFont="1" applyFill="1" applyBorder="1" applyAlignment="1">
      <alignment horizontal="left" wrapText="1"/>
    </xf>
    <xf numFmtId="0" fontId="24" fillId="0" borderId="42" xfId="0" applyFont="1" applyFill="1" applyBorder="1" applyAlignment="1">
      <alignment horizontal="left" wrapText="1"/>
    </xf>
    <xf numFmtId="0" fontId="24" fillId="5" borderId="0" xfId="0" applyFont="1" applyFill="1" applyBorder="1" applyAlignment="1">
      <alignment horizontal="left" vertical="top" wrapText="1"/>
    </xf>
    <xf numFmtId="0" fontId="24" fillId="5" borderId="42" xfId="0" applyFont="1" applyFill="1" applyBorder="1" applyAlignment="1">
      <alignment horizontal="left" vertical="top" wrapText="1"/>
    </xf>
    <xf numFmtId="0" fontId="24" fillId="0" borderId="0" xfId="0" applyFont="1" applyBorder="1" applyAlignment="1">
      <alignment horizontal="left" vertical="top" wrapText="1"/>
    </xf>
    <xf numFmtId="0" fontId="24" fillId="0" borderId="42" xfId="0" applyFont="1" applyBorder="1" applyAlignment="1">
      <alignment horizontal="left" vertical="top" wrapText="1"/>
    </xf>
    <xf numFmtId="0" fontId="24" fillId="0" borderId="44" xfId="0" applyFont="1" applyBorder="1" applyAlignment="1">
      <alignment horizontal="left" vertical="top" wrapText="1"/>
    </xf>
    <xf numFmtId="0" fontId="24" fillId="0" borderId="45" xfId="0" applyFont="1" applyBorder="1" applyAlignment="1">
      <alignment horizontal="left" vertical="top" wrapText="1"/>
    </xf>
    <xf numFmtId="0" fontId="25" fillId="0" borderId="21" xfId="0" applyFont="1" applyBorder="1" applyAlignment="1">
      <alignment horizontal="left" vertical="top" wrapText="1"/>
    </xf>
    <xf numFmtId="0" fontId="25" fillId="0" borderId="31" xfId="0" applyFont="1" applyBorder="1" applyAlignment="1">
      <alignment horizontal="left" vertical="top" wrapText="1"/>
    </xf>
    <xf numFmtId="0" fontId="24" fillId="0" borderId="0" xfId="0" applyFont="1" applyBorder="1" applyAlignment="1">
      <alignment vertical="top" wrapText="1"/>
    </xf>
    <xf numFmtId="0" fontId="24" fillId="0" borderId="42" xfId="0" applyFont="1" applyBorder="1" applyAlignment="1">
      <alignment vertical="top" wrapText="1"/>
    </xf>
    <xf numFmtId="0" fontId="24" fillId="5" borderId="43" xfId="0" applyFont="1" applyFill="1" applyBorder="1" applyAlignment="1">
      <alignment horizontal="left" vertical="top" wrapText="1"/>
    </xf>
  </cellXfs>
  <cellStyles count="21">
    <cellStyle name="client" xfId="1"/>
    <cellStyle name="Comma  - Style1" xfId="2"/>
    <cellStyle name="Curren - Style3" xfId="3"/>
    <cellStyle name="Curren - Style4" xfId="4"/>
    <cellStyle name="Grey" xfId="5"/>
    <cellStyle name="Input [yellow]" xfId="6"/>
    <cellStyle name="Milliers [0]_AR1194" xfId="7"/>
    <cellStyle name="Milliers_AR1194" xfId="8"/>
    <cellStyle name="Monétaire [0]_AR1194" xfId="9"/>
    <cellStyle name="Monétaire_AR1194" xfId="10"/>
    <cellStyle name="Normal" xfId="0" builtinId="0"/>
    <cellStyle name="Normal - Style1" xfId="11"/>
    <cellStyle name="Normal - Style5" xfId="12"/>
    <cellStyle name="Percent [2]" xfId="13"/>
    <cellStyle name="PERCENTAGE" xfId="14"/>
    <cellStyle name="PSChar" xfId="15"/>
    <cellStyle name="PSDate" xfId="16"/>
    <cellStyle name="PSDec" xfId="17"/>
    <cellStyle name="PSHeading" xfId="18"/>
    <cellStyle name="PSInt" xfId="19"/>
    <cellStyle name="PSSpacer" xfId="2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theme" Target="theme/theme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charts/chart1.xml><?xml version="1.0" encoding="utf-8"?>
<c:chartSpace xmlns:c="http://schemas.openxmlformats.org/drawingml/2006/chart" xmlns:a="http://schemas.openxmlformats.org/drawingml/2006/main" xmlns:r="http://schemas.openxmlformats.org/officeDocument/2006/relationships">
  <c:lang val="es-ES"/>
  <c:roundedCorners val="1"/>
  <c:chart>
    <c:title>
      <c:tx>
        <c:rich>
          <a:bodyPr/>
          <a:lstStyle/>
          <a:p>
            <a:pPr>
              <a:defRPr sz="1000" b="1" i="0" u="none" strike="noStrike" baseline="0">
                <a:solidFill>
                  <a:srgbClr val="000000"/>
                </a:solidFill>
                <a:latin typeface="Times New Roman"/>
                <a:ea typeface="Times New Roman"/>
                <a:cs typeface="Times New Roman"/>
              </a:defRPr>
            </a:pPr>
            <a:r>
              <a:rPr lang="es-PR"/>
              <a:t>RELACIÓN DE INGRESOS Y EGRESOS DE LAS 
INSTITUCIONES CORRECCIONALES
AÑO FISCAL 2010 -2011
</a:t>
            </a:r>
          </a:p>
        </c:rich>
      </c:tx>
      <c:layout>
        <c:manualLayout>
          <c:xMode val="edge"/>
          <c:yMode val="edge"/>
          <c:x val="0.34748630922243545"/>
          <c:y val="3.1784841075794656E-2"/>
        </c:manualLayout>
      </c:layout>
      <c:spPr>
        <a:noFill/>
        <a:ln w="25400">
          <a:noFill/>
        </a:ln>
      </c:spPr>
    </c:title>
    <c:plotArea>
      <c:layout>
        <c:manualLayout>
          <c:layoutTarget val="inner"/>
          <c:xMode val="edge"/>
          <c:yMode val="edge"/>
          <c:x val="5.8100590356903833E-2"/>
          <c:y val="0.16870435788551291"/>
          <c:w val="0.8882686410334325"/>
          <c:h val="0.72127225472791656"/>
        </c:manualLayout>
      </c:layout>
      <c:lineChart>
        <c:grouping val="standard"/>
        <c:ser>
          <c:idx val="0"/>
          <c:order val="0"/>
          <c:tx>
            <c:strRef>
              <c:f>'INGRESO Y EGRESO'!$A$38</c:f>
              <c:strCache>
                <c:ptCount val="1"/>
                <c:pt idx="0">
                  <c:v>INGRESOS</c:v>
                </c:pt>
              </c:strCache>
            </c:strRef>
          </c:tx>
          <c:spPr>
            <a:ln w="25400">
              <a:solidFill>
                <a:srgbClr val="000080"/>
              </a:solidFill>
              <a:prstDash val="solid"/>
            </a:ln>
          </c:spPr>
          <c:marker>
            <c:symbol val="x"/>
            <c:size val="5"/>
            <c:spPr>
              <a:solidFill>
                <a:srgbClr val="FF8080"/>
              </a:solidFill>
              <a:ln>
                <a:solidFill>
                  <a:srgbClr val="FF8080"/>
                </a:solidFill>
                <a:prstDash val="solid"/>
              </a:ln>
            </c:spPr>
          </c:marker>
          <c:dLbls>
            <c:dLbl>
              <c:idx val="1"/>
              <c:layout>
                <c:manualLayout>
                  <c:x val="-1.6319581461039265E-2"/>
                  <c:y val="0.11566842284826766"/>
                </c:manualLayout>
              </c:layout>
              <c:dLblPos val="r"/>
              <c:showVal val="1"/>
            </c:dLbl>
            <c:dLbl>
              <c:idx val="7"/>
              <c:layout>
                <c:manualLayout>
                  <c:x val="7.5503714021510054E-3"/>
                  <c:y val="-2.1351772365716882E-2"/>
                </c:manualLayout>
              </c:layout>
              <c:dLblPos val="r"/>
              <c:showVal val="1"/>
            </c:dLbl>
            <c:dLbl>
              <c:idx val="8"/>
              <c:layout>
                <c:manualLayout>
                  <c:x val="6.1283410442402163E-3"/>
                  <c:y val="-2.1351772365716882E-2"/>
                </c:manualLayout>
              </c:layout>
              <c:dLblPos val="r"/>
              <c:showVal val="1"/>
            </c:dLbl>
            <c:dLbl>
              <c:idx val="9"/>
              <c:layout>
                <c:manualLayout>
                  <c:x val="-3.9986451126673296E-2"/>
                  <c:y val="-2.1351772365716882E-2"/>
                </c:manualLayout>
              </c:layout>
              <c:dLblPos val="r"/>
              <c:showVal val="1"/>
            </c:dLbl>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ES"/>
              </a:p>
            </c:txPr>
            <c:showVal val="1"/>
          </c:dLbls>
          <c:cat>
            <c:strRef>
              <c:f>'INGRESO Y EGRESO'!$C$37:$N$37</c:f>
              <c:strCache>
                <c:ptCount val="12"/>
                <c:pt idx="0">
                  <c:v>JULIO</c:v>
                </c:pt>
                <c:pt idx="1">
                  <c:v>AGO</c:v>
                </c:pt>
                <c:pt idx="2">
                  <c:v>SEP</c:v>
                </c:pt>
                <c:pt idx="3">
                  <c:v>OCT</c:v>
                </c:pt>
                <c:pt idx="4">
                  <c:v>NOV</c:v>
                </c:pt>
                <c:pt idx="5">
                  <c:v>DIC</c:v>
                </c:pt>
                <c:pt idx="6">
                  <c:v>ENERO</c:v>
                </c:pt>
                <c:pt idx="7">
                  <c:v>FEB</c:v>
                </c:pt>
                <c:pt idx="8">
                  <c:v>MARZO</c:v>
                </c:pt>
                <c:pt idx="9">
                  <c:v>ABRIL</c:v>
                </c:pt>
                <c:pt idx="10">
                  <c:v>MAYO</c:v>
                </c:pt>
                <c:pt idx="11">
                  <c:v>JUNIO</c:v>
                </c:pt>
              </c:strCache>
            </c:strRef>
          </c:cat>
          <c:val>
            <c:numRef>
              <c:f>'INGRESO Y EGRESO'!$C$38:$N$38</c:f>
              <c:numCache>
                <c:formatCode>#,##0</c:formatCode>
                <c:ptCount val="12"/>
                <c:pt idx="0">
                  <c:v>2098</c:v>
                </c:pt>
                <c:pt idx="1">
                  <c:v>2481</c:v>
                </c:pt>
                <c:pt idx="2">
                  <c:v>2677</c:v>
                </c:pt>
                <c:pt idx="3">
                  <c:v>2233</c:v>
                </c:pt>
                <c:pt idx="4">
                  <c:v>2420</c:v>
                </c:pt>
                <c:pt idx="5">
                  <c:v>2596</c:v>
                </c:pt>
                <c:pt idx="6">
                  <c:v>2504</c:v>
                </c:pt>
                <c:pt idx="7">
                  <c:v>2972</c:v>
                </c:pt>
                <c:pt idx="8">
                  <c:v>3264</c:v>
                </c:pt>
                <c:pt idx="9">
                  <c:v>2696</c:v>
                </c:pt>
                <c:pt idx="10">
                  <c:v>0</c:v>
                </c:pt>
                <c:pt idx="11">
                  <c:v>0</c:v>
                </c:pt>
              </c:numCache>
            </c:numRef>
          </c:val>
        </c:ser>
        <c:ser>
          <c:idx val="1"/>
          <c:order val="1"/>
          <c:tx>
            <c:strRef>
              <c:f>'INGRESO Y EGRESO'!$A$39</c:f>
              <c:strCache>
                <c:ptCount val="1"/>
                <c:pt idx="0">
                  <c:v>EGRESOS</c:v>
                </c:pt>
              </c:strCache>
            </c:strRef>
          </c:tx>
          <c:spPr>
            <a:ln w="25400">
              <a:solidFill>
                <a:srgbClr val="FF00FF"/>
              </a:solidFill>
              <a:prstDash val="lgDashDot"/>
            </a:ln>
          </c:spPr>
          <c:marker>
            <c:symbol val="square"/>
            <c:size val="5"/>
            <c:spPr>
              <a:solidFill>
                <a:srgbClr val="008080"/>
              </a:solidFill>
              <a:ln>
                <a:solidFill>
                  <a:srgbClr val="008000"/>
                </a:solidFill>
                <a:prstDash val="solid"/>
              </a:ln>
            </c:spPr>
          </c:marker>
          <c:dLbls>
            <c:dLbl>
              <c:idx val="0"/>
              <c:layout>
                <c:manualLayout>
                  <c:x val="-9.3109558765032841E-3"/>
                  <c:y val="-6.2510417783121677E-2"/>
                </c:manualLayout>
              </c:layout>
              <c:dLblPos val="r"/>
              <c:showVal val="1"/>
            </c:dLbl>
            <c:dLbl>
              <c:idx val="1"/>
              <c:layout>
                <c:manualLayout>
                  <c:x val="-5.1463910077885503E-3"/>
                  <c:y val="0.15101075322322996"/>
                </c:manualLayout>
              </c:layout>
              <c:dLblPos val="r"/>
              <c:showVal val="1"/>
            </c:dLbl>
            <c:dLbl>
              <c:idx val="7"/>
              <c:layout>
                <c:manualLayout>
                  <c:x val="-8.0920952324001084E-3"/>
                  <c:y val="-2.1351772365716882E-2"/>
                </c:manualLayout>
              </c:layout>
              <c:dLblPos val="r"/>
              <c:showVal val="1"/>
            </c:dLbl>
            <c:dLbl>
              <c:idx val="8"/>
              <c:layout>
                <c:manualLayout>
                  <c:x val="-5.3089568357988601E-2"/>
                  <c:y val="-2.1351772365716882E-2"/>
                </c:manualLayout>
              </c:layout>
              <c:dLblPos val="r"/>
              <c:showVal val="1"/>
            </c:dLbl>
            <c:dLbl>
              <c:idx val="9"/>
              <c:layout>
                <c:manualLayout>
                  <c:x val="6.940948776979739E-3"/>
                  <c:y val="-2.1351772365716882E-2"/>
                </c:manualLayout>
              </c:layout>
              <c:dLblPos val="r"/>
              <c:showVal val="1"/>
            </c:dLbl>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ES"/>
              </a:p>
            </c:txPr>
            <c:showVal val="1"/>
          </c:dLbls>
          <c:cat>
            <c:strRef>
              <c:f>'INGRESO Y EGRESO'!$C$37:$N$37</c:f>
              <c:strCache>
                <c:ptCount val="12"/>
                <c:pt idx="0">
                  <c:v>JULIO</c:v>
                </c:pt>
                <c:pt idx="1">
                  <c:v>AGO</c:v>
                </c:pt>
                <c:pt idx="2">
                  <c:v>SEP</c:v>
                </c:pt>
                <c:pt idx="3">
                  <c:v>OCT</c:v>
                </c:pt>
                <c:pt idx="4">
                  <c:v>NOV</c:v>
                </c:pt>
                <c:pt idx="5">
                  <c:v>DIC</c:v>
                </c:pt>
                <c:pt idx="6">
                  <c:v>ENERO</c:v>
                </c:pt>
                <c:pt idx="7">
                  <c:v>FEB</c:v>
                </c:pt>
                <c:pt idx="8">
                  <c:v>MARZO</c:v>
                </c:pt>
                <c:pt idx="9">
                  <c:v>ABRIL</c:v>
                </c:pt>
                <c:pt idx="10">
                  <c:v>MAYO</c:v>
                </c:pt>
                <c:pt idx="11">
                  <c:v>JUNIO</c:v>
                </c:pt>
              </c:strCache>
            </c:strRef>
          </c:cat>
          <c:val>
            <c:numRef>
              <c:f>'INGRESO Y EGRESO'!$C$39:$N$39</c:f>
              <c:numCache>
                <c:formatCode>#,##0</c:formatCode>
                <c:ptCount val="12"/>
                <c:pt idx="0">
                  <c:v>2106</c:v>
                </c:pt>
                <c:pt idx="1">
                  <c:v>2434</c:v>
                </c:pt>
                <c:pt idx="2">
                  <c:v>2707</c:v>
                </c:pt>
                <c:pt idx="3">
                  <c:v>2222</c:v>
                </c:pt>
                <c:pt idx="4">
                  <c:v>2545</c:v>
                </c:pt>
                <c:pt idx="5">
                  <c:v>2753</c:v>
                </c:pt>
                <c:pt idx="6">
                  <c:v>2230</c:v>
                </c:pt>
                <c:pt idx="7">
                  <c:v>2861</c:v>
                </c:pt>
                <c:pt idx="8">
                  <c:v>3169</c:v>
                </c:pt>
                <c:pt idx="9">
                  <c:v>2515</c:v>
                </c:pt>
                <c:pt idx="10">
                  <c:v>0</c:v>
                </c:pt>
                <c:pt idx="11">
                  <c:v>0</c:v>
                </c:pt>
              </c:numCache>
            </c:numRef>
          </c:val>
        </c:ser>
        <c:dLbls>
          <c:showVal val="1"/>
        </c:dLbls>
        <c:marker val="1"/>
        <c:axId val="87947520"/>
        <c:axId val="78921728"/>
      </c:lineChart>
      <c:catAx>
        <c:axId val="87947520"/>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Times New Roman"/>
                <a:ea typeface="Times New Roman"/>
                <a:cs typeface="Times New Roman"/>
              </a:defRPr>
            </a:pPr>
            <a:endParaRPr lang="es-ES"/>
          </a:p>
        </c:txPr>
        <c:crossAx val="78921728"/>
        <c:crosses val="autoZero"/>
        <c:lblAlgn val="ctr"/>
        <c:lblOffset val="100"/>
        <c:tickLblSkip val="1"/>
        <c:tickMarkSkip val="1"/>
      </c:catAx>
      <c:valAx>
        <c:axId val="78921728"/>
        <c:scaling>
          <c:orientation val="minMax"/>
          <c:min val="2000"/>
        </c:scaling>
        <c:axPos val="l"/>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s-ES"/>
          </a:p>
        </c:txPr>
        <c:crossAx val="87947520"/>
        <c:crosses val="autoZero"/>
        <c:crossBetween val="midCat"/>
      </c:valAx>
      <c:spPr>
        <a:solidFill>
          <a:srgbClr val="FFFFFF"/>
        </a:solidFill>
        <a:ln w="25400">
          <a:noFill/>
        </a:ln>
      </c:spPr>
    </c:plotArea>
    <c:legend>
      <c:legendPos val="b"/>
      <c:layout>
        <c:manualLayout>
          <c:xMode val="edge"/>
          <c:yMode val="edge"/>
          <c:x val="0.3575421198735968"/>
          <c:y val="0.94621129571517493"/>
          <c:w val="0.37541933644103775"/>
          <c:h val="3.9119804400977981E-2"/>
        </c:manualLayout>
      </c:layout>
      <c:spPr>
        <a:solidFill>
          <a:srgbClr val="FFFFFF"/>
        </a:solidFill>
        <a:ln w="3175">
          <a:solidFill>
            <a:srgbClr val="000000"/>
          </a:solidFill>
          <a:prstDash val="solid"/>
        </a:ln>
      </c:spPr>
      <c:txPr>
        <a:bodyPr/>
        <a:lstStyle/>
        <a:p>
          <a:pPr>
            <a:defRPr sz="305" b="0" i="0" u="none" strike="noStrike" baseline="0">
              <a:solidFill>
                <a:srgbClr val="000000"/>
              </a:solidFill>
              <a:latin typeface="Times New Roman"/>
              <a:ea typeface="Times New Roman"/>
              <a:cs typeface="Times New Roman"/>
            </a:defRPr>
          </a:pPr>
          <a:endParaRPr lang="es-ES"/>
        </a:p>
      </c:txPr>
    </c:legend>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Times New Roman"/>
          <a:ea typeface="Times New Roman"/>
          <a:cs typeface="Times New Roman"/>
        </a:defRPr>
      </a:pPr>
      <a:endParaRPr lang="es-ES"/>
    </a:p>
  </c:txPr>
  <c:printSettings>
    <c:headerFooter alignWithMargins="0">
      <c:oddHeader>&amp;C&amp;"Times New Roman,Bold"&amp;12DEPARTAMENTO DE CORRECCIÓN Y REHABILITACIÓN &amp;R&amp;"Times New Roman,Bold"GRAFICA I</c:oddHeader>
      <c:oddFooter>&amp;L&amp;8FUENTE: INFORME DE MOVIMIENTO DIARIO&amp;R&amp;8OFICINA DE PLANES PROGRAMÁTICOS Y ESTADÍSTICAS</c:oddFooter>
    </c:headerFooter>
    <c:pageMargins b="0.79" l="0.55000000000000004" r="0.4" t="0.87000000000000155"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roundedCorners val="1"/>
  <c:chart>
    <c:title>
      <c:tx>
        <c:rich>
          <a:bodyPr/>
          <a:lstStyle/>
          <a:p>
            <a:pPr>
              <a:defRPr sz="1000" b="1" i="0" u="none" strike="noStrike" baseline="0">
                <a:solidFill>
                  <a:srgbClr val="000000"/>
                </a:solidFill>
                <a:latin typeface="Times New Roman"/>
                <a:ea typeface="Times New Roman"/>
                <a:cs typeface="Times New Roman"/>
              </a:defRPr>
            </a:pPr>
            <a:r>
              <a:rPr lang="es-PR"/>
              <a:t>INGRESOS POR RAZÓN A LAS 
INSTITUCIONES CORRECCIONALES
AÑO FISCAL 2010 -2011
</a:t>
            </a:r>
          </a:p>
        </c:rich>
      </c:tx>
      <c:layout>
        <c:manualLayout>
          <c:xMode val="edge"/>
          <c:yMode val="edge"/>
          <c:x val="0.38684539985599264"/>
          <c:y val="1.2886597938144326E-2"/>
        </c:manualLayout>
      </c:layout>
      <c:spPr>
        <a:noFill/>
        <a:ln w="25400">
          <a:noFill/>
        </a:ln>
      </c:spPr>
    </c:title>
    <c:view3D>
      <c:perspective val="0"/>
    </c:view3D>
    <c:plotArea>
      <c:layout>
        <c:manualLayout>
          <c:layoutTarget val="inner"/>
          <c:xMode val="edge"/>
          <c:yMode val="edge"/>
          <c:x val="0.28107325062867694"/>
          <c:y val="0.35652975079146032"/>
          <c:w val="0.48812021981265752"/>
          <c:h val="0.44673593635847064"/>
        </c:manualLayout>
      </c:layout>
      <c:pie3DChart>
        <c:varyColors val="1"/>
        <c:ser>
          <c:idx val="0"/>
          <c:order val="0"/>
          <c:spPr>
            <a:solidFill>
              <a:srgbClr val="8080FF"/>
            </a:solidFill>
            <a:ln w="25400">
              <a:noFill/>
            </a:ln>
          </c:spPr>
          <c:explosion val="14"/>
          <c:dPt>
            <c:idx val="0"/>
            <c:spPr>
              <a:solidFill>
                <a:srgbClr val="CC99FF"/>
              </a:solidFill>
              <a:ln w="25400">
                <a:noFill/>
              </a:ln>
            </c:spPr>
          </c:dPt>
          <c:dPt>
            <c:idx val="1"/>
            <c:spPr>
              <a:solidFill>
                <a:srgbClr val="008080"/>
              </a:solidFill>
              <a:ln w="25400">
                <a:noFill/>
              </a:ln>
            </c:spPr>
          </c:dPt>
          <c:dPt>
            <c:idx val="2"/>
            <c:explosion val="51"/>
            <c:spPr>
              <a:solidFill>
                <a:srgbClr val="00FFFF"/>
              </a:solidFill>
              <a:ln w="25400">
                <a:noFill/>
              </a:ln>
            </c:spPr>
          </c:dPt>
          <c:dPt>
            <c:idx val="3"/>
            <c:explosion val="41"/>
            <c:spPr>
              <a:solidFill>
                <a:srgbClr val="FFFF00"/>
              </a:solidFill>
              <a:ln w="25400">
                <a:noFill/>
              </a:ln>
            </c:spPr>
          </c:dPt>
          <c:dPt>
            <c:idx val="4"/>
            <c:explosion val="26"/>
            <c:spPr>
              <a:solidFill>
                <a:srgbClr val="FF8080"/>
              </a:solidFill>
              <a:ln w="25400">
                <a:noFill/>
              </a:ln>
            </c:spPr>
          </c:dPt>
          <c:dPt>
            <c:idx val="5"/>
            <c:spPr>
              <a:solidFill>
                <a:srgbClr val="00FF00"/>
              </a:solidFill>
              <a:ln w="25400">
                <a:noFill/>
              </a:ln>
            </c:spPr>
          </c:dPt>
          <c:dPt>
            <c:idx val="6"/>
            <c:spPr>
              <a:solidFill>
                <a:srgbClr val="FF00FF"/>
              </a:solidFill>
              <a:ln w="25400">
                <a:noFill/>
              </a:ln>
            </c:spPr>
          </c:dPt>
          <c:dPt>
            <c:idx val="7"/>
            <c:spPr>
              <a:solidFill>
                <a:srgbClr val="0000FF"/>
              </a:solidFill>
              <a:ln w="25400">
                <a:noFill/>
              </a:ln>
            </c:spPr>
          </c:dPt>
          <c:dLbls>
            <c:dLbl>
              <c:idx val="0"/>
              <c:layout>
                <c:manualLayout>
                  <c:x val="3.2165766269691219E-2"/>
                  <c:y val="-0.11397853658963621"/>
                </c:manualLayout>
              </c:layout>
              <c:dLblPos val="bestFit"/>
              <c:showCatName val="1"/>
              <c:showPercent val="1"/>
            </c:dLbl>
            <c:dLbl>
              <c:idx val="1"/>
              <c:layout>
                <c:manualLayout>
                  <c:x val="5.7650622545663333E-2"/>
                  <c:y val="-0.13356908674904389"/>
                </c:manualLayout>
              </c:layout>
              <c:dLblPos val="bestFit"/>
              <c:showCatName val="1"/>
              <c:showPercent val="1"/>
            </c:dLbl>
            <c:dLbl>
              <c:idx val="2"/>
              <c:layout>
                <c:manualLayout>
                  <c:x val="7.8362972826117774E-2"/>
                  <c:y val="7.8517901353392899E-2"/>
                </c:manualLayout>
              </c:layout>
              <c:dLblPos val="bestFit"/>
              <c:showCatName val="1"/>
              <c:showPercent val="1"/>
            </c:dLbl>
            <c:dLbl>
              <c:idx val="3"/>
              <c:layout>
                <c:manualLayout>
                  <c:x val="1.7399435364318941E-2"/>
                  <c:y val="0.15816302067742918"/>
                </c:manualLayout>
              </c:layout>
              <c:dLblPos val="bestFit"/>
              <c:showCatName val="1"/>
              <c:showPercent val="1"/>
            </c:dLbl>
            <c:dLbl>
              <c:idx val="4"/>
              <c:layout>
                <c:manualLayout>
                  <c:x val="-3.6863820908825305E-2"/>
                  <c:y val="0.24087912979949674"/>
                </c:manualLayout>
              </c:layout>
              <c:dLblPos val="bestFit"/>
              <c:showCatName val="1"/>
              <c:showPercent val="1"/>
            </c:dLbl>
            <c:dLbl>
              <c:idx val="5"/>
              <c:layout>
                <c:manualLayout>
                  <c:x val="-0.10537221436074615"/>
                  <c:y val="0.1197759558405717"/>
                </c:manualLayout>
              </c:layout>
              <c:dLblPos val="bestFit"/>
              <c:showCatName val="1"/>
              <c:showPercent val="1"/>
            </c:dLbl>
            <c:dLbl>
              <c:idx val="6"/>
              <c:layout>
                <c:manualLayout>
                  <c:x val="-8.308882238322797E-2"/>
                  <c:y val="6.4143348234782044E-2"/>
                </c:manualLayout>
              </c:layout>
              <c:dLblPos val="bestFit"/>
              <c:showCatName val="1"/>
              <c:showPercent val="1"/>
            </c:dLbl>
            <c:dLbl>
              <c:idx val="7"/>
              <c:layout>
                <c:manualLayout>
                  <c:x val="-3.8153409387499899E-2"/>
                  <c:y val="-0.14582581856598714"/>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ES"/>
              </a:p>
            </c:txPr>
            <c:dLblPos val="outEnd"/>
            <c:showCatName val="1"/>
            <c:showPercent val="1"/>
            <c:showLeaderLines val="1"/>
          </c:dLbls>
          <c:cat>
            <c:strRef>
              <c:f>'INGRESO Y EGRESO'!$A$62:$A$69</c:f>
              <c:strCache>
                <c:ptCount val="8"/>
                <c:pt idx="0">
                  <c:v>CAPTURAS</c:v>
                </c:pt>
                <c:pt idx="1">
                  <c:v>SUMARIADO</c:v>
                </c:pt>
                <c:pt idx="2">
                  <c:v>SENTENCIADO</c:v>
                </c:pt>
                <c:pt idx="3">
                  <c:v>VIOLADOR L.B.P.</c:v>
                </c:pt>
                <c:pt idx="4">
                  <c:v>TRANSITO</c:v>
                </c:pt>
                <c:pt idx="5">
                  <c:v>VIOLADOR L.A.P.</c:v>
                </c:pt>
                <c:pt idx="6">
                  <c:v>TRASLADO</c:v>
                </c:pt>
                <c:pt idx="7">
                  <c:v>REINGRESO</c:v>
                </c:pt>
              </c:strCache>
            </c:strRef>
          </c:cat>
          <c:val>
            <c:numRef>
              <c:f>'INGRESO Y EGRESO'!$B$62:$B$69</c:f>
              <c:numCache>
                <c:formatCode>#,##0</c:formatCode>
                <c:ptCount val="8"/>
                <c:pt idx="0">
                  <c:v>24</c:v>
                </c:pt>
                <c:pt idx="1">
                  <c:v>9960</c:v>
                </c:pt>
                <c:pt idx="2">
                  <c:v>2305</c:v>
                </c:pt>
                <c:pt idx="3">
                  <c:v>60</c:v>
                </c:pt>
                <c:pt idx="4">
                  <c:v>26</c:v>
                </c:pt>
                <c:pt idx="5">
                  <c:v>1207</c:v>
                </c:pt>
                <c:pt idx="6">
                  <c:v>10274</c:v>
                </c:pt>
                <c:pt idx="7">
                  <c:v>2085</c:v>
                </c:pt>
              </c:numCache>
            </c:numRef>
          </c:val>
        </c:ser>
        <c:dLbls>
          <c:showCatName val="1"/>
          <c:showPercent val="1"/>
        </c:dLbls>
      </c:pie3DChart>
      <c:spPr>
        <a:noFill/>
        <a:ln w="25400">
          <a:noFill/>
        </a:ln>
      </c:spPr>
    </c:plotArea>
    <c:plotVisOnly val="1"/>
    <c:dispBlanksAs val="zero"/>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Times New Roman"/>
          <a:ea typeface="Times New Roman"/>
          <a:cs typeface="Times New Roman"/>
        </a:defRPr>
      </a:pPr>
      <a:endParaRPr lang="es-ES"/>
    </a:p>
  </c:txPr>
  <c:printSettings>
    <c:headerFooter alignWithMargins="0">
      <c:oddHeader>&amp;C&amp;"Times New Roman,Bold"&amp;12DEPARTAMENTO DE CORRECCIÓN Y REHABILITACIÓN &amp;R&amp;"Times New Roman,Bold"GRAFICA II</c:oddHeader>
      <c:oddFooter>&amp;L&amp;8FUENTE: INFORME DE MOVIMIENTO DIARIO&amp;R&amp;8OFICINA DE PLANES PROGRAMÁTICOS Y ESTADÍSTICAS</c:oddFooter>
    </c:headerFooter>
    <c:pageMargins b="0.85000000000000064" l="0.75000000000000167" r="0.75000000000000167" t="0.85000000000000064" header="0.5" footer="0.5"/>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roundedCorners val="1"/>
  <c:chart>
    <c:title>
      <c:tx>
        <c:rich>
          <a:bodyPr/>
          <a:lstStyle/>
          <a:p>
            <a:pPr>
              <a:defRPr sz="800" b="0" i="0" u="none" strike="noStrike" baseline="0">
                <a:solidFill>
                  <a:srgbClr val="000000"/>
                </a:solidFill>
                <a:latin typeface="Times New Roman"/>
                <a:ea typeface="Times New Roman"/>
                <a:cs typeface="Times New Roman"/>
              </a:defRPr>
            </a:pPr>
            <a:r>
              <a:rPr lang="es-PR" sz="1000" b="1" i="0" u="none" strike="noStrike" baseline="0">
                <a:solidFill>
                  <a:srgbClr val="000000"/>
                </a:solidFill>
                <a:latin typeface="Times New Roman"/>
                <a:cs typeface="Times New Roman"/>
              </a:rPr>
              <a:t>EGRESOS POR RAZÓN DE LAS </a:t>
            </a:r>
          </a:p>
          <a:p>
            <a:pPr>
              <a:defRPr sz="800" b="0" i="0" u="none" strike="noStrike" baseline="0">
                <a:solidFill>
                  <a:srgbClr val="000000"/>
                </a:solidFill>
                <a:latin typeface="Times New Roman"/>
                <a:ea typeface="Times New Roman"/>
                <a:cs typeface="Times New Roman"/>
              </a:defRPr>
            </a:pPr>
            <a:r>
              <a:rPr lang="es-PR" sz="1000" b="1" i="0" u="none" strike="noStrike" baseline="0">
                <a:solidFill>
                  <a:srgbClr val="000000"/>
                </a:solidFill>
                <a:latin typeface="Times New Roman"/>
                <a:cs typeface="Times New Roman"/>
              </a:rPr>
              <a:t>INSTITUCIONES CORRECCIONALES</a:t>
            </a:r>
          </a:p>
          <a:p>
            <a:pPr>
              <a:defRPr sz="800" b="0" i="0" u="none" strike="noStrike" baseline="0">
                <a:solidFill>
                  <a:srgbClr val="000000"/>
                </a:solidFill>
                <a:latin typeface="Times New Roman"/>
                <a:ea typeface="Times New Roman"/>
                <a:cs typeface="Times New Roman"/>
              </a:defRPr>
            </a:pPr>
            <a:r>
              <a:rPr lang="es-PR" sz="1000" b="1" i="0" u="none" strike="noStrike" baseline="0">
                <a:solidFill>
                  <a:srgbClr val="000000"/>
                </a:solidFill>
                <a:latin typeface="Times New Roman"/>
                <a:cs typeface="Times New Roman"/>
              </a:rPr>
              <a:t>AÑO FISCAL 2010- 2011</a:t>
            </a:r>
          </a:p>
          <a:p>
            <a:pPr>
              <a:defRPr sz="800" b="0" i="0" u="none" strike="noStrike" baseline="0">
                <a:solidFill>
                  <a:srgbClr val="000000"/>
                </a:solidFill>
                <a:latin typeface="Times New Roman"/>
                <a:ea typeface="Times New Roman"/>
                <a:cs typeface="Times New Roman"/>
              </a:defRPr>
            </a:pPr>
            <a:endParaRPr lang="es-PR" sz="1000" b="1" i="0" u="none" strike="noStrike" baseline="0">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endParaRPr lang="es-PR" sz="1000" b="1" i="0" u="none" strike="noStrike" baseline="0">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endParaRPr lang="es-PR" sz="1000" b="1" i="0" u="none" strike="noStrike" baseline="0">
              <a:solidFill>
                <a:srgbClr val="000000"/>
              </a:solidFill>
              <a:latin typeface="Times New Roman"/>
              <a:cs typeface="Times New Roman"/>
            </a:endParaRPr>
          </a:p>
        </c:rich>
      </c:tx>
      <c:layout>
        <c:manualLayout>
          <c:xMode val="edge"/>
          <c:yMode val="edge"/>
          <c:x val="0.40691241028499875"/>
          <c:y val="1.3368983957219251E-2"/>
        </c:manualLayout>
      </c:layout>
      <c:spPr>
        <a:noFill/>
        <a:ln w="25400">
          <a:noFill/>
        </a:ln>
      </c:spPr>
    </c:title>
    <c:view3D>
      <c:perspective val="0"/>
    </c:view3D>
    <c:plotArea>
      <c:layout>
        <c:manualLayout>
          <c:layoutTarget val="inner"/>
          <c:xMode val="edge"/>
          <c:yMode val="edge"/>
          <c:x val="0.40691237165592425"/>
          <c:y val="0.46791443850267456"/>
          <c:w val="0.22073602626814437"/>
          <c:h val="0.21122994652406482"/>
        </c:manualLayout>
      </c:layout>
      <c:pie3DChart>
        <c:varyColors val="1"/>
        <c:ser>
          <c:idx val="0"/>
          <c:order val="0"/>
          <c:spPr>
            <a:solidFill>
              <a:srgbClr val="8080FF"/>
            </a:solidFill>
            <a:ln w="12700">
              <a:solidFill>
                <a:srgbClr val="000000"/>
              </a:solidFill>
              <a:prstDash val="solid"/>
            </a:ln>
          </c:spPr>
          <c:explosion val="7"/>
          <c:dPt>
            <c:idx val="1"/>
            <c:spPr>
              <a:solidFill>
                <a:srgbClr val="FF0000"/>
              </a:solidFill>
              <a:ln w="25400">
                <a:noFill/>
              </a:ln>
            </c:spPr>
          </c:dPt>
          <c:dPt>
            <c:idx val="2"/>
            <c:spPr>
              <a:solidFill>
                <a:srgbClr val="FFFFC0"/>
              </a:solidFill>
              <a:ln w="25400">
                <a:noFill/>
              </a:ln>
            </c:spPr>
          </c:dPt>
          <c:dPt>
            <c:idx val="3"/>
            <c:spPr>
              <a:solidFill>
                <a:srgbClr val="00FFFF"/>
              </a:solidFill>
              <a:ln w="25400">
                <a:noFill/>
              </a:ln>
            </c:spPr>
          </c:dPt>
          <c:dPt>
            <c:idx val="4"/>
            <c:spPr>
              <a:solidFill>
                <a:srgbClr val="8080FF"/>
              </a:solidFill>
              <a:ln w="25400">
                <a:noFill/>
              </a:ln>
            </c:spPr>
          </c:dPt>
          <c:dPt>
            <c:idx val="5"/>
            <c:spPr>
              <a:solidFill>
                <a:srgbClr val="FF8080"/>
              </a:solidFill>
              <a:ln w="25400">
                <a:noFill/>
              </a:ln>
            </c:spPr>
          </c:dPt>
          <c:dPt>
            <c:idx val="6"/>
            <c:spPr>
              <a:solidFill>
                <a:srgbClr val="00FF00"/>
              </a:solidFill>
              <a:ln w="25400">
                <a:noFill/>
              </a:ln>
            </c:spPr>
          </c:dPt>
          <c:dPt>
            <c:idx val="7"/>
            <c:spPr>
              <a:solidFill>
                <a:srgbClr val="008080"/>
              </a:solidFill>
              <a:ln w="25400">
                <a:noFill/>
              </a:ln>
            </c:spPr>
          </c:dPt>
          <c:dPt>
            <c:idx val="8"/>
            <c:spPr>
              <a:solidFill>
                <a:srgbClr val="0000FF"/>
              </a:solidFill>
              <a:ln w="25400">
                <a:noFill/>
              </a:ln>
            </c:spPr>
          </c:dPt>
          <c:dPt>
            <c:idx val="9"/>
            <c:spPr>
              <a:solidFill>
                <a:srgbClr val="C0C0C0"/>
              </a:solidFill>
              <a:ln w="25400">
                <a:noFill/>
              </a:ln>
            </c:spPr>
          </c:dPt>
          <c:dPt>
            <c:idx val="10"/>
            <c:spPr>
              <a:solidFill>
                <a:srgbClr val="FFFF00"/>
              </a:solidFill>
              <a:ln w="25400">
                <a:noFill/>
              </a:ln>
            </c:spPr>
          </c:dPt>
          <c:dLbls>
            <c:dLbl>
              <c:idx val="0"/>
              <c:layout>
                <c:manualLayout>
                  <c:x val="0.15379734772381734"/>
                  <c:y val="-2.1010849579631442E-2"/>
                </c:manualLayout>
              </c:layout>
              <c:dLblPos val="bestFit"/>
              <c:showCatName val="1"/>
              <c:showPercent val="1"/>
            </c:dLbl>
            <c:dLbl>
              <c:idx val="1"/>
              <c:layout>
                <c:manualLayout>
                  <c:x val="4.9687484786266993E-2"/>
                  <c:y val="-0.19480764102348169"/>
                </c:manualLayout>
              </c:layout>
              <c:dLblPos val="bestFit"/>
              <c:showCatName val="1"/>
              <c:showPercent val="1"/>
            </c:dLbl>
            <c:dLbl>
              <c:idx val="2"/>
              <c:layout>
                <c:manualLayout>
                  <c:x val="0.13334842983891879"/>
                  <c:y val="-0.19213384423203783"/>
                </c:manualLayout>
              </c:layout>
              <c:dLblPos val="bestFit"/>
              <c:showCatName val="1"/>
              <c:showPercent val="1"/>
            </c:dLbl>
            <c:dLbl>
              <c:idx val="3"/>
              <c:layout>
                <c:manualLayout>
                  <c:x val="3.608460389449894E-2"/>
                  <c:y val="0.1383202099737528"/>
                </c:manualLayout>
              </c:layout>
              <c:dLblPos val="bestFit"/>
              <c:showCatName val="1"/>
              <c:showPercent val="1"/>
            </c:dLbl>
            <c:dLbl>
              <c:idx val="4"/>
              <c:layout>
                <c:manualLayout>
                  <c:x val="9.8255446845330011E-2"/>
                  <c:y val="0.11961935239378498"/>
                </c:manualLayout>
              </c:layout>
              <c:dLblPos val="bestFit"/>
              <c:showCatName val="1"/>
              <c:showPercent val="1"/>
            </c:dLbl>
            <c:dLbl>
              <c:idx val="5"/>
              <c:layout>
                <c:manualLayout>
                  <c:x val="5.6279895968744019E-2"/>
                  <c:y val="0.17081420972111142"/>
                </c:manualLayout>
              </c:layout>
              <c:dLblPos val="bestFit"/>
              <c:showCatName val="1"/>
              <c:showPercent val="1"/>
            </c:dLbl>
            <c:dLbl>
              <c:idx val="6"/>
              <c:layout>
                <c:manualLayout>
                  <c:x val="-3.0852699232193775E-2"/>
                  <c:y val="0.18024029081926349"/>
                </c:manualLayout>
              </c:layout>
              <c:dLblPos val="bestFit"/>
              <c:showCatName val="1"/>
              <c:showPercent val="1"/>
            </c:dLbl>
            <c:dLbl>
              <c:idx val="7"/>
              <c:layout>
                <c:manualLayout>
                  <c:x val="-9.8959147227110064E-2"/>
                  <c:y val="0.12164526225665685"/>
                </c:manualLayout>
              </c:layout>
              <c:dLblPos val="bestFit"/>
              <c:showCatName val="1"/>
              <c:showPercent val="1"/>
            </c:dLbl>
            <c:dLbl>
              <c:idx val="8"/>
              <c:layout>
                <c:manualLayout>
                  <c:x val="-8.6957282614582243E-2"/>
                  <c:y val="-2.6723090095021551E-2"/>
                </c:manualLayout>
              </c:layout>
              <c:tx>
                <c:rich>
                  <a:bodyPr/>
                  <a:lstStyle/>
                  <a:p>
                    <a:pPr>
                      <a:defRPr sz="800" b="0" i="0" u="none" strike="noStrike" baseline="0">
                        <a:solidFill>
                          <a:srgbClr val="000000"/>
                        </a:solidFill>
                        <a:latin typeface="Times New Roman"/>
                        <a:ea typeface="Times New Roman"/>
                        <a:cs typeface="Times New Roman"/>
                      </a:defRPr>
                    </a:pPr>
                    <a:r>
                      <a:rPr lang="es-PR"/>
                      <a:t>ORDEN
 TRIBUNAL
17%</a:t>
                    </a:r>
                  </a:p>
                </c:rich>
              </c:tx>
              <c:spPr>
                <a:noFill/>
                <a:ln w="25400">
                  <a:noFill/>
                </a:ln>
              </c:spPr>
              <c:dLblPos val="bestFit"/>
            </c:dLbl>
            <c:dLbl>
              <c:idx val="9"/>
              <c:layout>
                <c:manualLayout>
                  <c:x val="-0.10109405985287927"/>
                  <c:y val="-0.14947408311928959"/>
                </c:manualLayout>
              </c:layout>
              <c:dLblPos val="bestFit"/>
              <c:showCatName val="1"/>
              <c:showPercent val="1"/>
            </c:dLbl>
            <c:dLbl>
              <c:idx val="10"/>
              <c:layout>
                <c:manualLayout>
                  <c:x val="-1.7688418442847621E-3"/>
                  <c:y val="-0.22489396044745744"/>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ES"/>
              </a:p>
            </c:txPr>
            <c:dLblPos val="outEnd"/>
            <c:showCatName val="1"/>
            <c:showPercent val="1"/>
            <c:showLeaderLines val="1"/>
          </c:dLbls>
          <c:cat>
            <c:strRef>
              <c:f>'INGRESO Y EGRESO'!$A$89:$A$99</c:f>
              <c:strCache>
                <c:ptCount val="11"/>
                <c:pt idx="0">
                  <c:v>MULTA</c:v>
                </c:pt>
                <c:pt idx="1">
                  <c:v>L.B.P.</c:v>
                </c:pt>
                <c:pt idx="2">
                  <c:v>L.A.P.</c:v>
                </c:pt>
                <c:pt idx="3">
                  <c:v>TRASLADO</c:v>
                </c:pt>
                <c:pt idx="4">
                  <c:v>TRANSITO</c:v>
                </c:pt>
                <c:pt idx="5">
                  <c:v>FIANZA</c:v>
                </c:pt>
                <c:pt idx="6">
                  <c:v>CUMPLIDO</c:v>
                </c:pt>
                <c:pt idx="7">
                  <c:v>FUGA</c:v>
                </c:pt>
                <c:pt idx="8">
                  <c:v>ORDEN TRIBUNAL</c:v>
                </c:pt>
                <c:pt idx="9">
                  <c:v>MUERTE</c:v>
                </c:pt>
                <c:pt idx="10">
                  <c:v>OTROS</c:v>
                </c:pt>
              </c:strCache>
            </c:strRef>
          </c:cat>
          <c:val>
            <c:numRef>
              <c:f>'INGRESO Y EGRESO'!$B$89:$B$99</c:f>
              <c:numCache>
                <c:formatCode>#,##0</c:formatCode>
                <c:ptCount val="11"/>
                <c:pt idx="0">
                  <c:v>13</c:v>
                </c:pt>
                <c:pt idx="1">
                  <c:v>207</c:v>
                </c:pt>
                <c:pt idx="2">
                  <c:v>78</c:v>
                </c:pt>
                <c:pt idx="3">
                  <c:v>11857</c:v>
                </c:pt>
                <c:pt idx="4">
                  <c:v>2436</c:v>
                </c:pt>
                <c:pt idx="5">
                  <c:v>2519</c:v>
                </c:pt>
                <c:pt idx="6">
                  <c:v>3057</c:v>
                </c:pt>
                <c:pt idx="7">
                  <c:v>15</c:v>
                </c:pt>
                <c:pt idx="8">
                  <c:v>4794</c:v>
                </c:pt>
                <c:pt idx="9">
                  <c:v>38</c:v>
                </c:pt>
                <c:pt idx="10">
                  <c:v>528</c:v>
                </c:pt>
              </c:numCache>
            </c:numRef>
          </c:val>
        </c:ser>
        <c:dLbls>
          <c:showCatName val="1"/>
          <c:showPercent val="1"/>
        </c:dLbls>
      </c:pie3DChart>
      <c:spPr>
        <a:noFill/>
        <a:ln w="25400">
          <a:noFill/>
        </a:ln>
      </c:spPr>
    </c:plotArea>
    <c:plotVisOnly val="1"/>
    <c:dispBlanksAs val="zero"/>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Times New Roman"/>
          <a:ea typeface="Times New Roman"/>
          <a:cs typeface="Times New Roman"/>
        </a:defRPr>
      </a:pPr>
      <a:endParaRPr lang="es-ES"/>
    </a:p>
  </c:txPr>
  <c:printSettings>
    <c:headerFooter alignWithMargins="0">
      <c:oddHeader>&amp;C&amp;"Times New Roman,Bold"&amp;12DEPARTAMENTO DE CORRECCIÓN Y REHABILITACIÓN &amp;R&amp;"Times New Roman,Bold"GRAFICA III </c:oddHeader>
      <c:oddFooter>&amp;L&amp;8FUENTE: INFORME DE MOVIMIENTO DIARIO&amp;R&amp;8OFICINA DE PLANES PROGRAMÁTICOS Y ESTADÍSTICAS</c:oddFooter>
    </c:headerFooter>
    <c:pageMargins b="0.85000000000000064" l="0.75000000000000167" r="0.75000000000000167" t="0.85000000000000064" header="0.5" footer="0.5"/>
    <c:pageSetup orientation="landscape" horizontalDpi="300" verticalDpi="30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428625</xdr:colOff>
      <xdr:row>40</xdr:row>
      <xdr:rowOff>85725</xdr:rowOff>
    </xdr:from>
    <xdr:to>
      <xdr:col>17</xdr:col>
      <xdr:colOff>495300</xdr:colOff>
      <xdr:row>58</xdr:row>
      <xdr:rowOff>66675</xdr:rowOff>
    </xdr:to>
    <xdr:graphicFrame macro="">
      <xdr:nvGraphicFramePr>
        <xdr:cNvPr id="104991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57150</xdr:colOff>
      <xdr:row>59</xdr:row>
      <xdr:rowOff>85725</xdr:rowOff>
    </xdr:from>
    <xdr:to>
      <xdr:col>17</xdr:col>
      <xdr:colOff>600075</xdr:colOff>
      <xdr:row>82</xdr:row>
      <xdr:rowOff>57150</xdr:rowOff>
    </xdr:to>
    <xdr:graphicFrame macro="">
      <xdr:nvGraphicFramePr>
        <xdr:cNvPr id="104991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123825</xdr:colOff>
      <xdr:row>83</xdr:row>
      <xdr:rowOff>38100</xdr:rowOff>
    </xdr:from>
    <xdr:to>
      <xdr:col>18</xdr:col>
      <xdr:colOff>57150</xdr:colOff>
      <xdr:row>105</xdr:row>
      <xdr:rowOff>38100</xdr:rowOff>
    </xdr:to>
    <xdr:graphicFrame macro="">
      <xdr:nvGraphicFramePr>
        <xdr:cNvPr id="104991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JULIO%20201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GPalau/Documents/A-INFORMES/MES%20DE%20ABRIL%202011%20MA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AGOSTO%20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Copy%20of%20MES%20DE%20SEPT,%20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OCTUBRE%202010%20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NOVIEMBRE%202010%20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DICIEMBRE%2020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GPalau/Documents/A-INFORMES/ENERO%202011%20MARI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GPalau/Documents/A-INFORMES/MES%20DE%20FEBRERO%202011%20MARI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GPalau/Documents/A-INFORMES/MES%20MARZODE%202011%20MARI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776</v>
          </cell>
        </row>
        <row r="1608">
          <cell r="AL1608">
            <v>101</v>
          </cell>
        </row>
        <row r="1609">
          <cell r="AL1609">
            <v>3</v>
          </cell>
        </row>
        <row r="1610">
          <cell r="AL1610">
            <v>0</v>
          </cell>
        </row>
        <row r="1611">
          <cell r="AL1611">
            <v>79</v>
          </cell>
        </row>
        <row r="1612">
          <cell r="AL1612">
            <v>930</v>
          </cell>
        </row>
        <row r="1613">
          <cell r="AL1613">
            <v>207</v>
          </cell>
        </row>
        <row r="1616">
          <cell r="AL1616">
            <v>1</v>
          </cell>
        </row>
        <row r="1617">
          <cell r="AL1617">
            <v>26</v>
          </cell>
        </row>
        <row r="1618">
          <cell r="AL1618">
            <v>8</v>
          </cell>
        </row>
        <row r="1619">
          <cell r="AL1619">
            <v>866</v>
          </cell>
        </row>
        <row r="1620">
          <cell r="AL1620">
            <v>219</v>
          </cell>
        </row>
        <row r="1621">
          <cell r="AL1621">
            <v>208</v>
          </cell>
        </row>
        <row r="1622">
          <cell r="AL1622">
            <v>334</v>
          </cell>
        </row>
        <row r="1624">
          <cell r="AL1624">
            <v>363</v>
          </cell>
        </row>
        <row r="1626">
          <cell r="AL1626">
            <v>77</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1229</v>
          </cell>
        </row>
        <row r="1608">
          <cell r="AL1608">
            <v>201</v>
          </cell>
        </row>
        <row r="1609">
          <cell r="AL1609">
            <v>9</v>
          </cell>
        </row>
        <row r="1610">
          <cell r="AL1610">
            <v>2</v>
          </cell>
        </row>
        <row r="1611">
          <cell r="AL1611">
            <v>138</v>
          </cell>
        </row>
        <row r="1612">
          <cell r="AL1612">
            <v>914</v>
          </cell>
        </row>
        <row r="1613">
          <cell r="AL1613">
            <v>200</v>
          </cell>
        </row>
        <row r="1616">
          <cell r="AL1616">
            <v>0</v>
          </cell>
        </row>
        <row r="1617">
          <cell r="AL1617">
            <v>20</v>
          </cell>
        </row>
        <row r="1618">
          <cell r="AL1618">
            <v>7</v>
          </cell>
        </row>
        <row r="1619">
          <cell r="AL1619">
            <v>1188</v>
          </cell>
        </row>
        <row r="1620">
          <cell r="AL1620">
            <v>278</v>
          </cell>
        </row>
        <row r="1621">
          <cell r="AL1621">
            <v>289</v>
          </cell>
        </row>
        <row r="1622">
          <cell r="AL1622">
            <v>260</v>
          </cell>
        </row>
        <row r="1624">
          <cell r="AL1624">
            <v>453</v>
          </cell>
        </row>
        <row r="1626">
          <cell r="AL1626">
            <v>13</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863</v>
          </cell>
        </row>
        <row r="1608">
          <cell r="AL1608">
            <v>228</v>
          </cell>
        </row>
        <row r="1609">
          <cell r="AL1609">
            <v>4</v>
          </cell>
        </row>
        <row r="1610">
          <cell r="AL1610">
            <v>0</v>
          </cell>
        </row>
        <row r="1611">
          <cell r="AL1611">
            <v>128</v>
          </cell>
        </row>
        <row r="1612">
          <cell r="AL1612">
            <v>1066</v>
          </cell>
        </row>
        <row r="1613">
          <cell r="AL1613">
            <v>189</v>
          </cell>
        </row>
        <row r="1616">
          <cell r="AL1616">
            <v>2</v>
          </cell>
        </row>
        <row r="1617">
          <cell r="AL1617">
            <v>27</v>
          </cell>
        </row>
        <row r="1618">
          <cell r="AL1618">
            <v>4</v>
          </cell>
        </row>
        <row r="1619">
          <cell r="AL1619">
            <v>1026</v>
          </cell>
        </row>
        <row r="1620">
          <cell r="AL1620">
            <v>244</v>
          </cell>
        </row>
        <row r="1621">
          <cell r="AL1621">
            <v>196</v>
          </cell>
        </row>
        <row r="1622">
          <cell r="AL1622">
            <v>343</v>
          </cell>
        </row>
        <row r="1624">
          <cell r="AL1624">
            <v>505</v>
          </cell>
        </row>
        <row r="1626">
          <cell r="AL1626">
            <v>84</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840</v>
          </cell>
        </row>
        <row r="1608">
          <cell r="AL1608">
            <v>239</v>
          </cell>
        </row>
        <row r="1609">
          <cell r="AL1609">
            <v>9</v>
          </cell>
        </row>
        <row r="1610">
          <cell r="AL1610">
            <v>3</v>
          </cell>
        </row>
        <row r="1611">
          <cell r="AL1611">
            <v>81</v>
          </cell>
        </row>
        <row r="1612">
          <cell r="AL1612">
            <v>1283</v>
          </cell>
        </row>
        <row r="1613">
          <cell r="AL1613">
            <v>220</v>
          </cell>
        </row>
        <row r="1616">
          <cell r="AL1616">
            <v>5</v>
          </cell>
        </row>
        <row r="1617">
          <cell r="AL1617">
            <v>14</v>
          </cell>
        </row>
        <row r="1618">
          <cell r="AL1618">
            <v>12</v>
          </cell>
        </row>
        <row r="1619">
          <cell r="AL1619">
            <v>1347</v>
          </cell>
        </row>
        <row r="1620">
          <cell r="AL1620">
            <v>223</v>
          </cell>
        </row>
        <row r="1621">
          <cell r="AL1621">
            <v>212</v>
          </cell>
        </row>
        <row r="1622">
          <cell r="AL1622">
            <v>283</v>
          </cell>
        </row>
        <row r="1624">
          <cell r="AL1624">
            <v>503</v>
          </cell>
        </row>
        <row r="1626">
          <cell r="AL1626">
            <v>101</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893</v>
          </cell>
        </row>
        <row r="1608">
          <cell r="AL1608">
            <v>225</v>
          </cell>
        </row>
        <row r="1609">
          <cell r="AL1609">
            <v>4</v>
          </cell>
        </row>
        <row r="1610">
          <cell r="AL1610">
            <v>4</v>
          </cell>
        </row>
        <row r="1611">
          <cell r="AL1611">
            <v>89</v>
          </cell>
        </row>
        <row r="1612">
          <cell r="AL1612">
            <v>779</v>
          </cell>
        </row>
        <row r="1613">
          <cell r="AL1613">
            <v>238</v>
          </cell>
        </row>
        <row r="1616">
          <cell r="AL1616">
            <v>1</v>
          </cell>
        </row>
        <row r="1617">
          <cell r="AL1617">
            <v>15</v>
          </cell>
        </row>
        <row r="1618">
          <cell r="AL1618">
            <v>6</v>
          </cell>
        </row>
        <row r="1619">
          <cell r="AL1619">
            <v>1015</v>
          </cell>
        </row>
        <row r="1620">
          <cell r="AL1620">
            <v>240</v>
          </cell>
        </row>
        <row r="1621">
          <cell r="AL1621">
            <v>234</v>
          </cell>
        </row>
        <row r="1622">
          <cell r="AL1622">
            <v>248</v>
          </cell>
        </row>
        <row r="1624">
          <cell r="AL1624">
            <v>407</v>
          </cell>
        </row>
        <row r="1626">
          <cell r="AL1626">
            <v>53</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894</v>
          </cell>
        </row>
        <row r="1608">
          <cell r="AL1608">
            <v>195</v>
          </cell>
        </row>
        <row r="1609">
          <cell r="AL1609">
            <v>6</v>
          </cell>
        </row>
        <row r="1610">
          <cell r="AL1610">
            <v>0</v>
          </cell>
        </row>
        <row r="1611">
          <cell r="AL1611">
            <v>123</v>
          </cell>
        </row>
        <row r="1612">
          <cell r="AL1612">
            <v>1022</v>
          </cell>
        </row>
        <row r="1613">
          <cell r="AL1613">
            <v>175</v>
          </cell>
        </row>
        <row r="1616">
          <cell r="AL1616">
            <v>1</v>
          </cell>
        </row>
        <row r="1617">
          <cell r="AL1617">
            <v>27</v>
          </cell>
        </row>
        <row r="1618">
          <cell r="AL1618">
            <v>6</v>
          </cell>
        </row>
        <row r="1619">
          <cell r="AL1619">
            <v>1231</v>
          </cell>
        </row>
        <row r="1620">
          <cell r="AL1620">
            <v>202</v>
          </cell>
        </row>
        <row r="1621">
          <cell r="AL1621">
            <v>235</v>
          </cell>
        </row>
        <row r="1622">
          <cell r="AL1622">
            <v>293</v>
          </cell>
        </row>
        <row r="1624">
          <cell r="AL1624">
            <v>460</v>
          </cell>
        </row>
        <row r="1626">
          <cell r="AL1626">
            <v>82</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sheetData sheetId="1"/>
      <sheetData sheetId="2"/>
      <sheetData sheetId="3"/>
      <sheetData sheetId="4">
        <row r="1607">
          <cell r="AL1607">
            <v>973</v>
          </cell>
        </row>
        <row r="1608">
          <cell r="AL1608">
            <v>222</v>
          </cell>
        </row>
        <row r="1609">
          <cell r="AL1609">
            <v>5</v>
          </cell>
        </row>
        <row r="1610">
          <cell r="AL1610">
            <v>1</v>
          </cell>
        </row>
        <row r="1611">
          <cell r="AL1611">
            <v>114</v>
          </cell>
        </row>
        <row r="1612">
          <cell r="AL1612">
            <v>1131</v>
          </cell>
        </row>
        <row r="1613">
          <cell r="AL1613">
            <v>148</v>
          </cell>
        </row>
        <row r="1616">
          <cell r="AL1616">
            <v>1</v>
          </cell>
        </row>
        <row r="1617">
          <cell r="AL1617">
            <v>28</v>
          </cell>
        </row>
        <row r="1618">
          <cell r="AL1618">
            <v>15</v>
          </cell>
        </row>
        <row r="1619">
          <cell r="AL1619">
            <v>1288</v>
          </cell>
        </row>
        <row r="1620">
          <cell r="AL1620">
            <v>201</v>
          </cell>
        </row>
        <row r="1621">
          <cell r="AL1621">
            <v>306</v>
          </cell>
        </row>
        <row r="1622">
          <cell r="AL1622">
            <v>354</v>
          </cell>
        </row>
        <row r="1624">
          <cell r="AL1624">
            <v>513</v>
          </cell>
        </row>
        <row r="1626">
          <cell r="AL1626">
            <v>41</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1045</v>
          </cell>
        </row>
        <row r="1608">
          <cell r="AL1608">
            <v>222</v>
          </cell>
        </row>
        <row r="1609">
          <cell r="AL1609">
            <v>6</v>
          </cell>
        </row>
        <row r="1610">
          <cell r="AL1610">
            <v>14</v>
          </cell>
        </row>
        <row r="1611">
          <cell r="AL1611">
            <v>151</v>
          </cell>
        </row>
        <row r="1612">
          <cell r="AL1612">
            <v>905</v>
          </cell>
        </row>
        <row r="1613">
          <cell r="AL1613">
            <v>160</v>
          </cell>
        </row>
        <row r="1616">
          <cell r="AL1616">
            <v>0</v>
          </cell>
        </row>
        <row r="1617">
          <cell r="AL1617">
            <v>14</v>
          </cell>
        </row>
        <row r="1618">
          <cell r="AL1618">
            <v>6</v>
          </cell>
        </row>
        <row r="1619">
          <cell r="AL1619">
            <v>1044</v>
          </cell>
        </row>
        <row r="1620">
          <cell r="AL1620">
            <v>248</v>
          </cell>
        </row>
        <row r="1621">
          <cell r="AL1621">
            <v>194</v>
          </cell>
        </row>
        <row r="1622">
          <cell r="AL1622">
            <v>303</v>
          </cell>
        </row>
        <row r="1624">
          <cell r="AL1624">
            <v>383</v>
          </cell>
        </row>
        <row r="1626">
          <cell r="AL1626">
            <v>37</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1174</v>
          </cell>
        </row>
        <row r="1608">
          <cell r="AL1608">
            <v>298</v>
          </cell>
        </row>
        <row r="1609">
          <cell r="AL1609">
            <v>3</v>
          </cell>
        </row>
        <row r="1610">
          <cell r="AL1610">
            <v>2</v>
          </cell>
        </row>
        <row r="1611">
          <cell r="AL1611">
            <v>139</v>
          </cell>
        </row>
        <row r="1612">
          <cell r="AL1612">
            <v>1127</v>
          </cell>
        </row>
        <row r="1613">
          <cell r="AL1613">
            <v>225</v>
          </cell>
        </row>
        <row r="1616">
          <cell r="AL1616">
            <v>1</v>
          </cell>
        </row>
        <row r="1617">
          <cell r="AL1617">
            <v>18</v>
          </cell>
        </row>
        <row r="1618">
          <cell r="AL1618">
            <v>8</v>
          </cell>
        </row>
        <row r="1619">
          <cell r="AL1619">
            <v>1411</v>
          </cell>
        </row>
        <row r="1620">
          <cell r="AL1620">
            <v>245</v>
          </cell>
        </row>
        <row r="1621">
          <cell r="AL1621">
            <v>299</v>
          </cell>
        </row>
        <row r="1622">
          <cell r="AL1622">
            <v>289</v>
          </cell>
        </row>
        <row r="1624">
          <cell r="AL1624">
            <v>562</v>
          </cell>
        </row>
        <row r="1626">
          <cell r="AL1626">
            <v>24</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1273</v>
          </cell>
        </row>
        <row r="1608">
          <cell r="AL1608">
            <v>374</v>
          </cell>
        </row>
        <row r="1609">
          <cell r="AL1609">
            <v>11</v>
          </cell>
        </row>
        <row r="1610">
          <cell r="AL1610">
            <v>0</v>
          </cell>
        </row>
        <row r="1611">
          <cell r="AL1611">
            <v>165</v>
          </cell>
        </row>
        <row r="1612">
          <cell r="AL1612">
            <v>1117</v>
          </cell>
        </row>
        <row r="1613">
          <cell r="AL1613">
            <v>323</v>
          </cell>
        </row>
        <row r="1616">
          <cell r="AL1616">
            <v>1</v>
          </cell>
        </row>
        <row r="1617">
          <cell r="AL1617">
            <v>18</v>
          </cell>
        </row>
        <row r="1618">
          <cell r="AL1618">
            <v>6</v>
          </cell>
        </row>
        <row r="1619">
          <cell r="AL1619">
            <v>1441</v>
          </cell>
        </row>
        <row r="1620">
          <cell r="AL1620">
            <v>336</v>
          </cell>
        </row>
        <row r="1621">
          <cell r="AL1621">
            <v>346</v>
          </cell>
        </row>
        <row r="1622">
          <cell r="AL1622">
            <v>350</v>
          </cell>
        </row>
        <row r="1624">
          <cell r="AL1624">
            <v>645</v>
          </cell>
        </row>
        <row r="1626">
          <cell r="AL1626">
            <v>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
  <sheetViews>
    <sheetView showGridLines="0" showRowColHeaders="0" showZeros="0" showOutlineSymbols="0" topLeftCell="B20546" zoomScaleNormal="83" zoomScaleSheetLayoutView="4" workbookViewId="0"/>
  </sheetViews>
  <sheetFormatPr defaultRowHeight="12.75"/>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codeName="Sheet2"/>
  <dimension ref="A1"/>
  <sheetViews>
    <sheetView zoomScaleNormal="84" zoomScaleSheetLayoutView="68" workbookViewId="0"/>
  </sheetViews>
  <sheetFormatPr defaultRowHeight="12.7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Sheet3"/>
  <dimension ref="A1:IJ99"/>
  <sheetViews>
    <sheetView tabSelected="1" workbookViewId="0"/>
  </sheetViews>
  <sheetFormatPr defaultRowHeight="12.75"/>
  <cols>
    <col min="1" max="1" width="17" customWidth="1"/>
    <col min="2" max="2" width="6.85546875" customWidth="1"/>
    <col min="3" max="4" width="7.85546875" customWidth="1"/>
    <col min="5" max="5" width="7.5703125" customWidth="1"/>
    <col min="6" max="6" width="7.7109375" customWidth="1"/>
    <col min="7" max="7" width="7.85546875" customWidth="1"/>
    <col min="8" max="8" width="8" customWidth="1"/>
    <col min="9" max="9" width="8.5703125" customWidth="1"/>
    <col min="10" max="10" width="8.140625" customWidth="1"/>
    <col min="11" max="11" width="7.85546875" customWidth="1"/>
    <col min="12" max="12" width="8.140625" customWidth="1"/>
    <col min="13" max="13" width="8" customWidth="1"/>
    <col min="14" max="14" width="9" customWidth="1"/>
    <col min="15" max="15" width="8.7109375" customWidth="1"/>
    <col min="16" max="16" width="7.5703125" customWidth="1"/>
    <col min="17" max="17" width="8.5703125" customWidth="1"/>
    <col min="20" max="20" width="21.5703125" customWidth="1"/>
    <col min="21" max="21" width="8" customWidth="1"/>
    <col min="22" max="34" width="8.85546875" customWidth="1"/>
  </cols>
  <sheetData>
    <row r="1" spans="1:244" ht="21" customHeight="1">
      <c r="A1" s="22" t="s">
        <v>53</v>
      </c>
      <c r="B1" s="22"/>
      <c r="C1" s="22"/>
      <c r="D1" s="22"/>
      <c r="E1" s="22"/>
      <c r="F1" s="22"/>
      <c r="G1" s="22"/>
      <c r="H1" s="22"/>
      <c r="I1" s="22"/>
      <c r="J1" s="22"/>
      <c r="K1" s="22"/>
      <c r="L1" s="22"/>
      <c r="M1" s="22"/>
      <c r="N1" s="22"/>
      <c r="O1" s="22"/>
      <c r="P1" s="22"/>
      <c r="Q1" s="22"/>
      <c r="R1" s="18"/>
      <c r="S1" s="16"/>
      <c r="T1" s="16"/>
      <c r="V1" s="16"/>
      <c r="W1" s="16"/>
      <c r="X1" s="16"/>
      <c r="Y1" s="16"/>
      <c r="Z1" s="16"/>
      <c r="AA1" s="16"/>
      <c r="AB1" s="16"/>
      <c r="AC1" s="16"/>
    </row>
    <row r="2" spans="1:244" ht="21.75" customHeight="1">
      <c r="A2" s="22" t="s">
        <v>48</v>
      </c>
      <c r="B2" s="22"/>
      <c r="C2" s="22"/>
      <c r="D2" s="22"/>
      <c r="E2" s="22"/>
      <c r="F2" s="22"/>
      <c r="G2" s="22"/>
      <c r="H2" s="22"/>
      <c r="I2" s="22"/>
      <c r="J2" s="22"/>
      <c r="K2" s="22"/>
      <c r="L2" s="22"/>
      <c r="M2" s="22"/>
      <c r="N2" s="22"/>
      <c r="O2" s="22"/>
      <c r="P2" s="22"/>
      <c r="Q2" s="22"/>
      <c r="R2" s="18"/>
      <c r="S2" s="16"/>
      <c r="T2" s="16"/>
      <c r="V2" s="16"/>
      <c r="W2" s="16"/>
      <c r="X2" s="16"/>
      <c r="Y2" s="16"/>
      <c r="Z2" s="16"/>
      <c r="AA2" s="16"/>
      <c r="AB2" s="16"/>
      <c r="AC2" s="16"/>
    </row>
    <row r="3" spans="1:244" ht="22.5" customHeight="1">
      <c r="A3" s="15" t="s">
        <v>54</v>
      </c>
      <c r="B3" s="15"/>
      <c r="C3" s="15"/>
      <c r="D3" s="15"/>
      <c r="E3" s="15"/>
      <c r="F3" s="15"/>
      <c r="G3" s="15"/>
      <c r="H3" s="15"/>
      <c r="I3" s="15"/>
      <c r="J3" s="15"/>
      <c r="K3" s="15"/>
      <c r="L3" s="15"/>
      <c r="M3" s="15"/>
      <c r="N3" s="15"/>
      <c r="O3" s="15"/>
      <c r="P3" s="15"/>
      <c r="Q3" s="15"/>
      <c r="R3" s="6"/>
      <c r="S3" s="17"/>
      <c r="T3" s="22" t="s">
        <v>45</v>
      </c>
      <c r="U3" s="21"/>
      <c r="V3" s="21"/>
      <c r="W3" s="52"/>
      <c r="X3" s="52"/>
      <c r="Y3" s="52"/>
      <c r="Z3" s="52"/>
      <c r="AA3" s="52"/>
      <c r="AB3" s="52"/>
      <c r="AC3" s="52"/>
      <c r="AD3" s="52"/>
      <c r="AE3" s="52"/>
      <c r="AF3" s="21"/>
      <c r="AG3" s="21"/>
    </row>
    <row r="4" spans="1:244" ht="21.75" customHeight="1" thickBot="1">
      <c r="A4" s="20"/>
      <c r="B4" s="20"/>
      <c r="C4" s="20"/>
      <c r="D4" s="20"/>
      <c r="E4" s="20"/>
      <c r="F4" s="20"/>
      <c r="G4" s="20"/>
      <c r="H4" s="20"/>
      <c r="I4" s="20"/>
      <c r="J4" s="20"/>
      <c r="K4" s="20"/>
      <c r="L4" s="20"/>
      <c r="M4" s="20"/>
      <c r="N4" s="20"/>
      <c r="O4" s="19"/>
      <c r="P4" s="19"/>
      <c r="Q4" s="19"/>
      <c r="R4" s="21"/>
      <c r="T4" s="15" t="s">
        <v>52</v>
      </c>
      <c r="U4" s="21"/>
      <c r="V4" s="21"/>
      <c r="W4" s="52"/>
      <c r="X4" s="52"/>
      <c r="Y4" s="52"/>
      <c r="Z4" s="52"/>
      <c r="AA4" s="52"/>
      <c r="AB4" s="52"/>
      <c r="AC4" s="52"/>
      <c r="AD4" s="52"/>
      <c r="AE4" s="52"/>
      <c r="AF4" s="21"/>
      <c r="AG4" s="21"/>
    </row>
    <row r="5" spans="1:244" ht="32.25" customHeight="1" thickBot="1">
      <c r="A5" s="7"/>
      <c r="B5" s="8" t="s">
        <v>0</v>
      </c>
      <c r="C5" s="9" t="s">
        <v>1</v>
      </c>
      <c r="D5" s="9" t="s">
        <v>2</v>
      </c>
      <c r="E5" s="9" t="s">
        <v>3</v>
      </c>
      <c r="F5" s="9" t="s">
        <v>4</v>
      </c>
      <c r="G5" s="8" t="s">
        <v>5</v>
      </c>
      <c r="H5" s="8" t="s">
        <v>6</v>
      </c>
      <c r="I5" s="8" t="s">
        <v>7</v>
      </c>
      <c r="J5" s="8" t="s">
        <v>8</v>
      </c>
      <c r="K5" s="8" t="s">
        <v>9</v>
      </c>
      <c r="L5" s="8" t="s">
        <v>10</v>
      </c>
      <c r="M5" s="47" t="s">
        <v>11</v>
      </c>
      <c r="N5" s="53" t="s">
        <v>12</v>
      </c>
      <c r="O5" s="49" t="s">
        <v>13</v>
      </c>
      <c r="P5" s="8" t="s">
        <v>14</v>
      </c>
      <c r="Q5" s="50" t="s">
        <v>15</v>
      </c>
    </row>
    <row r="6" spans="1:244" ht="24.75" customHeight="1" thickTop="1" thickBot="1">
      <c r="A6" s="10" t="s">
        <v>16</v>
      </c>
      <c r="B6" s="54">
        <f t="shared" ref="B6:G6" si="0">SUM(B7:B14)</f>
        <v>2098</v>
      </c>
      <c r="C6" s="54">
        <f t="shared" si="0"/>
        <v>2481</v>
      </c>
      <c r="D6" s="54">
        <f t="shared" si="0"/>
        <v>2677</v>
      </c>
      <c r="E6" s="54">
        <f t="shared" si="0"/>
        <v>2233</v>
      </c>
      <c r="F6" s="54">
        <f t="shared" si="0"/>
        <v>2420</v>
      </c>
      <c r="G6" s="54">
        <f t="shared" si="0"/>
        <v>2596</v>
      </c>
      <c r="H6" s="54">
        <f t="shared" ref="H6:Q6" si="1">SUM(H7:H14)</f>
        <v>2504</v>
      </c>
      <c r="I6" s="54">
        <f t="shared" si="1"/>
        <v>2972</v>
      </c>
      <c r="J6" s="54">
        <f t="shared" si="1"/>
        <v>3264</v>
      </c>
      <c r="K6" s="54">
        <f t="shared" si="1"/>
        <v>2696</v>
      </c>
      <c r="L6" s="54">
        <f t="shared" si="1"/>
        <v>0</v>
      </c>
      <c r="M6" s="55">
        <f t="shared" si="1"/>
        <v>0</v>
      </c>
      <c r="N6" s="56">
        <f t="shared" si="1"/>
        <v>25941</v>
      </c>
      <c r="O6" s="57">
        <f t="shared" si="1"/>
        <v>2594.1000000000004</v>
      </c>
      <c r="P6" s="54">
        <f t="shared" si="1"/>
        <v>3448</v>
      </c>
      <c r="Q6" s="58">
        <f t="shared" si="1"/>
        <v>1887</v>
      </c>
      <c r="T6" s="30" t="s">
        <v>16</v>
      </c>
      <c r="U6" s="33" t="s">
        <v>12</v>
      </c>
      <c r="V6" s="31" t="s">
        <v>0</v>
      </c>
      <c r="W6" s="32" t="s">
        <v>1</v>
      </c>
      <c r="X6" s="32" t="s">
        <v>2</v>
      </c>
      <c r="Y6" s="32" t="s">
        <v>3</v>
      </c>
      <c r="Z6" s="32" t="s">
        <v>4</v>
      </c>
      <c r="AA6" s="31" t="s">
        <v>5</v>
      </c>
      <c r="AB6" s="31" t="s">
        <v>6</v>
      </c>
      <c r="AC6" s="31" t="s">
        <v>7</v>
      </c>
      <c r="AD6" s="31" t="s">
        <v>8</v>
      </c>
      <c r="AE6" s="31" t="s">
        <v>9</v>
      </c>
      <c r="AF6" s="31" t="s">
        <v>10</v>
      </c>
      <c r="AG6" s="33" t="s">
        <v>11</v>
      </c>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c r="FR6" s="24"/>
      <c r="FS6" s="24"/>
      <c r="FT6" s="24"/>
      <c r="FU6" s="24"/>
      <c r="FV6" s="24"/>
      <c r="FW6" s="24"/>
      <c r="FX6" s="24"/>
      <c r="FY6" s="24"/>
      <c r="FZ6" s="24"/>
    </row>
    <row r="7" spans="1:244" ht="17.25" customHeight="1" thickTop="1" thickBot="1">
      <c r="A7" s="11" t="s">
        <v>17</v>
      </c>
      <c r="B7" s="59">
        <v>2</v>
      </c>
      <c r="C7" s="59">
        <v>3</v>
      </c>
      <c r="D7" s="59">
        <v>2</v>
      </c>
      <c r="E7" s="59">
        <v>1</v>
      </c>
      <c r="F7" s="59">
        <v>5</v>
      </c>
      <c r="G7" s="59">
        <v>2</v>
      </c>
      <c r="H7" s="59">
        <v>1</v>
      </c>
      <c r="I7" s="59">
        <v>4</v>
      </c>
      <c r="J7" s="60">
        <v>1</v>
      </c>
      <c r="K7" s="65">
        <v>3</v>
      </c>
      <c r="L7" s="59"/>
      <c r="M7" s="61"/>
      <c r="N7" s="62">
        <f>SUM(B7:M7)</f>
        <v>24</v>
      </c>
      <c r="O7" s="63">
        <f>AVERAGE(B7:M7)</f>
        <v>2.4</v>
      </c>
      <c r="P7" s="59">
        <f>MAX(B7:M7)</f>
        <v>5</v>
      </c>
      <c r="Q7" s="64">
        <f>MIN(B7:M7)</f>
        <v>1</v>
      </c>
      <c r="T7" s="10" t="s">
        <v>12</v>
      </c>
      <c r="U7" s="37">
        <f>SUM(U8:U10)</f>
        <v>14436</v>
      </c>
      <c r="V7" s="37">
        <f>SUM(V8:V10)</f>
        <v>1087</v>
      </c>
      <c r="W7" s="37">
        <f t="shared" ref="W7:AG7" si="2">SUM(W8:W10)</f>
        <v>1284</v>
      </c>
      <c r="X7" s="37">
        <f t="shared" si="2"/>
        <v>1311</v>
      </c>
      <c r="Y7" s="37">
        <f t="shared" si="2"/>
        <v>1364</v>
      </c>
      <c r="Z7" s="37">
        <f t="shared" si="2"/>
        <v>1270</v>
      </c>
      <c r="AA7" s="37">
        <f t="shared" si="2"/>
        <v>1349</v>
      </c>
      <c r="AB7" s="37">
        <f t="shared" si="2"/>
        <v>1447</v>
      </c>
      <c r="AC7" s="37">
        <f t="shared" si="2"/>
        <v>1702</v>
      </c>
      <c r="AD7" s="37">
        <f t="shared" si="2"/>
        <v>1981</v>
      </c>
      <c r="AE7" s="37">
        <f t="shared" si="2"/>
        <v>1641</v>
      </c>
      <c r="AF7" s="37">
        <f t="shared" si="2"/>
        <v>0</v>
      </c>
      <c r="AG7" s="77">
        <f t="shared" si="2"/>
        <v>0</v>
      </c>
      <c r="AH7" s="23"/>
      <c r="AI7" s="23"/>
      <c r="AJ7" s="23"/>
      <c r="AK7" s="23"/>
      <c r="AL7" s="23"/>
      <c r="AM7" s="24"/>
      <c r="AN7" s="24"/>
      <c r="AO7" s="24"/>
      <c r="AP7" s="24"/>
      <c r="AQ7" s="24"/>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4"/>
      <c r="GC7" s="24"/>
      <c r="GD7" s="24"/>
      <c r="GE7" s="24"/>
      <c r="GF7" s="24"/>
      <c r="GG7" s="24"/>
      <c r="GH7" s="24"/>
      <c r="GI7" s="24"/>
      <c r="GJ7" s="24"/>
      <c r="GK7" s="24"/>
      <c r="GL7" s="24"/>
      <c r="GM7" s="24"/>
      <c r="GN7" s="24"/>
      <c r="GO7" s="24"/>
      <c r="GP7" s="24"/>
      <c r="GQ7" s="24"/>
      <c r="GR7" s="24"/>
      <c r="GS7" s="24"/>
      <c r="GT7" s="24"/>
      <c r="GU7" s="24"/>
      <c r="GV7" s="24"/>
      <c r="GW7" s="24"/>
      <c r="GX7" s="24"/>
      <c r="GY7" s="24"/>
      <c r="GZ7" s="24"/>
      <c r="HA7" s="24"/>
      <c r="HB7" s="24"/>
      <c r="HC7" s="24"/>
      <c r="HD7" s="24"/>
      <c r="HE7" s="24"/>
      <c r="HF7" s="24"/>
      <c r="HG7" s="24"/>
      <c r="HH7" s="24"/>
      <c r="HI7" s="24"/>
      <c r="HJ7" s="24"/>
      <c r="HK7" s="24"/>
      <c r="HL7" s="24"/>
      <c r="HM7" s="24"/>
      <c r="HN7" s="24"/>
      <c r="HO7" s="24"/>
      <c r="HP7" s="24"/>
      <c r="HQ7" s="24"/>
      <c r="HR7" s="24"/>
    </row>
    <row r="8" spans="1:244" ht="16.5" customHeight="1" thickTop="1">
      <c r="A8" s="11" t="s">
        <v>18</v>
      </c>
      <c r="B8" s="59">
        <f>SUM('[1]ORIGINAL INGRESOS Y EGRESOS'!AL1607)</f>
        <v>776</v>
      </c>
      <c r="C8" s="59">
        <f>SUM('[2]ORIGINAL INGRESOS Y EGRESOS'!AL1607)</f>
        <v>863</v>
      </c>
      <c r="D8" s="59">
        <f>SUM('[3]ORIGINAL INGRESOS Y EGRESOS'!AL1607)</f>
        <v>840</v>
      </c>
      <c r="E8" s="59">
        <f>SUM('[4]ORIGINAL INGRESOS Y EGRESOS'!AL1607)</f>
        <v>893</v>
      </c>
      <c r="F8" s="59">
        <f>SUM('[5]ORIGINAL INGRESOS Y EGRESOS'!AL1607)</f>
        <v>894</v>
      </c>
      <c r="G8" s="59">
        <f>SUM('[6]ORIGINAL INGRESOS Y EGRESOS'!AL1607)</f>
        <v>973</v>
      </c>
      <c r="H8" s="59">
        <f>SUM('[7]ORIGINAL INGRESOS Y EGRESOS'!AL1607)</f>
        <v>1045</v>
      </c>
      <c r="I8" s="59">
        <f>SUM('[8]ORIGINAL INGRESOS Y EGRESOS'!AL1607)</f>
        <v>1174</v>
      </c>
      <c r="J8" s="59">
        <f>SUM('[9]ORIGINAL INGRESOS Y EGRESOS'!AL1607)</f>
        <v>1273</v>
      </c>
      <c r="K8" s="65">
        <f>SUM('[10]ORIGINAL INGRESOS Y EGRESOS'!AL1607)</f>
        <v>1229</v>
      </c>
      <c r="L8" s="59"/>
      <c r="M8" s="66"/>
      <c r="N8" s="67">
        <f>SUM(B8:M8)</f>
        <v>9960</v>
      </c>
      <c r="O8" s="68">
        <f>AVERAGE(B8:M8)</f>
        <v>996</v>
      </c>
      <c r="P8" s="59">
        <f>MAX(B8:M8)</f>
        <v>1273</v>
      </c>
      <c r="Q8" s="64">
        <f>MIN(B8:M8)</f>
        <v>776</v>
      </c>
      <c r="T8" s="34" t="s">
        <v>19</v>
      </c>
      <c r="U8" s="36">
        <f>SUM(V8:AG8)</f>
        <v>2305</v>
      </c>
      <c r="V8" s="35">
        <f>SUM(B9)</f>
        <v>101</v>
      </c>
      <c r="W8" s="35">
        <f t="shared" ref="W8:AD8" si="3">SUM(C9)</f>
        <v>228</v>
      </c>
      <c r="X8" s="35">
        <f t="shared" si="3"/>
        <v>239</v>
      </c>
      <c r="Y8" s="35">
        <f t="shared" si="3"/>
        <v>225</v>
      </c>
      <c r="Z8" s="35">
        <f t="shared" si="3"/>
        <v>195</v>
      </c>
      <c r="AA8" s="35">
        <f t="shared" si="3"/>
        <v>222</v>
      </c>
      <c r="AB8" s="35">
        <f t="shared" si="3"/>
        <v>222</v>
      </c>
      <c r="AC8" s="35">
        <f t="shared" si="3"/>
        <v>298</v>
      </c>
      <c r="AD8" s="35">
        <f t="shared" si="3"/>
        <v>374</v>
      </c>
      <c r="AE8" s="35">
        <f>SUM(K9)</f>
        <v>201</v>
      </c>
      <c r="AF8" s="35">
        <f>SUM(L9)</f>
        <v>0</v>
      </c>
      <c r="AG8" s="36">
        <f>SUM(M9)</f>
        <v>0</v>
      </c>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row>
    <row r="9" spans="1:244" ht="18.75" customHeight="1">
      <c r="A9" s="11" t="s">
        <v>19</v>
      </c>
      <c r="B9" s="59">
        <f>SUM('[1]ORIGINAL INGRESOS Y EGRESOS'!AL1608)</f>
        <v>101</v>
      </c>
      <c r="C9" s="59">
        <f>SUM('[2]ORIGINAL INGRESOS Y EGRESOS'!AL1608)</f>
        <v>228</v>
      </c>
      <c r="D9" s="59">
        <f>SUM('[3]ORIGINAL INGRESOS Y EGRESOS'!AL1608)</f>
        <v>239</v>
      </c>
      <c r="E9" s="59">
        <f>SUM('[4]ORIGINAL INGRESOS Y EGRESOS'!AL1608)</f>
        <v>225</v>
      </c>
      <c r="F9" s="59">
        <f>SUM('[5]ORIGINAL INGRESOS Y EGRESOS'!AL1608)</f>
        <v>195</v>
      </c>
      <c r="G9" s="59">
        <f>SUM('[6]ORIGINAL INGRESOS Y EGRESOS'!AL1608)</f>
        <v>222</v>
      </c>
      <c r="H9" s="59">
        <f>SUM('[7]ORIGINAL INGRESOS Y EGRESOS'!AL1608)</f>
        <v>222</v>
      </c>
      <c r="I9" s="59">
        <f>SUM('[8]ORIGINAL INGRESOS Y EGRESOS'!AL1608)</f>
        <v>298</v>
      </c>
      <c r="J9" s="59">
        <f>SUM('[9]ORIGINAL INGRESOS Y EGRESOS'!AL1608)</f>
        <v>374</v>
      </c>
      <c r="K9" s="65">
        <f>SUM('[10]ORIGINAL INGRESOS Y EGRESOS'!AL1608)</f>
        <v>201</v>
      </c>
      <c r="L9" s="59"/>
      <c r="M9" s="66"/>
      <c r="N9" s="67">
        <f t="shared" ref="N9:N14" si="4">SUM(B9:M9)</f>
        <v>2305</v>
      </c>
      <c r="O9" s="68">
        <f t="shared" ref="O9:O14" si="5">AVERAGE(B9:M9)</f>
        <v>230.5</v>
      </c>
      <c r="P9" s="59">
        <f t="shared" ref="P9:P14" si="6">MAX(B9:M9)</f>
        <v>374</v>
      </c>
      <c r="Q9" s="64">
        <f t="shared" ref="Q9:Q14" si="7">MIN(B9:M9)</f>
        <v>101</v>
      </c>
      <c r="T9" s="11" t="s">
        <v>18</v>
      </c>
      <c r="U9" s="25">
        <f>SUM(V9:AG9)</f>
        <v>9960</v>
      </c>
      <c r="V9" s="4">
        <f>SUM(B8)</f>
        <v>776</v>
      </c>
      <c r="W9" s="4">
        <f t="shared" ref="W9:AC9" si="8">SUM(C8)</f>
        <v>863</v>
      </c>
      <c r="X9" s="4">
        <f t="shared" si="8"/>
        <v>840</v>
      </c>
      <c r="Y9" s="4">
        <f t="shared" si="8"/>
        <v>893</v>
      </c>
      <c r="Z9" s="4">
        <f t="shared" si="8"/>
        <v>894</v>
      </c>
      <c r="AA9" s="4">
        <f t="shared" si="8"/>
        <v>973</v>
      </c>
      <c r="AB9" s="4">
        <f t="shared" si="8"/>
        <v>1045</v>
      </c>
      <c r="AC9" s="4">
        <f t="shared" si="8"/>
        <v>1174</v>
      </c>
      <c r="AD9" s="4">
        <f>SUM(J8)</f>
        <v>1273</v>
      </c>
      <c r="AE9" s="4">
        <f>SUM(K8)</f>
        <v>1229</v>
      </c>
      <c r="AF9" s="4">
        <f>SUM(L8)</f>
        <v>0</v>
      </c>
      <c r="AG9" s="25">
        <f>SUM(M8)</f>
        <v>0</v>
      </c>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row>
    <row r="10" spans="1:244" ht="17.25" customHeight="1">
      <c r="A10" s="11" t="s">
        <v>20</v>
      </c>
      <c r="B10" s="59">
        <f>SUM('[1]ORIGINAL INGRESOS Y EGRESOS'!AL1609)</f>
        <v>3</v>
      </c>
      <c r="C10" s="59">
        <f>SUM('[2]ORIGINAL INGRESOS Y EGRESOS'!AL1609)</f>
        <v>4</v>
      </c>
      <c r="D10" s="59">
        <f>SUM('[3]ORIGINAL INGRESOS Y EGRESOS'!AL1609)</f>
        <v>9</v>
      </c>
      <c r="E10" s="59">
        <f>SUM('[4]ORIGINAL INGRESOS Y EGRESOS'!AL1609)</f>
        <v>4</v>
      </c>
      <c r="F10" s="59">
        <f>SUM('[5]ORIGINAL INGRESOS Y EGRESOS'!AL1609)</f>
        <v>6</v>
      </c>
      <c r="G10" s="59">
        <f>SUM('[6]ORIGINAL INGRESOS Y EGRESOS'!AL1609)</f>
        <v>5</v>
      </c>
      <c r="H10" s="59">
        <f>SUM('[7]ORIGINAL INGRESOS Y EGRESOS'!AL1609)</f>
        <v>6</v>
      </c>
      <c r="I10" s="59">
        <f>SUM('[8]ORIGINAL INGRESOS Y EGRESOS'!AL1609)</f>
        <v>3</v>
      </c>
      <c r="J10" s="59">
        <f>SUM('[9]ORIGINAL INGRESOS Y EGRESOS'!AL1609)</f>
        <v>11</v>
      </c>
      <c r="K10" s="65">
        <f>SUM('[10]ORIGINAL INGRESOS Y EGRESOS'!AL1609)</f>
        <v>9</v>
      </c>
      <c r="L10" s="59"/>
      <c r="M10" s="66"/>
      <c r="N10" s="67">
        <f t="shared" si="4"/>
        <v>60</v>
      </c>
      <c r="O10" s="68">
        <f t="shared" si="5"/>
        <v>6</v>
      </c>
      <c r="P10" s="59">
        <f t="shared" si="6"/>
        <v>11</v>
      </c>
      <c r="Q10" s="64">
        <f t="shared" si="7"/>
        <v>3</v>
      </c>
      <c r="T10" s="11" t="s">
        <v>42</v>
      </c>
      <c r="U10" s="25">
        <f>SUM(V10:AG10)</f>
        <v>2171</v>
      </c>
      <c r="V10" s="4">
        <f>SUM(B14+B10+B11)</f>
        <v>210</v>
      </c>
      <c r="W10" s="4">
        <f t="shared" ref="W10:AF10" si="9">SUM(C14+C10+C11)</f>
        <v>193</v>
      </c>
      <c r="X10" s="4">
        <f t="shared" si="9"/>
        <v>232</v>
      </c>
      <c r="Y10" s="4">
        <f t="shared" si="9"/>
        <v>246</v>
      </c>
      <c r="Z10" s="4">
        <f t="shared" si="9"/>
        <v>181</v>
      </c>
      <c r="AA10" s="4">
        <f t="shared" si="9"/>
        <v>154</v>
      </c>
      <c r="AB10" s="4">
        <f t="shared" si="9"/>
        <v>180</v>
      </c>
      <c r="AC10" s="4">
        <f t="shared" si="9"/>
        <v>230</v>
      </c>
      <c r="AD10" s="4">
        <f>SUM(J14+J10+J11)</f>
        <v>334</v>
      </c>
      <c r="AE10" s="4">
        <f>SUM(K14+K10+K11)</f>
        <v>211</v>
      </c>
      <c r="AF10" s="4">
        <f t="shared" si="9"/>
        <v>0</v>
      </c>
      <c r="AG10" s="25">
        <f>SUM(M14+M10+M11)</f>
        <v>0</v>
      </c>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row>
    <row r="11" spans="1:244" ht="18" customHeight="1">
      <c r="A11" s="11" t="s">
        <v>21</v>
      </c>
      <c r="B11" s="59">
        <f>SUM('[1]ORIGINAL INGRESOS Y EGRESOS'!AL1610)</f>
        <v>0</v>
      </c>
      <c r="C11" s="59">
        <f>SUM('[2]ORIGINAL INGRESOS Y EGRESOS'!AL1610)</f>
        <v>0</v>
      </c>
      <c r="D11" s="59">
        <f>SUM('[3]ORIGINAL INGRESOS Y EGRESOS'!AL1610)</f>
        <v>3</v>
      </c>
      <c r="E11" s="59">
        <f>SUM('[4]ORIGINAL INGRESOS Y EGRESOS'!AL1610)</f>
        <v>4</v>
      </c>
      <c r="F11" s="59">
        <f>SUM('[5]ORIGINAL INGRESOS Y EGRESOS'!AL1610)</f>
        <v>0</v>
      </c>
      <c r="G11" s="59">
        <f>SUM('[6]ORIGINAL INGRESOS Y EGRESOS'!AL1610)</f>
        <v>1</v>
      </c>
      <c r="H11" s="59">
        <f>SUM('[7]ORIGINAL INGRESOS Y EGRESOS'!AL1610)</f>
        <v>14</v>
      </c>
      <c r="I11" s="59">
        <f>SUM('[8]ORIGINAL INGRESOS Y EGRESOS'!AL1610)</f>
        <v>2</v>
      </c>
      <c r="J11" s="59">
        <f>SUM('[9]ORIGINAL INGRESOS Y EGRESOS'!AL1610)</f>
        <v>0</v>
      </c>
      <c r="K11" s="65">
        <f>SUM('[10]ORIGINAL INGRESOS Y EGRESOS'!AL1610)</f>
        <v>2</v>
      </c>
      <c r="L11" s="59"/>
      <c r="M11" s="66"/>
      <c r="N11" s="67">
        <f t="shared" si="4"/>
        <v>26</v>
      </c>
      <c r="O11" s="68">
        <f t="shared" si="5"/>
        <v>2.6</v>
      </c>
      <c r="P11" s="59">
        <f t="shared" si="6"/>
        <v>14</v>
      </c>
      <c r="Q11" s="64">
        <f t="shared" si="7"/>
        <v>0</v>
      </c>
      <c r="T11" s="26" t="s">
        <v>44</v>
      </c>
      <c r="U11" s="27"/>
      <c r="V11" s="1"/>
      <c r="W11" s="1"/>
      <c r="X11" s="1"/>
      <c r="Y11" s="1"/>
      <c r="Z11" s="1"/>
      <c r="AA11" s="1"/>
      <c r="AB11" s="1"/>
      <c r="AC11" s="1"/>
      <c r="AD11" s="1"/>
      <c r="AE11" s="1"/>
      <c r="AF11" s="1"/>
      <c r="AG11" s="27"/>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row>
    <row r="12" spans="1:244" ht="17.25" customHeight="1">
      <c r="A12" s="11" t="s">
        <v>22</v>
      </c>
      <c r="B12" s="59">
        <f>SUM('[1]ORIGINAL INGRESOS Y EGRESOS'!AL1611)</f>
        <v>79</v>
      </c>
      <c r="C12" s="59">
        <f>SUM('[2]ORIGINAL INGRESOS Y EGRESOS'!AL1611)</f>
        <v>128</v>
      </c>
      <c r="D12" s="59">
        <f>SUM('[3]ORIGINAL INGRESOS Y EGRESOS'!AL1611)</f>
        <v>81</v>
      </c>
      <c r="E12" s="59">
        <f>SUM('[4]ORIGINAL INGRESOS Y EGRESOS'!AL1611)</f>
        <v>89</v>
      </c>
      <c r="F12" s="59">
        <f>SUM('[5]ORIGINAL INGRESOS Y EGRESOS'!AL1611)</f>
        <v>123</v>
      </c>
      <c r="G12" s="59">
        <f>SUM('[6]ORIGINAL INGRESOS Y EGRESOS'!AL1611)</f>
        <v>114</v>
      </c>
      <c r="H12" s="59">
        <f>SUM('[7]ORIGINAL INGRESOS Y EGRESOS'!AL1611)</f>
        <v>151</v>
      </c>
      <c r="I12" s="59">
        <f>SUM('[8]ORIGINAL INGRESOS Y EGRESOS'!AL1611)</f>
        <v>139</v>
      </c>
      <c r="J12" s="59">
        <f>SUM('[9]ORIGINAL INGRESOS Y EGRESOS'!AL1611)</f>
        <v>165</v>
      </c>
      <c r="K12" s="65">
        <f>SUM('[10]ORIGINAL INGRESOS Y EGRESOS'!AL1611)</f>
        <v>138</v>
      </c>
      <c r="L12" s="59"/>
      <c r="M12" s="66"/>
      <c r="N12" s="67">
        <f t="shared" si="4"/>
        <v>1207</v>
      </c>
      <c r="O12" s="68">
        <f t="shared" si="5"/>
        <v>120.7</v>
      </c>
      <c r="P12" s="59">
        <f t="shared" si="6"/>
        <v>165</v>
      </c>
      <c r="Q12" s="64">
        <f t="shared" si="7"/>
        <v>79</v>
      </c>
      <c r="T12" s="26" t="s">
        <v>49</v>
      </c>
      <c r="U12" s="27"/>
      <c r="V12" s="1"/>
      <c r="W12" s="1"/>
      <c r="X12" s="1"/>
      <c r="Y12" s="1"/>
      <c r="Z12" s="1"/>
      <c r="AA12" s="1"/>
      <c r="AB12" s="1"/>
      <c r="AC12" s="1"/>
      <c r="AD12" s="1"/>
      <c r="AE12" s="1"/>
      <c r="AF12" s="1"/>
      <c r="AG12" s="27"/>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row>
    <row r="13" spans="1:244" ht="17.25" customHeight="1">
      <c r="A13" s="11" t="s">
        <v>23</v>
      </c>
      <c r="B13" s="59">
        <f>SUM('[1]ORIGINAL INGRESOS Y EGRESOS'!AL1612)</f>
        <v>930</v>
      </c>
      <c r="C13" s="59">
        <f>SUM('[2]ORIGINAL INGRESOS Y EGRESOS'!AL1612)</f>
        <v>1066</v>
      </c>
      <c r="D13" s="59">
        <f>SUM('[3]ORIGINAL INGRESOS Y EGRESOS'!AL1612)</f>
        <v>1283</v>
      </c>
      <c r="E13" s="59">
        <f>SUM('[4]ORIGINAL INGRESOS Y EGRESOS'!AL1612)</f>
        <v>779</v>
      </c>
      <c r="F13" s="59">
        <f>SUM('[5]ORIGINAL INGRESOS Y EGRESOS'!AL1612)</f>
        <v>1022</v>
      </c>
      <c r="G13" s="59">
        <f>SUM('[6]ORIGINAL INGRESOS Y EGRESOS'!AL1612)</f>
        <v>1131</v>
      </c>
      <c r="H13" s="59">
        <f>SUM('[7]ORIGINAL INGRESOS Y EGRESOS'!AL1612)</f>
        <v>905</v>
      </c>
      <c r="I13" s="59">
        <f>SUM('[8]ORIGINAL INGRESOS Y EGRESOS'!AL1612)</f>
        <v>1127</v>
      </c>
      <c r="J13" s="59">
        <f>SUM('[9]ORIGINAL INGRESOS Y EGRESOS'!AL1612)</f>
        <v>1117</v>
      </c>
      <c r="K13" s="65">
        <f>SUM('[10]ORIGINAL INGRESOS Y EGRESOS'!AL1612)</f>
        <v>914</v>
      </c>
      <c r="L13" s="59"/>
      <c r="M13" s="66"/>
      <c r="N13" s="67">
        <f>SUM(B13:M13)</f>
        <v>10274</v>
      </c>
      <c r="O13" s="68">
        <f t="shared" si="5"/>
        <v>1027.4000000000001</v>
      </c>
      <c r="P13" s="59">
        <f t="shared" si="6"/>
        <v>1283</v>
      </c>
      <c r="Q13" s="64">
        <f t="shared" si="7"/>
        <v>779</v>
      </c>
      <c r="T13" s="11" t="s">
        <v>23</v>
      </c>
      <c r="U13" s="25">
        <f>SUM(V13:AG13)</f>
        <v>10274</v>
      </c>
      <c r="V13" s="4">
        <f t="shared" ref="V13:AG13" si="10">SUM(B13)</f>
        <v>930</v>
      </c>
      <c r="W13" s="4">
        <f t="shared" si="10"/>
        <v>1066</v>
      </c>
      <c r="X13" s="4">
        <f t="shared" si="10"/>
        <v>1283</v>
      </c>
      <c r="Y13" s="4">
        <f t="shared" si="10"/>
        <v>779</v>
      </c>
      <c r="Z13" s="4">
        <f t="shared" si="10"/>
        <v>1022</v>
      </c>
      <c r="AA13" s="4">
        <f t="shared" si="10"/>
        <v>1131</v>
      </c>
      <c r="AB13" s="4">
        <f t="shared" si="10"/>
        <v>905</v>
      </c>
      <c r="AC13" s="4">
        <f t="shared" si="10"/>
        <v>1127</v>
      </c>
      <c r="AD13" s="4">
        <f t="shared" si="10"/>
        <v>1117</v>
      </c>
      <c r="AE13" s="4">
        <f t="shared" si="10"/>
        <v>914</v>
      </c>
      <c r="AF13" s="4">
        <f t="shared" si="10"/>
        <v>0</v>
      </c>
      <c r="AG13" s="25">
        <f t="shared" si="10"/>
        <v>0</v>
      </c>
    </row>
    <row r="14" spans="1:244" ht="21" customHeight="1">
      <c r="A14" s="11" t="s">
        <v>24</v>
      </c>
      <c r="B14" s="59">
        <f>SUM('[1]ORIGINAL INGRESOS Y EGRESOS'!AL1613)</f>
        <v>207</v>
      </c>
      <c r="C14" s="59">
        <f>SUM('[2]ORIGINAL INGRESOS Y EGRESOS'!AL1613)</f>
        <v>189</v>
      </c>
      <c r="D14" s="59">
        <f>SUM('[3]ORIGINAL INGRESOS Y EGRESOS'!AL1613)</f>
        <v>220</v>
      </c>
      <c r="E14" s="59">
        <f>SUM('[4]ORIGINAL INGRESOS Y EGRESOS'!AL1613)</f>
        <v>238</v>
      </c>
      <c r="F14" s="59">
        <f>SUM('[5]ORIGINAL INGRESOS Y EGRESOS'!AL1613)</f>
        <v>175</v>
      </c>
      <c r="G14" s="59">
        <f>SUM('[6]ORIGINAL INGRESOS Y EGRESOS'!AL1613)</f>
        <v>148</v>
      </c>
      <c r="H14" s="59">
        <f>SUM('[7]ORIGINAL INGRESOS Y EGRESOS'!AL1613)</f>
        <v>160</v>
      </c>
      <c r="I14" s="59">
        <f>SUM('[8]ORIGINAL INGRESOS Y EGRESOS'!AL1613)</f>
        <v>225</v>
      </c>
      <c r="J14" s="59">
        <f>SUM('[9]ORIGINAL INGRESOS Y EGRESOS'!AL1613)</f>
        <v>323</v>
      </c>
      <c r="K14" s="65">
        <f>SUM('[10]ORIGINAL INGRESOS Y EGRESOS'!AL1613)</f>
        <v>200</v>
      </c>
      <c r="L14" s="59"/>
      <c r="M14" s="66"/>
      <c r="N14" s="67">
        <f t="shared" si="4"/>
        <v>2085</v>
      </c>
      <c r="O14" s="68">
        <f t="shared" si="5"/>
        <v>208.5</v>
      </c>
      <c r="P14" s="59">
        <f t="shared" si="6"/>
        <v>323</v>
      </c>
      <c r="Q14" s="64">
        <f t="shared" si="7"/>
        <v>148</v>
      </c>
      <c r="T14" s="11" t="s">
        <v>22</v>
      </c>
      <c r="U14" s="25">
        <f>SUM(V14:AG14)</f>
        <v>1207</v>
      </c>
      <c r="V14" s="4">
        <f>SUM(B12)</f>
        <v>79</v>
      </c>
      <c r="W14" s="4">
        <f t="shared" ref="W14:AG14" si="11">SUM(C12)</f>
        <v>128</v>
      </c>
      <c r="X14" s="4">
        <f t="shared" si="11"/>
        <v>81</v>
      </c>
      <c r="Y14" s="4">
        <f t="shared" si="11"/>
        <v>89</v>
      </c>
      <c r="Z14" s="4">
        <f t="shared" si="11"/>
        <v>123</v>
      </c>
      <c r="AA14" s="4">
        <f t="shared" si="11"/>
        <v>114</v>
      </c>
      <c r="AB14" s="4">
        <f t="shared" si="11"/>
        <v>151</v>
      </c>
      <c r="AC14" s="4">
        <f t="shared" si="11"/>
        <v>139</v>
      </c>
      <c r="AD14" s="4">
        <f t="shared" si="11"/>
        <v>165</v>
      </c>
      <c r="AE14" s="4">
        <f t="shared" si="11"/>
        <v>138</v>
      </c>
      <c r="AF14" s="4">
        <f t="shared" si="11"/>
        <v>0</v>
      </c>
      <c r="AG14" s="25">
        <f t="shared" si="11"/>
        <v>0</v>
      </c>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row>
    <row r="15" spans="1:244" ht="17.25" customHeight="1" thickBot="1">
      <c r="A15" s="11"/>
      <c r="B15" s="59"/>
      <c r="C15" s="59"/>
      <c r="D15" s="59"/>
      <c r="E15" s="59"/>
      <c r="F15" s="59"/>
      <c r="G15" s="59"/>
      <c r="H15" s="59"/>
      <c r="I15" s="59"/>
      <c r="J15" s="59"/>
      <c r="K15" s="59"/>
      <c r="L15" s="59"/>
      <c r="M15" s="66"/>
      <c r="N15" s="67"/>
      <c r="O15" s="68"/>
      <c r="P15" s="59"/>
      <c r="Q15" s="64"/>
      <c r="T15" s="40"/>
      <c r="U15" s="42"/>
      <c r="V15" s="41"/>
      <c r="W15" s="41"/>
      <c r="X15" s="41"/>
      <c r="Y15" s="41"/>
      <c r="Z15" s="41"/>
      <c r="AA15" s="41"/>
      <c r="AB15" s="41"/>
      <c r="AC15" s="41"/>
      <c r="AD15" s="41"/>
      <c r="AE15" s="41"/>
      <c r="AF15" s="41"/>
      <c r="AG15" s="78"/>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row>
    <row r="16" spans="1:244" ht="23.25" customHeight="1" thickTop="1" thickBot="1">
      <c r="A16" s="10" t="s">
        <v>25</v>
      </c>
      <c r="B16" s="54">
        <f>SUM(B17:B27)</f>
        <v>2106</v>
      </c>
      <c r="C16" s="54">
        <f t="shared" ref="C16:J16" si="12">SUM(C17:C27)</f>
        <v>2434</v>
      </c>
      <c r="D16" s="54">
        <f t="shared" si="12"/>
        <v>2707</v>
      </c>
      <c r="E16" s="54">
        <f t="shared" si="12"/>
        <v>2222</v>
      </c>
      <c r="F16" s="54">
        <f t="shared" si="12"/>
        <v>2545</v>
      </c>
      <c r="G16" s="54">
        <f>SUM(G17:G27)</f>
        <v>2753</v>
      </c>
      <c r="H16" s="54">
        <f>SUM(H17:H27)</f>
        <v>2230</v>
      </c>
      <c r="I16" s="54">
        <f t="shared" si="12"/>
        <v>2861</v>
      </c>
      <c r="J16" s="54">
        <f t="shared" si="12"/>
        <v>3169</v>
      </c>
      <c r="K16" s="54">
        <f t="shared" ref="K16:Q16" si="13">SUM(K17:K27)</f>
        <v>2515</v>
      </c>
      <c r="L16" s="54">
        <f t="shared" si="13"/>
        <v>0</v>
      </c>
      <c r="M16" s="55">
        <f t="shared" si="13"/>
        <v>0</v>
      </c>
      <c r="N16" s="56">
        <f>SUM(N17:N27)</f>
        <v>25542</v>
      </c>
      <c r="O16" s="57">
        <f t="shared" si="13"/>
        <v>2554.2000000000003</v>
      </c>
      <c r="P16" s="54">
        <f t="shared" si="13"/>
        <v>3283</v>
      </c>
      <c r="Q16" s="58">
        <f t="shared" si="13"/>
        <v>1904</v>
      </c>
      <c r="T16" s="10" t="s">
        <v>25</v>
      </c>
      <c r="U16" s="45" t="s">
        <v>12</v>
      </c>
      <c r="V16" s="43" t="s">
        <v>0</v>
      </c>
      <c r="W16" s="44" t="s">
        <v>1</v>
      </c>
      <c r="X16" s="44" t="s">
        <v>2</v>
      </c>
      <c r="Y16" s="44" t="s">
        <v>3</v>
      </c>
      <c r="Z16" s="44" t="s">
        <v>4</v>
      </c>
      <c r="AA16" s="43" t="s">
        <v>5</v>
      </c>
      <c r="AB16" s="43" t="s">
        <v>6</v>
      </c>
      <c r="AC16" s="43" t="s">
        <v>7</v>
      </c>
      <c r="AD16" s="43" t="s">
        <v>8</v>
      </c>
      <c r="AE16" s="43" t="s">
        <v>9</v>
      </c>
      <c r="AF16" s="43" t="s">
        <v>10</v>
      </c>
      <c r="AG16" s="45" t="s">
        <v>11</v>
      </c>
      <c r="FE16" s="24"/>
      <c r="FF16" s="24"/>
      <c r="FG16" s="24"/>
      <c r="FH16" s="24"/>
      <c r="FI16" s="24"/>
      <c r="FJ16" s="24"/>
      <c r="FK16" s="24"/>
      <c r="FL16" s="24"/>
      <c r="FM16" s="24"/>
      <c r="FN16" s="24"/>
      <c r="FO16" s="24"/>
      <c r="FP16" s="24"/>
      <c r="FQ16" s="24"/>
      <c r="FR16" s="24"/>
      <c r="FS16" s="24"/>
      <c r="FT16" s="24"/>
      <c r="FU16" s="24"/>
      <c r="FV16" s="24"/>
      <c r="FW16" s="24"/>
      <c r="FX16" s="24"/>
      <c r="FY16" s="24"/>
      <c r="FZ16" s="24"/>
      <c r="GA16" s="24"/>
      <c r="GB16" s="24"/>
      <c r="GC16" s="24"/>
      <c r="GD16" s="24"/>
      <c r="GE16" s="24"/>
      <c r="GF16" s="24"/>
      <c r="GG16" s="24"/>
      <c r="GH16" s="24"/>
      <c r="GI16" s="24"/>
      <c r="GJ16" s="24"/>
      <c r="GK16" s="24"/>
      <c r="GL16" s="24"/>
      <c r="GM16" s="24"/>
      <c r="GN16" s="24"/>
      <c r="GO16" s="24"/>
      <c r="GP16" s="24"/>
      <c r="GQ16" s="24"/>
      <c r="GR16" s="24"/>
      <c r="GS16" s="24"/>
      <c r="GT16" s="24"/>
      <c r="GU16" s="24"/>
      <c r="GV16" s="24"/>
      <c r="GW16" s="24"/>
      <c r="GX16" s="24"/>
      <c r="GY16" s="24"/>
      <c r="GZ16" s="24"/>
      <c r="HA16" s="24"/>
      <c r="HB16" s="24"/>
      <c r="HC16" s="24"/>
      <c r="HD16" s="24"/>
      <c r="HE16" s="24"/>
      <c r="HF16" s="24"/>
      <c r="HG16" s="24"/>
      <c r="HH16" s="24"/>
      <c r="HI16" s="24"/>
      <c r="HJ16" s="24"/>
      <c r="HK16" s="24"/>
      <c r="HL16" s="24"/>
      <c r="HM16" s="24"/>
      <c r="HN16" s="24"/>
      <c r="HO16" s="24"/>
      <c r="HP16" s="24"/>
      <c r="HQ16" s="24"/>
      <c r="HR16" s="24"/>
      <c r="HS16" s="24"/>
      <c r="HT16" s="24"/>
      <c r="HU16" s="24"/>
      <c r="HV16" s="24"/>
      <c r="HW16" s="24"/>
      <c r="HX16" s="24"/>
      <c r="HY16" s="24"/>
      <c r="HZ16" s="24"/>
      <c r="IA16" s="24"/>
      <c r="IB16" s="24"/>
      <c r="IC16" s="24"/>
      <c r="ID16" s="24"/>
      <c r="IE16" s="24"/>
      <c r="IF16" s="24"/>
      <c r="IG16" s="24"/>
      <c r="IH16" s="24"/>
      <c r="II16" s="24"/>
      <c r="IJ16" s="24"/>
    </row>
    <row r="17" spans="1:244" ht="17.25" customHeight="1" thickTop="1" thickBot="1">
      <c r="A17" s="11" t="s">
        <v>26</v>
      </c>
      <c r="B17" s="59">
        <f>SUM('[1]ORIGINAL INGRESOS Y EGRESOS'!AL1616)</f>
        <v>1</v>
      </c>
      <c r="C17" s="59">
        <f>SUM('[2]ORIGINAL INGRESOS Y EGRESOS'!AL1616)</f>
        <v>2</v>
      </c>
      <c r="D17" s="59">
        <f>SUM('[3]ORIGINAL INGRESOS Y EGRESOS'!AL1616)</f>
        <v>5</v>
      </c>
      <c r="E17" s="59">
        <f>SUM('[4]ORIGINAL INGRESOS Y EGRESOS'!AL1616)</f>
        <v>1</v>
      </c>
      <c r="F17" s="59">
        <f>SUM('[5]ORIGINAL INGRESOS Y EGRESOS'!AL1616)</f>
        <v>1</v>
      </c>
      <c r="G17" s="59">
        <f>SUM('[6]ORIGINAL INGRESOS Y EGRESOS'!AL1616)</f>
        <v>1</v>
      </c>
      <c r="H17" s="59">
        <f>SUM('[7]ORIGINAL INGRESOS Y EGRESOS'!AL1616)</f>
        <v>0</v>
      </c>
      <c r="I17" s="59">
        <f>SUM('[8]ORIGINAL INGRESOS Y EGRESOS'!AL1616)</f>
        <v>1</v>
      </c>
      <c r="J17" s="59">
        <f>SUM('[9]ORIGINAL INGRESOS Y EGRESOS'!AL1616)</f>
        <v>1</v>
      </c>
      <c r="K17" s="65">
        <f>SUM('[10]ORIGINAL INGRESOS Y EGRESOS'!AL1616)</f>
        <v>0</v>
      </c>
      <c r="L17" s="59"/>
      <c r="M17" s="66"/>
      <c r="N17" s="67">
        <f t="shared" ref="N17:N27" si="14">SUM(B17:M17)</f>
        <v>13</v>
      </c>
      <c r="O17" s="68">
        <f t="shared" ref="O17:O27" si="15">AVERAGE(B17:M17)</f>
        <v>1.3</v>
      </c>
      <c r="P17" s="59">
        <f t="shared" ref="P17:P27" si="16">MAX(B17:M17)</f>
        <v>5</v>
      </c>
      <c r="Q17" s="64">
        <f t="shared" ref="Q17:Q27" si="17">MIN(B17:M17)</f>
        <v>0</v>
      </c>
      <c r="T17" s="38" t="s">
        <v>12</v>
      </c>
      <c r="U17" s="39">
        <f>SUM(U18:U21)</f>
        <v>11133</v>
      </c>
      <c r="V17" s="37">
        <f t="shared" ref="V17:AG17" si="18">SUM(V18:V21)</f>
        <v>1010</v>
      </c>
      <c r="W17" s="37">
        <f t="shared" si="18"/>
        <v>1158</v>
      </c>
      <c r="X17" s="37">
        <f t="shared" si="18"/>
        <v>1120</v>
      </c>
      <c r="Y17" s="37">
        <f t="shared" si="18"/>
        <v>958</v>
      </c>
      <c r="Z17" s="37">
        <f t="shared" si="18"/>
        <v>1103</v>
      </c>
      <c r="AA17" s="37">
        <f t="shared" si="18"/>
        <v>1245</v>
      </c>
      <c r="AB17" s="37">
        <f t="shared" si="18"/>
        <v>931</v>
      </c>
      <c r="AC17" s="37">
        <f t="shared" si="18"/>
        <v>1193</v>
      </c>
      <c r="AD17" s="37">
        <f t="shared" si="18"/>
        <v>1380</v>
      </c>
      <c r="AE17" s="37">
        <f t="shared" si="18"/>
        <v>1035</v>
      </c>
      <c r="AF17" s="37">
        <f t="shared" si="18"/>
        <v>0</v>
      </c>
      <c r="AG17" s="77">
        <f t="shared" si="18"/>
        <v>0</v>
      </c>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24"/>
      <c r="GQ17" s="24"/>
      <c r="GR17" s="24"/>
      <c r="GS17" s="24"/>
      <c r="GT17" s="24"/>
      <c r="GU17" s="24"/>
      <c r="GV17" s="24"/>
      <c r="GW17" s="24"/>
      <c r="GX17" s="24"/>
      <c r="GY17" s="24"/>
      <c r="GZ17" s="24"/>
      <c r="HA17" s="24"/>
      <c r="HB17" s="24"/>
      <c r="HC17" s="24"/>
      <c r="HD17" s="24"/>
      <c r="HE17" s="24"/>
      <c r="HF17" s="24"/>
      <c r="HG17" s="24"/>
      <c r="HH17" s="24"/>
      <c r="HI17" s="24"/>
      <c r="HJ17" s="24"/>
      <c r="HK17" s="24"/>
      <c r="HL17" s="24"/>
      <c r="HM17" s="24"/>
      <c r="HN17" s="24"/>
      <c r="HO17" s="24"/>
      <c r="HP17" s="24"/>
      <c r="HQ17" s="24"/>
      <c r="HR17" s="24"/>
      <c r="HS17" s="24"/>
      <c r="HT17" s="24"/>
      <c r="HU17" s="24"/>
      <c r="HV17" s="24"/>
      <c r="HW17" s="24"/>
      <c r="HX17" s="24"/>
      <c r="HY17" s="24"/>
      <c r="HZ17" s="24"/>
      <c r="IA17" s="24"/>
      <c r="IB17" s="24"/>
      <c r="IC17" s="24"/>
      <c r="ID17" s="24"/>
      <c r="IE17" s="24"/>
      <c r="IF17" s="24"/>
      <c r="IG17" s="24"/>
      <c r="IH17" s="24"/>
      <c r="II17" s="24"/>
      <c r="IJ17" s="24"/>
    </row>
    <row r="18" spans="1:244" ht="17.25" customHeight="1" thickTop="1">
      <c r="A18" s="11" t="s">
        <v>27</v>
      </c>
      <c r="B18" s="59">
        <f>SUM('[1]ORIGINAL INGRESOS Y EGRESOS'!AL1617)</f>
        <v>26</v>
      </c>
      <c r="C18" s="59">
        <f>SUM('[2]ORIGINAL INGRESOS Y EGRESOS'!AL1617)</f>
        <v>27</v>
      </c>
      <c r="D18" s="59">
        <f>SUM('[3]ORIGINAL INGRESOS Y EGRESOS'!AL1617)</f>
        <v>14</v>
      </c>
      <c r="E18" s="59">
        <f>SUM('[4]ORIGINAL INGRESOS Y EGRESOS'!AL1617)</f>
        <v>15</v>
      </c>
      <c r="F18" s="59">
        <f>SUM('[5]ORIGINAL INGRESOS Y EGRESOS'!AL1617)</f>
        <v>27</v>
      </c>
      <c r="G18" s="59">
        <f>SUM('[6]ORIGINAL INGRESOS Y EGRESOS'!AL1617)</f>
        <v>28</v>
      </c>
      <c r="H18" s="59">
        <f>SUM('[7]ORIGINAL INGRESOS Y EGRESOS'!AL1617)</f>
        <v>14</v>
      </c>
      <c r="I18" s="59">
        <f>SUM('[8]ORIGINAL INGRESOS Y EGRESOS'!AL1617)</f>
        <v>18</v>
      </c>
      <c r="J18" s="59">
        <f>SUM('[9]ORIGINAL INGRESOS Y EGRESOS'!AL1617)</f>
        <v>18</v>
      </c>
      <c r="K18" s="65">
        <f>SUM('[10]ORIGINAL INGRESOS Y EGRESOS'!AL1617)</f>
        <v>20</v>
      </c>
      <c r="L18" s="59"/>
      <c r="M18" s="66"/>
      <c r="N18" s="67">
        <f t="shared" si="14"/>
        <v>207</v>
      </c>
      <c r="O18" s="68">
        <f t="shared" si="15"/>
        <v>20.7</v>
      </c>
      <c r="P18" s="59">
        <f t="shared" si="16"/>
        <v>28</v>
      </c>
      <c r="Q18" s="64">
        <f t="shared" si="17"/>
        <v>14</v>
      </c>
      <c r="T18" s="34" t="s">
        <v>30</v>
      </c>
      <c r="U18" s="36">
        <f>SUM(V18:AG18)</f>
        <v>3057</v>
      </c>
      <c r="V18" s="35">
        <f t="shared" ref="V18:AG18" si="19">SUM(B23)</f>
        <v>334</v>
      </c>
      <c r="W18" s="35">
        <f t="shared" si="19"/>
        <v>343</v>
      </c>
      <c r="X18" s="35">
        <f t="shared" si="19"/>
        <v>283</v>
      </c>
      <c r="Y18" s="35">
        <f t="shared" si="19"/>
        <v>248</v>
      </c>
      <c r="Z18" s="35">
        <f t="shared" si="19"/>
        <v>293</v>
      </c>
      <c r="AA18" s="35">
        <f t="shared" si="19"/>
        <v>354</v>
      </c>
      <c r="AB18" s="35">
        <f t="shared" si="19"/>
        <v>303</v>
      </c>
      <c r="AC18" s="35">
        <f t="shared" si="19"/>
        <v>289</v>
      </c>
      <c r="AD18" s="35">
        <f t="shared" si="19"/>
        <v>350</v>
      </c>
      <c r="AE18" s="35">
        <f t="shared" si="19"/>
        <v>260</v>
      </c>
      <c r="AF18" s="35">
        <f t="shared" si="19"/>
        <v>0</v>
      </c>
      <c r="AG18" s="36">
        <f t="shared" si="19"/>
        <v>0</v>
      </c>
    </row>
    <row r="19" spans="1:244" ht="17.25" customHeight="1">
      <c r="A19" s="11" t="s">
        <v>28</v>
      </c>
      <c r="B19" s="59">
        <f>SUM('[1]ORIGINAL INGRESOS Y EGRESOS'!AL1618)</f>
        <v>8</v>
      </c>
      <c r="C19" s="59">
        <f>SUM('[2]ORIGINAL INGRESOS Y EGRESOS'!AL1618)</f>
        <v>4</v>
      </c>
      <c r="D19" s="59">
        <f>SUM('[3]ORIGINAL INGRESOS Y EGRESOS'!AL1618)</f>
        <v>12</v>
      </c>
      <c r="E19" s="59">
        <f>SUM('[4]ORIGINAL INGRESOS Y EGRESOS'!AL1618)</f>
        <v>6</v>
      </c>
      <c r="F19" s="59">
        <f>SUM('[5]ORIGINAL INGRESOS Y EGRESOS'!AL1618)</f>
        <v>6</v>
      </c>
      <c r="G19" s="59">
        <f>SUM('[6]ORIGINAL INGRESOS Y EGRESOS'!AL1618)</f>
        <v>15</v>
      </c>
      <c r="H19" s="59">
        <f>SUM('[7]ORIGINAL INGRESOS Y EGRESOS'!AL1618)</f>
        <v>6</v>
      </c>
      <c r="I19" s="59">
        <f>SUM('[8]ORIGINAL INGRESOS Y EGRESOS'!AL1618)</f>
        <v>8</v>
      </c>
      <c r="J19" s="59">
        <f>SUM('[9]ORIGINAL INGRESOS Y EGRESOS'!AL1618)</f>
        <v>6</v>
      </c>
      <c r="K19" s="65">
        <f>SUM('[10]ORIGINAL INGRESOS Y EGRESOS'!AL1618)</f>
        <v>7</v>
      </c>
      <c r="L19" s="59"/>
      <c r="M19" s="66"/>
      <c r="N19" s="67">
        <f t="shared" si="14"/>
        <v>78</v>
      </c>
      <c r="O19" s="69">
        <f t="shared" si="15"/>
        <v>7.8</v>
      </c>
      <c r="P19" s="59">
        <f t="shared" si="16"/>
        <v>15</v>
      </c>
      <c r="Q19" s="70">
        <f t="shared" si="17"/>
        <v>4</v>
      </c>
      <c r="T19" s="11" t="s">
        <v>43</v>
      </c>
      <c r="U19" s="25">
        <f>SUM(V19:AG19)</f>
        <v>207</v>
      </c>
      <c r="V19" s="4">
        <f t="shared" ref="V19:AG19" si="20">SUM(B18)</f>
        <v>26</v>
      </c>
      <c r="W19" s="4">
        <f t="shared" si="20"/>
        <v>27</v>
      </c>
      <c r="X19" s="4">
        <f t="shared" si="20"/>
        <v>14</v>
      </c>
      <c r="Y19" s="4">
        <f t="shared" si="20"/>
        <v>15</v>
      </c>
      <c r="Z19" s="4">
        <f t="shared" si="20"/>
        <v>27</v>
      </c>
      <c r="AA19" s="4">
        <f t="shared" si="20"/>
        <v>28</v>
      </c>
      <c r="AB19" s="4">
        <f t="shared" si="20"/>
        <v>14</v>
      </c>
      <c r="AC19" s="4">
        <f t="shared" si="20"/>
        <v>18</v>
      </c>
      <c r="AD19" s="4">
        <f t="shared" si="20"/>
        <v>18</v>
      </c>
      <c r="AE19" s="4">
        <f t="shared" si="20"/>
        <v>20</v>
      </c>
      <c r="AF19" s="4">
        <f t="shared" si="20"/>
        <v>0</v>
      </c>
      <c r="AG19" s="25">
        <f t="shared" si="20"/>
        <v>0</v>
      </c>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row>
    <row r="20" spans="1:244" ht="17.25" customHeight="1">
      <c r="A20" s="11" t="s">
        <v>23</v>
      </c>
      <c r="B20" s="59">
        <f>SUM('[1]ORIGINAL INGRESOS Y EGRESOS'!AL1619)</f>
        <v>866</v>
      </c>
      <c r="C20" s="59">
        <f>SUM('[2]ORIGINAL INGRESOS Y EGRESOS'!AL1619)</f>
        <v>1026</v>
      </c>
      <c r="D20" s="59">
        <f>SUM('[3]ORIGINAL INGRESOS Y EGRESOS'!AL1619)</f>
        <v>1347</v>
      </c>
      <c r="E20" s="59">
        <f>SUM('[4]ORIGINAL INGRESOS Y EGRESOS'!AL1619)</f>
        <v>1015</v>
      </c>
      <c r="F20" s="59">
        <f>SUM('[5]ORIGINAL INGRESOS Y EGRESOS'!AL1619)</f>
        <v>1231</v>
      </c>
      <c r="G20" s="59">
        <f>SUM('[6]ORIGINAL INGRESOS Y EGRESOS'!AL1619)</f>
        <v>1288</v>
      </c>
      <c r="H20" s="59">
        <f>SUM('[7]ORIGINAL INGRESOS Y EGRESOS'!AL1619)</f>
        <v>1044</v>
      </c>
      <c r="I20" s="59">
        <f>SUM('[8]ORIGINAL INGRESOS Y EGRESOS'!AL1619)</f>
        <v>1411</v>
      </c>
      <c r="J20" s="59">
        <f>SUM('[9]ORIGINAL INGRESOS Y EGRESOS'!AL1619)</f>
        <v>1441</v>
      </c>
      <c r="K20" s="65">
        <f>SUM('[10]ORIGINAL INGRESOS Y EGRESOS'!AL1619)</f>
        <v>1188</v>
      </c>
      <c r="L20" s="59"/>
      <c r="M20" s="66"/>
      <c r="N20" s="67">
        <f t="shared" si="14"/>
        <v>11857</v>
      </c>
      <c r="O20" s="69">
        <f t="shared" si="15"/>
        <v>1185.7</v>
      </c>
      <c r="P20" s="59">
        <f t="shared" si="16"/>
        <v>1441</v>
      </c>
      <c r="Q20" s="70">
        <f t="shared" si="17"/>
        <v>866</v>
      </c>
      <c r="T20" s="11" t="s">
        <v>47</v>
      </c>
      <c r="U20" s="25">
        <f>SUM(V20:AG20)</f>
        <v>2532</v>
      </c>
      <c r="V20" s="4">
        <f t="shared" ref="V20:AG20" si="21">SUM(B17+B22)</f>
        <v>209</v>
      </c>
      <c r="W20" s="4">
        <f t="shared" si="21"/>
        <v>198</v>
      </c>
      <c r="X20" s="4">
        <f t="shared" si="21"/>
        <v>217</v>
      </c>
      <c r="Y20" s="4">
        <f t="shared" si="21"/>
        <v>235</v>
      </c>
      <c r="Z20" s="4">
        <f t="shared" si="21"/>
        <v>236</v>
      </c>
      <c r="AA20" s="4">
        <f t="shared" si="21"/>
        <v>307</v>
      </c>
      <c r="AB20" s="4">
        <f t="shared" si="21"/>
        <v>194</v>
      </c>
      <c r="AC20" s="4">
        <f t="shared" si="21"/>
        <v>300</v>
      </c>
      <c r="AD20" s="4">
        <f t="shared" si="21"/>
        <v>347</v>
      </c>
      <c r="AE20" s="4">
        <f t="shared" si="21"/>
        <v>289</v>
      </c>
      <c r="AF20" s="4">
        <f t="shared" si="21"/>
        <v>0</v>
      </c>
      <c r="AG20" s="25">
        <f t="shared" si="21"/>
        <v>0</v>
      </c>
    </row>
    <row r="21" spans="1:244" ht="20.25" customHeight="1" thickBot="1">
      <c r="A21" s="11" t="s">
        <v>22</v>
      </c>
      <c r="B21" s="59">
        <f>SUM('[1]ORIGINAL INGRESOS Y EGRESOS'!AL1620)</f>
        <v>219</v>
      </c>
      <c r="C21" s="59">
        <f>SUM('[2]ORIGINAL INGRESOS Y EGRESOS'!AL1620)</f>
        <v>244</v>
      </c>
      <c r="D21" s="59">
        <f>SUM('[3]ORIGINAL INGRESOS Y EGRESOS'!AL1620)</f>
        <v>223</v>
      </c>
      <c r="E21" s="59">
        <f>SUM('[4]ORIGINAL INGRESOS Y EGRESOS'!AL1620)</f>
        <v>240</v>
      </c>
      <c r="F21" s="59">
        <f>SUM('[5]ORIGINAL INGRESOS Y EGRESOS'!AL1620)</f>
        <v>202</v>
      </c>
      <c r="G21" s="59">
        <f>SUM('[6]ORIGINAL INGRESOS Y EGRESOS'!AL1620)</f>
        <v>201</v>
      </c>
      <c r="H21" s="59">
        <f>SUM('[7]ORIGINAL INGRESOS Y EGRESOS'!AL1620)</f>
        <v>248</v>
      </c>
      <c r="I21" s="59">
        <f>SUM('[8]ORIGINAL INGRESOS Y EGRESOS'!AL1620)</f>
        <v>245</v>
      </c>
      <c r="J21" s="59">
        <f>SUM('[9]ORIGINAL INGRESOS Y EGRESOS'!AL1620)</f>
        <v>336</v>
      </c>
      <c r="K21" s="65">
        <f>SUM('[10]ORIGINAL INGRESOS Y EGRESOS'!AL1620)</f>
        <v>278</v>
      </c>
      <c r="L21" s="59"/>
      <c r="M21" s="66"/>
      <c r="N21" s="67">
        <f t="shared" si="14"/>
        <v>2436</v>
      </c>
      <c r="O21" s="69">
        <f t="shared" si="15"/>
        <v>243.6</v>
      </c>
      <c r="P21" s="59">
        <f t="shared" si="16"/>
        <v>336</v>
      </c>
      <c r="Q21" s="70">
        <f t="shared" si="17"/>
        <v>201</v>
      </c>
      <c r="T21" s="12" t="s">
        <v>46</v>
      </c>
      <c r="U21" s="29">
        <f>SUM(V21:AG21)</f>
        <v>5337</v>
      </c>
      <c r="V21" s="28">
        <f t="shared" ref="V21:AG21" si="22">SUM(B24+B25+B27)</f>
        <v>441</v>
      </c>
      <c r="W21" s="28">
        <f t="shared" si="22"/>
        <v>590</v>
      </c>
      <c r="X21" s="28">
        <f t="shared" si="22"/>
        <v>606</v>
      </c>
      <c r="Y21" s="28">
        <f t="shared" si="22"/>
        <v>460</v>
      </c>
      <c r="Z21" s="28">
        <f t="shared" si="22"/>
        <v>547</v>
      </c>
      <c r="AA21" s="28">
        <f t="shared" si="22"/>
        <v>556</v>
      </c>
      <c r="AB21" s="28">
        <f t="shared" si="22"/>
        <v>420</v>
      </c>
      <c r="AC21" s="28">
        <f t="shared" si="22"/>
        <v>586</v>
      </c>
      <c r="AD21" s="28">
        <f t="shared" si="22"/>
        <v>665</v>
      </c>
      <c r="AE21" s="28">
        <f t="shared" si="22"/>
        <v>466</v>
      </c>
      <c r="AF21" s="28">
        <f t="shared" si="22"/>
        <v>0</v>
      </c>
      <c r="AG21" s="29">
        <f t="shared" si="22"/>
        <v>0</v>
      </c>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row>
    <row r="22" spans="1:244" ht="17.25" customHeight="1">
      <c r="A22" s="11" t="s">
        <v>29</v>
      </c>
      <c r="B22" s="59">
        <f>SUM('[1]ORIGINAL INGRESOS Y EGRESOS'!AL1621)</f>
        <v>208</v>
      </c>
      <c r="C22" s="59">
        <f>SUM('[2]ORIGINAL INGRESOS Y EGRESOS'!AL1621)</f>
        <v>196</v>
      </c>
      <c r="D22" s="59">
        <f>SUM('[3]ORIGINAL INGRESOS Y EGRESOS'!AL1621)</f>
        <v>212</v>
      </c>
      <c r="E22" s="59">
        <f>SUM('[4]ORIGINAL INGRESOS Y EGRESOS'!AL1621)</f>
        <v>234</v>
      </c>
      <c r="F22" s="59">
        <f>SUM('[5]ORIGINAL INGRESOS Y EGRESOS'!AL1621)</f>
        <v>235</v>
      </c>
      <c r="G22" s="59">
        <f>SUM('[6]ORIGINAL INGRESOS Y EGRESOS'!AL1621)</f>
        <v>306</v>
      </c>
      <c r="H22" s="59">
        <f>SUM('[7]ORIGINAL INGRESOS Y EGRESOS'!AL1621)</f>
        <v>194</v>
      </c>
      <c r="I22" s="59">
        <f>SUM('[8]ORIGINAL INGRESOS Y EGRESOS'!AL1621)</f>
        <v>299</v>
      </c>
      <c r="J22" s="59">
        <f>SUM('[9]ORIGINAL INGRESOS Y EGRESOS'!AL1621)</f>
        <v>346</v>
      </c>
      <c r="K22" s="65">
        <f>SUM('[10]ORIGINAL INGRESOS Y EGRESOS'!AL1621)</f>
        <v>289</v>
      </c>
      <c r="L22" s="59"/>
      <c r="M22" s="66"/>
      <c r="N22" s="67">
        <f t="shared" si="14"/>
        <v>2519</v>
      </c>
      <c r="O22" s="69">
        <f t="shared" si="15"/>
        <v>251.9</v>
      </c>
      <c r="P22" s="59">
        <f t="shared" si="16"/>
        <v>346</v>
      </c>
      <c r="Q22" s="70">
        <f t="shared" si="17"/>
        <v>194</v>
      </c>
    </row>
    <row r="23" spans="1:244" ht="17.25" customHeight="1">
      <c r="A23" s="11" t="s">
        <v>30</v>
      </c>
      <c r="B23" s="59">
        <f>SUM('[1]ORIGINAL INGRESOS Y EGRESOS'!AL1622)</f>
        <v>334</v>
      </c>
      <c r="C23" s="59">
        <f>SUM('[2]ORIGINAL INGRESOS Y EGRESOS'!AL1622)</f>
        <v>343</v>
      </c>
      <c r="D23" s="59">
        <f>SUM('[3]ORIGINAL INGRESOS Y EGRESOS'!AL1622)</f>
        <v>283</v>
      </c>
      <c r="E23" s="59">
        <f>SUM('[4]ORIGINAL INGRESOS Y EGRESOS'!AL1622)</f>
        <v>248</v>
      </c>
      <c r="F23" s="59">
        <f>SUM('[5]ORIGINAL INGRESOS Y EGRESOS'!AL1622)</f>
        <v>293</v>
      </c>
      <c r="G23" s="59">
        <f>SUM('[6]ORIGINAL INGRESOS Y EGRESOS'!AL1622)</f>
        <v>354</v>
      </c>
      <c r="H23" s="59">
        <f>SUM('[7]ORIGINAL INGRESOS Y EGRESOS'!AL1622)</f>
        <v>303</v>
      </c>
      <c r="I23" s="59">
        <f>SUM('[8]ORIGINAL INGRESOS Y EGRESOS'!AL1622)</f>
        <v>289</v>
      </c>
      <c r="J23" s="59">
        <f>SUM('[9]ORIGINAL INGRESOS Y EGRESOS'!AL1622)</f>
        <v>350</v>
      </c>
      <c r="K23" s="65">
        <f>SUM('[10]ORIGINAL INGRESOS Y EGRESOS'!AL1622)</f>
        <v>260</v>
      </c>
      <c r="L23" s="59"/>
      <c r="M23" s="66"/>
      <c r="N23" s="67">
        <f t="shared" si="14"/>
        <v>3057</v>
      </c>
      <c r="O23" s="69">
        <f t="shared" si="15"/>
        <v>305.7</v>
      </c>
      <c r="P23" s="59">
        <f t="shared" si="16"/>
        <v>354</v>
      </c>
      <c r="Q23" s="70">
        <f t="shared" si="17"/>
        <v>248</v>
      </c>
    </row>
    <row r="24" spans="1:244" ht="17.25" customHeight="1">
      <c r="A24" s="11" t="s">
        <v>31</v>
      </c>
      <c r="B24" s="59">
        <v>1</v>
      </c>
      <c r="C24" s="59">
        <v>1</v>
      </c>
      <c r="D24" s="59">
        <v>2</v>
      </c>
      <c r="E24" s="59">
        <v>0</v>
      </c>
      <c r="F24" s="59">
        <v>5</v>
      </c>
      <c r="G24" s="59">
        <v>2</v>
      </c>
      <c r="H24" s="59">
        <v>0</v>
      </c>
      <c r="I24" s="59">
        <v>0</v>
      </c>
      <c r="J24" s="59">
        <v>4</v>
      </c>
      <c r="K24" s="65">
        <v>0</v>
      </c>
      <c r="L24" s="59"/>
      <c r="M24" s="66"/>
      <c r="N24" s="67">
        <f>SUM(B24:M24)</f>
        <v>15</v>
      </c>
      <c r="O24" s="69">
        <f t="shared" si="15"/>
        <v>1.5</v>
      </c>
      <c r="P24" s="59">
        <f t="shared" si="16"/>
        <v>5</v>
      </c>
      <c r="Q24" s="70">
        <f t="shared" si="17"/>
        <v>0</v>
      </c>
    </row>
    <row r="25" spans="1:244" ht="17.25" customHeight="1">
      <c r="A25" s="11" t="s">
        <v>32</v>
      </c>
      <c r="B25" s="59">
        <f>SUM('[1]ORIGINAL INGRESOS Y EGRESOS'!AL1624)</f>
        <v>363</v>
      </c>
      <c r="C25" s="59">
        <f>SUM('[2]ORIGINAL INGRESOS Y EGRESOS'!AL1624)</f>
        <v>505</v>
      </c>
      <c r="D25" s="59">
        <f>SUM('[3]ORIGINAL INGRESOS Y EGRESOS'!AL1624)</f>
        <v>503</v>
      </c>
      <c r="E25" s="59">
        <f>SUM('[4]ORIGINAL INGRESOS Y EGRESOS'!AL1624)</f>
        <v>407</v>
      </c>
      <c r="F25" s="59">
        <f>SUM('[5]ORIGINAL INGRESOS Y EGRESOS'!AL1624)</f>
        <v>460</v>
      </c>
      <c r="G25" s="59">
        <f>SUM('[6]ORIGINAL INGRESOS Y EGRESOS'!AL1624)</f>
        <v>513</v>
      </c>
      <c r="H25" s="59">
        <f>SUM('[7]ORIGINAL INGRESOS Y EGRESOS'!AL1624)</f>
        <v>383</v>
      </c>
      <c r="I25" s="59">
        <f>SUM('[8]ORIGINAL INGRESOS Y EGRESOS'!AL1624)</f>
        <v>562</v>
      </c>
      <c r="J25" s="59">
        <f>SUM('[9]ORIGINAL INGRESOS Y EGRESOS'!AL1624)</f>
        <v>645</v>
      </c>
      <c r="K25" s="65">
        <f>SUM('[10]ORIGINAL INGRESOS Y EGRESOS'!AL1624)</f>
        <v>453</v>
      </c>
      <c r="L25" s="59"/>
      <c r="M25" s="66"/>
      <c r="N25" s="67">
        <f t="shared" si="14"/>
        <v>4794</v>
      </c>
      <c r="O25" s="69">
        <f t="shared" si="15"/>
        <v>479.4</v>
      </c>
      <c r="P25" s="59">
        <f t="shared" si="16"/>
        <v>645</v>
      </c>
      <c r="Q25" s="70">
        <f t="shared" si="17"/>
        <v>363</v>
      </c>
    </row>
    <row r="26" spans="1:244" ht="17.25" customHeight="1">
      <c r="A26" s="11" t="s">
        <v>33</v>
      </c>
      <c r="B26" s="59">
        <v>3</v>
      </c>
      <c r="C26" s="59">
        <v>2</v>
      </c>
      <c r="D26" s="59">
        <v>5</v>
      </c>
      <c r="E26" s="59">
        <v>3</v>
      </c>
      <c r="F26" s="59">
        <v>3</v>
      </c>
      <c r="G26" s="59">
        <v>4</v>
      </c>
      <c r="H26" s="59">
        <v>1</v>
      </c>
      <c r="I26" s="59">
        <v>4</v>
      </c>
      <c r="J26" s="59">
        <v>6</v>
      </c>
      <c r="K26" s="65">
        <v>7</v>
      </c>
      <c r="L26" s="59"/>
      <c r="M26" s="66"/>
      <c r="N26" s="67">
        <f>SUM(B26:M26)</f>
        <v>38</v>
      </c>
      <c r="O26" s="69">
        <f t="shared" si="15"/>
        <v>3.8</v>
      </c>
      <c r="P26" s="59">
        <f t="shared" si="16"/>
        <v>7</v>
      </c>
      <c r="Q26" s="70">
        <f t="shared" si="17"/>
        <v>1</v>
      </c>
    </row>
    <row r="27" spans="1:244" ht="17.25" customHeight="1" thickBot="1">
      <c r="A27" s="12" t="s">
        <v>34</v>
      </c>
      <c r="B27" s="79">
        <f>SUM('[1]ORIGINAL INGRESOS Y EGRESOS'!AL1626)</f>
        <v>77</v>
      </c>
      <c r="C27" s="71">
        <f>SUM('[2]ORIGINAL INGRESOS Y EGRESOS'!AL1626)</f>
        <v>84</v>
      </c>
      <c r="D27" s="71">
        <f>SUM('[3]ORIGINAL INGRESOS Y EGRESOS'!AL1626)</f>
        <v>101</v>
      </c>
      <c r="E27" s="71">
        <f>SUM('[4]ORIGINAL INGRESOS Y EGRESOS'!AL1626)</f>
        <v>53</v>
      </c>
      <c r="F27" s="71">
        <f>SUM('[5]ORIGINAL INGRESOS Y EGRESOS'!AL1626)</f>
        <v>82</v>
      </c>
      <c r="G27" s="71">
        <f>SUM('[6]ORIGINAL INGRESOS Y EGRESOS'!AL1626)</f>
        <v>41</v>
      </c>
      <c r="H27" s="71">
        <f>SUM('[7]ORIGINAL INGRESOS Y EGRESOS'!AL1626)</f>
        <v>37</v>
      </c>
      <c r="I27" s="71">
        <f>SUM('[8]ORIGINAL INGRESOS Y EGRESOS'!AL1626)</f>
        <v>24</v>
      </c>
      <c r="J27" s="71">
        <f>SUM('[9]ORIGINAL INGRESOS Y EGRESOS'!AL1626)</f>
        <v>16</v>
      </c>
      <c r="K27" s="76">
        <f>SUM('[10]ORIGINAL INGRESOS Y EGRESOS'!AL1626)</f>
        <v>13</v>
      </c>
      <c r="L27" s="71"/>
      <c r="M27" s="103"/>
      <c r="N27" s="72">
        <f t="shared" si="14"/>
        <v>528</v>
      </c>
      <c r="O27" s="73">
        <f t="shared" si="15"/>
        <v>52.8</v>
      </c>
      <c r="P27" s="71">
        <f t="shared" si="16"/>
        <v>101</v>
      </c>
      <c r="Q27" s="74">
        <f t="shared" si="17"/>
        <v>13</v>
      </c>
      <c r="T27" s="5"/>
      <c r="V27" s="5"/>
      <c r="X27" s="5"/>
      <c r="Y27" s="5"/>
      <c r="Z27" s="5"/>
      <c r="AA27" s="5"/>
      <c r="AB27" s="5"/>
      <c r="AC27" s="5"/>
    </row>
    <row r="28" spans="1:244" ht="15" customHeight="1">
      <c r="A28" s="14" t="s">
        <v>35</v>
      </c>
    </row>
    <row r="29" spans="1:244">
      <c r="A29" s="14" t="s">
        <v>50</v>
      </c>
      <c r="C29" s="48" t="s">
        <v>51</v>
      </c>
    </row>
    <row r="30" spans="1:244">
      <c r="A30" s="75"/>
      <c r="B30" s="5"/>
      <c r="C30" s="5"/>
      <c r="D30" s="5"/>
      <c r="E30" s="5"/>
      <c r="G30" s="5"/>
      <c r="H30" s="5"/>
      <c r="I30" s="5"/>
      <c r="J30" s="5"/>
      <c r="K30" s="5"/>
      <c r="L30" s="5"/>
      <c r="N30" s="5"/>
    </row>
    <row r="31" spans="1:244">
      <c r="A31" s="5"/>
      <c r="B31" s="5"/>
      <c r="G31" s="5"/>
      <c r="H31" s="5"/>
      <c r="I31" s="5"/>
      <c r="J31" s="5"/>
      <c r="K31" s="5"/>
      <c r="L31" s="5"/>
      <c r="N31" s="5"/>
    </row>
    <row r="32" spans="1:244">
      <c r="A32" s="5"/>
      <c r="B32" s="5"/>
    </row>
    <row r="33" spans="1:14">
      <c r="A33" s="5"/>
      <c r="B33" s="5"/>
      <c r="M33" s="5"/>
    </row>
    <row r="34" spans="1:14">
      <c r="A34" s="46"/>
      <c r="B34" s="5"/>
      <c r="G34" s="5"/>
      <c r="H34" s="5"/>
      <c r="I34" s="5"/>
      <c r="J34" s="5"/>
      <c r="K34" s="5"/>
      <c r="L34" s="5"/>
      <c r="N34" s="5"/>
    </row>
    <row r="36" spans="1:14">
      <c r="A36" s="13"/>
      <c r="B36" s="5"/>
    </row>
    <row r="37" spans="1:14" ht="15.75" customHeight="1">
      <c r="A37" s="1"/>
      <c r="B37" s="51" t="s">
        <v>12</v>
      </c>
      <c r="C37" s="1" t="s">
        <v>36</v>
      </c>
      <c r="D37" s="2" t="s">
        <v>1</v>
      </c>
      <c r="E37" s="2" t="s">
        <v>2</v>
      </c>
      <c r="F37" s="2" t="s">
        <v>3</v>
      </c>
      <c r="G37" s="2" t="s">
        <v>4</v>
      </c>
      <c r="H37" s="1" t="s">
        <v>5</v>
      </c>
      <c r="I37" s="1" t="s">
        <v>37</v>
      </c>
      <c r="J37" s="1" t="s">
        <v>7</v>
      </c>
      <c r="K37" s="1" t="s">
        <v>38</v>
      </c>
      <c r="L37" s="1" t="s">
        <v>39</v>
      </c>
      <c r="M37" s="1" t="s">
        <v>40</v>
      </c>
      <c r="N37" s="1" t="s">
        <v>41</v>
      </c>
    </row>
    <row r="38" spans="1:14" ht="18" customHeight="1">
      <c r="A38" s="3" t="s">
        <v>16</v>
      </c>
      <c r="B38" s="4">
        <f>SUM(C38:N38)</f>
        <v>25941</v>
      </c>
      <c r="C38" s="4">
        <f t="shared" ref="C38:N38" si="23">SUM(B6)</f>
        <v>2098</v>
      </c>
      <c r="D38" s="4">
        <f t="shared" si="23"/>
        <v>2481</v>
      </c>
      <c r="E38" s="4">
        <f t="shared" si="23"/>
        <v>2677</v>
      </c>
      <c r="F38" s="4">
        <f t="shared" si="23"/>
        <v>2233</v>
      </c>
      <c r="G38" s="4">
        <f t="shared" si="23"/>
        <v>2420</v>
      </c>
      <c r="H38" s="4">
        <f t="shared" si="23"/>
        <v>2596</v>
      </c>
      <c r="I38" s="4">
        <f t="shared" si="23"/>
        <v>2504</v>
      </c>
      <c r="J38" s="4">
        <f t="shared" si="23"/>
        <v>2972</v>
      </c>
      <c r="K38" s="4">
        <f t="shared" si="23"/>
        <v>3264</v>
      </c>
      <c r="L38" s="4">
        <f t="shared" si="23"/>
        <v>2696</v>
      </c>
      <c r="M38" s="4">
        <f t="shared" si="23"/>
        <v>0</v>
      </c>
      <c r="N38" s="4">
        <f t="shared" si="23"/>
        <v>0</v>
      </c>
    </row>
    <row r="39" spans="1:14" ht="21.75" customHeight="1">
      <c r="A39" s="3" t="s">
        <v>25</v>
      </c>
      <c r="B39" s="4">
        <f>SUM(C39:N39)</f>
        <v>25542</v>
      </c>
      <c r="C39" s="4">
        <f t="shared" ref="C39:N39" si="24">SUM(B16)</f>
        <v>2106</v>
      </c>
      <c r="D39" s="4">
        <f t="shared" si="24"/>
        <v>2434</v>
      </c>
      <c r="E39" s="4">
        <f t="shared" si="24"/>
        <v>2707</v>
      </c>
      <c r="F39" s="4">
        <f t="shared" si="24"/>
        <v>2222</v>
      </c>
      <c r="G39" s="4">
        <f t="shared" si="24"/>
        <v>2545</v>
      </c>
      <c r="H39" s="4">
        <f t="shared" si="24"/>
        <v>2753</v>
      </c>
      <c r="I39" s="4">
        <f t="shared" si="24"/>
        <v>2230</v>
      </c>
      <c r="J39" s="4">
        <f t="shared" si="24"/>
        <v>2861</v>
      </c>
      <c r="K39" s="4">
        <f t="shared" si="24"/>
        <v>3169</v>
      </c>
      <c r="L39" s="4">
        <f t="shared" si="24"/>
        <v>2515</v>
      </c>
      <c r="M39" s="4">
        <f t="shared" si="24"/>
        <v>0</v>
      </c>
      <c r="N39" s="4">
        <f t="shared" si="24"/>
        <v>0</v>
      </c>
    </row>
    <row r="43" spans="1:14" ht="19.5" customHeight="1"/>
    <row r="44" spans="1:14" ht="19.5" customHeight="1"/>
    <row r="45" spans="1:14" ht="19.5" customHeight="1"/>
    <row r="46" spans="1:14" ht="19.5" customHeight="1"/>
    <row r="47" spans="1:14" ht="19.5" customHeight="1"/>
    <row r="48" spans="1:14" ht="19.5" customHeight="1"/>
    <row r="49" spans="1:2" ht="19.5" customHeight="1"/>
    <row r="50" spans="1:2" ht="19.5" customHeight="1"/>
    <row r="51" spans="1:2" ht="19.5" customHeight="1"/>
    <row r="52" spans="1:2" ht="19.5" customHeight="1"/>
    <row r="53" spans="1:2" ht="19.5" customHeight="1"/>
    <row r="54" spans="1:2" ht="14.25" customHeight="1"/>
    <row r="55" spans="1:2" ht="14.25" customHeight="1"/>
    <row r="56" spans="1:2" ht="14.25" customHeight="1"/>
    <row r="61" spans="1:2">
      <c r="A61" s="3" t="s">
        <v>16</v>
      </c>
      <c r="B61" s="5">
        <f>SUM(B62:B69)</f>
        <v>25941</v>
      </c>
    </row>
    <row r="62" spans="1:2">
      <c r="A62" s="1" t="s">
        <v>17</v>
      </c>
      <c r="B62" s="5">
        <f>SUM(N7)</f>
        <v>24</v>
      </c>
    </row>
    <row r="63" spans="1:2">
      <c r="A63" s="1" t="s">
        <v>18</v>
      </c>
      <c r="B63" s="5">
        <f t="shared" ref="B63:B69" si="25">SUM(N8)</f>
        <v>9960</v>
      </c>
    </row>
    <row r="64" spans="1:2">
      <c r="A64" s="1" t="s">
        <v>19</v>
      </c>
      <c r="B64" s="5">
        <f t="shared" si="25"/>
        <v>2305</v>
      </c>
    </row>
    <row r="65" spans="1:2">
      <c r="A65" s="1" t="s">
        <v>20</v>
      </c>
      <c r="B65" s="5">
        <f t="shared" si="25"/>
        <v>60</v>
      </c>
    </row>
    <row r="66" spans="1:2">
      <c r="A66" s="1" t="s">
        <v>22</v>
      </c>
      <c r="B66" s="5">
        <f t="shared" si="25"/>
        <v>26</v>
      </c>
    </row>
    <row r="67" spans="1:2">
      <c r="A67" s="1" t="s">
        <v>21</v>
      </c>
      <c r="B67" s="5">
        <f t="shared" si="25"/>
        <v>1207</v>
      </c>
    </row>
    <row r="68" spans="1:2">
      <c r="A68" s="1" t="s">
        <v>23</v>
      </c>
      <c r="B68" s="5">
        <f t="shared" si="25"/>
        <v>10274</v>
      </c>
    </row>
    <row r="69" spans="1:2">
      <c r="A69" s="1" t="s">
        <v>24</v>
      </c>
      <c r="B69" s="5">
        <f t="shared" si="25"/>
        <v>2085</v>
      </c>
    </row>
    <row r="88" spans="1:2">
      <c r="A88" s="3" t="s">
        <v>25</v>
      </c>
      <c r="B88" s="5">
        <f>SUM(B89:B99)</f>
        <v>25542</v>
      </c>
    </row>
    <row r="89" spans="1:2">
      <c r="A89" s="1" t="s">
        <v>26</v>
      </c>
      <c r="B89" s="5">
        <f>SUM(N17)</f>
        <v>13</v>
      </c>
    </row>
    <row r="90" spans="1:2">
      <c r="A90" s="1" t="s">
        <v>27</v>
      </c>
      <c r="B90" s="5">
        <f t="shared" ref="B90:B99" si="26">SUM(N18)</f>
        <v>207</v>
      </c>
    </row>
    <row r="91" spans="1:2">
      <c r="A91" s="1" t="s">
        <v>28</v>
      </c>
      <c r="B91" s="5">
        <f t="shared" si="26"/>
        <v>78</v>
      </c>
    </row>
    <row r="92" spans="1:2">
      <c r="A92" s="1" t="s">
        <v>23</v>
      </c>
      <c r="B92" s="5">
        <f t="shared" si="26"/>
        <v>11857</v>
      </c>
    </row>
    <row r="93" spans="1:2">
      <c r="A93" s="1" t="s">
        <v>22</v>
      </c>
      <c r="B93" s="5">
        <f t="shared" si="26"/>
        <v>2436</v>
      </c>
    </row>
    <row r="94" spans="1:2">
      <c r="A94" s="1" t="s">
        <v>29</v>
      </c>
      <c r="B94" s="5">
        <f t="shared" si="26"/>
        <v>2519</v>
      </c>
    </row>
    <row r="95" spans="1:2">
      <c r="A95" s="1" t="s">
        <v>30</v>
      </c>
      <c r="B95" s="5">
        <f t="shared" si="26"/>
        <v>3057</v>
      </c>
    </row>
    <row r="96" spans="1:2">
      <c r="A96" s="1" t="s">
        <v>31</v>
      </c>
      <c r="B96" s="5">
        <f t="shared" si="26"/>
        <v>15</v>
      </c>
    </row>
    <row r="97" spans="1:2">
      <c r="A97" s="1" t="s">
        <v>32</v>
      </c>
      <c r="B97" s="5">
        <f t="shared" si="26"/>
        <v>4794</v>
      </c>
    </row>
    <row r="98" spans="1:2">
      <c r="A98" s="1" t="s">
        <v>33</v>
      </c>
      <c r="B98" s="5">
        <f t="shared" si="26"/>
        <v>38</v>
      </c>
    </row>
    <row r="99" spans="1:2">
      <c r="A99" s="1" t="s">
        <v>34</v>
      </c>
      <c r="B99" s="5">
        <f t="shared" si="26"/>
        <v>528</v>
      </c>
    </row>
  </sheetData>
  <phoneticPr fontId="0" type="noConversion"/>
  <printOptions horizontalCentered="1" verticalCentered="1"/>
  <pageMargins left="0.17" right="0.13" top="0.68" bottom="0.85" header="0.39" footer="0.36"/>
  <pageSetup scale="90" orientation="landscape" horizontalDpi="4294967292" verticalDpi="4294967292" r:id="rId1"/>
  <headerFooter alignWithMargins="0">
    <oddHeader xml:space="preserve">&amp;C&amp;"Arial,Negrita Cursiva"&amp;12DEPARTAMENTO DE  CORRECCION Y REHABILITACION </oddHeader>
    <oddFooter>&amp;L&amp;"Arial,Normal"&amp;8FUENTE: INFORME DE MOVIMIENTO DIARIO&amp;R&amp;"Arial,Normal"&amp;8OFICINA DESARROLLO PROGRAMATICO</oddFooter>
  </headerFooter>
  <drawing r:id="rId2"/>
</worksheet>
</file>

<file path=xl/worksheets/sheet4.xml><?xml version="1.0" encoding="utf-8"?>
<worksheet xmlns="http://schemas.openxmlformats.org/spreadsheetml/2006/main" xmlns:r="http://schemas.openxmlformats.org/officeDocument/2006/relationships">
  <dimension ref="A1:D29"/>
  <sheetViews>
    <sheetView workbookViewId="0"/>
  </sheetViews>
  <sheetFormatPr defaultColWidth="31" defaultRowHeight="12.75"/>
  <cols>
    <col min="1" max="1" width="31.85546875" style="100" customWidth="1"/>
    <col min="2" max="2" width="35.42578125" style="102" customWidth="1"/>
    <col min="3" max="3" width="31.140625" style="102" customWidth="1"/>
    <col min="4" max="4" width="31" style="102"/>
    <col min="5" max="16384" width="31" style="82"/>
  </cols>
  <sheetData>
    <row r="1" spans="1:4">
      <c r="A1" s="80"/>
      <c r="B1" s="81"/>
      <c r="C1" s="81"/>
      <c r="D1" s="81"/>
    </row>
    <row r="2" spans="1:4">
      <c r="A2" s="113" t="s">
        <v>55</v>
      </c>
      <c r="B2" s="83" t="s">
        <v>56</v>
      </c>
      <c r="C2" s="113" t="s">
        <v>57</v>
      </c>
      <c r="D2" s="84" t="s">
        <v>58</v>
      </c>
    </row>
    <row r="3" spans="1:4">
      <c r="A3" s="114"/>
      <c r="B3" s="85" t="s">
        <v>59</v>
      </c>
      <c r="C3" s="114"/>
      <c r="D3" s="86" t="s">
        <v>60</v>
      </c>
    </row>
    <row r="4" spans="1:4">
      <c r="A4" s="87" t="s">
        <v>61</v>
      </c>
      <c r="B4" s="115" t="s">
        <v>62</v>
      </c>
      <c r="C4" s="115"/>
      <c r="D4" s="116"/>
    </row>
    <row r="5" spans="1:4">
      <c r="A5" s="87" t="s">
        <v>63</v>
      </c>
      <c r="B5" s="115" t="s">
        <v>64</v>
      </c>
      <c r="C5" s="115"/>
      <c r="D5" s="116"/>
    </row>
    <row r="6" spans="1:4">
      <c r="A6" s="87" t="s">
        <v>65</v>
      </c>
      <c r="B6" s="85" t="s">
        <v>66</v>
      </c>
      <c r="C6" s="88" t="s">
        <v>67</v>
      </c>
      <c r="D6" s="88" t="s">
        <v>66</v>
      </c>
    </row>
    <row r="7" spans="1:4" ht="22.5" customHeight="1">
      <c r="A7" s="87" t="s">
        <v>68</v>
      </c>
      <c r="B7" s="115" t="s">
        <v>69</v>
      </c>
      <c r="C7" s="115"/>
      <c r="D7" s="116"/>
    </row>
    <row r="8" spans="1:4">
      <c r="A8" s="87"/>
      <c r="B8" s="89"/>
      <c r="C8" s="89"/>
      <c r="D8" s="90"/>
    </row>
    <row r="9" spans="1:4" ht="16.5" customHeight="1">
      <c r="A9" s="87" t="s">
        <v>70</v>
      </c>
      <c r="B9" s="89" t="s">
        <v>71</v>
      </c>
      <c r="C9" s="89"/>
      <c r="D9" s="90"/>
    </row>
    <row r="10" spans="1:4" ht="27" customHeight="1">
      <c r="A10" s="87" t="s">
        <v>72</v>
      </c>
      <c r="B10" s="91"/>
      <c r="C10" s="85"/>
      <c r="D10" s="92"/>
    </row>
    <row r="11" spans="1:4" ht="26.25" customHeight="1">
      <c r="A11" s="87" t="s">
        <v>73</v>
      </c>
      <c r="B11" s="117" t="s">
        <v>74</v>
      </c>
      <c r="C11" s="107"/>
      <c r="D11" s="108"/>
    </row>
    <row r="12" spans="1:4" ht="16.5" customHeight="1">
      <c r="A12" s="87" t="s">
        <v>75</v>
      </c>
      <c r="B12" s="89" t="s">
        <v>76</v>
      </c>
      <c r="C12" s="89"/>
      <c r="D12" s="90"/>
    </row>
    <row r="13" spans="1:4">
      <c r="A13" s="87"/>
      <c r="B13" s="89"/>
      <c r="C13" s="89"/>
      <c r="D13" s="90"/>
    </row>
    <row r="14" spans="1:4" ht="25.5">
      <c r="A14" s="87" t="s">
        <v>77</v>
      </c>
      <c r="B14" s="89" t="s">
        <v>78</v>
      </c>
      <c r="C14" s="90" t="s">
        <v>79</v>
      </c>
      <c r="D14" s="90"/>
    </row>
    <row r="15" spans="1:4">
      <c r="A15" s="87"/>
      <c r="B15" s="89" t="s">
        <v>80</v>
      </c>
      <c r="C15" s="89"/>
      <c r="D15" s="90"/>
    </row>
    <row r="16" spans="1:4">
      <c r="A16" s="87"/>
      <c r="B16" s="93" t="s">
        <v>81</v>
      </c>
      <c r="C16" s="89"/>
      <c r="D16" s="90"/>
    </row>
    <row r="17" spans="1:4">
      <c r="A17" s="87"/>
      <c r="B17" s="89" t="s">
        <v>82</v>
      </c>
      <c r="C17" s="94"/>
      <c r="D17" s="95"/>
    </row>
    <row r="18" spans="1:4">
      <c r="A18" s="87"/>
      <c r="B18" s="93" t="s">
        <v>83</v>
      </c>
      <c r="C18" s="89"/>
      <c r="D18" s="90"/>
    </row>
    <row r="19" spans="1:4">
      <c r="A19" s="87"/>
      <c r="B19" s="104" t="s">
        <v>84</v>
      </c>
      <c r="C19" s="105"/>
      <c r="D19" s="106"/>
    </row>
    <row r="20" spans="1:4">
      <c r="A20" s="87"/>
      <c r="B20" s="104"/>
      <c r="C20" s="105"/>
      <c r="D20" s="106"/>
    </row>
    <row r="21" spans="1:4">
      <c r="A21" s="87"/>
      <c r="B21" s="96"/>
      <c r="C21" s="96"/>
      <c r="D21" s="97"/>
    </row>
    <row r="22" spans="1:4">
      <c r="A22" s="98"/>
      <c r="B22" s="89" t="s">
        <v>85</v>
      </c>
      <c r="C22" s="89"/>
      <c r="D22" s="90"/>
    </row>
    <row r="23" spans="1:4">
      <c r="A23" s="98"/>
      <c r="B23" s="89" t="s">
        <v>86</v>
      </c>
      <c r="C23" s="89"/>
      <c r="D23" s="90"/>
    </row>
    <row r="24" spans="1:4">
      <c r="A24" s="87"/>
      <c r="B24" s="89"/>
      <c r="C24" s="89"/>
      <c r="D24" s="90"/>
    </row>
    <row r="25" spans="1:4" ht="89.25" customHeight="1">
      <c r="A25" s="87" t="s">
        <v>87</v>
      </c>
      <c r="B25" s="107" t="s">
        <v>90</v>
      </c>
      <c r="C25" s="107"/>
      <c r="D25" s="108"/>
    </row>
    <row r="26" spans="1:4">
      <c r="A26" s="98"/>
      <c r="B26" s="107"/>
      <c r="C26" s="107"/>
      <c r="D26" s="108"/>
    </row>
    <row r="27" spans="1:4" ht="92.25" customHeight="1">
      <c r="A27" s="87" t="s">
        <v>88</v>
      </c>
      <c r="B27" s="109" t="s">
        <v>89</v>
      </c>
      <c r="C27" s="109"/>
      <c r="D27" s="110"/>
    </row>
    <row r="28" spans="1:4" ht="10.5" customHeight="1">
      <c r="A28" s="99"/>
      <c r="B28" s="111"/>
      <c r="C28" s="111"/>
      <c r="D28" s="112"/>
    </row>
    <row r="29" spans="1:4" ht="12.75" customHeight="1">
      <c r="B29" s="101"/>
      <c r="C29" s="101"/>
      <c r="D29" s="101"/>
    </row>
  </sheetData>
  <mergeCells count="9">
    <mergeCell ref="B19:D20"/>
    <mergeCell ref="B25:D26"/>
    <mergeCell ref="B27:D28"/>
    <mergeCell ref="A2:A3"/>
    <mergeCell ref="C2:C3"/>
    <mergeCell ref="B4:D4"/>
    <mergeCell ref="B5:D5"/>
    <mergeCell ref="B7:D7"/>
    <mergeCell ref="B11:D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NAV0</vt:lpstr>
      <vt:lpstr>INGRESO Y EGRESO</vt:lpstr>
      <vt:lpstr>CONTACTO</vt:lpstr>
      <vt:lpstr>'INGRESO Y EGRESO'!Print_Area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Carrasquillo Ortiz</dc:creator>
  <cp:lastModifiedBy>francisco.pesante</cp:lastModifiedBy>
  <cp:lastPrinted>2011-05-27T13:35:59Z</cp:lastPrinted>
  <dcterms:created xsi:type="dcterms:W3CDTF">1999-09-10T03:34:35Z</dcterms:created>
  <dcterms:modified xsi:type="dcterms:W3CDTF">2011-05-27T15:35:14Z</dcterms:modified>
</cp:coreProperties>
</file>