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FUGAS FEMENINA" sheetId="9" r:id="rId6"/>
    <sheet name="MUERTES" sheetId="5" r:id="rId7"/>
    <sheet name="MUERTES FEMENINA" sheetId="10" r:id="rId8"/>
    <sheet name="NIVELES DE CUSTODIA" sheetId="2" r:id="rId9"/>
    <sheet name="TABLA DE NIVELES DE CST." sheetId="3" r:id="rId10"/>
  </sheets>
  <externalReferences>
    <externalReference r:id="rId11"/>
    <externalReference r:id="rId12"/>
  </externalReferences>
  <definedNames>
    <definedName name="_xlnm.Print_Area" localSheetId="6">MUERTES!#REF!</definedName>
    <definedName name="_xlnm.Print_Area" localSheetId="7">'MUERTES FEMENINA'!#REF!</definedName>
    <definedName name="_xlnm.Print_Area" localSheetId="9">'TABLA DE NIVELES DE CST.'!#REF!</definedName>
    <definedName name="_xlnm.Print_Area" localSheetId="3">'TABLA PROMEDIO'!#REF!</definedName>
  </definedNames>
  <calcPr calcId="125725"/>
</workbook>
</file>

<file path=xl/calcChain.xml><?xml version="1.0" encoding="utf-8"?>
<calcChain xmlns="http://schemas.openxmlformats.org/spreadsheetml/2006/main">
  <c r="U25" i="5"/>
  <c r="O31" i="3"/>
  <c r="O30"/>
  <c r="O29"/>
  <c r="O28"/>
  <c r="O27"/>
  <c r="O26"/>
  <c r="O25"/>
  <c r="O21"/>
  <c r="O20"/>
  <c r="O19"/>
  <c r="O18"/>
  <c r="O17"/>
  <c r="O16"/>
  <c r="O15"/>
  <c r="O22" s="1"/>
  <c r="O11"/>
  <c r="O10"/>
  <c r="O9"/>
  <c r="O8"/>
  <c r="O7"/>
  <c r="O6"/>
  <c r="O5"/>
  <c r="S49" i="2"/>
  <c r="T49" s="1"/>
  <c r="Q49"/>
  <c r="R49" s="1"/>
  <c r="O49"/>
  <c r="P49" s="1"/>
  <c r="M49"/>
  <c r="N49" s="1"/>
  <c r="K49"/>
  <c r="L49" s="1"/>
  <c r="I49"/>
  <c r="J49" s="1"/>
  <c r="G49"/>
  <c r="H49" s="1"/>
  <c r="F49"/>
  <c r="E49"/>
  <c r="D49"/>
  <c r="C49"/>
  <c r="B49"/>
  <c r="S48"/>
  <c r="Q48"/>
  <c r="O48"/>
  <c r="M48"/>
  <c r="K48"/>
  <c r="I48"/>
  <c r="G48"/>
  <c r="F48"/>
  <c r="T48" s="1"/>
  <c r="E48"/>
  <c r="D48"/>
  <c r="C48"/>
  <c r="B48"/>
  <c r="S47"/>
  <c r="T47" s="1"/>
  <c r="Q47"/>
  <c r="R47" s="1"/>
  <c r="O47"/>
  <c r="P47" s="1"/>
  <c r="M47"/>
  <c r="N47" s="1"/>
  <c r="K47"/>
  <c r="L47" s="1"/>
  <c r="I47"/>
  <c r="J47" s="1"/>
  <c r="G47"/>
  <c r="H47" s="1"/>
  <c r="F47"/>
  <c r="E47"/>
  <c r="D47" s="1"/>
  <c r="C47"/>
  <c r="B47"/>
  <c r="S46"/>
  <c r="Q46"/>
  <c r="O46"/>
  <c r="M46"/>
  <c r="K46"/>
  <c r="I46"/>
  <c r="G46"/>
  <c r="F46"/>
  <c r="E46"/>
  <c r="D46" s="1"/>
  <c r="C46"/>
  <c r="B46"/>
  <c r="S45"/>
  <c r="Q45"/>
  <c r="O45"/>
  <c r="M45"/>
  <c r="K45"/>
  <c r="I45"/>
  <c r="G45"/>
  <c r="F45"/>
  <c r="T45" s="1"/>
  <c r="E45"/>
  <c r="D45"/>
  <c r="C45"/>
  <c r="B45"/>
  <c r="S44"/>
  <c r="T44" s="1"/>
  <c r="Q44"/>
  <c r="R44" s="1"/>
  <c r="O44"/>
  <c r="P44" s="1"/>
  <c r="M44"/>
  <c r="N44" s="1"/>
  <c r="K44"/>
  <c r="L44" s="1"/>
  <c r="I44"/>
  <c r="J44" s="1"/>
  <c r="G44"/>
  <c r="H44" s="1"/>
  <c r="F44"/>
  <c r="E44"/>
  <c r="D44" s="1"/>
  <c r="C44"/>
  <c r="B44"/>
  <c r="S43"/>
  <c r="Q43"/>
  <c r="O43"/>
  <c r="M43"/>
  <c r="K43"/>
  <c r="I43"/>
  <c r="G43"/>
  <c r="F43"/>
  <c r="T43" s="1"/>
  <c r="E43"/>
  <c r="D43"/>
  <c r="C43"/>
  <c r="B43"/>
  <c r="S42"/>
  <c r="T42" s="1"/>
  <c r="Q42"/>
  <c r="R42" s="1"/>
  <c r="O42"/>
  <c r="P42" s="1"/>
  <c r="M42"/>
  <c r="N42" s="1"/>
  <c r="K42"/>
  <c r="L42" s="1"/>
  <c r="I42"/>
  <c r="J42" s="1"/>
  <c r="G42"/>
  <c r="H42" s="1"/>
  <c r="F42"/>
  <c r="E42"/>
  <c r="D42" s="1"/>
  <c r="C42"/>
  <c r="B42"/>
  <c r="S41"/>
  <c r="Q41"/>
  <c r="O41"/>
  <c r="M41"/>
  <c r="K41"/>
  <c r="I41"/>
  <c r="G41"/>
  <c r="F41"/>
  <c r="T41" s="1"/>
  <c r="E41"/>
  <c r="D41"/>
  <c r="C41"/>
  <c r="B41"/>
  <c r="S40"/>
  <c r="T40" s="1"/>
  <c r="Q40"/>
  <c r="R40" s="1"/>
  <c r="O40"/>
  <c r="P40" s="1"/>
  <c r="M40"/>
  <c r="N40" s="1"/>
  <c r="K40"/>
  <c r="L40" s="1"/>
  <c r="I40"/>
  <c r="J40" s="1"/>
  <c r="G40"/>
  <c r="H40" s="1"/>
  <c r="F40"/>
  <c r="E40"/>
  <c r="D40" s="1"/>
  <c r="C40"/>
  <c r="B40"/>
  <c r="S39"/>
  <c r="Q39"/>
  <c r="O39"/>
  <c r="M39"/>
  <c r="K39"/>
  <c r="I39"/>
  <c r="G39"/>
  <c r="F39"/>
  <c r="T39" s="1"/>
  <c r="E39"/>
  <c r="D39"/>
  <c r="C39"/>
  <c r="B39"/>
  <c r="S38"/>
  <c r="T38" s="1"/>
  <c r="Q38"/>
  <c r="R38" s="1"/>
  <c r="O38"/>
  <c r="P38" s="1"/>
  <c r="M38"/>
  <c r="N38" s="1"/>
  <c r="K38"/>
  <c r="L38" s="1"/>
  <c r="I38"/>
  <c r="J38" s="1"/>
  <c r="G38"/>
  <c r="H38" s="1"/>
  <c r="F38"/>
  <c r="E38"/>
  <c r="D38" s="1"/>
  <c r="C38"/>
  <c r="B38"/>
  <c r="S37"/>
  <c r="Q37"/>
  <c r="O37"/>
  <c r="M37"/>
  <c r="K37"/>
  <c r="I37"/>
  <c r="G37"/>
  <c r="F37"/>
  <c r="T37" s="1"/>
  <c r="E37"/>
  <c r="D37"/>
  <c r="C37"/>
  <c r="B37"/>
  <c r="S36"/>
  <c r="T36" s="1"/>
  <c r="Q36"/>
  <c r="R36" s="1"/>
  <c r="O36"/>
  <c r="P36" s="1"/>
  <c r="M36"/>
  <c r="N36" s="1"/>
  <c r="K36"/>
  <c r="I36"/>
  <c r="G36"/>
  <c r="F36"/>
  <c r="J36" s="1"/>
  <c r="E36"/>
  <c r="D36"/>
  <c r="C36"/>
  <c r="B36"/>
  <c r="S35"/>
  <c r="T35" s="1"/>
  <c r="Q35"/>
  <c r="R35" s="1"/>
  <c r="O35"/>
  <c r="P35" s="1"/>
  <c r="M35"/>
  <c r="N35" s="1"/>
  <c r="K35"/>
  <c r="L35" s="1"/>
  <c r="I35"/>
  <c r="J35" s="1"/>
  <c r="G35"/>
  <c r="H35" s="1"/>
  <c r="F35"/>
  <c r="E35"/>
  <c r="D35" s="1"/>
  <c r="C35"/>
  <c r="B35"/>
  <c r="S34"/>
  <c r="Q34"/>
  <c r="O34"/>
  <c r="M34"/>
  <c r="K34"/>
  <c r="I34"/>
  <c r="G34"/>
  <c r="F34"/>
  <c r="T34" s="1"/>
  <c r="E34"/>
  <c r="D34"/>
  <c r="C34"/>
  <c r="B34"/>
  <c r="S33"/>
  <c r="T33" s="1"/>
  <c r="Q33"/>
  <c r="R33" s="1"/>
  <c r="O33"/>
  <c r="P33" s="1"/>
  <c r="M33"/>
  <c r="N33" s="1"/>
  <c r="K33"/>
  <c r="L33" s="1"/>
  <c r="I33"/>
  <c r="J33" s="1"/>
  <c r="G33"/>
  <c r="H33" s="1"/>
  <c r="F33"/>
  <c r="E33"/>
  <c r="D33" s="1"/>
  <c r="C33"/>
  <c r="B33"/>
  <c r="S32"/>
  <c r="Q32"/>
  <c r="O32"/>
  <c r="M32"/>
  <c r="K32"/>
  <c r="I32"/>
  <c r="G32"/>
  <c r="F32"/>
  <c r="T32" s="1"/>
  <c r="E32"/>
  <c r="D32"/>
  <c r="C32"/>
  <c r="B32"/>
  <c r="S31"/>
  <c r="T31" s="1"/>
  <c r="Q31"/>
  <c r="R31" s="1"/>
  <c r="O31"/>
  <c r="P31" s="1"/>
  <c r="M31"/>
  <c r="N31" s="1"/>
  <c r="K31"/>
  <c r="L31" s="1"/>
  <c r="I31"/>
  <c r="J31" s="1"/>
  <c r="G31"/>
  <c r="H31" s="1"/>
  <c r="F31"/>
  <c r="E31"/>
  <c r="D31" s="1"/>
  <c r="C31"/>
  <c r="B31"/>
  <c r="S30"/>
  <c r="Q30"/>
  <c r="O30"/>
  <c r="M30"/>
  <c r="K30"/>
  <c r="I30"/>
  <c r="G30"/>
  <c r="F30"/>
  <c r="T30" s="1"/>
  <c r="E30"/>
  <c r="D30"/>
  <c r="D29" s="1"/>
  <c r="C30"/>
  <c r="B30"/>
  <c r="B29" s="1"/>
  <c r="S29"/>
  <c r="Q29"/>
  <c r="O29"/>
  <c r="M29"/>
  <c r="K29"/>
  <c r="I29"/>
  <c r="G29"/>
  <c r="E29"/>
  <c r="C29"/>
  <c r="S28"/>
  <c r="Q28"/>
  <c r="O28"/>
  <c r="M28"/>
  <c r="K28"/>
  <c r="I28"/>
  <c r="G28"/>
  <c r="F28"/>
  <c r="T28" s="1"/>
  <c r="E28"/>
  <c r="D28"/>
  <c r="C28"/>
  <c r="B28"/>
  <c r="S27"/>
  <c r="T27" s="1"/>
  <c r="Q27"/>
  <c r="R27" s="1"/>
  <c r="O27"/>
  <c r="P27" s="1"/>
  <c r="M27"/>
  <c r="N27" s="1"/>
  <c r="K27"/>
  <c r="L27" s="1"/>
  <c r="I27"/>
  <c r="J27" s="1"/>
  <c r="G27"/>
  <c r="H27" s="1"/>
  <c r="F27"/>
  <c r="E27"/>
  <c r="D27" s="1"/>
  <c r="C27"/>
  <c r="B27"/>
  <c r="S26"/>
  <c r="Q26"/>
  <c r="O26"/>
  <c r="M26"/>
  <c r="K26"/>
  <c r="I26"/>
  <c r="G26"/>
  <c r="F26"/>
  <c r="T26" s="1"/>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T23" s="1"/>
  <c r="Q23"/>
  <c r="R23" s="1"/>
  <c r="O23"/>
  <c r="P23" s="1"/>
  <c r="M23"/>
  <c r="N23" s="1"/>
  <c r="K23"/>
  <c r="L23" s="1"/>
  <c r="I23"/>
  <c r="J23" s="1"/>
  <c r="G23"/>
  <c r="H23" s="1"/>
  <c r="F23"/>
  <c r="E23"/>
  <c r="D23" s="1"/>
  <c r="C23"/>
  <c r="B23"/>
  <c r="S22"/>
  <c r="Q22"/>
  <c r="O22"/>
  <c r="M22"/>
  <c r="K22"/>
  <c r="I22"/>
  <c r="G22"/>
  <c r="F22"/>
  <c r="T22" s="1"/>
  <c r="E22"/>
  <c r="D22"/>
  <c r="C22"/>
  <c r="B22"/>
  <c r="S21"/>
  <c r="T21" s="1"/>
  <c r="Q21"/>
  <c r="R21" s="1"/>
  <c r="O21"/>
  <c r="P21" s="1"/>
  <c r="M21"/>
  <c r="N21" s="1"/>
  <c r="K21"/>
  <c r="L21" s="1"/>
  <c r="I21"/>
  <c r="J21" s="1"/>
  <c r="G21"/>
  <c r="H21" s="1"/>
  <c r="F21"/>
  <c r="E21"/>
  <c r="D21" s="1"/>
  <c r="C21"/>
  <c r="B21"/>
  <c r="S20"/>
  <c r="Q20"/>
  <c r="O20"/>
  <c r="M20"/>
  <c r="K20"/>
  <c r="I20"/>
  <c r="G20"/>
  <c r="F20"/>
  <c r="T20" s="1"/>
  <c r="E20"/>
  <c r="D20"/>
  <c r="C20"/>
  <c r="B20"/>
  <c r="S19"/>
  <c r="T19" s="1"/>
  <c r="Q19"/>
  <c r="R19" s="1"/>
  <c r="O19"/>
  <c r="P19" s="1"/>
  <c r="M19"/>
  <c r="N19" s="1"/>
  <c r="K19"/>
  <c r="L19" s="1"/>
  <c r="I19"/>
  <c r="J19" s="1"/>
  <c r="G19"/>
  <c r="H19" s="1"/>
  <c r="F19"/>
  <c r="E19"/>
  <c r="D19" s="1"/>
  <c r="C19"/>
  <c r="B19"/>
  <c r="S18"/>
  <c r="Q18"/>
  <c r="O18"/>
  <c r="M18"/>
  <c r="K18"/>
  <c r="I18"/>
  <c r="G18"/>
  <c r="F18"/>
  <c r="T18" s="1"/>
  <c r="E18"/>
  <c r="D18"/>
  <c r="C18"/>
  <c r="B18"/>
  <c r="S17"/>
  <c r="T17" s="1"/>
  <c r="Q17"/>
  <c r="R17" s="1"/>
  <c r="O17"/>
  <c r="P17" s="1"/>
  <c r="M17"/>
  <c r="N17" s="1"/>
  <c r="K17"/>
  <c r="L17" s="1"/>
  <c r="I17"/>
  <c r="J17" s="1"/>
  <c r="G17"/>
  <c r="H17" s="1"/>
  <c r="F17"/>
  <c r="E17"/>
  <c r="D17" s="1"/>
  <c r="C17"/>
  <c r="B17"/>
  <c r="S16"/>
  <c r="Q16"/>
  <c r="O16"/>
  <c r="M16"/>
  <c r="K16"/>
  <c r="I16"/>
  <c r="G16"/>
  <c r="F16"/>
  <c r="T16" s="1"/>
  <c r="E16"/>
  <c r="D16"/>
  <c r="C16"/>
  <c r="B16"/>
  <c r="S15"/>
  <c r="T15" s="1"/>
  <c r="Q15"/>
  <c r="R15" s="1"/>
  <c r="O15"/>
  <c r="P15" s="1"/>
  <c r="M15"/>
  <c r="N15" s="1"/>
  <c r="K15"/>
  <c r="L15" s="1"/>
  <c r="I15"/>
  <c r="J15" s="1"/>
  <c r="G15"/>
  <c r="H15" s="1"/>
  <c r="F15"/>
  <c r="E15"/>
  <c r="D15" s="1"/>
  <c r="C15"/>
  <c r="B15"/>
  <c r="S14"/>
  <c r="Q14"/>
  <c r="O14"/>
  <c r="M14"/>
  <c r="K14"/>
  <c r="I14"/>
  <c r="G14"/>
  <c r="F14"/>
  <c r="T14" s="1"/>
  <c r="E14"/>
  <c r="D14"/>
  <c r="C14"/>
  <c r="B14"/>
  <c r="S13"/>
  <c r="T13" s="1"/>
  <c r="Q13"/>
  <c r="R13" s="1"/>
  <c r="O13"/>
  <c r="P13" s="1"/>
  <c r="M13"/>
  <c r="N13" s="1"/>
  <c r="K13"/>
  <c r="L13" s="1"/>
  <c r="I13"/>
  <c r="J13" s="1"/>
  <c r="G13"/>
  <c r="H13" s="1"/>
  <c r="F13"/>
  <c r="E13"/>
  <c r="D13" s="1"/>
  <c r="C13"/>
  <c r="B13"/>
  <c r="T12"/>
  <c r="S12"/>
  <c r="R12"/>
  <c r="Q12"/>
  <c r="P12"/>
  <c r="O12"/>
  <c r="N12"/>
  <c r="M12"/>
  <c r="K12"/>
  <c r="K10" s="1"/>
  <c r="I12"/>
  <c r="J12" s="1"/>
  <c r="G12"/>
  <c r="H12" s="1"/>
  <c r="F12"/>
  <c r="E12"/>
  <c r="D12" s="1"/>
  <c r="D10" s="1"/>
  <c r="D9" s="1"/>
  <c r="C12"/>
  <c r="C10" s="1"/>
  <c r="C9" s="1"/>
  <c r="B12"/>
  <c r="S11"/>
  <c r="Q11"/>
  <c r="O11"/>
  <c r="M11"/>
  <c r="K11"/>
  <c r="I11"/>
  <c r="G11"/>
  <c r="F11"/>
  <c r="T11" s="1"/>
  <c r="E11"/>
  <c r="D11"/>
  <c r="C11"/>
  <c r="B11"/>
  <c r="F10"/>
  <c r="B10"/>
  <c r="B9" s="1"/>
  <c r="B44" i="5"/>
  <c r="B43"/>
  <c r="B42"/>
  <c r="B41"/>
  <c r="B40"/>
  <c r="B39"/>
  <c r="B38"/>
  <c r="B37"/>
  <c r="B36"/>
  <c r="B35"/>
  <c r="B34"/>
  <c r="B33"/>
  <c r="B32"/>
  <c r="B31"/>
  <c r="B30"/>
  <c r="B29"/>
  <c r="B28"/>
  <c r="B27"/>
  <c r="B26"/>
  <c r="B25" s="1"/>
  <c r="Z25"/>
  <c r="Y25"/>
  <c r="X25"/>
  <c r="W25"/>
  <c r="V25"/>
  <c r="T25"/>
  <c r="S25"/>
  <c r="Q25"/>
  <c r="P25"/>
  <c r="O25"/>
  <c r="N25"/>
  <c r="M25"/>
  <c r="L25"/>
  <c r="K25"/>
  <c r="J25"/>
  <c r="I25"/>
  <c r="H25"/>
  <c r="G25"/>
  <c r="F25"/>
  <c r="E25"/>
  <c r="D25"/>
  <c r="C25"/>
  <c r="B24"/>
  <c r="B23"/>
  <c r="B22"/>
  <c r="B21"/>
  <c r="B20"/>
  <c r="B19"/>
  <c r="B18"/>
  <c r="B17"/>
  <c r="B16"/>
  <c r="B15"/>
  <c r="B14"/>
  <c r="B13"/>
  <c r="B12"/>
  <c r="B11"/>
  <c r="B10"/>
  <c r="B9"/>
  <c r="B8"/>
  <c r="B7" s="1"/>
  <c r="Y7"/>
  <c r="Y6" s="1"/>
  <c r="W7"/>
  <c r="U7"/>
  <c r="U6" s="1"/>
  <c r="S7"/>
  <c r="Q7"/>
  <c r="Q6" s="1"/>
  <c r="O7"/>
  <c r="M7"/>
  <c r="M6" s="1"/>
  <c r="K7"/>
  <c r="I7"/>
  <c r="I6" s="1"/>
  <c r="G7"/>
  <c r="E7"/>
  <c r="E6" s="1"/>
  <c r="C7"/>
  <c r="W6"/>
  <c r="S6"/>
  <c r="O6"/>
  <c r="K6"/>
  <c r="G6"/>
  <c r="C6"/>
  <c r="B41" i="6"/>
  <c r="B40"/>
  <c r="B39"/>
  <c r="B38"/>
  <c r="B37"/>
  <c r="B36"/>
  <c r="B35"/>
  <c r="B34"/>
  <c r="B33"/>
  <c r="B32"/>
  <c r="B31"/>
  <c r="B30"/>
  <c r="B29"/>
  <c r="B28"/>
  <c r="B27"/>
  <c r="B26"/>
  <c r="B25"/>
  <c r="B24"/>
  <c r="N23"/>
  <c r="M23"/>
  <c r="L23"/>
  <c r="K23"/>
  <c r="J23"/>
  <c r="I23"/>
  <c r="H23"/>
  <c r="G23"/>
  <c r="F23"/>
  <c r="E23"/>
  <c r="D23"/>
  <c r="C23"/>
  <c r="O24" s="1"/>
  <c r="B23"/>
  <c r="B22"/>
  <c r="B21"/>
  <c r="B20"/>
  <c r="B19"/>
  <c r="B18"/>
  <c r="B17"/>
  <c r="B16"/>
  <c r="B15"/>
  <c r="B14"/>
  <c r="B13"/>
  <c r="B12"/>
  <c r="B11"/>
  <c r="B10"/>
  <c r="B9"/>
  <c r="B8"/>
  <c r="B7"/>
  <c r="B6"/>
  <c r="N5"/>
  <c r="M5"/>
  <c r="L5"/>
  <c r="K5"/>
  <c r="J5"/>
  <c r="I5"/>
  <c r="H5"/>
  <c r="G5"/>
  <c r="F5"/>
  <c r="E5"/>
  <c r="D5"/>
  <c r="C5"/>
  <c r="O5" s="1"/>
  <c r="B5"/>
  <c r="N4"/>
  <c r="Q17" s="1"/>
  <c r="M4"/>
  <c r="Q16" s="1"/>
  <c r="L4"/>
  <c r="Q15" s="1"/>
  <c r="K4"/>
  <c r="Q14" s="1"/>
  <c r="J4"/>
  <c r="Q13" s="1"/>
  <c r="I4"/>
  <c r="Q12" s="1"/>
  <c r="H4"/>
  <c r="Q11" s="1"/>
  <c r="G4"/>
  <c r="Q10" s="1"/>
  <c r="F4"/>
  <c r="Q9" s="1"/>
  <c r="E4"/>
  <c r="Q8" s="1"/>
  <c r="D4"/>
  <c r="Q7" s="1"/>
  <c r="C4"/>
  <c r="Q6" s="1"/>
  <c r="B4"/>
  <c r="Q32" i="4"/>
  <c r="P32"/>
  <c r="Q28"/>
  <c r="P28"/>
  <c r="Q24"/>
  <c r="P24"/>
  <c r="Q20"/>
  <c r="P20"/>
  <c r="R20" s="1"/>
  <c r="Q16"/>
  <c r="P16"/>
  <c r="R16" s="1"/>
  <c r="Q12"/>
  <c r="P12"/>
  <c r="R12" s="1"/>
  <c r="L153" i="1"/>
  <c r="K153"/>
  <c r="J153" s="1"/>
  <c r="I153"/>
  <c r="H153"/>
  <c r="G153"/>
  <c r="F153"/>
  <c r="E153"/>
  <c r="D153" s="1"/>
  <c r="C153"/>
  <c r="B153"/>
  <c r="L152"/>
  <c r="K152"/>
  <c r="J152"/>
  <c r="I152"/>
  <c r="H152"/>
  <c r="G152" s="1"/>
  <c r="F152"/>
  <c r="E152"/>
  <c r="D152"/>
  <c r="C152"/>
  <c r="B152"/>
  <c r="L151"/>
  <c r="K151"/>
  <c r="J151" s="1"/>
  <c r="I151"/>
  <c r="H151"/>
  <c r="G151"/>
  <c r="F151"/>
  <c r="E151"/>
  <c r="D151" s="1"/>
  <c r="C151"/>
  <c r="B151"/>
  <c r="L150"/>
  <c r="K150"/>
  <c r="J150"/>
  <c r="I150"/>
  <c r="H150"/>
  <c r="G150" s="1"/>
  <c r="F150"/>
  <c r="E150"/>
  <c r="D150"/>
  <c r="C150"/>
  <c r="B150"/>
  <c r="L149"/>
  <c r="K149"/>
  <c r="J149" s="1"/>
  <c r="I149"/>
  <c r="H149"/>
  <c r="G149"/>
  <c r="F149"/>
  <c r="E149"/>
  <c r="D149" s="1"/>
  <c r="C149"/>
  <c r="B149"/>
  <c r="L148"/>
  <c r="K148"/>
  <c r="J148"/>
  <c r="I148"/>
  <c r="H148"/>
  <c r="G148" s="1"/>
  <c r="F148"/>
  <c r="E148"/>
  <c r="D148"/>
  <c r="C148"/>
  <c r="B148"/>
  <c r="L147"/>
  <c r="K147"/>
  <c r="J147" s="1"/>
  <c r="I147"/>
  <c r="H147"/>
  <c r="G147"/>
  <c r="F147"/>
  <c r="E147"/>
  <c r="D147" s="1"/>
  <c r="C147"/>
  <c r="B147"/>
  <c r="L146"/>
  <c r="K146"/>
  <c r="J146"/>
  <c r="I146"/>
  <c r="H146"/>
  <c r="G146" s="1"/>
  <c r="F146"/>
  <c r="E146"/>
  <c r="D146"/>
  <c r="C146"/>
  <c r="B146"/>
  <c r="L145"/>
  <c r="K145"/>
  <c r="J145" s="1"/>
  <c r="I145"/>
  <c r="H145"/>
  <c r="G145"/>
  <c r="F145"/>
  <c r="E145"/>
  <c r="D145" s="1"/>
  <c r="C145"/>
  <c r="B145"/>
  <c r="L144"/>
  <c r="K144"/>
  <c r="J144"/>
  <c r="I144"/>
  <c r="H144"/>
  <c r="G144" s="1"/>
  <c r="F144"/>
  <c r="E144"/>
  <c r="D144"/>
  <c r="C144"/>
  <c r="B144"/>
  <c r="L143"/>
  <c r="K143"/>
  <c r="J143" s="1"/>
  <c r="I143"/>
  <c r="H143"/>
  <c r="G143"/>
  <c r="F143"/>
  <c r="E143"/>
  <c r="D143" s="1"/>
  <c r="C143"/>
  <c r="B143"/>
  <c r="L142"/>
  <c r="K142"/>
  <c r="J142"/>
  <c r="I142"/>
  <c r="H142"/>
  <c r="G142" s="1"/>
  <c r="F142"/>
  <c r="E142"/>
  <c r="D142"/>
  <c r="C142"/>
  <c r="B142"/>
  <c r="L141"/>
  <c r="K141"/>
  <c r="J141" s="1"/>
  <c r="I141"/>
  <c r="H141"/>
  <c r="G141"/>
  <c r="F141"/>
  <c r="E141"/>
  <c r="D141" s="1"/>
  <c r="C141"/>
  <c r="B141"/>
  <c r="L140"/>
  <c r="K140"/>
  <c r="J140"/>
  <c r="I140"/>
  <c r="H140"/>
  <c r="G140" s="1"/>
  <c r="F140"/>
  <c r="E140"/>
  <c r="D140"/>
  <c r="C140"/>
  <c r="B140"/>
  <c r="L139"/>
  <c r="K139"/>
  <c r="J139" s="1"/>
  <c r="I139"/>
  <c r="H139"/>
  <c r="G139"/>
  <c r="F139"/>
  <c r="E139"/>
  <c r="D139" s="1"/>
  <c r="C139"/>
  <c r="B139"/>
  <c r="L138"/>
  <c r="K138"/>
  <c r="J138"/>
  <c r="I138"/>
  <c r="H138"/>
  <c r="G138" s="1"/>
  <c r="F138"/>
  <c r="E138"/>
  <c r="D138"/>
  <c r="C138"/>
  <c r="B138"/>
  <c r="L137"/>
  <c r="K137"/>
  <c r="J137" s="1"/>
  <c r="I137"/>
  <c r="H137"/>
  <c r="G137"/>
  <c r="F137"/>
  <c r="E137"/>
  <c r="D137" s="1"/>
  <c r="C137"/>
  <c r="B137"/>
  <c r="L136"/>
  <c r="K136"/>
  <c r="J136"/>
  <c r="I136"/>
  <c r="H136"/>
  <c r="G136" s="1"/>
  <c r="F136"/>
  <c r="E136"/>
  <c r="D136"/>
  <c r="C136"/>
  <c r="B136"/>
  <c r="L135"/>
  <c r="K135"/>
  <c r="J135" s="1"/>
  <c r="I135"/>
  <c r="H135"/>
  <c r="G135"/>
  <c r="F135"/>
  <c r="E135"/>
  <c r="D135" s="1"/>
  <c r="C135"/>
  <c r="B135"/>
  <c r="L134"/>
  <c r="L133" s="1"/>
  <c r="K134"/>
  <c r="J134"/>
  <c r="J133" s="1"/>
  <c r="I134"/>
  <c r="H134"/>
  <c r="G134" s="1"/>
  <c r="G133" s="1"/>
  <c r="F134"/>
  <c r="F133" s="1"/>
  <c r="E134"/>
  <c r="D134"/>
  <c r="D133" s="1"/>
  <c r="C134"/>
  <c r="B134"/>
  <c r="B133" s="1"/>
  <c r="I133"/>
  <c r="E133"/>
  <c r="C133"/>
  <c r="L132"/>
  <c r="K132"/>
  <c r="J132"/>
  <c r="I132"/>
  <c r="H132"/>
  <c r="G132" s="1"/>
  <c r="F132"/>
  <c r="E132"/>
  <c r="D132"/>
  <c r="C132"/>
  <c r="B132"/>
  <c r="L131"/>
  <c r="K131"/>
  <c r="J131" s="1"/>
  <c r="I131"/>
  <c r="H131"/>
  <c r="G131"/>
  <c r="F131"/>
  <c r="E131"/>
  <c r="D131" s="1"/>
  <c r="C131"/>
  <c r="B131"/>
  <c r="L130"/>
  <c r="K130"/>
  <c r="J130"/>
  <c r="I130"/>
  <c r="H130"/>
  <c r="G130" s="1"/>
  <c r="F130"/>
  <c r="E130"/>
  <c r="D130"/>
  <c r="C130"/>
  <c r="B130"/>
  <c r="L129"/>
  <c r="K129"/>
  <c r="J129" s="1"/>
  <c r="I129"/>
  <c r="H129"/>
  <c r="G129"/>
  <c r="F129"/>
  <c r="E129"/>
  <c r="D129" s="1"/>
  <c r="C129"/>
  <c r="B129"/>
  <c r="L128"/>
  <c r="K128"/>
  <c r="J128"/>
  <c r="I128"/>
  <c r="H128"/>
  <c r="G128" s="1"/>
  <c r="F128"/>
  <c r="E128"/>
  <c r="D128"/>
  <c r="C128"/>
  <c r="B128"/>
  <c r="L127"/>
  <c r="K127"/>
  <c r="J127" s="1"/>
  <c r="I127"/>
  <c r="H127"/>
  <c r="G127"/>
  <c r="F127"/>
  <c r="E127"/>
  <c r="D127" s="1"/>
  <c r="C127"/>
  <c r="B127"/>
  <c r="L126"/>
  <c r="K126"/>
  <c r="J126"/>
  <c r="I126"/>
  <c r="H126"/>
  <c r="G126" s="1"/>
  <c r="F126"/>
  <c r="E126"/>
  <c r="D126"/>
  <c r="C126"/>
  <c r="B126"/>
  <c r="L125"/>
  <c r="K125"/>
  <c r="J125" s="1"/>
  <c r="I125"/>
  <c r="H125"/>
  <c r="G125"/>
  <c r="F125"/>
  <c r="E125"/>
  <c r="D125" s="1"/>
  <c r="C125"/>
  <c r="B125"/>
  <c r="L124"/>
  <c r="K124"/>
  <c r="J124"/>
  <c r="I124"/>
  <c r="H124"/>
  <c r="G124" s="1"/>
  <c r="F124"/>
  <c r="E124"/>
  <c r="D124"/>
  <c r="C124"/>
  <c r="B124"/>
  <c r="L123"/>
  <c r="K123"/>
  <c r="J123" s="1"/>
  <c r="I123"/>
  <c r="H123"/>
  <c r="G123"/>
  <c r="F123"/>
  <c r="E123"/>
  <c r="D123" s="1"/>
  <c r="C123"/>
  <c r="B123"/>
  <c r="L122"/>
  <c r="K122"/>
  <c r="J122"/>
  <c r="I122"/>
  <c r="H122"/>
  <c r="G122" s="1"/>
  <c r="F122"/>
  <c r="E122"/>
  <c r="D122"/>
  <c r="C122"/>
  <c r="B122"/>
  <c r="L121"/>
  <c r="K121"/>
  <c r="J121" s="1"/>
  <c r="I121"/>
  <c r="H121"/>
  <c r="G121"/>
  <c r="F121"/>
  <c r="E121"/>
  <c r="D121" s="1"/>
  <c r="C121"/>
  <c r="B121"/>
  <c r="L120"/>
  <c r="K120"/>
  <c r="J120"/>
  <c r="I120"/>
  <c r="H120"/>
  <c r="G120" s="1"/>
  <c r="F120"/>
  <c r="E120"/>
  <c r="D120"/>
  <c r="C120"/>
  <c r="B120"/>
  <c r="L119"/>
  <c r="K119"/>
  <c r="I119"/>
  <c r="H119"/>
  <c r="G119" s="1"/>
  <c r="F119"/>
  <c r="E119"/>
  <c r="D119"/>
  <c r="C119"/>
  <c r="B119"/>
  <c r="L118"/>
  <c r="K118"/>
  <c r="J118" s="1"/>
  <c r="I118"/>
  <c r="H118"/>
  <c r="G118"/>
  <c r="F118"/>
  <c r="E118"/>
  <c r="D118" s="1"/>
  <c r="C118"/>
  <c r="B118"/>
  <c r="L117"/>
  <c r="K117"/>
  <c r="J117"/>
  <c r="I117"/>
  <c r="H117"/>
  <c r="G117" s="1"/>
  <c r="F117"/>
  <c r="E117"/>
  <c r="D117"/>
  <c r="C117"/>
  <c r="B117"/>
  <c r="L116"/>
  <c r="K116"/>
  <c r="J116" s="1"/>
  <c r="I116"/>
  <c r="H116"/>
  <c r="G116"/>
  <c r="F116"/>
  <c r="E116"/>
  <c r="D116" s="1"/>
  <c r="C116"/>
  <c r="B116"/>
  <c r="L115"/>
  <c r="L114" s="1"/>
  <c r="L113" s="1"/>
  <c r="K115"/>
  <c r="J115"/>
  <c r="J114" s="1"/>
  <c r="J113" s="1"/>
  <c r="I115"/>
  <c r="H115"/>
  <c r="G115" s="1"/>
  <c r="G114" s="1"/>
  <c r="G113" s="1"/>
  <c r="F115"/>
  <c r="F114" s="1"/>
  <c r="F113" s="1"/>
  <c r="E115"/>
  <c r="D115"/>
  <c r="D114" s="1"/>
  <c r="D113" s="1"/>
  <c r="C115"/>
  <c r="B115"/>
  <c r="B114" s="1"/>
  <c r="B113" s="1"/>
  <c r="K114"/>
  <c r="I114"/>
  <c r="I113" s="1"/>
  <c r="E114"/>
  <c r="E113" s="1"/>
  <c r="C114"/>
  <c r="C113" s="1"/>
  <c r="L100"/>
  <c r="K100"/>
  <c r="J100" s="1"/>
  <c r="I100"/>
  <c r="H100"/>
  <c r="G100"/>
  <c r="F100"/>
  <c r="E100"/>
  <c r="D100" s="1"/>
  <c r="C100"/>
  <c r="B100"/>
  <c r="L99"/>
  <c r="K99"/>
  <c r="J99"/>
  <c r="I99"/>
  <c r="H99"/>
  <c r="G99" s="1"/>
  <c r="F99"/>
  <c r="E99"/>
  <c r="D99"/>
  <c r="C99"/>
  <c r="B99"/>
  <c r="L98"/>
  <c r="K98"/>
  <c r="J98" s="1"/>
  <c r="I98"/>
  <c r="H98"/>
  <c r="G98"/>
  <c r="F98"/>
  <c r="E98"/>
  <c r="D98" s="1"/>
  <c r="C98"/>
  <c r="B98"/>
  <c r="L97"/>
  <c r="K97"/>
  <c r="J97"/>
  <c r="I97"/>
  <c r="H97"/>
  <c r="G97" s="1"/>
  <c r="F97"/>
  <c r="E97"/>
  <c r="D97"/>
  <c r="C97"/>
  <c r="B97"/>
  <c r="L96"/>
  <c r="K96"/>
  <c r="J96" s="1"/>
  <c r="I96"/>
  <c r="H96"/>
  <c r="G96"/>
  <c r="F96"/>
  <c r="E96"/>
  <c r="D96" s="1"/>
  <c r="C96"/>
  <c r="B96"/>
  <c r="L95"/>
  <c r="K95"/>
  <c r="J95"/>
  <c r="I95"/>
  <c r="H95"/>
  <c r="G95" s="1"/>
  <c r="F95"/>
  <c r="E95"/>
  <c r="D95"/>
  <c r="C95"/>
  <c r="B95"/>
  <c r="L94"/>
  <c r="K94"/>
  <c r="J94" s="1"/>
  <c r="I94"/>
  <c r="H94"/>
  <c r="G94"/>
  <c r="F94"/>
  <c r="E94"/>
  <c r="D94" s="1"/>
  <c r="C94"/>
  <c r="B94"/>
  <c r="L93"/>
  <c r="K93"/>
  <c r="J93"/>
  <c r="I93"/>
  <c r="H93"/>
  <c r="G93" s="1"/>
  <c r="F93"/>
  <c r="E93"/>
  <c r="D93"/>
  <c r="C93"/>
  <c r="B93"/>
  <c r="L92"/>
  <c r="K92"/>
  <c r="J92" s="1"/>
  <c r="I92"/>
  <c r="H92"/>
  <c r="G92"/>
  <c r="F92"/>
  <c r="E92"/>
  <c r="D92" s="1"/>
  <c r="C92"/>
  <c r="B92"/>
  <c r="L91"/>
  <c r="K91"/>
  <c r="J91"/>
  <c r="I91"/>
  <c r="H91"/>
  <c r="G91" s="1"/>
  <c r="F91"/>
  <c r="E91"/>
  <c r="D91"/>
  <c r="C91"/>
  <c r="B91"/>
  <c r="L90"/>
  <c r="K90"/>
  <c r="J90" s="1"/>
  <c r="I90"/>
  <c r="H90"/>
  <c r="G90"/>
  <c r="F90"/>
  <c r="E90"/>
  <c r="D90" s="1"/>
  <c r="C90"/>
  <c r="B90"/>
  <c r="L89"/>
  <c r="K89"/>
  <c r="J89"/>
  <c r="I89"/>
  <c r="H89"/>
  <c r="G89" s="1"/>
  <c r="F89"/>
  <c r="E89"/>
  <c r="D89"/>
  <c r="C89"/>
  <c r="B89"/>
  <c r="L88"/>
  <c r="K88"/>
  <c r="J88" s="1"/>
  <c r="I88"/>
  <c r="H88"/>
  <c r="G88"/>
  <c r="F88"/>
  <c r="E88"/>
  <c r="D88" s="1"/>
  <c r="C88"/>
  <c r="B88"/>
  <c r="L87"/>
  <c r="K87"/>
  <c r="J87"/>
  <c r="I87"/>
  <c r="H87"/>
  <c r="G87" s="1"/>
  <c r="F87"/>
  <c r="E87"/>
  <c r="D87"/>
  <c r="C87"/>
  <c r="B87"/>
  <c r="L86"/>
  <c r="K86"/>
  <c r="J86" s="1"/>
  <c r="I86"/>
  <c r="H86"/>
  <c r="G86"/>
  <c r="F86"/>
  <c r="E86"/>
  <c r="D86" s="1"/>
  <c r="C86"/>
  <c r="B86"/>
  <c r="L85"/>
  <c r="K85"/>
  <c r="J85"/>
  <c r="I85"/>
  <c r="H85"/>
  <c r="G85" s="1"/>
  <c r="F85"/>
  <c r="E85"/>
  <c r="D85"/>
  <c r="C85"/>
  <c r="B85"/>
  <c r="L84"/>
  <c r="K84"/>
  <c r="J84" s="1"/>
  <c r="I84"/>
  <c r="H84"/>
  <c r="G84"/>
  <c r="F84"/>
  <c r="E84"/>
  <c r="D84" s="1"/>
  <c r="C84"/>
  <c r="B84"/>
  <c r="L83"/>
  <c r="K83"/>
  <c r="J83"/>
  <c r="I83"/>
  <c r="H83"/>
  <c r="G83" s="1"/>
  <c r="F83"/>
  <c r="E83"/>
  <c r="D83"/>
  <c r="C83"/>
  <c r="B83"/>
  <c r="L82"/>
  <c r="K82"/>
  <c r="J82" s="1"/>
  <c r="I82"/>
  <c r="H82"/>
  <c r="G82"/>
  <c r="F82"/>
  <c r="E82"/>
  <c r="D82" s="1"/>
  <c r="C82"/>
  <c r="B82"/>
  <c r="L81"/>
  <c r="L80" s="1"/>
  <c r="K81"/>
  <c r="J81"/>
  <c r="I81"/>
  <c r="H81"/>
  <c r="G81" s="1"/>
  <c r="F81"/>
  <c r="F80" s="1"/>
  <c r="E81"/>
  <c r="D81"/>
  <c r="D80" s="1"/>
  <c r="C81"/>
  <c r="B81"/>
  <c r="B80" s="1"/>
  <c r="K80"/>
  <c r="I80"/>
  <c r="E80"/>
  <c r="C80"/>
  <c r="L79"/>
  <c r="K79"/>
  <c r="J79"/>
  <c r="I79"/>
  <c r="H79"/>
  <c r="G79" s="1"/>
  <c r="F79"/>
  <c r="E79"/>
  <c r="D79"/>
  <c r="C79"/>
  <c r="B79"/>
  <c r="L78"/>
  <c r="K78"/>
  <c r="J78" s="1"/>
  <c r="I78"/>
  <c r="H78"/>
  <c r="G78"/>
  <c r="F78"/>
  <c r="E78"/>
  <c r="D78" s="1"/>
  <c r="C78"/>
  <c r="B78"/>
  <c r="L77"/>
  <c r="K77"/>
  <c r="J77"/>
  <c r="I77"/>
  <c r="H77"/>
  <c r="G77" s="1"/>
  <c r="F77"/>
  <c r="E77"/>
  <c r="D77"/>
  <c r="C77"/>
  <c r="B77"/>
  <c r="L76"/>
  <c r="K76"/>
  <c r="J76" s="1"/>
  <c r="I76"/>
  <c r="H76"/>
  <c r="G76"/>
  <c r="F76"/>
  <c r="E76"/>
  <c r="D76" s="1"/>
  <c r="C76"/>
  <c r="B76"/>
  <c r="L75"/>
  <c r="K75"/>
  <c r="J75"/>
  <c r="I75"/>
  <c r="H75"/>
  <c r="G75" s="1"/>
  <c r="F75"/>
  <c r="E75"/>
  <c r="D75"/>
  <c r="C75"/>
  <c r="B75"/>
  <c r="L74"/>
  <c r="K74"/>
  <c r="J74" s="1"/>
  <c r="I74"/>
  <c r="H74"/>
  <c r="G74"/>
  <c r="F74"/>
  <c r="E74"/>
  <c r="D74" s="1"/>
  <c r="C74"/>
  <c r="B74"/>
  <c r="L73"/>
  <c r="K73"/>
  <c r="J73"/>
  <c r="I73"/>
  <c r="H73"/>
  <c r="G73" s="1"/>
  <c r="F73"/>
  <c r="E73"/>
  <c r="D73"/>
  <c r="C73"/>
  <c r="B73"/>
  <c r="L72"/>
  <c r="K72"/>
  <c r="J72" s="1"/>
  <c r="I72"/>
  <c r="H72"/>
  <c r="G72"/>
  <c r="F72"/>
  <c r="E72"/>
  <c r="D72" s="1"/>
  <c r="C72"/>
  <c r="B72"/>
  <c r="L71"/>
  <c r="K71"/>
  <c r="J71"/>
  <c r="I71"/>
  <c r="H71"/>
  <c r="G71" s="1"/>
  <c r="F71"/>
  <c r="E71"/>
  <c r="D71"/>
  <c r="C71"/>
  <c r="B71"/>
  <c r="L70"/>
  <c r="K70"/>
  <c r="J70" s="1"/>
  <c r="I70"/>
  <c r="H70"/>
  <c r="G70"/>
  <c r="F70"/>
  <c r="E70"/>
  <c r="D70" s="1"/>
  <c r="C70"/>
  <c r="B70"/>
  <c r="L69"/>
  <c r="K69"/>
  <c r="J69"/>
  <c r="I69"/>
  <c r="H69"/>
  <c r="G69" s="1"/>
  <c r="F69"/>
  <c r="E69"/>
  <c r="D69"/>
  <c r="C69"/>
  <c r="B69"/>
  <c r="L68"/>
  <c r="K68"/>
  <c r="J68" s="1"/>
  <c r="I68"/>
  <c r="H68"/>
  <c r="G68"/>
  <c r="F68"/>
  <c r="E68"/>
  <c r="D68" s="1"/>
  <c r="C68"/>
  <c r="B68"/>
  <c r="L67"/>
  <c r="K67"/>
  <c r="J67"/>
  <c r="I67"/>
  <c r="H67"/>
  <c r="G67" s="1"/>
  <c r="F67"/>
  <c r="E67"/>
  <c r="D67"/>
  <c r="C67"/>
  <c r="B67"/>
  <c r="L66"/>
  <c r="K66"/>
  <c r="J66" s="1"/>
  <c r="I66"/>
  <c r="H66"/>
  <c r="G66"/>
  <c r="F66"/>
  <c r="E66"/>
  <c r="D66" s="1"/>
  <c r="C66"/>
  <c r="B66"/>
  <c r="L65"/>
  <c r="K65"/>
  <c r="J65"/>
  <c r="I65"/>
  <c r="H65"/>
  <c r="G65" s="1"/>
  <c r="F65"/>
  <c r="E65"/>
  <c r="D65"/>
  <c r="C65"/>
  <c r="B65"/>
  <c r="L64"/>
  <c r="K64"/>
  <c r="J64" s="1"/>
  <c r="I64"/>
  <c r="H64"/>
  <c r="G64"/>
  <c r="F64"/>
  <c r="E64"/>
  <c r="D64" s="1"/>
  <c r="C64"/>
  <c r="B64"/>
  <c r="L63"/>
  <c r="K63"/>
  <c r="J63"/>
  <c r="I63"/>
  <c r="H63"/>
  <c r="G63" s="1"/>
  <c r="F63"/>
  <c r="E63"/>
  <c r="D63"/>
  <c r="C63"/>
  <c r="B63"/>
  <c r="L62"/>
  <c r="K62"/>
  <c r="J62" s="1"/>
  <c r="J61" s="1"/>
  <c r="I62"/>
  <c r="I61" s="1"/>
  <c r="I60" s="1"/>
  <c r="H62"/>
  <c r="G62"/>
  <c r="G61" s="1"/>
  <c r="F62"/>
  <c r="E62"/>
  <c r="D62" s="1"/>
  <c r="D61" s="1"/>
  <c r="D60" s="1"/>
  <c r="C62"/>
  <c r="C61" s="1"/>
  <c r="C60" s="1"/>
  <c r="B62"/>
  <c r="L61"/>
  <c r="L60" s="1"/>
  <c r="H61"/>
  <c r="F61"/>
  <c r="F60" s="1"/>
  <c r="B61"/>
  <c r="B60" s="1"/>
  <c r="L49"/>
  <c r="K49"/>
  <c r="J49"/>
  <c r="I49"/>
  <c r="H49"/>
  <c r="G49" s="1"/>
  <c r="F49"/>
  <c r="E49"/>
  <c r="D49"/>
  <c r="C49"/>
  <c r="B49"/>
  <c r="L48"/>
  <c r="K48"/>
  <c r="J48" s="1"/>
  <c r="I48"/>
  <c r="H48"/>
  <c r="G48"/>
  <c r="F48"/>
  <c r="E48"/>
  <c r="D48" s="1"/>
  <c r="C48"/>
  <c r="B48"/>
  <c r="L47"/>
  <c r="K47"/>
  <c r="J47"/>
  <c r="I47"/>
  <c r="H47"/>
  <c r="G47" s="1"/>
  <c r="F47"/>
  <c r="E47"/>
  <c r="D47"/>
  <c r="C47"/>
  <c r="B47"/>
  <c r="L46"/>
  <c r="K46"/>
  <c r="J46" s="1"/>
  <c r="I46"/>
  <c r="H46"/>
  <c r="G46"/>
  <c r="F46"/>
  <c r="E46"/>
  <c r="D46" s="1"/>
  <c r="C46"/>
  <c r="B46"/>
  <c r="L45"/>
  <c r="K45"/>
  <c r="J45"/>
  <c r="I45"/>
  <c r="H45"/>
  <c r="G45" s="1"/>
  <c r="F45"/>
  <c r="E45"/>
  <c r="D45"/>
  <c r="C45"/>
  <c r="B45"/>
  <c r="L44"/>
  <c r="K44"/>
  <c r="J44" s="1"/>
  <c r="I44"/>
  <c r="H44"/>
  <c r="G44"/>
  <c r="F44"/>
  <c r="E44"/>
  <c r="D44" s="1"/>
  <c r="C44"/>
  <c r="B44"/>
  <c r="L43"/>
  <c r="K43"/>
  <c r="J43"/>
  <c r="I43"/>
  <c r="H43"/>
  <c r="G43" s="1"/>
  <c r="F43"/>
  <c r="E43"/>
  <c r="D43"/>
  <c r="C43"/>
  <c r="B43"/>
  <c r="L42"/>
  <c r="K42"/>
  <c r="J42" s="1"/>
  <c r="I42"/>
  <c r="H42"/>
  <c r="G42"/>
  <c r="F42"/>
  <c r="E42"/>
  <c r="D42" s="1"/>
  <c r="C42"/>
  <c r="B42"/>
  <c r="L41"/>
  <c r="K41"/>
  <c r="J41"/>
  <c r="I41"/>
  <c r="H41"/>
  <c r="G41" s="1"/>
  <c r="F41"/>
  <c r="E41"/>
  <c r="D41"/>
  <c r="C41"/>
  <c r="B41"/>
  <c r="L40"/>
  <c r="K40"/>
  <c r="J40" s="1"/>
  <c r="I40"/>
  <c r="H40"/>
  <c r="G40"/>
  <c r="F40"/>
  <c r="E40"/>
  <c r="D40" s="1"/>
  <c r="C40"/>
  <c r="B40"/>
  <c r="L39"/>
  <c r="K39"/>
  <c r="J39"/>
  <c r="I39"/>
  <c r="H39"/>
  <c r="G39" s="1"/>
  <c r="F39"/>
  <c r="E39"/>
  <c r="D39"/>
  <c r="C39"/>
  <c r="B39"/>
  <c r="L38"/>
  <c r="K38"/>
  <c r="J38" s="1"/>
  <c r="I38"/>
  <c r="H38"/>
  <c r="G38"/>
  <c r="F38"/>
  <c r="E38"/>
  <c r="D38" s="1"/>
  <c r="C38"/>
  <c r="B38"/>
  <c r="L37"/>
  <c r="K37"/>
  <c r="J37"/>
  <c r="I37"/>
  <c r="H37"/>
  <c r="G37" s="1"/>
  <c r="F37"/>
  <c r="E37"/>
  <c r="D37"/>
  <c r="C37"/>
  <c r="B37"/>
  <c r="L36"/>
  <c r="K36"/>
  <c r="J36" s="1"/>
  <c r="I36"/>
  <c r="H36"/>
  <c r="G36"/>
  <c r="F36"/>
  <c r="E36"/>
  <c r="D36" s="1"/>
  <c r="C36"/>
  <c r="B36"/>
  <c r="L35"/>
  <c r="K35"/>
  <c r="J35"/>
  <c r="I35"/>
  <c r="H35"/>
  <c r="G35" s="1"/>
  <c r="F35"/>
  <c r="E35"/>
  <c r="D35"/>
  <c r="C35"/>
  <c r="B35"/>
  <c r="L34"/>
  <c r="K34"/>
  <c r="J34" s="1"/>
  <c r="I34"/>
  <c r="H34"/>
  <c r="G34"/>
  <c r="F34"/>
  <c r="E34"/>
  <c r="D34" s="1"/>
  <c r="C34"/>
  <c r="B34"/>
  <c r="L33"/>
  <c r="K33"/>
  <c r="J33"/>
  <c r="I33"/>
  <c r="H33"/>
  <c r="G33" s="1"/>
  <c r="F33"/>
  <c r="E33"/>
  <c r="D33"/>
  <c r="C33"/>
  <c r="B33"/>
  <c r="L32"/>
  <c r="K32"/>
  <c r="J32" s="1"/>
  <c r="I32"/>
  <c r="H32"/>
  <c r="G32"/>
  <c r="F32"/>
  <c r="E32"/>
  <c r="D32" s="1"/>
  <c r="C32"/>
  <c r="B32"/>
  <c r="L31"/>
  <c r="K31"/>
  <c r="J31"/>
  <c r="I31"/>
  <c r="H31"/>
  <c r="G31" s="1"/>
  <c r="F31"/>
  <c r="E31"/>
  <c r="D31"/>
  <c r="C31"/>
  <c r="B31"/>
  <c r="L30"/>
  <c r="K30"/>
  <c r="J30" s="1"/>
  <c r="I30"/>
  <c r="I29" s="1"/>
  <c r="H30"/>
  <c r="G30"/>
  <c r="G29" s="1"/>
  <c r="F30"/>
  <c r="E30"/>
  <c r="D30" s="1"/>
  <c r="D29" s="1"/>
  <c r="C30"/>
  <c r="C29" s="1"/>
  <c r="B30"/>
  <c r="L29"/>
  <c r="H29"/>
  <c r="F29"/>
  <c r="B29"/>
  <c r="L28"/>
  <c r="K28"/>
  <c r="J28" s="1"/>
  <c r="I28"/>
  <c r="H28"/>
  <c r="G28"/>
  <c r="F28"/>
  <c r="E28"/>
  <c r="D28" s="1"/>
  <c r="C28"/>
  <c r="B28"/>
  <c r="L27"/>
  <c r="K27"/>
  <c r="J27"/>
  <c r="I27"/>
  <c r="H27"/>
  <c r="G27" s="1"/>
  <c r="F27"/>
  <c r="E27"/>
  <c r="D27"/>
  <c r="C27"/>
  <c r="B27"/>
  <c r="L26"/>
  <c r="K26"/>
  <c r="J26" s="1"/>
  <c r="I26"/>
  <c r="H26"/>
  <c r="G26"/>
  <c r="F26"/>
  <c r="E26"/>
  <c r="D26" s="1"/>
  <c r="C26"/>
  <c r="B26"/>
  <c r="L25"/>
  <c r="K25"/>
  <c r="J25"/>
  <c r="I25"/>
  <c r="H25"/>
  <c r="G25" s="1"/>
  <c r="F25"/>
  <c r="E25"/>
  <c r="D25"/>
  <c r="C25"/>
  <c r="B25"/>
  <c r="L24"/>
  <c r="K24"/>
  <c r="J24" s="1"/>
  <c r="I24"/>
  <c r="H24"/>
  <c r="G24"/>
  <c r="F24"/>
  <c r="E24"/>
  <c r="D24" s="1"/>
  <c r="C24"/>
  <c r="B24"/>
  <c r="L23"/>
  <c r="K23"/>
  <c r="J23"/>
  <c r="I23"/>
  <c r="H23"/>
  <c r="G23" s="1"/>
  <c r="F23"/>
  <c r="E23"/>
  <c r="D23"/>
  <c r="C23"/>
  <c r="B23"/>
  <c r="L22"/>
  <c r="K22"/>
  <c r="J22" s="1"/>
  <c r="I22"/>
  <c r="H22"/>
  <c r="G22"/>
  <c r="F22"/>
  <c r="E22"/>
  <c r="D22" s="1"/>
  <c r="C22"/>
  <c r="B22"/>
  <c r="L21"/>
  <c r="K21"/>
  <c r="J21"/>
  <c r="I21"/>
  <c r="H21"/>
  <c r="G21" s="1"/>
  <c r="F21"/>
  <c r="E21"/>
  <c r="D21"/>
  <c r="C21"/>
  <c r="B21"/>
  <c r="L20"/>
  <c r="K20"/>
  <c r="J20" s="1"/>
  <c r="I20"/>
  <c r="H20"/>
  <c r="G20"/>
  <c r="F20"/>
  <c r="E20"/>
  <c r="D20" s="1"/>
  <c r="C20"/>
  <c r="B20"/>
  <c r="L19"/>
  <c r="K19"/>
  <c r="J19"/>
  <c r="I19"/>
  <c r="H19"/>
  <c r="G19" s="1"/>
  <c r="F19"/>
  <c r="E19"/>
  <c r="D19"/>
  <c r="C19"/>
  <c r="B19"/>
  <c r="L18"/>
  <c r="K18"/>
  <c r="J18" s="1"/>
  <c r="I18"/>
  <c r="H18"/>
  <c r="G18"/>
  <c r="F18"/>
  <c r="E18"/>
  <c r="D18" s="1"/>
  <c r="C18"/>
  <c r="B18"/>
  <c r="L17"/>
  <c r="K17"/>
  <c r="J17"/>
  <c r="I17"/>
  <c r="H17"/>
  <c r="G17" s="1"/>
  <c r="F17"/>
  <c r="E17"/>
  <c r="D17"/>
  <c r="C17"/>
  <c r="B17"/>
  <c r="L16"/>
  <c r="K16"/>
  <c r="J16" s="1"/>
  <c r="I16"/>
  <c r="H16"/>
  <c r="G16"/>
  <c r="F16"/>
  <c r="E16"/>
  <c r="D16" s="1"/>
  <c r="C16"/>
  <c r="B16"/>
  <c r="L15"/>
  <c r="L10" s="1"/>
  <c r="L9" s="1"/>
  <c r="K15"/>
  <c r="J15"/>
  <c r="I15"/>
  <c r="H15"/>
  <c r="G15" s="1"/>
  <c r="F15"/>
  <c r="E15"/>
  <c r="D15"/>
  <c r="C15"/>
  <c r="B15"/>
  <c r="L14"/>
  <c r="K14"/>
  <c r="J14" s="1"/>
  <c r="I14"/>
  <c r="H14"/>
  <c r="G14"/>
  <c r="F14"/>
  <c r="E14"/>
  <c r="D14" s="1"/>
  <c r="C14"/>
  <c r="B14"/>
  <c r="J13"/>
  <c r="I13"/>
  <c r="H13"/>
  <c r="G13" s="1"/>
  <c r="F13"/>
  <c r="E13"/>
  <c r="D13"/>
  <c r="C13"/>
  <c r="B13"/>
  <c r="J12"/>
  <c r="I12"/>
  <c r="H12"/>
  <c r="G12"/>
  <c r="F12"/>
  <c r="E12"/>
  <c r="D12" s="1"/>
  <c r="C12"/>
  <c r="B12"/>
  <c r="J11"/>
  <c r="I11"/>
  <c r="H11"/>
  <c r="G11" s="1"/>
  <c r="F11"/>
  <c r="F10" s="1"/>
  <c r="F9" s="1"/>
  <c r="E11"/>
  <c r="D11"/>
  <c r="D10" s="1"/>
  <c r="D9" s="1"/>
  <c r="C11"/>
  <c r="B11"/>
  <c r="B10" s="1"/>
  <c r="B9" s="1"/>
  <c r="K10"/>
  <c r="I10"/>
  <c r="I9" s="1"/>
  <c r="E10"/>
  <c r="C10"/>
  <c r="C9" s="1"/>
  <c r="B6" i="5" l="1"/>
  <c r="P21" i="3"/>
  <c r="P20"/>
  <c r="P19"/>
  <c r="P18"/>
  <c r="P17"/>
  <c r="P16"/>
  <c r="P15"/>
  <c r="P8"/>
  <c r="O12"/>
  <c r="P7" s="1"/>
  <c r="O32"/>
  <c r="P27" s="1"/>
  <c r="L10" i="2"/>
  <c r="K9"/>
  <c r="E10"/>
  <c r="E9" s="1"/>
  <c r="G10"/>
  <c r="I10"/>
  <c r="M10"/>
  <c r="O10"/>
  <c r="Q10"/>
  <c r="S10"/>
  <c r="F29"/>
  <c r="J29" s="1"/>
  <c r="H11"/>
  <c r="J11"/>
  <c r="L11"/>
  <c r="N11"/>
  <c r="P11"/>
  <c r="R11"/>
  <c r="H14"/>
  <c r="J14"/>
  <c r="L14"/>
  <c r="N14"/>
  <c r="P14"/>
  <c r="R14"/>
  <c r="H16"/>
  <c r="J16"/>
  <c r="L16"/>
  <c r="N16"/>
  <c r="P16"/>
  <c r="R16"/>
  <c r="H18"/>
  <c r="J18"/>
  <c r="L18"/>
  <c r="N18"/>
  <c r="P18"/>
  <c r="R18"/>
  <c r="H20"/>
  <c r="J20"/>
  <c r="L20"/>
  <c r="N20"/>
  <c r="P20"/>
  <c r="R20"/>
  <c r="H22"/>
  <c r="J22"/>
  <c r="L22"/>
  <c r="N22"/>
  <c r="P22"/>
  <c r="R22"/>
  <c r="H24"/>
  <c r="J24"/>
  <c r="L24"/>
  <c r="N24"/>
  <c r="P24"/>
  <c r="R24"/>
  <c r="H26"/>
  <c r="J26"/>
  <c r="L26"/>
  <c r="N26"/>
  <c r="P26"/>
  <c r="R26"/>
  <c r="H28"/>
  <c r="J28"/>
  <c r="L28"/>
  <c r="N28"/>
  <c r="P28"/>
  <c r="R28"/>
  <c r="H30"/>
  <c r="J30"/>
  <c r="L30"/>
  <c r="N30"/>
  <c r="P30"/>
  <c r="R30"/>
  <c r="H32"/>
  <c r="J32"/>
  <c r="L32"/>
  <c r="N32"/>
  <c r="P32"/>
  <c r="R32"/>
  <c r="H34"/>
  <c r="J34"/>
  <c r="L34"/>
  <c r="N34"/>
  <c r="P34"/>
  <c r="R34"/>
  <c r="H36"/>
  <c r="H37"/>
  <c r="J37"/>
  <c r="L37"/>
  <c r="N37"/>
  <c r="P37"/>
  <c r="R37"/>
  <c r="H39"/>
  <c r="J39"/>
  <c r="L39"/>
  <c r="N39"/>
  <c r="P39"/>
  <c r="R39"/>
  <c r="H41"/>
  <c r="J41"/>
  <c r="L41"/>
  <c r="N41"/>
  <c r="P41"/>
  <c r="R41"/>
  <c r="H43"/>
  <c r="J43"/>
  <c r="L43"/>
  <c r="N43"/>
  <c r="P43"/>
  <c r="R43"/>
  <c r="H45"/>
  <c r="J45"/>
  <c r="L45"/>
  <c r="N45"/>
  <c r="P45"/>
  <c r="R45"/>
  <c r="H48"/>
  <c r="J48"/>
  <c r="L48"/>
  <c r="N48"/>
  <c r="P48"/>
  <c r="R48"/>
  <c r="Q18" i="6"/>
  <c r="O4"/>
  <c r="G60" i="1"/>
  <c r="G80"/>
  <c r="J80"/>
  <c r="J60" s="1"/>
  <c r="G10"/>
  <c r="G9" s="1"/>
  <c r="J10"/>
  <c r="J29"/>
  <c r="K133"/>
  <c r="K113" s="1"/>
  <c r="H10"/>
  <c r="H9" s="1"/>
  <c r="E29"/>
  <c r="E9" s="1"/>
  <c r="K29"/>
  <c r="K9" s="1"/>
  <c r="E61"/>
  <c r="E60" s="1"/>
  <c r="K61"/>
  <c r="K60" s="1"/>
  <c r="H80"/>
  <c r="H60" s="1"/>
  <c r="H114"/>
  <c r="H133"/>
  <c r="P28" i="3" l="1"/>
  <c r="P10"/>
  <c r="P6"/>
  <c r="O34"/>
  <c r="P29"/>
  <c r="P25"/>
  <c r="P9"/>
  <c r="P5"/>
  <c r="P30"/>
  <c r="P26"/>
  <c r="P31"/>
  <c r="P11"/>
  <c r="R10" i="2"/>
  <c r="Q9"/>
  <c r="N10"/>
  <c r="M9"/>
  <c r="H10"/>
  <c r="G9"/>
  <c r="T10"/>
  <c r="V10" s="1"/>
  <c r="S9"/>
  <c r="P10"/>
  <c r="O9"/>
  <c r="J10"/>
  <c r="I9"/>
  <c r="T29"/>
  <c r="L29"/>
  <c r="F9"/>
  <c r="N29"/>
  <c r="L9"/>
  <c r="P29"/>
  <c r="H29"/>
  <c r="R29"/>
  <c r="H113" i="1"/>
  <c r="J9"/>
  <c r="J9" i="2" l="1"/>
  <c r="P9"/>
  <c r="T9"/>
  <c r="H9"/>
  <c r="N9"/>
  <c r="R9"/>
  <c r="C7" i="10"/>
  <c r="D5" i="9"/>
  <c r="E5"/>
  <c r="F5"/>
  <c r="G5"/>
  <c r="H5"/>
  <c r="I5"/>
  <c r="J5"/>
  <c r="K5"/>
  <c r="L5"/>
  <c r="M5"/>
  <c r="N5"/>
  <c r="C5"/>
  <c r="B7"/>
  <c r="B8"/>
  <c r="AA25" i="10"/>
  <c r="B11"/>
  <c r="B10"/>
  <c r="B9"/>
  <c r="B8"/>
  <c r="Y7"/>
  <c r="W7"/>
  <c r="U7"/>
  <c r="S7"/>
  <c r="S6" s="1"/>
  <c r="Q7"/>
  <c r="Q6" s="1"/>
  <c r="O7"/>
  <c r="O6" s="1"/>
  <c r="M7"/>
  <c r="M6" s="1"/>
  <c r="K7"/>
  <c r="K6" s="1"/>
  <c r="I7"/>
  <c r="I6" s="1"/>
  <c r="G7"/>
  <c r="G6" s="1"/>
  <c r="E7"/>
  <c r="E6" s="1"/>
  <c r="B7"/>
  <c r="B6" s="1"/>
  <c r="W6"/>
  <c r="B6" i="9"/>
  <c r="B5" s="1"/>
  <c r="L4"/>
  <c r="Q15" s="1"/>
  <c r="H4"/>
  <c r="Q11" s="1"/>
  <c r="D4"/>
  <c r="Q7" s="1"/>
  <c r="N4"/>
  <c r="Q17" s="1"/>
  <c r="J4"/>
  <c r="Q13" s="1"/>
  <c r="F4"/>
  <c r="Q9" s="1"/>
  <c r="U6" i="10" l="1"/>
  <c r="Y6"/>
  <c r="C6"/>
  <c r="AA7"/>
  <c r="O5" i="9"/>
  <c r="B4"/>
  <c r="E4"/>
  <c r="Q8" s="1"/>
  <c r="G4"/>
  <c r="Q10" s="1"/>
  <c r="I4"/>
  <c r="Q12" s="1"/>
  <c r="K4"/>
  <c r="Q14" s="1"/>
  <c r="M4"/>
  <c r="Q16" s="1"/>
  <c r="C4"/>
  <c r="Q6" s="1"/>
  <c r="AA6" i="10" l="1"/>
  <c r="Q18" i="9"/>
  <c r="O4"/>
</calcChain>
</file>

<file path=xl/sharedStrings.xml><?xml version="1.0" encoding="utf-8"?>
<sst xmlns="http://schemas.openxmlformats.org/spreadsheetml/2006/main" count="761" uniqueCount="341">
  <si>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</si>
  <si>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</si>
  <si>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</si>
  <si>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</si>
  <si>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</si>
  <si>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</si>
  <si>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</si>
  <si>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</si>
  <si>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</si>
  <si>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</si>
  <si>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</si>
  <si>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</si>
  <si>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</si>
  <si>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</si>
  <si>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</si>
  <si>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</si>
  <si>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</si>
  <si>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</si>
  <si>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</si>
  <si>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</si>
  <si>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</si>
  <si>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</si>
  <si>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</si>
  <si>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</si>
  <si>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</si>
  <si>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</si>
  <si>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</si>
  <si>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</si>
  <si>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</si>
  <si>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</si>
  <si>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</si>
  <si>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</si>
  <si>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</si>
  <si>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</si>
  <si>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</si>
  <si>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</si>
  <si>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</si>
  <si>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</si>
  <si>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</si>
  <si>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</si>
  <si>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</si>
  <si>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</si>
  <si>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</si>
  <si>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</si>
  <si>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</si>
  <si>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</si>
  <si>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</si>
  <si>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</si>
  <si>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</si>
  <si>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</si>
  <si>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</si>
  <si>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</si>
  <si>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</si>
  <si>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</si>
  <si>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</si>
  <si>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</si>
  <si>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</si>
  <si>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</si>
  <si>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</si>
  <si>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</si>
  <si>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</si>
  <si>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</si>
  <si>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</si>
  <si>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</si>
  <si>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</si>
  <si>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</si>
  <si>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</si>
  <si>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</si>
  <si>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</si>
  <si>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</si>
  <si>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</si>
  <si>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</si>
  <si>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</si>
  <si>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</si>
  <si>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</si>
  <si>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</si>
  <si>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</si>
  <si>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</si>
  <si>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</si>
  <si>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</si>
  <si>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</si>
  <si>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</si>
  <si>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</si>
  <si>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</si>
  <si>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</si>
  <si>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</si>
  <si>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</si>
  <si>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</si>
  <si>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</si>
  <si>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</si>
  <si>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</si>
  <si>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</si>
  <si>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</si>
  <si>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</si>
  <si>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</si>
  <si>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</si>
  <si>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</si>
  <si>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</si>
  <si>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</si>
  <si>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</si>
  <si>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</si>
  <si>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</si>
  <si>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</si>
  <si>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</si>
  <si>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</si>
  <si>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</si>
  <si>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</si>
  <si>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</si>
  <si>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</si>
  <si>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</si>
  <si>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</si>
  <si>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</si>
  <si>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</si>
  <si>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</si>
  <si>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</si>
  <si>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</si>
  <si>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</si>
  <si>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</si>
  <si>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</si>
  <si>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</si>
  <si>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</si>
  <si>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</si>
  <si>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</si>
  <si>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</si>
  <si>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</si>
  <si>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</si>
  <si>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</si>
  <si>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</si>
  <si>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</si>
  <si>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</si>
  <si>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</si>
  <si>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</si>
  <si>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</si>
  <si>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</si>
  <si>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</si>
  <si>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</si>
  <si>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</si>
  <si>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</si>
  <si>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</si>
  <si>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</si>
  <si>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</si>
  <si>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</si>
  <si>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</si>
  <si>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</si>
  <si>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</si>
  <si>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</si>
  <si>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</si>
  <si>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</si>
  <si>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</si>
  <si>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</si>
  <si>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</si>
  <si>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</si>
  <si>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</si>
  <si>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</si>
  <si>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</si>
  <si>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</si>
  <si>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</si>
  <si>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</si>
  <si>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</si>
  <si>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</si>
  <si>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</si>
  <si>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</si>
  <si>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</si>
  <si>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</si>
  <si>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</si>
  <si>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</si>
  <si>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</si>
  <si>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</si>
  <si>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</si>
  <si>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</si>
  <si>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</si>
  <si>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</si>
  <si>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</si>
  <si>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</si>
  <si>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</si>
  <si>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</si>
  <si>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</si>
  <si>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</si>
  <si>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</si>
  <si>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</si>
  <si>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</si>
  <si>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</si>
  <si>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</si>
  <si>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</si>
  <si>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</si>
  <si>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</si>
  <si>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</si>
  <si>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</si>
  <si>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</si>
  <si>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</si>
  <si>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</si>
  <si>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</si>
  <si>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</si>
  <si>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</si>
  <si>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</si>
  <si>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</si>
  <si>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</si>
  <si>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</si>
  <si>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</si>
  <si>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</si>
  <si>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</si>
  <si>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</si>
  <si>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</si>
  <si>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</si>
  <si>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</si>
  <si>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</si>
  <si>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</si>
  <si>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</si>
  <si>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</si>
  <si>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</si>
  <si>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</si>
  <si>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</si>
  <si>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</si>
  <si>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</si>
  <si>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</si>
  <si>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</si>
  <si>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</si>
  <si>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</si>
  <si>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</si>
  <si>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</si>
  <si>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</si>
  <si>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</si>
  <si>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</si>
  <si>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</si>
  <si>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</si>
  <si>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</si>
  <si>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</si>
  <si>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</si>
  <si>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</si>
  <si>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</si>
  <si>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</si>
  <si>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</si>
  <si>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</si>
  <si>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</si>
  <si>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</si>
  <si>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</si>
  <si>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</si>
  <si>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</si>
  <si>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</si>
  <si>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</si>
  <si>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</si>
  <si>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</si>
  <si>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</si>
  <si>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</si>
  <si>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</si>
  <si>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</si>
  <si>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</si>
  <si>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</si>
  <si>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</si>
  <si>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</si>
  <si>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</si>
  <si>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</si>
  <si>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</si>
  <si>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</si>
  <si>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</si>
  <si>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</si>
  <si>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</si>
  <si>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</si>
  <si>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</si>
  <si>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</si>
  <si>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</si>
  <si>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</si>
  <si>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</si>
  <si>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</si>
  <si>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</si>
  <si>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</si>
  <si>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</si>
  <si>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</si>
  <si>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</si>
  <si>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</si>
  <si>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</si>
  <si>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</si>
  <si>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</si>
  <si>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</si>
  <si>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</si>
  <si>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</si>
  <si>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</si>
  <si>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</si>
  <si>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</si>
  <si>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</si>
  <si>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</si>
  <si>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</si>
  <si>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</si>
  <si>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</si>
  <si>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</si>
  <si>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</si>
  <si>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</si>
  <si>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</si>
  <si>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</si>
  <si>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</si>
  <si>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</si>
  <si>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</si>
  <si>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</si>
  <si>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</si>
  <si>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</si>
  <si>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</si>
  <si>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</si>
  <si>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</si>
  <si>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</si>
  <si>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</si>
  <si>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</si>
  <si>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</si>
  <si>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</si>
  <si>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</si>
  <si>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</si>
  <si>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</si>
  <si>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</si>
  <si>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</si>
  <si>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</si>
  <si>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</si>
  <si>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</si>
  <si>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</si>
  <si>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</si>
  <si>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</si>
  <si>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</si>
  <si>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</si>
  <si>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</si>
  <si>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</si>
  <si>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</si>
  <si>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</si>
  <si>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</si>
  <si>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INST. MAXIMA GUAYAMA 1000</t>
  </si>
  <si>
    <t>INST. JOVENES ADULTOS PONCE 304</t>
  </si>
  <si>
    <t>CENTRO DE TRAT. RES. ARECIBO</t>
  </si>
  <si>
    <t>Apertura de la Comunidad Terap. .. y Proy. Teatro Correc.   26/dic/2011</t>
  </si>
  <si>
    <t>Comunidad Terapeutica Unificación Familiar y Proyecto Teatro Correccional Guaynabo</t>
  </si>
  <si>
    <t>Cambio el nombre de la Inst. Guayama 1000 por Inst. Correccional Máxima Guayama (15/5/11)</t>
  </si>
  <si>
    <t>FUGAS OCURRIDAS EN LAS INSTITUCIONES DE POBLACION FEMENINA</t>
  </si>
  <si>
    <t>HOSPITAL SIQUIATRICO CORRECCIONAL*</t>
  </si>
  <si>
    <t>*ALBERGA POBLACION MASCULINA Y FEMENINA</t>
  </si>
  <si>
    <t>MUERTES Y RAZON DE LA MUERTE EN LAS INSTITUCIONES DE POBLACION FEMENINA</t>
  </si>
  <si>
    <t>ABRIL 2012</t>
  </si>
  <si>
    <t>Facilidad Medica Institución Ponce 500</t>
  </si>
  <si>
    <t xml:space="preserve">*Abrio el Proyecto Especial de Música de Vega Alta el 11 de mayo 2011, </t>
  </si>
  <si>
    <t>Ademas hubo cambio de capacidad en diferentes instituciones.</t>
  </si>
  <si>
    <t>1 DE ABRIL 2012</t>
  </si>
  <si>
    <t>30 DE ABRIL 2012</t>
  </si>
  <si>
    <t>PROMEDIO MENSUAL  ABRIL 2012</t>
  </si>
  <si>
    <t>HOGAR DE ADAPTACIÓN SOCIAL MAYAGÜEZ</t>
  </si>
  <si>
    <t>9 de mayo de 2012</t>
  </si>
  <si>
    <t>18 de junio de 2012</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</si>
</sst>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45">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theme="1"/>
      <name val="Calibri"/>
      <family val="2"/>
      <scheme val="minor"/>
    </font>
    <font>
      <sz val="10"/>
      <color indexed="8"/>
      <name val="Calibri"/>
      <family val="2"/>
      <scheme val="minor"/>
    </font>
  </fonts>
  <fills count="7">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rgb="FFFFFFCC"/>
        <bgColor indexed="64"/>
      </patternFill>
    </fill>
  </fills>
  <borders count="113">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416">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15" fillId="0" borderId="54" xfId="1" applyNumberFormat="1" applyFont="1" applyBorder="1" applyAlignment="1" applyProtection="1">
      <alignment horizontal="center"/>
      <protection hidden="1"/>
    </xf>
    <xf numFmtId="3" fontId="0" fillId="0" borderId="0" xfId="0" applyNumberFormat="1" applyFill="1" applyAlignment="1">
      <alignment vertical="top" wrapText="1"/>
    </xf>
    <xf numFmtId="0" fontId="19" fillId="0" borderId="20" xfId="0" applyFont="1" applyFill="1" applyBorder="1" applyAlignment="1"/>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0" fontId="31" fillId="0" borderId="0" xfId="0" applyFont="1" applyAlignment="1">
      <alignment horizontal="center"/>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0" fontId="6" fillId="4" borderId="0" xfId="0" applyFont="1" applyFill="1" applyBorder="1" applyAlignment="1">
      <alignment vertical="top"/>
    </xf>
    <xf numFmtId="164" fontId="14" fillId="0" borderId="52" xfId="1" applyNumberFormat="1" applyFont="1" applyFill="1" applyBorder="1" applyAlignment="1" applyProtection="1">
      <protection hidden="1"/>
    </xf>
    <xf numFmtId="164" fontId="14" fillId="0" borderId="21" xfId="1" applyNumberFormat="1" applyFont="1" applyBorder="1" applyAlignment="1" applyProtection="1">
      <protection hidden="1"/>
    </xf>
    <xf numFmtId="164" fontId="0" fillId="0" borderId="0" xfId="0" applyNumberFormat="1" applyBorder="1"/>
    <xf numFmtId="0" fontId="5" fillId="4" borderId="68" xfId="0" applyFont="1" applyFill="1" applyBorder="1" applyAlignment="1">
      <alignment horizontal="justify" vertical="top" wrapText="1"/>
    </xf>
    <xf numFmtId="0" fontId="42" fillId="0" borderId="0" xfId="0" applyFont="1" applyAlignment="1">
      <alignment vertic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6" borderId="75" xfId="0" applyNumberFormat="1" applyFont="1" applyFill="1" applyBorder="1" applyAlignment="1">
      <alignment horizontal="center"/>
    </xf>
    <xf numFmtId="4" fontId="2" fillId="6" borderId="76" xfId="0" applyNumberFormat="1" applyFont="1" applyFill="1" applyBorder="1" applyAlignment="1">
      <alignment horizontal="center"/>
    </xf>
    <xf numFmtId="0" fontId="4" fillId="4" borderId="67" xfId="0" applyFont="1" applyFill="1" applyBorder="1" applyAlignment="1">
      <alignment wrapText="1"/>
    </xf>
    <xf numFmtId="0" fontId="2" fillId="6" borderId="112" xfId="0" applyFont="1" applyFill="1" applyBorder="1" applyAlignment="1">
      <alignment horizontal="center" wrapText="1"/>
    </xf>
    <xf numFmtId="3" fontId="2" fillId="6" borderId="80" xfId="0" applyNumberFormat="1" applyFont="1" applyFill="1" applyBorder="1" applyAlignment="1">
      <alignment horizontal="center" wrapText="1"/>
    </xf>
    <xf numFmtId="4" fontId="2" fillId="6" borderId="80" xfId="0" applyNumberFormat="1" applyFont="1" applyFill="1" applyBorder="1" applyAlignment="1">
      <alignment horizontal="center"/>
    </xf>
    <xf numFmtId="4" fontId="2" fillId="6" borderId="94" xfId="0" applyNumberFormat="1" applyFont="1" applyFill="1" applyBorder="1" applyAlignment="1">
      <alignment horizontal="center"/>
    </xf>
    <xf numFmtId="0" fontId="42" fillId="4" borderId="0" xfId="0" applyFont="1" applyFill="1" applyBorder="1" applyAlignment="1">
      <alignment horizontal="left" vertical="top" wrapText="1"/>
    </xf>
    <xf numFmtId="164" fontId="8" fillId="0" borderId="0" xfId="1" applyNumberFormat="1" applyFont="1" applyBorder="1" applyAlignment="1" applyProtection="1">
      <alignment horizontal="justify" wrapText="1"/>
      <protection hidden="1"/>
    </xf>
    <xf numFmtId="164" fontId="14" fillId="0" borderId="0" xfId="1" applyNumberFormat="1" applyFont="1" applyBorder="1" applyAlignment="1" applyProtection="1">
      <protection hidden="1"/>
    </xf>
    <xf numFmtId="164" fontId="14" fillId="0" borderId="0" xfId="1" applyNumberFormat="1" applyFont="1" applyFill="1" applyBorder="1" applyAlignment="1" applyProtection="1">
      <protection hidden="1"/>
    </xf>
    <xf numFmtId="0" fontId="14" fillId="0" borderId="0" xfId="0" applyFont="1" applyFill="1" applyBorder="1" applyAlignment="1"/>
    <xf numFmtId="164" fontId="21" fillId="0" borderId="0" xfId="1" applyNumberFormat="1" applyFont="1" applyBorder="1" applyProtection="1">
      <protection hidden="1"/>
    </xf>
    <xf numFmtId="0" fontId="19" fillId="0" borderId="0" xfId="0" applyFont="1" applyFill="1" applyBorder="1" applyAlignment="1"/>
    <xf numFmtId="0" fontId="19" fillId="0" borderId="0" xfId="0" applyFont="1" applyFill="1" applyBorder="1" applyAlignment="1">
      <alignment horizontal="center"/>
    </xf>
    <xf numFmtId="0" fontId="0" fillId="0" borderId="0" xfId="0" applyFill="1" applyBorder="1" applyAlignment="1"/>
    <xf numFmtId="164" fontId="20" fillId="0" borderId="0" xfId="1" applyNumberFormat="1" applyFont="1" applyBorder="1" applyAlignment="1" applyProtection="1">
      <protection hidden="1"/>
    </xf>
    <xf numFmtId="164" fontId="8" fillId="0" borderId="0" xfId="1" applyNumberFormat="1" applyFont="1" applyFill="1" applyBorder="1" applyAlignment="1" applyProtection="1">
      <alignment horizontal="justify" wrapText="1"/>
      <protection hidden="1"/>
    </xf>
    <xf numFmtId="164" fontId="8" fillId="0" borderId="0" xfId="1" applyNumberFormat="1" applyFont="1" applyBorder="1" applyAlignment="1" applyProtection="1">
      <alignment horizontal="left" wrapText="1"/>
      <protection hidden="1"/>
    </xf>
    <xf numFmtId="0" fontId="43" fillId="0" borderId="0" xfId="0" applyFont="1"/>
    <xf numFmtId="164" fontId="21" fillId="0" borderId="0" xfId="1" applyNumberFormat="1" applyFont="1" applyBorder="1" applyAlignment="1" applyProtection="1">
      <alignment horizontal="left"/>
      <protection hidden="1"/>
    </xf>
    <xf numFmtId="164" fontId="14" fillId="0" borderId="44" xfId="1" applyNumberFormat="1" applyFont="1" applyFill="1" applyBorder="1" applyAlignment="1" applyProtection="1">
      <protection hidden="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0" fillId="0" borderId="0" xfId="0" applyFont="1" applyAlignment="1">
      <alignment horizontal="left"/>
    </xf>
    <xf numFmtId="164" fontId="27" fillId="0" borderId="17" xfId="1" applyNumberFormat="1" applyFont="1" applyBorder="1" applyAlignment="1" applyProtection="1">
      <alignment horizontal="justify" wrapText="1"/>
      <protection hidden="1"/>
    </xf>
    <xf numFmtId="164" fontId="27" fillId="0" borderId="17" xfId="1" applyNumberFormat="1" applyFont="1" applyBorder="1" applyAlignment="1" applyProtection="1">
      <alignment horizontal="left" wrapText="1"/>
      <protection hidden="1"/>
    </xf>
    <xf numFmtId="164" fontId="27" fillId="0" borderId="23" xfId="1" applyNumberFormat="1" applyFont="1" applyBorder="1" applyAlignment="1" applyProtection="1">
      <alignment horizontal="left" wrapText="1"/>
      <protection hidden="1"/>
    </xf>
    <xf numFmtId="164" fontId="27" fillId="0" borderId="63" xfId="1" applyNumberFormat="1" applyFont="1" applyBorder="1" applyAlignment="1" applyProtection="1">
      <alignment horizontal="left"/>
      <protection hidden="1"/>
    </xf>
    <xf numFmtId="164" fontId="27" fillId="0" borderId="26" xfId="1" applyNumberFormat="1" applyFont="1" applyBorder="1" applyAlignment="1" applyProtection="1">
      <alignment horizontal="left" wrapText="1"/>
      <protection hidden="1"/>
    </xf>
    <xf numFmtId="164" fontId="27" fillId="0" borderId="17" xfId="1" applyNumberFormat="1" applyFont="1" applyBorder="1" applyAlignment="1" applyProtection="1">
      <alignment horizontal="left"/>
      <protection hidden="1"/>
    </xf>
    <xf numFmtId="0" fontId="27" fillId="4" borderId="66" xfId="0" applyFont="1" applyFill="1" applyBorder="1" applyAlignment="1">
      <alignment horizontal="left" wrapText="1"/>
    </xf>
    <xf numFmtId="164" fontId="27" fillId="0" borderId="64" xfId="1" applyNumberFormat="1" applyFont="1" applyBorder="1" applyAlignment="1" applyProtection="1">
      <alignment horizontal="left"/>
      <protection hidden="1"/>
    </xf>
    <xf numFmtId="164" fontId="27" fillId="0" borderId="26" xfId="1" applyNumberFormat="1" applyFont="1" applyBorder="1" applyAlignment="1" applyProtection="1">
      <alignment horizontal="justify" wrapText="1"/>
      <protection hidden="1"/>
    </xf>
    <xf numFmtId="164" fontId="27" fillId="0" borderId="17" xfId="1" applyNumberFormat="1" applyFont="1" applyBorder="1" applyProtection="1">
      <protection hidden="1"/>
    </xf>
    <xf numFmtId="164" fontId="27" fillId="0" borderId="26" xfId="1" applyNumberFormat="1" applyFont="1" applyBorder="1" applyProtection="1">
      <protection hidden="1"/>
    </xf>
    <xf numFmtId="164" fontId="27" fillId="0" borderId="13" xfId="1" applyNumberFormat="1" applyFont="1" applyFill="1" applyBorder="1" applyAlignment="1" applyProtection="1">
      <alignment horizontal="justify" wrapText="1"/>
      <protection hidden="1"/>
    </xf>
    <xf numFmtId="164" fontId="27" fillId="0" borderId="59" xfId="1" applyNumberFormat="1" applyFont="1" applyBorder="1" applyAlignment="1" applyProtection="1">
      <alignment horizontal="left" wrapText="1"/>
      <protection hidden="1"/>
    </xf>
    <xf numFmtId="0" fontId="0" fillId="4" borderId="65" xfId="0" applyFont="1" applyFill="1" applyBorder="1" applyAlignment="1">
      <alignment wrapText="1"/>
    </xf>
    <xf numFmtId="3" fontId="0" fillId="0" borderId="77" xfId="0" applyNumberFormat="1" applyFont="1" applyFill="1" applyBorder="1" applyAlignment="1">
      <alignment horizontal="center" wrapText="1"/>
    </xf>
    <xf numFmtId="3" fontId="0" fillId="0" borderId="78" xfId="0" applyNumberFormat="1" applyFont="1" applyFill="1" applyBorder="1" applyAlignment="1">
      <alignment horizontal="center" wrapText="1"/>
    </xf>
    <xf numFmtId="3" fontId="0" fillId="0" borderId="93" xfId="0" applyNumberFormat="1" applyFont="1" applyFill="1" applyBorder="1" applyAlignment="1">
      <alignment horizontal="center" wrapText="1"/>
    </xf>
    <xf numFmtId="3" fontId="0" fillId="0" borderId="95" xfId="0" applyNumberFormat="1" applyFont="1" applyFill="1" applyBorder="1" applyAlignment="1">
      <alignment horizontal="center" wrapText="1"/>
    </xf>
    <xf numFmtId="0" fontId="0" fillId="4" borderId="66" xfId="0" applyFont="1" applyFill="1" applyBorder="1" applyAlignment="1">
      <alignment wrapText="1"/>
    </xf>
    <xf numFmtId="0" fontId="0" fillId="4" borderId="67" xfId="0" applyFont="1" applyFill="1" applyBorder="1" applyAlignment="1">
      <alignment wrapText="1"/>
    </xf>
    <xf numFmtId="3" fontId="0" fillId="0" borderId="91" xfId="0" applyNumberFormat="1" applyFont="1" applyFill="1" applyBorder="1" applyAlignment="1">
      <alignment horizontal="center" wrapText="1"/>
    </xf>
    <xf numFmtId="3" fontId="0" fillId="0" borderId="81" xfId="0" applyNumberFormat="1" applyFont="1" applyFill="1" applyBorder="1" applyAlignment="1">
      <alignment horizontal="center" wrapText="1"/>
    </xf>
    <xf numFmtId="3" fontId="0" fillId="0" borderId="92" xfId="0" applyNumberFormat="1" applyFont="1" applyFill="1" applyBorder="1" applyAlignment="1">
      <alignment horizontal="center" wrapText="1"/>
    </xf>
    <xf numFmtId="0" fontId="44" fillId="4" borderId="68" xfId="0" applyFont="1" applyFill="1" applyBorder="1" applyAlignment="1">
      <alignment horizontal="justify" vertical="top" wrapText="1"/>
    </xf>
    <xf numFmtId="0" fontId="38" fillId="4" borderId="89" xfId="0" applyFont="1" applyFill="1" applyBorder="1" applyAlignment="1">
      <alignment wrapText="1"/>
    </xf>
    <xf numFmtId="0" fontId="38" fillId="4" borderId="90" xfId="0" applyFont="1" applyFill="1" applyBorder="1" applyAlignment="1">
      <alignment wrapText="1"/>
    </xf>
    <xf numFmtId="0" fontId="39" fillId="2" borderId="79" xfId="0" applyFont="1" applyFill="1" applyBorder="1" applyAlignment="1">
      <alignment horizontal="center" wrapText="1"/>
    </xf>
    <xf numFmtId="3" fontId="39" fillId="2" borderId="87" xfId="0" applyNumberFormat="1" applyFont="1" applyFill="1" applyBorder="1" applyAlignment="1">
      <alignment horizontal="center" wrapText="1"/>
    </xf>
    <xf numFmtId="3" fontId="39" fillId="2" borderId="88" xfId="0" applyNumberFormat="1" applyFont="1" applyFill="1" applyBorder="1" applyAlignment="1">
      <alignment horizontal="center" wrapText="1"/>
    </xf>
    <xf numFmtId="0" fontId="44" fillId="4" borderId="68" xfId="0" applyFont="1" applyFill="1" applyBorder="1" applyAlignment="1">
      <alignment wrapText="1"/>
    </xf>
    <xf numFmtId="0" fontId="38" fillId="4" borderId="69" xfId="0" applyFont="1" applyFill="1" applyBorder="1" applyAlignment="1">
      <alignment wrapText="1"/>
    </xf>
    <xf numFmtId="3" fontId="0" fillId="0" borderId="73" xfId="0" applyNumberFormat="1" applyFont="1" applyFill="1" applyBorder="1" applyAlignment="1">
      <alignment horizontal="center" wrapText="1"/>
    </xf>
    <xf numFmtId="3" fontId="0" fillId="0" borderId="4" xfId="0" applyNumberFormat="1" applyFont="1" applyFill="1" applyBorder="1" applyAlignment="1">
      <alignment horizontal="center" wrapText="1"/>
    </xf>
    <xf numFmtId="0" fontId="44" fillId="4" borderId="111" xfId="0" applyFont="1" applyFill="1" applyBorder="1" applyAlignment="1">
      <alignment horizontal="justify" vertical="top" wrapText="1"/>
    </xf>
    <xf numFmtId="3" fontId="0" fillId="0" borderId="3" xfId="0" applyNumberFormat="1" applyFont="1" applyFill="1" applyBorder="1" applyAlignment="1">
      <alignment horizontal="center" wrapText="1"/>
    </xf>
    <xf numFmtId="3" fontId="0" fillId="0" borderId="18" xfId="0" applyNumberFormat="1" applyFont="1" applyFill="1" applyBorder="1" applyAlignment="1">
      <alignment horizontal="center" wrapText="1"/>
    </xf>
    <xf numFmtId="3" fontId="0" fillId="0" borderId="82" xfId="0" applyNumberFormat="1" applyFont="1" applyFill="1" applyBorder="1" applyAlignment="1">
      <alignment horizontal="center" wrapText="1"/>
    </xf>
    <xf numFmtId="3" fontId="44" fillId="0" borderId="93" xfId="0" applyNumberFormat="1" applyFont="1" applyFill="1" applyBorder="1" applyAlignment="1">
      <alignment horizontal="center" wrapText="1"/>
    </xf>
    <xf numFmtId="3" fontId="44" fillId="2" borderId="80" xfId="0" applyNumberFormat="1" applyFont="1" applyFill="1" applyBorder="1" applyAlignment="1">
      <alignment horizontal="center" wrapText="1"/>
    </xf>
    <xf numFmtId="3" fontId="44" fillId="2" borderId="94" xfId="0" applyNumberFormat="1" applyFont="1" applyFill="1" applyBorder="1" applyAlignment="1">
      <alignment horizontal="center" wrapText="1"/>
    </xf>
    <xf numFmtId="3" fontId="44" fillId="0" borderId="91" xfId="0" applyNumberFormat="1" applyFont="1" applyFill="1" applyBorder="1" applyAlignment="1">
      <alignment horizontal="center" wrapText="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42" fillId="4" borderId="0" xfId="0" applyFont="1" applyFill="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8.1898906372176561E-2"/>
          <c:y val="0.35636363636363638"/>
          <c:w val="0.77253297753831984"/>
          <c:h val="0.35091954797212582"/>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81"/>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2118.4444444444443</c:v>
                </c:pt>
                <c:pt idx="1">
                  <c:v>9583.1111111111113</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44" r="0.7500000000000024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66650880"/>
        <c:axId val="66652416"/>
        <c:axId val="0"/>
      </c:bar3DChart>
      <c:catAx>
        <c:axId val="66650880"/>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66652416"/>
        <c:crosses val="autoZero"/>
        <c:auto val="1"/>
        <c:lblAlgn val="ctr"/>
        <c:lblOffset val="100"/>
        <c:tickLblSkip val="1"/>
        <c:tickMarkSkip val="1"/>
      </c:catAx>
      <c:valAx>
        <c:axId val="6665241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666508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66" r="0.75000000000000366"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94"/>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96E-3"/>
                  <c:y val="-1.1739491751251959E-2"/>
                </c:manualLayout>
              </c:layout>
              <c:showVal val="1"/>
            </c:dLbl>
            <c:dLbl>
              <c:idx val="1"/>
              <c:layout>
                <c:manualLayout>
                  <c:x val="-1.935188947772955E-3"/>
                  <c:y val="2.3203295806902729E-4"/>
                </c:manualLayout>
              </c:layout>
              <c:showVal val="1"/>
            </c:dLbl>
            <c:dLbl>
              <c:idx val="2"/>
              <c:layout>
                <c:manualLayout>
                  <c:x val="-1.2748151248574478E-3"/>
                  <c:y val="-3.5620063177741476E-3"/>
                </c:manualLayout>
              </c:layout>
              <c:showVal val="1"/>
            </c:dLbl>
            <c:dLbl>
              <c:idx val="3"/>
              <c:layout>
                <c:manualLayout>
                  <c:x val="1.5857810838167646E-3"/>
                  <c:y val="-3.5620063177741476E-3"/>
                </c:manualLayout>
              </c:layout>
              <c:showVal val="1"/>
            </c:dLbl>
            <c:dLbl>
              <c:idx val="4"/>
              <c:layout>
                <c:manualLayout>
                  <c:x val="4.6048018087544426E-5"/>
                  <c:y val="9.425080942525689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3</c:v>
                </c:pt>
                <c:pt idx="8">
                  <c:v>0</c:v>
                </c:pt>
                <c:pt idx="9">
                  <c:v>3</c:v>
                </c:pt>
                <c:pt idx="10">
                  <c:v>0</c:v>
                </c:pt>
                <c:pt idx="11">
                  <c:v>0</c:v>
                </c:pt>
              </c:numCache>
            </c:numRef>
          </c:val>
        </c:ser>
        <c:dLbls>
          <c:showVal val="1"/>
        </c:dLbls>
        <c:shape val="box"/>
        <c:axId val="66697472"/>
        <c:axId val="66707456"/>
        <c:axId val="0"/>
      </c:bar3DChart>
      <c:catAx>
        <c:axId val="66697472"/>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66707456"/>
        <c:crosses val="autoZero"/>
        <c:auto val="1"/>
        <c:lblAlgn val="ctr"/>
        <c:lblOffset val="100"/>
        <c:tickLblSkip val="1"/>
        <c:tickMarkSkip val="1"/>
      </c:catAx>
      <c:valAx>
        <c:axId val="66707456"/>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6669747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66" r="0.75000000000000366"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6755200"/>
        <c:axId val="66777472"/>
        <c:axId val="0"/>
      </c:bar3DChart>
      <c:catAx>
        <c:axId val="6675520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6777472"/>
        <c:crosses val="autoZero"/>
        <c:auto val="1"/>
        <c:lblAlgn val="ctr"/>
        <c:lblOffset val="100"/>
        <c:tickLblSkip val="1"/>
        <c:tickMarkSkip val="1"/>
      </c:catAx>
      <c:valAx>
        <c:axId val="66777472"/>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675520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 r="0.750000000000004"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6802048"/>
        <c:axId val="66803584"/>
        <c:axId val="0"/>
      </c:bar3DChart>
      <c:catAx>
        <c:axId val="6680204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6803584"/>
        <c:crosses val="autoZero"/>
        <c:auto val="1"/>
        <c:lblAlgn val="ctr"/>
        <c:lblOffset val="100"/>
        <c:tickLblSkip val="1"/>
        <c:tickMarkSkip val="1"/>
      </c:catAx>
      <c:valAx>
        <c:axId val="6680358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68020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 r="0.750000000000004"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66832256"/>
        <c:axId val="66833792"/>
        <c:axId val="0"/>
      </c:bar3DChart>
      <c:catAx>
        <c:axId val="6683225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6833792"/>
        <c:crosses val="autoZero"/>
        <c:auto val="1"/>
        <c:lblAlgn val="ctr"/>
        <c:lblOffset val="100"/>
        <c:tickLblSkip val="1"/>
        <c:tickMarkSkip val="1"/>
      </c:catAx>
      <c:valAx>
        <c:axId val="66833792"/>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683225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4" r="0.750000000000004"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66858368"/>
        <c:axId val="66868352"/>
        <c:axId val="0"/>
      </c:bar3DChart>
      <c:catAx>
        <c:axId val="6685836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66868352"/>
        <c:crosses val="autoZero"/>
        <c:auto val="1"/>
        <c:lblAlgn val="ctr"/>
        <c:lblOffset val="100"/>
        <c:tickLblSkip val="1"/>
        <c:tickMarkSkip val="1"/>
      </c:catAx>
      <c:valAx>
        <c:axId val="6686835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668583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 r="0.750000000000004"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6968960"/>
        <c:axId val="66974848"/>
        <c:axId val="0"/>
      </c:bar3DChart>
      <c:catAx>
        <c:axId val="6696896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6974848"/>
        <c:crosses val="autoZero"/>
        <c:auto val="1"/>
        <c:lblAlgn val="ctr"/>
        <c:lblOffset val="100"/>
        <c:tickLblSkip val="1"/>
        <c:tickMarkSkip val="1"/>
      </c:catAx>
      <c:valAx>
        <c:axId val="66974848"/>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69689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66" r="0.75000000000000366"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7024000"/>
        <c:axId val="67025536"/>
        <c:axId val="0"/>
      </c:bar3DChart>
      <c:catAx>
        <c:axId val="67024000"/>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7025536"/>
        <c:crosses val="autoZero"/>
        <c:auto val="1"/>
        <c:lblAlgn val="ctr"/>
        <c:lblOffset val="100"/>
        <c:tickLblSkip val="1"/>
        <c:tickMarkSkip val="1"/>
      </c:catAx>
      <c:valAx>
        <c:axId val="67025536"/>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702400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66" r="0.75000000000000366"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67107456"/>
        <c:axId val="67109248"/>
        <c:axId val="0"/>
      </c:bar3DChart>
      <c:catAx>
        <c:axId val="6710745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7109248"/>
        <c:crosses val="autoZero"/>
        <c:auto val="1"/>
        <c:lblAlgn val="ctr"/>
        <c:lblOffset val="100"/>
        <c:tickLblSkip val="1"/>
        <c:tickMarkSkip val="1"/>
      </c:catAx>
      <c:valAx>
        <c:axId val="6710924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710745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66" r="0.75000000000000366"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67154304"/>
        <c:axId val="67155840"/>
        <c:axId val="0"/>
      </c:bar3DChart>
      <c:catAx>
        <c:axId val="6715430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67155840"/>
        <c:crosses val="autoZero"/>
        <c:auto val="1"/>
        <c:lblAlgn val="ctr"/>
        <c:lblOffset val="100"/>
        <c:tickLblSkip val="1"/>
        <c:tickMarkSkip val="1"/>
      </c:catAx>
      <c:valAx>
        <c:axId val="67155840"/>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671543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66" r="0.75000000000000366"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a:effectLst>
                <a:innerShdw blurRad="63500" dist="50800" dir="10800000">
                  <a:prstClr val="black">
                    <a:alpha val="50000"/>
                  </a:prstClr>
                </a:innerShdw>
              </a:effectLst>
            </c:spPr>
          </c:dPt>
          <c:dPt>
            <c:idx val="1"/>
            <c:spPr>
              <a:solidFill>
                <a:srgbClr val="FF0000"/>
              </a:solidFill>
              <a:ln w="25400">
                <a:noFill/>
              </a:ln>
              <a:effectLst>
                <a:innerShdw blurRad="63500" dist="50800" dir="13500000">
                  <a:prstClr val="black">
                    <a:alpha val="50000"/>
                  </a:prstClr>
                </a:innerShdw>
              </a:effectLst>
            </c:spPr>
          </c:dPt>
          <c:dLbls>
            <c:dLbl>
              <c:idx val="0"/>
              <c:layout>
                <c:manualLayout>
                  <c:x val="-1.4385963984521296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120.66666666666666</c:v>
                </c:pt>
                <c:pt idx="1">
                  <c:v>305.16666666666663</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44" r="0.75000000000000244"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94"/>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96E-3"/>
                  <c:y val="-1.1739491751251959E-2"/>
                </c:manualLayout>
              </c:layout>
              <c:showVal val="1"/>
            </c:dLbl>
            <c:dLbl>
              <c:idx val="1"/>
              <c:layout>
                <c:manualLayout>
                  <c:x val="-1.935188947772955E-3"/>
                  <c:y val="2.3203295806902729E-4"/>
                </c:manualLayout>
              </c:layout>
              <c:showVal val="1"/>
            </c:dLbl>
            <c:dLbl>
              <c:idx val="2"/>
              <c:layout>
                <c:manualLayout>
                  <c:x val="-1.2748151248574478E-3"/>
                  <c:y val="-3.5620063177741476E-3"/>
                </c:manualLayout>
              </c:layout>
              <c:showVal val="1"/>
            </c:dLbl>
            <c:dLbl>
              <c:idx val="3"/>
              <c:layout>
                <c:manualLayout>
                  <c:x val="1.5857810838167646E-3"/>
                  <c:y val="-3.5620063177741476E-3"/>
                </c:manualLayout>
              </c:layout>
              <c:showVal val="1"/>
            </c:dLbl>
            <c:dLbl>
              <c:idx val="4"/>
              <c:layout>
                <c:manualLayout>
                  <c:x val="4.6048018087544426E-5"/>
                  <c:y val="9.425080942525689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3</c:v>
                </c:pt>
                <c:pt idx="8">
                  <c:v>0</c:v>
                </c:pt>
                <c:pt idx="9">
                  <c:v>3</c:v>
                </c:pt>
                <c:pt idx="10">
                  <c:v>0</c:v>
                </c:pt>
                <c:pt idx="11">
                  <c:v>0</c:v>
                </c:pt>
              </c:numCache>
            </c:numRef>
          </c:val>
        </c:ser>
        <c:dLbls>
          <c:showVal val="1"/>
        </c:dLbls>
        <c:shape val="box"/>
        <c:axId val="67250048"/>
        <c:axId val="67251584"/>
        <c:axId val="0"/>
      </c:bar3DChart>
      <c:catAx>
        <c:axId val="67250048"/>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67251584"/>
        <c:crosses val="autoZero"/>
        <c:auto val="1"/>
        <c:lblAlgn val="ctr"/>
        <c:lblOffset val="100"/>
        <c:tickLblSkip val="1"/>
        <c:tickMarkSkip val="1"/>
      </c:catAx>
      <c:valAx>
        <c:axId val="6725158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672500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66" r="0.75000000000000366"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107"/>
          <c:y val="7.8085642317380369E-2"/>
        </c:manualLayout>
      </c:layout>
      <c:spPr>
        <a:noFill/>
        <a:ln w="25400">
          <a:noFill/>
        </a:ln>
      </c:spPr>
    </c:title>
    <c:view3D>
      <c:perspective val="0"/>
    </c:view3D>
    <c:plotArea>
      <c:layout>
        <c:manualLayout>
          <c:layoutTarget val="inner"/>
          <c:xMode val="edge"/>
          <c:yMode val="edge"/>
          <c:x val="0.28315946348733234"/>
          <c:y val="0.40806095528592906"/>
          <c:w val="0.43517138599105992"/>
          <c:h val="0.29471068992872695"/>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87E-2"/>
                  <c:y val="-7.2046913531274796E-3"/>
                </c:manualLayout>
              </c:layout>
              <c:dLblPos val="bestFit"/>
              <c:showCatName val="1"/>
              <c:showPercent val="1"/>
            </c:dLbl>
            <c:dLbl>
              <c:idx val="5"/>
              <c:layout>
                <c:manualLayout>
                  <c:x val="0.10520545587539262"/>
                  <c:y val="1.8824120536570288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157.27777777777777</c:v>
                </c:pt>
                <c:pt idx="1">
                  <c:v>258.66666666666663</c:v>
                </c:pt>
                <c:pt idx="2">
                  <c:v>5.5555555555555552E-2</c:v>
                </c:pt>
                <c:pt idx="3">
                  <c:v>276.88888888888891</c:v>
                </c:pt>
                <c:pt idx="4">
                  <c:v>1948.4444444444443</c:v>
                </c:pt>
                <c:pt idx="5">
                  <c:v>3456.1666666666665</c:v>
                </c:pt>
                <c:pt idx="6">
                  <c:v>3485.6111111111113</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44" r="0.75000000000000244"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304"/>
          <c:h val="0.5365598571011985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63"/>
                  <c:y val="2.8710994459025956E-2"/>
                </c:manualLayout>
              </c:layout>
              <c:dLblPos val="bestFit"/>
              <c:showCatName val="1"/>
              <c:showPercent val="1"/>
            </c:dLbl>
            <c:dLbl>
              <c:idx val="1"/>
              <c:layout>
                <c:manualLayout>
                  <c:x val="-0.17981835083114731"/>
                  <c:y val="-9.3974190726159812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212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23.777777777777779</c:v>
                </c:pt>
                <c:pt idx="1">
                  <c:v>67.388888888888886</c:v>
                </c:pt>
                <c:pt idx="2">
                  <c:v>5.5555555555555552E-2</c:v>
                </c:pt>
                <c:pt idx="3">
                  <c:v>162.88888888888889</c:v>
                </c:pt>
                <c:pt idx="4">
                  <c:v>1153.9999999999998</c:v>
                </c:pt>
                <c:pt idx="5">
                  <c:v>1991.0555555555557</c:v>
                </c:pt>
                <c:pt idx="6">
                  <c:v>1548.9444444444446</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44" l="0.70000000000000062" r="0.70000000000000062" t="0.750000000000002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909"/>
                  <c:y val="-8.233589255208501E-2"/>
                </c:manualLayout>
              </c:layout>
              <c:dLblPos val="bestFit"/>
              <c:showCatName val="1"/>
              <c:showPercent val="1"/>
            </c:dLbl>
            <c:dLbl>
              <c:idx val="2"/>
              <c:layout>
                <c:manualLayout>
                  <c:x val="-3.088302558671421E-2"/>
                  <c:y val="-4.0085874552463985E-2"/>
                </c:manualLayout>
              </c:layout>
              <c:dLblPos val="bestFit"/>
              <c:showCatName val="1"/>
              <c:showPercent val="1"/>
            </c:dLbl>
            <c:dLbl>
              <c:idx val="3"/>
              <c:layout>
                <c:manualLayout>
                  <c:x val="0.10000414421881527"/>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368E-2"/>
                  <c:y val="-5.3783902012248799E-3"/>
                </c:manualLayout>
              </c:layout>
              <c:dLblPos val="bestFit"/>
              <c:showCatName val="1"/>
              <c:showPercent val="1"/>
            </c:dLbl>
            <c:dLbl>
              <c:idx val="5"/>
              <c:layout>
                <c:manualLayout>
                  <c:x val="-6.6117173949747504E-2"/>
                  <c:y val="3.0290677505710958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416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133.5</c:v>
                </c:pt>
                <c:pt idx="1">
                  <c:v>191.27777777777777</c:v>
                </c:pt>
                <c:pt idx="2">
                  <c:v>0</c:v>
                </c:pt>
                <c:pt idx="3">
                  <c:v>114.00000000000001</c:v>
                </c:pt>
                <c:pt idx="4">
                  <c:v>794.44444444444446</c:v>
                </c:pt>
                <c:pt idx="5">
                  <c:v>1465.1111111111109</c:v>
                </c:pt>
                <c:pt idx="6">
                  <c:v>1936.6666666666667</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73"/>
          <c:y val="3.5971223021582746E-2"/>
        </c:manualLayout>
      </c:layout>
      <c:spPr>
        <a:noFill/>
        <a:ln w="25400">
          <a:noFill/>
        </a:ln>
      </c:spPr>
    </c:title>
    <c:plotArea>
      <c:layout>
        <c:manualLayout>
          <c:layoutTarget val="inner"/>
          <c:xMode val="edge"/>
          <c:yMode val="edge"/>
          <c:x val="0.17973913570751618"/>
          <c:y val="0.20143884892086344"/>
          <c:w val="0.64052491997587579"/>
          <c:h val="0.70503597122302164"/>
        </c:manualLayout>
      </c:layout>
      <c:pieChart>
        <c:varyColors val="1"/>
        <c:ser>
          <c:idx val="0"/>
          <c:order val="0"/>
          <c:spPr>
            <a:solidFill>
              <a:srgbClr val="9999FF"/>
            </a:solidFill>
            <a:ln w="12700">
              <a:solidFill>
                <a:srgbClr val="000000"/>
              </a:solidFill>
              <a:prstDash val="solid"/>
            </a:ln>
          </c:spPr>
          <c:explosion val="25"/>
          <c:dPt>
            <c:idx val="0"/>
            <c:explosion val="12"/>
            <c:spPr>
              <a:solidFill>
                <a:srgbClr val="808000"/>
              </a:solidFill>
              <a:ln w="25400">
                <a:noFill/>
              </a:ln>
              <a:effectLst>
                <a:innerShdw blurRad="63500" dist="50800" dir="16200000">
                  <a:prstClr val="black">
                    <a:alpha val="50000"/>
                  </a:prstClr>
                </a:innerShdw>
              </a:effectLst>
            </c:spPr>
          </c:dPt>
          <c:dPt>
            <c:idx val="1"/>
            <c:spPr>
              <a:solidFill>
                <a:srgbClr val="CC99FF"/>
              </a:solidFill>
              <a:ln w="25400">
                <a:noFill/>
              </a:ln>
              <a:effectLst>
                <a:innerShdw blurRad="63500" dist="50800" dir="13500000">
                  <a:prstClr val="black">
                    <a:alpha val="50000"/>
                  </a:prstClr>
                </a:innerShdw>
              </a:effectLst>
            </c:spPr>
          </c:dPt>
          <c:dLbls>
            <c:dLbl>
              <c:idx val="0"/>
              <c:layout>
                <c:manualLayout>
                  <c:x val="-3.3555181876335346E-3"/>
                  <c:y val="-0.12546478158631749"/>
                </c:manualLayout>
              </c:layout>
              <c:dLblPos val="bestFit"/>
              <c:showCatName val="1"/>
              <c:showPercent val="1"/>
            </c:dLbl>
            <c:dLbl>
              <c:idx val="1"/>
              <c:layout>
                <c:manualLayout>
                  <c:x val="-7.7714520035744736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192</c:v>
                </c:pt>
                <c:pt idx="1">
                  <c:v>240.11111111111111</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244" r="0.7500000000000024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5016"/>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53"/>
                  <c:y val="0.18151302515757037"/>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5841.666666666667</c:v>
                </c:pt>
                <c:pt idx="1">
                  <c:v>5859.8888888888887</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244" r="0.750000000000002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6006E-2"/>
        </c:manualLayout>
      </c:layout>
      <c:spPr>
        <a:noFill/>
        <a:ln w="25400">
          <a:noFill/>
        </a:ln>
      </c:spPr>
    </c:title>
    <c:plotArea>
      <c:layout>
        <c:manualLayout>
          <c:layoutTarget val="inner"/>
          <c:xMode val="edge"/>
          <c:yMode val="edge"/>
          <c:x val="0.26851932785773491"/>
          <c:y val="0.23026352774132641"/>
          <c:w val="0.58333509155301033"/>
          <c:h val="0.62171152490158299"/>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a:effectLst>
                <a:innerShdw blurRad="63500" dist="50800" dir="13500000">
                  <a:prstClr val="black">
                    <a:alpha val="50000"/>
                  </a:prstClr>
                </a:innerShdw>
              </a:effectLst>
            </c:spPr>
          </c:dPt>
          <c:dPt>
            <c:idx val="1"/>
            <c:spPr>
              <a:solidFill>
                <a:srgbClr val="FF00FF"/>
              </a:solidFill>
              <a:ln w="25400">
                <a:noFill/>
              </a:ln>
              <a:effectLst>
                <a:innerShdw blurRad="63500" dist="50800" dir="13500000">
                  <a:prstClr val="black">
                    <a:alpha val="50000"/>
                  </a:prstClr>
                </a:innerShdw>
              </a:effectLst>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11701.555555555555</c:v>
                </c:pt>
                <c:pt idx="1">
                  <c:v>1493.4444444444453</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64E-2"/>
          <c:y val="0.16817833972709587"/>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effectLst>
                <a:innerShdw blurRad="63500" dist="50800" dir="13500000">
                  <a:prstClr val="black">
                    <a:alpha val="50000"/>
                  </a:prstClr>
                </a:innerShdw>
              </a:effectLst>
            </c:spPr>
          </c:dPt>
          <c:dPt>
            <c:idx val="1"/>
            <c:spPr>
              <a:solidFill>
                <a:schemeClr val="accent4">
                  <a:lumMod val="60000"/>
                  <a:lumOff val="40000"/>
                </a:schemeClr>
              </a:solidFill>
              <a:effectLst>
                <a:innerShdw blurRad="63500" dist="50800" dir="8100000">
                  <a:prstClr val="black">
                    <a:alpha val="50000"/>
                  </a:prstClr>
                </a:innerShdw>
              </a:effectLst>
            </c:spPr>
          </c:dPt>
          <c:dLbls>
            <c:dLbl>
              <c:idx val="0"/>
              <c:layout>
                <c:manualLayout>
                  <c:x val="0.11460420950565942"/>
                  <c:y val="-3.7971762189042198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13195</c:v>
                </c:pt>
                <c:pt idx="1">
                  <c:v>445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6572288"/>
        <c:axId val="66573824"/>
        <c:axId val="0"/>
      </c:bar3DChart>
      <c:catAx>
        <c:axId val="6657228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6573824"/>
        <c:crosses val="autoZero"/>
        <c:auto val="1"/>
        <c:lblAlgn val="ctr"/>
        <c:lblOffset val="100"/>
        <c:tickLblSkip val="1"/>
        <c:tickMarkSkip val="1"/>
      </c:catAx>
      <c:valAx>
        <c:axId val="6657382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657228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66" r="0.75000000000000366"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6594304"/>
        <c:axId val="66595840"/>
        <c:axId val="0"/>
      </c:bar3DChart>
      <c:catAx>
        <c:axId val="6659430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6595840"/>
        <c:crosses val="autoZero"/>
        <c:auto val="1"/>
        <c:lblAlgn val="ctr"/>
        <c:lblOffset val="100"/>
        <c:tickLblSkip val="1"/>
        <c:tickMarkSkip val="1"/>
      </c:catAx>
      <c:valAx>
        <c:axId val="66595840"/>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65943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66" r="0.75000000000000366"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66612224"/>
        <c:axId val="66626304"/>
        <c:axId val="0"/>
      </c:bar3DChart>
      <c:catAx>
        <c:axId val="66612224"/>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6626304"/>
        <c:crosses val="autoZero"/>
        <c:auto val="1"/>
        <c:lblAlgn val="ctr"/>
        <c:lblOffset val="100"/>
        <c:tickLblSkip val="1"/>
        <c:tickMarkSkip val="1"/>
      </c:catAx>
      <c:valAx>
        <c:axId val="6662630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66122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66" r="0.75000000000000366"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 Id="rId9"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2" name="TextBox 6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7" name="TextBox 6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64" name="TextBox 6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24</xdr:row>
      <xdr:rowOff>22412</xdr:rowOff>
    </xdr:from>
    <xdr:to>
      <xdr:col>14</xdr:col>
      <xdr:colOff>582707</xdr:colOff>
      <xdr:row>42</xdr:row>
      <xdr:rowOff>8405</xdr:rowOff>
    </xdr:to>
    <xdr:graphicFrame macro="">
      <xdr:nvGraphicFramePr>
        <xdr:cNvPr id="6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2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0</xdr:rowOff>
    </xdr:from>
    <xdr:to>
      <xdr:col>14</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39</xdr:row>
      <xdr:rowOff>0</xdr:rowOff>
    </xdr:from>
    <xdr:to>
      <xdr:col>14</xdr:col>
      <xdr:colOff>0</xdr:colOff>
      <xdr:row>39</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xdr:row>
      <xdr:rowOff>133351</xdr:rowOff>
    </xdr:from>
    <xdr:to>
      <xdr:col>13</xdr:col>
      <xdr:colOff>428625</xdr:colOff>
      <xdr:row>30</xdr:row>
      <xdr:rowOff>9525</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5</xdr:row>
      <xdr:rowOff>133350</xdr:rowOff>
    </xdr:from>
    <xdr:to>
      <xdr:col>10</xdr:col>
      <xdr:colOff>447675</xdr:colOff>
      <xdr:row>23</xdr:row>
      <xdr:rowOff>190500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ABRIL%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480</v>
          </cell>
          <cell r="AC10">
            <v>0</v>
          </cell>
          <cell r="AD10">
            <v>0</v>
          </cell>
        </row>
        <row r="11">
          <cell r="C11">
            <v>450</v>
          </cell>
          <cell r="D11">
            <v>0</v>
          </cell>
          <cell r="F11">
            <v>0</v>
          </cell>
          <cell r="I11">
            <v>435</v>
          </cell>
          <cell r="AC11">
            <v>0</v>
          </cell>
          <cell r="AD11">
            <v>0</v>
          </cell>
        </row>
        <row r="12">
          <cell r="C12">
            <v>36</v>
          </cell>
          <cell r="D12">
            <v>0</v>
          </cell>
          <cell r="F12">
            <v>0</v>
          </cell>
          <cell r="I12">
            <v>34</v>
          </cell>
          <cell r="AC12">
            <v>0</v>
          </cell>
          <cell r="AD12">
            <v>0</v>
          </cell>
        </row>
        <row r="13">
          <cell r="C13">
            <v>40</v>
          </cell>
          <cell r="D13">
            <v>0</v>
          </cell>
          <cell r="F13">
            <v>0</v>
          </cell>
          <cell r="I13">
            <v>32</v>
          </cell>
          <cell r="AC13">
            <v>0</v>
          </cell>
          <cell r="AD13">
            <v>0</v>
          </cell>
          <cell r="AM13">
            <v>0</v>
          </cell>
          <cell r="AN13">
            <v>32</v>
          </cell>
        </row>
        <row r="14">
          <cell r="C14">
            <v>108</v>
          </cell>
          <cell r="D14">
            <v>0</v>
          </cell>
          <cell r="F14">
            <v>0</v>
          </cell>
          <cell r="I14">
            <v>38</v>
          </cell>
          <cell r="AC14">
            <v>0</v>
          </cell>
          <cell r="AD14">
            <v>0</v>
          </cell>
        </row>
        <row r="15">
          <cell r="C15">
            <v>68</v>
          </cell>
          <cell r="D15">
            <v>0</v>
          </cell>
          <cell r="F15">
            <v>0</v>
          </cell>
          <cell r="I15">
            <v>37</v>
          </cell>
          <cell r="AC15">
            <v>0</v>
          </cell>
          <cell r="AD15">
            <v>0</v>
          </cell>
        </row>
        <row r="16">
          <cell r="C16">
            <v>108</v>
          </cell>
          <cell r="D16">
            <v>0</v>
          </cell>
          <cell r="F16">
            <v>39</v>
          </cell>
          <cell r="I16">
            <v>21</v>
          </cell>
          <cell r="AC16">
            <v>2</v>
          </cell>
          <cell r="AD16">
            <v>1</v>
          </cell>
          <cell r="AM16">
            <v>3</v>
          </cell>
          <cell r="AN16">
            <v>5</v>
          </cell>
        </row>
        <row r="17">
          <cell r="C17">
            <v>705</v>
          </cell>
          <cell r="D17">
            <v>8</v>
          </cell>
          <cell r="F17">
            <v>473</v>
          </cell>
          <cell r="I17">
            <v>156</v>
          </cell>
          <cell r="AC17">
            <v>69</v>
          </cell>
          <cell r="AD17">
            <v>23</v>
          </cell>
        </row>
        <row r="18">
          <cell r="C18">
            <v>404</v>
          </cell>
          <cell r="D18">
            <v>2</v>
          </cell>
          <cell r="F18">
            <v>5</v>
          </cell>
          <cell r="I18">
            <v>283</v>
          </cell>
          <cell r="AC18">
            <v>0</v>
          </cell>
          <cell r="AD18">
            <v>0</v>
          </cell>
        </row>
        <row r="19">
          <cell r="C19">
            <v>292</v>
          </cell>
          <cell r="D19">
            <v>3</v>
          </cell>
          <cell r="F19">
            <v>0</v>
          </cell>
          <cell r="I19">
            <v>288</v>
          </cell>
          <cell r="AC19">
            <v>0</v>
          </cell>
          <cell r="AD19">
            <v>0</v>
          </cell>
        </row>
        <row r="20">
          <cell r="C20">
            <v>1414</v>
          </cell>
          <cell r="D20">
            <v>0</v>
          </cell>
          <cell r="F20">
            <v>296</v>
          </cell>
          <cell r="I20">
            <v>1009</v>
          </cell>
          <cell r="AC20">
            <v>0</v>
          </cell>
          <cell r="AD20">
            <v>0</v>
          </cell>
        </row>
        <row r="21">
          <cell r="C21">
            <v>516</v>
          </cell>
          <cell r="D21">
            <v>4</v>
          </cell>
          <cell r="F21">
            <v>0</v>
          </cell>
          <cell r="I21">
            <v>486</v>
          </cell>
          <cell r="AC21">
            <v>0</v>
          </cell>
          <cell r="AD21">
            <v>0</v>
          </cell>
        </row>
        <row r="22">
          <cell r="C22">
            <v>36</v>
          </cell>
          <cell r="D22">
            <v>0</v>
          </cell>
          <cell r="F22">
            <v>12</v>
          </cell>
          <cell r="I22">
            <v>16</v>
          </cell>
          <cell r="AC22">
            <v>0</v>
          </cell>
          <cell r="AD22">
            <v>0</v>
          </cell>
          <cell r="AM22">
            <v>12</v>
          </cell>
          <cell r="AN22">
            <v>16</v>
          </cell>
        </row>
        <row r="23">
          <cell r="C23">
            <v>404</v>
          </cell>
          <cell r="D23">
            <v>5</v>
          </cell>
          <cell r="F23">
            <v>0</v>
          </cell>
          <cell r="I23">
            <v>371</v>
          </cell>
          <cell r="AC23">
            <v>0</v>
          </cell>
          <cell r="AD23">
            <v>0</v>
          </cell>
        </row>
        <row r="24">
          <cell r="C24">
            <v>516</v>
          </cell>
          <cell r="D24">
            <v>5</v>
          </cell>
          <cell r="F24">
            <v>0</v>
          </cell>
          <cell r="I24">
            <v>465</v>
          </cell>
          <cell r="AC24">
            <v>0</v>
          </cell>
          <cell r="AD24">
            <v>0</v>
          </cell>
        </row>
        <row r="25">
          <cell r="C25">
            <v>529</v>
          </cell>
          <cell r="D25">
            <v>24</v>
          </cell>
          <cell r="F25">
            <v>0</v>
          </cell>
          <cell r="I25">
            <v>459</v>
          </cell>
          <cell r="AC25">
            <v>0</v>
          </cell>
          <cell r="AD25">
            <v>0</v>
          </cell>
        </row>
        <row r="26">
          <cell r="C26">
            <v>476</v>
          </cell>
          <cell r="D26">
            <v>33</v>
          </cell>
          <cell r="F26">
            <v>109</v>
          </cell>
          <cell r="I26">
            <v>249</v>
          </cell>
          <cell r="AC26">
            <v>6</v>
          </cell>
          <cell r="AD26">
            <v>9</v>
          </cell>
          <cell r="AM26">
            <v>109</v>
          </cell>
          <cell r="AN26">
            <v>249</v>
          </cell>
        </row>
        <row r="27">
          <cell r="C27">
            <v>26</v>
          </cell>
          <cell r="D27">
            <v>0</v>
          </cell>
          <cell r="F27">
            <v>0</v>
          </cell>
          <cell r="I27">
            <v>9</v>
          </cell>
          <cell r="AC27">
            <v>0</v>
          </cell>
          <cell r="AD27">
            <v>0</v>
          </cell>
          <cell r="AM27">
            <v>0</v>
          </cell>
        </row>
        <row r="29">
          <cell r="C29">
            <v>534</v>
          </cell>
          <cell r="D29">
            <v>17</v>
          </cell>
          <cell r="F29">
            <v>0</v>
          </cell>
          <cell r="I29">
            <v>440</v>
          </cell>
          <cell r="AC29">
            <v>0</v>
          </cell>
          <cell r="AD29">
            <v>0</v>
          </cell>
        </row>
        <row r="30">
          <cell r="C30">
            <v>676</v>
          </cell>
          <cell r="D30">
            <v>6</v>
          </cell>
          <cell r="F30">
            <v>403</v>
          </cell>
          <cell r="I30">
            <v>181</v>
          </cell>
          <cell r="AC30">
            <v>17</v>
          </cell>
          <cell r="AD30">
            <v>1</v>
          </cell>
        </row>
        <row r="31">
          <cell r="C31">
            <v>280</v>
          </cell>
          <cell r="D31">
            <v>1</v>
          </cell>
          <cell r="F31">
            <v>0</v>
          </cell>
          <cell r="I31">
            <v>271</v>
          </cell>
          <cell r="AC31">
            <v>0</v>
          </cell>
          <cell r="AD31">
            <v>0</v>
          </cell>
        </row>
        <row r="32">
          <cell r="C32">
            <v>224</v>
          </cell>
          <cell r="D32">
            <v>2</v>
          </cell>
          <cell r="F32">
            <v>0</v>
          </cell>
          <cell r="I32">
            <v>168</v>
          </cell>
          <cell r="AC32">
            <v>0</v>
          </cell>
          <cell r="AD32">
            <v>0</v>
          </cell>
        </row>
        <row r="33">
          <cell r="C33">
            <v>192</v>
          </cell>
          <cell r="D33">
            <v>0</v>
          </cell>
          <cell r="F33">
            <v>0</v>
          </cell>
          <cell r="I33">
            <v>151</v>
          </cell>
          <cell r="AC33">
            <v>0</v>
          </cell>
          <cell r="AD33">
            <v>0</v>
          </cell>
        </row>
        <row r="34">
          <cell r="C34">
            <v>528</v>
          </cell>
          <cell r="D34">
            <v>20</v>
          </cell>
          <cell r="F34">
            <v>81</v>
          </cell>
          <cell r="I34">
            <v>374</v>
          </cell>
          <cell r="AC34">
            <v>81</v>
          </cell>
          <cell r="AD34">
            <v>179</v>
          </cell>
        </row>
        <row r="35">
          <cell r="C35">
            <v>246</v>
          </cell>
          <cell r="D35">
            <v>7</v>
          </cell>
          <cell r="F35">
            <v>198</v>
          </cell>
          <cell r="I35">
            <v>34</v>
          </cell>
          <cell r="AC35">
            <v>0</v>
          </cell>
          <cell r="AD35">
            <v>0</v>
          </cell>
        </row>
        <row r="36">
          <cell r="C36">
            <v>56</v>
          </cell>
          <cell r="D36">
            <v>0</v>
          </cell>
          <cell r="F36">
            <v>0</v>
          </cell>
          <cell r="I36">
            <v>51</v>
          </cell>
          <cell r="AC36">
            <v>0</v>
          </cell>
          <cell r="AD36">
            <v>0</v>
          </cell>
        </row>
        <row r="37">
          <cell r="C37">
            <v>420</v>
          </cell>
          <cell r="D37">
            <v>5</v>
          </cell>
          <cell r="F37">
            <v>2</v>
          </cell>
          <cell r="I37">
            <v>365</v>
          </cell>
          <cell r="AC37">
            <v>0</v>
          </cell>
          <cell r="AD37">
            <v>0</v>
          </cell>
        </row>
        <row r="38">
          <cell r="C38">
            <v>831</v>
          </cell>
          <cell r="D38">
            <v>254</v>
          </cell>
          <cell r="F38">
            <v>0</v>
          </cell>
          <cell r="I38">
            <v>546</v>
          </cell>
          <cell r="AC38">
            <v>0</v>
          </cell>
          <cell r="AD38">
            <v>0</v>
          </cell>
        </row>
        <row r="39">
          <cell r="C39">
            <v>486</v>
          </cell>
          <cell r="D39">
            <v>6</v>
          </cell>
          <cell r="F39">
            <v>22</v>
          </cell>
          <cell r="I39">
            <v>381</v>
          </cell>
          <cell r="AC39">
            <v>3</v>
          </cell>
          <cell r="AD39">
            <v>0</v>
          </cell>
        </row>
        <row r="40">
          <cell r="C40">
            <v>50</v>
          </cell>
          <cell r="D40">
            <v>0</v>
          </cell>
          <cell r="F40">
            <v>0</v>
          </cell>
          <cell r="I40">
            <v>25</v>
          </cell>
          <cell r="AC40">
            <v>0</v>
          </cell>
          <cell r="AD40">
            <v>0</v>
          </cell>
        </row>
        <row r="41">
          <cell r="C41">
            <v>546</v>
          </cell>
          <cell r="D41">
            <v>0</v>
          </cell>
          <cell r="F41">
            <v>0</v>
          </cell>
          <cell r="I41">
            <v>523</v>
          </cell>
          <cell r="AC41">
            <v>0</v>
          </cell>
          <cell r="AD41">
            <v>0</v>
          </cell>
        </row>
        <row r="42">
          <cell r="C42">
            <v>152</v>
          </cell>
          <cell r="D42">
            <v>0</v>
          </cell>
          <cell r="F42">
            <v>0</v>
          </cell>
          <cell r="I42">
            <v>85</v>
          </cell>
          <cell r="AC42">
            <v>0</v>
          </cell>
          <cell r="AD42">
            <v>0</v>
          </cell>
        </row>
        <row r="43">
          <cell r="C43">
            <v>908</v>
          </cell>
          <cell r="D43">
            <v>0</v>
          </cell>
          <cell r="F43">
            <v>245</v>
          </cell>
          <cell r="I43">
            <v>542</v>
          </cell>
          <cell r="AC43">
            <v>17</v>
          </cell>
          <cell r="AD43">
            <v>6</v>
          </cell>
        </row>
        <row r="44">
          <cell r="C44">
            <v>75</v>
          </cell>
          <cell r="D44">
            <v>0</v>
          </cell>
          <cell r="F44">
            <v>0</v>
          </cell>
          <cell r="I44">
            <v>54</v>
          </cell>
          <cell r="AC44">
            <v>0</v>
          </cell>
          <cell r="AD44">
            <v>0</v>
          </cell>
        </row>
        <row r="45">
          <cell r="C45">
            <v>0</v>
          </cell>
          <cell r="D45">
            <v>0</v>
          </cell>
          <cell r="F45">
            <v>0</v>
          </cell>
          <cell r="I45">
            <v>0</v>
          </cell>
          <cell r="AC45">
            <v>0</v>
          </cell>
          <cell r="AD45">
            <v>0</v>
          </cell>
        </row>
        <row r="46">
          <cell r="C46">
            <v>400</v>
          </cell>
          <cell r="D46">
            <v>0</v>
          </cell>
          <cell r="F46">
            <v>0</v>
          </cell>
          <cell r="I46">
            <v>342</v>
          </cell>
          <cell r="AC46">
            <v>0</v>
          </cell>
          <cell r="AD46">
            <v>0</v>
          </cell>
        </row>
        <row r="47">
          <cell r="C47">
            <v>384</v>
          </cell>
          <cell r="D47">
            <v>0</v>
          </cell>
          <cell r="F47">
            <v>231</v>
          </cell>
          <cell r="I47">
            <v>117</v>
          </cell>
          <cell r="AC47">
            <v>0</v>
          </cell>
          <cell r="AD47">
            <v>0</v>
          </cell>
        </row>
        <row r="48">
          <cell r="C48">
            <v>24</v>
          </cell>
          <cell r="D48">
            <v>0</v>
          </cell>
          <cell r="F48">
            <v>0</v>
          </cell>
          <cell r="I48">
            <v>24</v>
          </cell>
          <cell r="AC48">
            <v>0</v>
          </cell>
          <cell r="AD48">
            <v>0</v>
          </cell>
        </row>
        <row r="1547">
          <cell r="C1547">
            <v>500</v>
          </cell>
          <cell r="D1547">
            <v>0</v>
          </cell>
          <cell r="F1547">
            <v>0</v>
          </cell>
          <cell r="I1547">
            <v>493</v>
          </cell>
          <cell r="AC1547">
            <v>0</v>
          </cell>
          <cell r="AD1547">
            <v>0</v>
          </cell>
        </row>
        <row r="1548">
          <cell r="C1548">
            <v>450</v>
          </cell>
          <cell r="D1548">
            <v>0</v>
          </cell>
          <cell r="F1548">
            <v>0</v>
          </cell>
          <cell r="I1548">
            <v>427</v>
          </cell>
          <cell r="AC1548">
            <v>0</v>
          </cell>
          <cell r="AD1548">
            <v>0</v>
          </cell>
        </row>
        <row r="1549">
          <cell r="C1549">
            <v>36</v>
          </cell>
          <cell r="D1549">
            <v>0</v>
          </cell>
          <cell r="F1549">
            <v>0</v>
          </cell>
          <cell r="I1549">
            <v>36</v>
          </cell>
          <cell r="AC1549">
            <v>0</v>
          </cell>
          <cell r="AD1549">
            <v>0</v>
          </cell>
        </row>
        <row r="1550">
          <cell r="C1550">
            <v>40</v>
          </cell>
          <cell r="D1550">
            <v>0</v>
          </cell>
          <cell r="F1550">
            <v>0</v>
          </cell>
          <cell r="I1550">
            <v>28</v>
          </cell>
          <cell r="AC1550">
            <v>0</v>
          </cell>
          <cell r="AD1550">
            <v>0</v>
          </cell>
          <cell r="AM1550">
            <v>0</v>
          </cell>
          <cell r="AN1550">
            <v>28</v>
          </cell>
        </row>
        <row r="1551">
          <cell r="C1551">
            <v>108</v>
          </cell>
          <cell r="D1551">
            <v>0</v>
          </cell>
          <cell r="F1551">
            <v>0</v>
          </cell>
          <cell r="I1551">
            <v>37</v>
          </cell>
          <cell r="AC1551">
            <v>0</v>
          </cell>
          <cell r="AD1551">
            <v>19</v>
          </cell>
        </row>
        <row r="1552">
          <cell r="C1552">
            <v>68</v>
          </cell>
          <cell r="D1552">
            <v>0</v>
          </cell>
          <cell r="F1552">
            <v>0</v>
          </cell>
          <cell r="I1552">
            <v>32</v>
          </cell>
          <cell r="AC1552">
            <v>0</v>
          </cell>
          <cell r="AD1552">
            <v>0</v>
          </cell>
        </row>
        <row r="1553">
          <cell r="C1553">
            <v>108</v>
          </cell>
          <cell r="D1553">
            <v>0</v>
          </cell>
          <cell r="F1553">
            <v>35</v>
          </cell>
          <cell r="I1553">
            <v>18</v>
          </cell>
          <cell r="AC1553">
            <v>1</v>
          </cell>
          <cell r="AD1553">
            <v>1</v>
          </cell>
          <cell r="AM1553">
            <v>8</v>
          </cell>
          <cell r="AN1553">
            <v>1</v>
          </cell>
        </row>
        <row r="1554">
          <cell r="C1554">
            <v>705</v>
          </cell>
          <cell r="D1554">
            <v>8</v>
          </cell>
          <cell r="F1554">
            <v>469</v>
          </cell>
          <cell r="I1554">
            <v>209</v>
          </cell>
          <cell r="AC1554">
            <v>76</v>
          </cell>
          <cell r="AD1554">
            <v>16</v>
          </cell>
        </row>
        <row r="1555">
          <cell r="C1555">
            <v>404</v>
          </cell>
          <cell r="D1555">
            <v>2</v>
          </cell>
          <cell r="F1555">
            <v>10</v>
          </cell>
          <cell r="I1555">
            <v>258</v>
          </cell>
          <cell r="AC1555">
            <v>0</v>
          </cell>
          <cell r="AD1555">
            <v>0</v>
          </cell>
        </row>
        <row r="1556">
          <cell r="C1556">
            <v>292</v>
          </cell>
          <cell r="D1556">
            <v>3</v>
          </cell>
          <cell r="F1556">
            <v>0</v>
          </cell>
          <cell r="I1556">
            <v>285</v>
          </cell>
          <cell r="AC1556">
            <v>0</v>
          </cell>
          <cell r="AD1556">
            <v>0</v>
          </cell>
        </row>
        <row r="1557">
          <cell r="C1557">
            <v>1414</v>
          </cell>
          <cell r="D1557">
            <v>38</v>
          </cell>
          <cell r="F1557">
            <v>277</v>
          </cell>
          <cell r="I1557">
            <v>1030</v>
          </cell>
          <cell r="AC1557">
            <v>0</v>
          </cell>
          <cell r="AD1557">
            <v>0</v>
          </cell>
        </row>
        <row r="1558">
          <cell r="C1558">
            <v>516</v>
          </cell>
          <cell r="D1558">
            <v>5</v>
          </cell>
          <cell r="F1558">
            <v>0</v>
          </cell>
          <cell r="I1558">
            <v>493</v>
          </cell>
          <cell r="AC1558">
            <v>0</v>
          </cell>
          <cell r="AD1558">
            <v>0</v>
          </cell>
        </row>
        <row r="1559">
          <cell r="C1559">
            <v>36</v>
          </cell>
          <cell r="D1559">
            <v>3</v>
          </cell>
          <cell r="F1559">
            <v>7</v>
          </cell>
          <cell r="I1559">
            <v>18</v>
          </cell>
          <cell r="AC1559">
            <v>0</v>
          </cell>
          <cell r="AD1559">
            <v>0</v>
          </cell>
          <cell r="AM1559">
            <v>7</v>
          </cell>
          <cell r="AN1559">
            <v>18</v>
          </cell>
        </row>
        <row r="1560">
          <cell r="C1560">
            <v>404</v>
          </cell>
          <cell r="D1560">
            <v>6</v>
          </cell>
          <cell r="F1560">
            <v>0</v>
          </cell>
          <cell r="I1560">
            <v>370</v>
          </cell>
          <cell r="AC1560">
            <v>0</v>
          </cell>
          <cell r="AD1560">
            <v>0</v>
          </cell>
        </row>
        <row r="1561">
          <cell r="C1561">
            <v>516</v>
          </cell>
          <cell r="D1561">
            <v>9</v>
          </cell>
          <cell r="F1561">
            <v>0</v>
          </cell>
          <cell r="I1561">
            <v>473</v>
          </cell>
          <cell r="AC1561">
            <v>0</v>
          </cell>
          <cell r="AD1561">
            <v>0</v>
          </cell>
        </row>
        <row r="1562">
          <cell r="C1562">
            <v>529</v>
          </cell>
          <cell r="D1562">
            <v>24</v>
          </cell>
          <cell r="F1562">
            <v>0</v>
          </cell>
          <cell r="I1562">
            <v>467</v>
          </cell>
          <cell r="AC1562">
            <v>0</v>
          </cell>
          <cell r="AD1562">
            <v>0</v>
          </cell>
        </row>
        <row r="1563">
          <cell r="C1563">
            <v>476</v>
          </cell>
          <cell r="D1563">
            <v>27</v>
          </cell>
          <cell r="F1563">
            <v>102</v>
          </cell>
          <cell r="I1563">
            <v>258</v>
          </cell>
          <cell r="AC1563">
            <v>7</v>
          </cell>
          <cell r="AD1563">
            <v>9</v>
          </cell>
          <cell r="AM1563">
            <v>102</v>
          </cell>
          <cell r="AN1563">
            <v>258</v>
          </cell>
        </row>
        <row r="1564">
          <cell r="C1564">
            <v>26</v>
          </cell>
          <cell r="D1564">
            <v>0</v>
          </cell>
          <cell r="F1564">
            <v>0</v>
          </cell>
          <cell r="I1564">
            <v>11</v>
          </cell>
          <cell r="AC1564">
            <v>0</v>
          </cell>
          <cell r="AD1564">
            <v>0</v>
          </cell>
          <cell r="AM1564">
            <v>0</v>
          </cell>
        </row>
        <row r="1566">
          <cell r="C1566">
            <v>534</v>
          </cell>
          <cell r="D1566">
            <v>13</v>
          </cell>
          <cell r="F1566">
            <v>0</v>
          </cell>
          <cell r="I1566">
            <v>464</v>
          </cell>
          <cell r="AC1566">
            <v>0</v>
          </cell>
          <cell r="AD1566">
            <v>0</v>
          </cell>
        </row>
        <row r="1567">
          <cell r="C1567">
            <v>676</v>
          </cell>
          <cell r="D1567">
            <v>6</v>
          </cell>
          <cell r="F1567">
            <v>444</v>
          </cell>
          <cell r="I1567">
            <v>160</v>
          </cell>
          <cell r="AC1567">
            <v>21</v>
          </cell>
          <cell r="AD1567">
            <v>3</v>
          </cell>
        </row>
        <row r="1568">
          <cell r="C1568">
            <v>280</v>
          </cell>
          <cell r="D1568">
            <v>0</v>
          </cell>
          <cell r="F1568">
            <v>0</v>
          </cell>
          <cell r="I1568">
            <v>264</v>
          </cell>
          <cell r="AC1568">
            <v>0</v>
          </cell>
          <cell r="AD1568">
            <v>0</v>
          </cell>
        </row>
        <row r="1569">
          <cell r="C1569">
            <v>224</v>
          </cell>
          <cell r="D1569">
            <v>2</v>
          </cell>
          <cell r="F1569">
            <v>0</v>
          </cell>
          <cell r="I1569">
            <v>167</v>
          </cell>
          <cell r="AC1569">
            <v>0</v>
          </cell>
          <cell r="AD1569">
            <v>0</v>
          </cell>
        </row>
        <row r="1570">
          <cell r="C1570">
            <v>192</v>
          </cell>
          <cell r="D1570">
            <v>0</v>
          </cell>
          <cell r="F1570">
            <v>0</v>
          </cell>
          <cell r="I1570">
            <v>150</v>
          </cell>
          <cell r="AC1570">
            <v>0</v>
          </cell>
          <cell r="AD1570">
            <v>0</v>
          </cell>
        </row>
        <row r="1571">
          <cell r="C1571">
            <v>528</v>
          </cell>
          <cell r="D1571">
            <v>17</v>
          </cell>
          <cell r="F1571">
            <v>87</v>
          </cell>
          <cell r="I1571">
            <v>379</v>
          </cell>
          <cell r="AC1571">
            <v>87</v>
          </cell>
          <cell r="AD1571">
            <v>185</v>
          </cell>
        </row>
        <row r="1572">
          <cell r="C1572">
            <v>246</v>
          </cell>
          <cell r="D1572">
            <v>9</v>
          </cell>
          <cell r="F1572">
            <v>203</v>
          </cell>
          <cell r="I1572">
            <v>31</v>
          </cell>
          <cell r="AC1572">
            <v>0</v>
          </cell>
          <cell r="AD1572">
            <v>0</v>
          </cell>
        </row>
        <row r="1573">
          <cell r="C1573">
            <v>56</v>
          </cell>
          <cell r="D1573">
            <v>0</v>
          </cell>
          <cell r="F1573">
            <v>0</v>
          </cell>
          <cell r="I1573">
            <v>47</v>
          </cell>
          <cell r="AC1573">
            <v>0</v>
          </cell>
          <cell r="AD1573">
            <v>0</v>
          </cell>
        </row>
        <row r="1574">
          <cell r="C1574">
            <v>420</v>
          </cell>
          <cell r="D1574">
            <v>5</v>
          </cell>
          <cell r="F1574">
            <v>2</v>
          </cell>
          <cell r="I1574">
            <v>364</v>
          </cell>
          <cell r="AC1574">
            <v>0</v>
          </cell>
          <cell r="AD1574">
            <v>0</v>
          </cell>
        </row>
        <row r="1575">
          <cell r="C1575">
            <v>831</v>
          </cell>
          <cell r="D1575">
            <v>254</v>
          </cell>
          <cell r="F1575">
            <v>0</v>
          </cell>
          <cell r="I1575">
            <v>545</v>
          </cell>
          <cell r="AC1575">
            <v>0</v>
          </cell>
          <cell r="AD1575">
            <v>0</v>
          </cell>
        </row>
        <row r="1576">
          <cell r="C1576">
            <v>486</v>
          </cell>
          <cell r="D1576">
            <v>12</v>
          </cell>
          <cell r="F1576">
            <v>23</v>
          </cell>
          <cell r="I1576">
            <v>354</v>
          </cell>
          <cell r="AC1576">
            <v>2</v>
          </cell>
          <cell r="AD1576">
            <v>1</v>
          </cell>
        </row>
        <row r="1577">
          <cell r="C1577">
            <v>50</v>
          </cell>
          <cell r="D1577">
            <v>0</v>
          </cell>
          <cell r="F1577">
            <v>0</v>
          </cell>
          <cell r="I1577">
            <v>25</v>
          </cell>
          <cell r="AC1577">
            <v>0</v>
          </cell>
          <cell r="AD1577">
            <v>0</v>
          </cell>
        </row>
        <row r="1578">
          <cell r="C1578">
            <v>546</v>
          </cell>
          <cell r="D1578">
            <v>2</v>
          </cell>
          <cell r="F1578">
            <v>0</v>
          </cell>
          <cell r="I1578">
            <v>526</v>
          </cell>
          <cell r="AC1578">
            <v>0</v>
          </cell>
          <cell r="AD1578">
            <v>0</v>
          </cell>
        </row>
        <row r="1579">
          <cell r="C1579">
            <v>152</v>
          </cell>
          <cell r="D1579">
            <v>0</v>
          </cell>
          <cell r="F1579">
            <v>0</v>
          </cell>
          <cell r="I1579">
            <v>75</v>
          </cell>
          <cell r="AC1579">
            <v>0</v>
          </cell>
          <cell r="AD1579">
            <v>0</v>
          </cell>
        </row>
        <row r="1580">
          <cell r="C1580">
            <v>908</v>
          </cell>
          <cell r="D1580">
            <v>0</v>
          </cell>
          <cell r="F1580">
            <v>288</v>
          </cell>
          <cell r="I1580">
            <v>522</v>
          </cell>
          <cell r="AC1580">
            <v>13</v>
          </cell>
          <cell r="AD1580">
            <v>6</v>
          </cell>
        </row>
        <row r="1581">
          <cell r="C1581">
            <v>75</v>
          </cell>
          <cell r="D1581">
            <v>0</v>
          </cell>
          <cell r="F1581">
            <v>0</v>
          </cell>
          <cell r="I1581">
            <v>54</v>
          </cell>
          <cell r="AC1581">
            <v>0</v>
          </cell>
          <cell r="AD1581">
            <v>0</v>
          </cell>
        </row>
        <row r="1582">
          <cell r="C1582">
            <v>0</v>
          </cell>
          <cell r="D1582">
            <v>0</v>
          </cell>
          <cell r="F1582">
            <v>0</v>
          </cell>
          <cell r="I1582">
            <v>0</v>
          </cell>
          <cell r="AC1582">
            <v>0</v>
          </cell>
          <cell r="AD1582">
            <v>0</v>
          </cell>
        </row>
        <row r="1583">
          <cell r="C1583">
            <v>400</v>
          </cell>
          <cell r="D1583">
            <v>0</v>
          </cell>
          <cell r="F1583">
            <v>0</v>
          </cell>
          <cell r="I1583">
            <v>357</v>
          </cell>
          <cell r="AC1583">
            <v>0</v>
          </cell>
          <cell r="AD1583">
            <v>0</v>
          </cell>
        </row>
        <row r="1584">
          <cell r="C1584">
            <v>384</v>
          </cell>
          <cell r="D1584">
            <v>0</v>
          </cell>
          <cell r="F1584">
            <v>262</v>
          </cell>
          <cell r="I1584">
            <v>104</v>
          </cell>
          <cell r="AC1584">
            <v>0</v>
          </cell>
          <cell r="AD1584">
            <v>0</v>
          </cell>
        </row>
        <row r="1585">
          <cell r="C1585">
            <v>24</v>
          </cell>
          <cell r="D1585">
            <v>0</v>
          </cell>
          <cell r="F1585">
            <v>0</v>
          </cell>
          <cell r="I1585">
            <v>22</v>
          </cell>
          <cell r="AC1585">
            <v>0</v>
          </cell>
          <cell r="AD1585">
            <v>0</v>
          </cell>
        </row>
      </sheetData>
      <sheetData sheetId="1">
        <row r="10">
          <cell r="F10">
            <v>0</v>
          </cell>
          <cell r="I10">
            <v>8708</v>
          </cell>
          <cell r="J10">
            <v>8708</v>
          </cell>
          <cell r="L10">
            <v>0</v>
          </cell>
          <cell r="M10">
            <v>0</v>
          </cell>
          <cell r="O10">
            <v>0</v>
          </cell>
          <cell r="P10">
            <v>0</v>
          </cell>
          <cell r="S10">
            <v>0</v>
          </cell>
          <cell r="T10">
            <v>0</v>
          </cell>
          <cell r="AC10">
            <v>0</v>
          </cell>
          <cell r="AD10">
            <v>0</v>
          </cell>
        </row>
        <row r="11">
          <cell r="F11">
            <v>0</v>
          </cell>
          <cell r="I11">
            <v>7907</v>
          </cell>
          <cell r="J11">
            <v>2166</v>
          </cell>
          <cell r="L11">
            <v>5722</v>
          </cell>
          <cell r="M11">
            <v>1</v>
          </cell>
          <cell r="O11">
            <v>0</v>
          </cell>
          <cell r="P11">
            <v>0</v>
          </cell>
          <cell r="S11">
            <v>0</v>
          </cell>
          <cell r="T11">
            <v>18</v>
          </cell>
          <cell r="AC11">
            <v>0</v>
          </cell>
          <cell r="AD11">
            <v>0</v>
          </cell>
        </row>
        <row r="12">
          <cell r="F12">
            <v>0</v>
          </cell>
          <cell r="I12">
            <v>605</v>
          </cell>
          <cell r="J12">
            <v>0</v>
          </cell>
          <cell r="L12">
            <v>0</v>
          </cell>
          <cell r="M12">
            <v>0</v>
          </cell>
          <cell r="O12">
            <v>0</v>
          </cell>
          <cell r="P12">
            <v>0</v>
          </cell>
          <cell r="S12">
            <v>0</v>
          </cell>
          <cell r="T12">
            <v>605</v>
          </cell>
          <cell r="AC12">
            <v>0</v>
          </cell>
          <cell r="AD12">
            <v>0</v>
          </cell>
        </row>
        <row r="13">
          <cell r="F13">
            <v>0</v>
          </cell>
          <cell r="I13">
            <v>566</v>
          </cell>
          <cell r="J13">
            <v>566</v>
          </cell>
          <cell r="L13">
            <v>0</v>
          </cell>
          <cell r="M13">
            <v>0</v>
          </cell>
          <cell r="O13">
            <v>0</v>
          </cell>
          <cell r="P13">
            <v>0</v>
          </cell>
          <cell r="S13">
            <v>0</v>
          </cell>
          <cell r="T13">
            <v>0</v>
          </cell>
          <cell r="AC13">
            <v>0</v>
          </cell>
          <cell r="AD13">
            <v>0</v>
          </cell>
          <cell r="AM13">
            <v>0</v>
          </cell>
          <cell r="AN13">
            <v>566</v>
          </cell>
        </row>
        <row r="14">
          <cell r="F14">
            <v>0</v>
          </cell>
          <cell r="I14">
            <v>680</v>
          </cell>
          <cell r="J14">
            <v>428</v>
          </cell>
          <cell r="L14">
            <v>252</v>
          </cell>
          <cell r="M14">
            <v>0</v>
          </cell>
          <cell r="O14">
            <v>0</v>
          </cell>
          <cell r="P14">
            <v>0</v>
          </cell>
          <cell r="S14">
            <v>0</v>
          </cell>
          <cell r="T14">
            <v>0</v>
          </cell>
          <cell r="AC14">
            <v>0</v>
          </cell>
          <cell r="AD14">
            <v>323</v>
          </cell>
        </row>
        <row r="15">
          <cell r="F15">
            <v>0</v>
          </cell>
          <cell r="I15">
            <v>634</v>
          </cell>
          <cell r="J15">
            <v>634</v>
          </cell>
          <cell r="L15">
            <v>0</v>
          </cell>
          <cell r="M15">
            <v>0</v>
          </cell>
          <cell r="O15">
            <v>0</v>
          </cell>
          <cell r="P15">
            <v>0</v>
          </cell>
          <cell r="S15">
            <v>0</v>
          </cell>
          <cell r="T15">
            <v>0</v>
          </cell>
          <cell r="AC15">
            <v>0</v>
          </cell>
          <cell r="AD15">
            <v>0</v>
          </cell>
        </row>
        <row r="16">
          <cell r="F16">
            <v>650</v>
          </cell>
          <cell r="I16">
            <v>354</v>
          </cell>
          <cell r="J16">
            <v>104</v>
          </cell>
          <cell r="L16">
            <v>133</v>
          </cell>
          <cell r="M16">
            <v>56</v>
          </cell>
          <cell r="O16">
            <v>0</v>
          </cell>
          <cell r="P16">
            <v>0</v>
          </cell>
          <cell r="S16">
            <v>59</v>
          </cell>
          <cell r="T16">
            <v>2</v>
          </cell>
          <cell r="AC16">
            <v>15</v>
          </cell>
          <cell r="AD16">
            <v>5</v>
          </cell>
          <cell r="AM16">
            <v>103</v>
          </cell>
          <cell r="AN16">
            <v>63</v>
          </cell>
        </row>
        <row r="17">
          <cell r="F17">
            <v>8424</v>
          </cell>
          <cell r="I17">
            <v>3479</v>
          </cell>
          <cell r="J17">
            <v>718</v>
          </cell>
          <cell r="L17">
            <v>430</v>
          </cell>
          <cell r="M17">
            <v>387</v>
          </cell>
          <cell r="O17">
            <v>0</v>
          </cell>
          <cell r="P17">
            <v>421</v>
          </cell>
          <cell r="S17">
            <v>740</v>
          </cell>
          <cell r="T17">
            <v>783</v>
          </cell>
          <cell r="AC17">
            <v>1205</v>
          </cell>
          <cell r="AD17">
            <v>368</v>
          </cell>
        </row>
        <row r="18">
          <cell r="F18">
            <v>120</v>
          </cell>
          <cell r="I18">
            <v>4872</v>
          </cell>
          <cell r="J18">
            <v>3286</v>
          </cell>
          <cell r="L18">
            <v>1400</v>
          </cell>
          <cell r="M18">
            <v>155</v>
          </cell>
          <cell r="O18">
            <v>0</v>
          </cell>
          <cell r="P18">
            <v>0</v>
          </cell>
          <cell r="S18">
            <v>31</v>
          </cell>
          <cell r="T18">
            <v>0</v>
          </cell>
          <cell r="AC18">
            <v>0</v>
          </cell>
          <cell r="AD18">
            <v>0</v>
          </cell>
        </row>
        <row r="19">
          <cell r="F19">
            <v>0</v>
          </cell>
          <cell r="I19">
            <v>5141</v>
          </cell>
          <cell r="J19">
            <v>0</v>
          </cell>
          <cell r="L19">
            <v>37</v>
          </cell>
          <cell r="M19">
            <v>5104</v>
          </cell>
          <cell r="O19">
            <v>0</v>
          </cell>
          <cell r="P19">
            <v>0</v>
          </cell>
          <cell r="S19">
            <v>0</v>
          </cell>
          <cell r="T19">
            <v>0</v>
          </cell>
          <cell r="AC19">
            <v>0</v>
          </cell>
          <cell r="AD19">
            <v>0</v>
          </cell>
        </row>
        <row r="20">
          <cell r="F20">
            <v>4818</v>
          </cell>
          <cell r="I20">
            <v>18544</v>
          </cell>
          <cell r="J20">
            <v>7164</v>
          </cell>
          <cell r="L20">
            <v>9642</v>
          </cell>
          <cell r="M20">
            <v>54</v>
          </cell>
          <cell r="O20">
            <v>0</v>
          </cell>
          <cell r="P20">
            <v>0</v>
          </cell>
          <cell r="S20">
            <v>179</v>
          </cell>
          <cell r="T20">
            <v>1505</v>
          </cell>
          <cell r="AC20">
            <v>0</v>
          </cell>
          <cell r="AD20">
            <v>0</v>
          </cell>
        </row>
        <row r="21">
          <cell r="F21">
            <v>3</v>
          </cell>
          <cell r="I21">
            <v>8840</v>
          </cell>
          <cell r="J21">
            <v>4373</v>
          </cell>
          <cell r="L21">
            <v>3838</v>
          </cell>
          <cell r="M21">
            <v>628</v>
          </cell>
          <cell r="O21">
            <v>1</v>
          </cell>
          <cell r="P21">
            <v>0</v>
          </cell>
          <cell r="S21">
            <v>0</v>
          </cell>
          <cell r="T21">
            <v>0</v>
          </cell>
          <cell r="AC21">
            <v>0</v>
          </cell>
          <cell r="AD21">
            <v>0</v>
          </cell>
        </row>
        <row r="22">
          <cell r="F22">
            <v>189</v>
          </cell>
          <cell r="I22">
            <v>327</v>
          </cell>
          <cell r="J22">
            <v>0</v>
          </cell>
          <cell r="L22">
            <v>40</v>
          </cell>
          <cell r="M22">
            <v>278</v>
          </cell>
          <cell r="O22">
            <v>0</v>
          </cell>
          <cell r="P22">
            <v>0</v>
          </cell>
          <cell r="S22">
            <v>9</v>
          </cell>
          <cell r="T22">
            <v>0</v>
          </cell>
          <cell r="AC22">
            <v>0</v>
          </cell>
          <cell r="AD22">
            <v>0</v>
          </cell>
          <cell r="AM22">
            <v>189</v>
          </cell>
          <cell r="AN22">
            <v>327</v>
          </cell>
        </row>
        <row r="23">
          <cell r="F23">
            <v>0</v>
          </cell>
          <cell r="I23">
            <v>6654</v>
          </cell>
          <cell r="J23">
            <v>1595</v>
          </cell>
          <cell r="L23">
            <v>59</v>
          </cell>
          <cell r="M23">
            <v>5000</v>
          </cell>
          <cell r="O23">
            <v>0</v>
          </cell>
          <cell r="P23">
            <v>0</v>
          </cell>
          <cell r="S23">
            <v>0</v>
          </cell>
          <cell r="T23">
            <v>0</v>
          </cell>
          <cell r="AC23">
            <v>0</v>
          </cell>
          <cell r="AD23">
            <v>0</v>
          </cell>
        </row>
        <row r="24">
          <cell r="F24">
            <v>0</v>
          </cell>
          <cell r="I24">
            <v>8549</v>
          </cell>
          <cell r="J24">
            <v>4206</v>
          </cell>
          <cell r="L24">
            <v>4320</v>
          </cell>
          <cell r="M24">
            <v>23</v>
          </cell>
          <cell r="O24">
            <v>0</v>
          </cell>
          <cell r="P24">
            <v>0</v>
          </cell>
          <cell r="S24">
            <v>0</v>
          </cell>
          <cell r="T24">
            <v>0</v>
          </cell>
          <cell r="AC24">
            <v>0</v>
          </cell>
          <cell r="AD24">
            <v>0</v>
          </cell>
        </row>
        <row r="25">
          <cell r="F25">
            <v>0</v>
          </cell>
          <cell r="I25">
            <v>8479</v>
          </cell>
          <cell r="J25">
            <v>47</v>
          </cell>
          <cell r="L25">
            <v>243</v>
          </cell>
          <cell r="M25">
            <v>8189</v>
          </cell>
          <cell r="O25">
            <v>0</v>
          </cell>
          <cell r="P25">
            <v>0</v>
          </cell>
          <cell r="S25">
            <v>0</v>
          </cell>
          <cell r="T25">
            <v>0</v>
          </cell>
          <cell r="AC25">
            <v>0</v>
          </cell>
          <cell r="AD25">
            <v>0</v>
          </cell>
        </row>
        <row r="26">
          <cell r="F26">
            <v>1880</v>
          </cell>
          <cell r="I26">
            <v>4537</v>
          </cell>
          <cell r="J26">
            <v>1654</v>
          </cell>
          <cell r="L26">
            <v>1765</v>
          </cell>
          <cell r="M26">
            <v>897</v>
          </cell>
          <cell r="O26">
            <v>0</v>
          </cell>
          <cell r="P26">
            <v>7</v>
          </cell>
          <cell r="S26">
            <v>195</v>
          </cell>
          <cell r="T26">
            <v>19</v>
          </cell>
          <cell r="AC26">
            <v>126</v>
          </cell>
          <cell r="AD26">
            <v>153</v>
          </cell>
          <cell r="AM26">
            <v>1880</v>
          </cell>
          <cell r="AN26">
            <v>4537</v>
          </cell>
        </row>
        <row r="27">
          <cell r="F27">
            <v>0</v>
          </cell>
          <cell r="I27">
            <v>190</v>
          </cell>
          <cell r="J27">
            <v>190</v>
          </cell>
          <cell r="L27">
            <v>0</v>
          </cell>
          <cell r="M27">
            <v>0</v>
          </cell>
          <cell r="O27">
            <v>0</v>
          </cell>
          <cell r="P27">
            <v>0</v>
          </cell>
          <cell r="S27">
            <v>0</v>
          </cell>
          <cell r="T27">
            <v>0</v>
          </cell>
          <cell r="AC27">
            <v>0</v>
          </cell>
          <cell r="AD27">
            <v>0</v>
          </cell>
        </row>
        <row r="29">
          <cell r="F29">
            <v>0</v>
          </cell>
          <cell r="I29">
            <v>8207</v>
          </cell>
          <cell r="J29">
            <v>1170</v>
          </cell>
          <cell r="L29">
            <v>7037</v>
          </cell>
          <cell r="M29">
            <v>0</v>
          </cell>
          <cell r="O29">
            <v>0</v>
          </cell>
          <cell r="P29">
            <v>0</v>
          </cell>
          <cell r="S29">
            <v>0</v>
          </cell>
          <cell r="T29">
            <v>0</v>
          </cell>
          <cell r="AC29">
            <v>0</v>
          </cell>
          <cell r="AD29">
            <v>0</v>
          </cell>
        </row>
        <row r="30">
          <cell r="F30">
            <v>7460</v>
          </cell>
          <cell r="I30">
            <v>3022</v>
          </cell>
          <cell r="J30">
            <v>339</v>
          </cell>
          <cell r="L30">
            <v>123</v>
          </cell>
          <cell r="M30">
            <v>406</v>
          </cell>
          <cell r="O30">
            <v>0</v>
          </cell>
          <cell r="P30">
            <v>508</v>
          </cell>
          <cell r="S30">
            <v>1176</v>
          </cell>
          <cell r="T30">
            <v>470</v>
          </cell>
          <cell r="AC30">
            <v>335</v>
          </cell>
          <cell r="AD30">
            <v>33</v>
          </cell>
        </row>
        <row r="31">
          <cell r="F31">
            <v>0</v>
          </cell>
          <cell r="I31">
            <v>4859</v>
          </cell>
          <cell r="J31">
            <v>3203</v>
          </cell>
          <cell r="L31">
            <v>1656</v>
          </cell>
          <cell r="M31">
            <v>0</v>
          </cell>
          <cell r="O31">
            <v>0</v>
          </cell>
          <cell r="P31">
            <v>0</v>
          </cell>
          <cell r="S31">
            <v>0</v>
          </cell>
          <cell r="T31">
            <v>0</v>
          </cell>
          <cell r="AC31">
            <v>0</v>
          </cell>
          <cell r="AD31">
            <v>0</v>
          </cell>
        </row>
        <row r="32">
          <cell r="F32">
            <v>0</v>
          </cell>
          <cell r="I32">
            <v>3037</v>
          </cell>
          <cell r="J32">
            <v>3035</v>
          </cell>
          <cell r="L32">
            <v>2</v>
          </cell>
          <cell r="M32">
            <v>0</v>
          </cell>
          <cell r="O32">
            <v>0</v>
          </cell>
          <cell r="P32">
            <v>0</v>
          </cell>
          <cell r="S32">
            <v>0</v>
          </cell>
          <cell r="T32">
            <v>0</v>
          </cell>
          <cell r="AC32">
            <v>0</v>
          </cell>
          <cell r="AD32">
            <v>0</v>
          </cell>
        </row>
        <row r="33">
          <cell r="F33">
            <v>0</v>
          </cell>
          <cell r="I33">
            <v>2695</v>
          </cell>
          <cell r="J33">
            <v>2695</v>
          </cell>
          <cell r="L33">
            <v>0</v>
          </cell>
          <cell r="M33">
            <v>0</v>
          </cell>
          <cell r="O33">
            <v>0</v>
          </cell>
          <cell r="P33">
            <v>0</v>
          </cell>
          <cell r="S33">
            <v>0</v>
          </cell>
          <cell r="T33">
            <v>0</v>
          </cell>
          <cell r="AC33">
            <v>0</v>
          </cell>
          <cell r="AD33">
            <v>0</v>
          </cell>
        </row>
        <row r="34">
          <cell r="F34">
            <v>1445</v>
          </cell>
          <cell r="I34">
            <v>6758</v>
          </cell>
          <cell r="J34">
            <v>1451</v>
          </cell>
          <cell r="L34">
            <v>3604</v>
          </cell>
          <cell r="M34">
            <v>1574</v>
          </cell>
          <cell r="O34">
            <v>0</v>
          </cell>
          <cell r="P34">
            <v>0</v>
          </cell>
          <cell r="S34">
            <v>128</v>
          </cell>
          <cell r="T34">
            <v>1</v>
          </cell>
          <cell r="AC34">
            <v>1445</v>
          </cell>
          <cell r="AD34">
            <v>3315</v>
          </cell>
        </row>
        <row r="35">
          <cell r="F35">
            <v>3601</v>
          </cell>
          <cell r="I35">
            <v>565</v>
          </cell>
          <cell r="J35">
            <v>30</v>
          </cell>
          <cell r="L35">
            <v>65</v>
          </cell>
          <cell r="M35">
            <v>4</v>
          </cell>
          <cell r="O35">
            <v>0</v>
          </cell>
          <cell r="P35">
            <v>216</v>
          </cell>
          <cell r="S35">
            <v>250</v>
          </cell>
          <cell r="T35">
            <v>0</v>
          </cell>
          <cell r="AC35">
            <v>0</v>
          </cell>
          <cell r="AD35">
            <v>0</v>
          </cell>
        </row>
        <row r="36">
          <cell r="F36">
            <v>0</v>
          </cell>
          <cell r="I36">
            <v>827</v>
          </cell>
          <cell r="J36">
            <v>279</v>
          </cell>
          <cell r="L36">
            <v>0</v>
          </cell>
          <cell r="M36">
            <v>0</v>
          </cell>
          <cell r="O36">
            <v>0</v>
          </cell>
          <cell r="P36">
            <v>0</v>
          </cell>
          <cell r="S36">
            <v>0</v>
          </cell>
          <cell r="T36">
            <v>548</v>
          </cell>
          <cell r="AC36">
            <v>0</v>
          </cell>
          <cell r="AD36">
            <v>0</v>
          </cell>
        </row>
        <row r="37">
          <cell r="F37">
            <v>38</v>
          </cell>
          <cell r="I37">
            <v>6586</v>
          </cell>
          <cell r="J37">
            <v>0</v>
          </cell>
          <cell r="L37">
            <v>29</v>
          </cell>
          <cell r="M37">
            <v>6548</v>
          </cell>
          <cell r="O37">
            <v>0</v>
          </cell>
          <cell r="P37">
            <v>0</v>
          </cell>
          <cell r="S37">
            <v>9</v>
          </cell>
          <cell r="T37">
            <v>0</v>
          </cell>
          <cell r="AC37">
            <v>0</v>
          </cell>
          <cell r="AD37">
            <v>0</v>
          </cell>
          <cell r="AM37">
            <v>0</v>
          </cell>
          <cell r="AN37">
            <v>0</v>
          </cell>
        </row>
        <row r="38">
          <cell r="F38">
            <v>0</v>
          </cell>
          <cell r="I38">
            <v>9814</v>
          </cell>
          <cell r="J38">
            <v>30</v>
          </cell>
          <cell r="L38">
            <v>6417</v>
          </cell>
          <cell r="M38">
            <v>3367</v>
          </cell>
          <cell r="O38">
            <v>0</v>
          </cell>
          <cell r="P38">
            <v>0</v>
          </cell>
          <cell r="S38">
            <v>0</v>
          </cell>
          <cell r="T38">
            <v>0</v>
          </cell>
          <cell r="AC38">
            <v>0</v>
          </cell>
          <cell r="AD38">
            <v>0</v>
          </cell>
        </row>
        <row r="39">
          <cell r="F39">
            <v>408</v>
          </cell>
          <cell r="I39">
            <v>6604</v>
          </cell>
          <cell r="J39">
            <v>1502</v>
          </cell>
          <cell r="L39">
            <v>4460</v>
          </cell>
          <cell r="M39">
            <v>303</v>
          </cell>
          <cell r="O39">
            <v>0</v>
          </cell>
          <cell r="P39">
            <v>0</v>
          </cell>
          <cell r="S39">
            <v>339</v>
          </cell>
          <cell r="T39">
            <v>0</v>
          </cell>
          <cell r="AC39">
            <v>47</v>
          </cell>
          <cell r="AD39">
            <v>17</v>
          </cell>
        </row>
        <row r="40">
          <cell r="F40">
            <v>0</v>
          </cell>
          <cell r="I40">
            <v>459</v>
          </cell>
          <cell r="J40">
            <v>459</v>
          </cell>
          <cell r="L40">
            <v>0</v>
          </cell>
          <cell r="M40">
            <v>0</v>
          </cell>
          <cell r="O40">
            <v>0</v>
          </cell>
          <cell r="P40">
            <v>0</v>
          </cell>
          <cell r="S40">
            <v>0</v>
          </cell>
          <cell r="T40">
            <v>0</v>
          </cell>
          <cell r="AC40">
            <v>0</v>
          </cell>
          <cell r="AD40">
            <v>0</v>
          </cell>
        </row>
        <row r="41">
          <cell r="F41">
            <v>0</v>
          </cell>
          <cell r="I41">
            <v>9470</v>
          </cell>
          <cell r="J41">
            <v>55</v>
          </cell>
          <cell r="L41">
            <v>8457</v>
          </cell>
          <cell r="M41">
            <v>958</v>
          </cell>
          <cell r="O41">
            <v>0</v>
          </cell>
          <cell r="P41">
            <v>0</v>
          </cell>
          <cell r="S41">
            <v>0</v>
          </cell>
          <cell r="T41">
            <v>0</v>
          </cell>
          <cell r="AC41">
            <v>0</v>
          </cell>
          <cell r="AD41">
            <v>0</v>
          </cell>
        </row>
        <row r="42">
          <cell r="F42">
            <v>0</v>
          </cell>
          <cell r="I42">
            <v>1412</v>
          </cell>
          <cell r="J42">
            <v>1412</v>
          </cell>
          <cell r="L42">
            <v>0</v>
          </cell>
          <cell r="M42">
            <v>0</v>
          </cell>
          <cell r="O42">
            <v>0</v>
          </cell>
          <cell r="P42">
            <v>0</v>
          </cell>
          <cell r="S42">
            <v>0</v>
          </cell>
          <cell r="T42">
            <v>0</v>
          </cell>
          <cell r="AC42">
            <v>0</v>
          </cell>
          <cell r="AD42">
            <v>0</v>
          </cell>
        </row>
        <row r="43">
          <cell r="F43">
            <v>4656</v>
          </cell>
          <cell r="I43">
            <v>9510</v>
          </cell>
          <cell r="J43">
            <v>3498</v>
          </cell>
          <cell r="L43">
            <v>2971</v>
          </cell>
          <cell r="M43">
            <v>1140</v>
          </cell>
          <cell r="O43">
            <v>0</v>
          </cell>
          <cell r="P43">
            <v>699</v>
          </cell>
          <cell r="S43">
            <v>577</v>
          </cell>
          <cell r="T43">
            <v>625</v>
          </cell>
          <cell r="AC43">
            <v>283</v>
          </cell>
          <cell r="AD43">
            <v>108</v>
          </cell>
        </row>
        <row r="44">
          <cell r="F44">
            <v>0</v>
          </cell>
          <cell r="I44">
            <v>967</v>
          </cell>
          <cell r="J44">
            <v>967</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6166</v>
          </cell>
          <cell r="J46">
            <v>6166</v>
          </cell>
          <cell r="L46">
            <v>0</v>
          </cell>
          <cell r="M46">
            <v>0</v>
          </cell>
          <cell r="O46">
            <v>0</v>
          </cell>
          <cell r="P46">
            <v>0</v>
          </cell>
          <cell r="S46">
            <v>0</v>
          </cell>
          <cell r="T46">
            <v>0</v>
          </cell>
          <cell r="AC46">
            <v>0</v>
          </cell>
          <cell r="AD46">
            <v>0</v>
          </cell>
        </row>
        <row r="47">
          <cell r="F47">
            <v>4440</v>
          </cell>
          <cell r="I47">
            <v>2057</v>
          </cell>
          <cell r="J47">
            <v>74</v>
          </cell>
          <cell r="L47">
            <v>39</v>
          </cell>
          <cell r="M47">
            <v>0</v>
          </cell>
          <cell r="O47">
            <v>0</v>
          </cell>
          <cell r="P47">
            <v>980</v>
          </cell>
          <cell r="S47">
            <v>964</v>
          </cell>
          <cell r="T47">
            <v>0</v>
          </cell>
          <cell r="AC47">
            <v>0</v>
          </cell>
          <cell r="AD47">
            <v>0</v>
          </cell>
        </row>
        <row r="48">
          <cell r="F48">
            <v>0</v>
          </cell>
          <cell r="I48">
            <v>415</v>
          </cell>
          <cell r="J48">
            <v>7</v>
          </cell>
          <cell r="L48">
            <v>0</v>
          </cell>
          <cell r="M48">
            <v>0</v>
          </cell>
          <cell r="O48">
            <v>0</v>
          </cell>
          <cell r="P48">
            <v>0</v>
          </cell>
          <cell r="S48">
            <v>0</v>
          </cell>
          <cell r="T48">
            <v>408</v>
          </cell>
          <cell r="AC48">
            <v>0</v>
          </cell>
          <cell r="AD48">
            <v>0</v>
          </cell>
        </row>
        <row r="49">
          <cell r="AO49">
            <v>18</v>
          </cell>
        </row>
      </sheetData>
      <sheetData sheetId="2">
        <row r="9">
          <cell r="B9">
            <v>13640</v>
          </cell>
          <cell r="C9">
            <v>445</v>
          </cell>
          <cell r="D9">
            <v>11701.555555555555</v>
          </cell>
          <cell r="E9">
            <v>2118.4444444444443</v>
          </cell>
          <cell r="F9">
            <v>9583.1111111111113</v>
          </cell>
          <cell r="H9">
            <v>192</v>
          </cell>
          <cell r="I9">
            <v>240.11111111111111</v>
          </cell>
          <cell r="K9">
            <v>120.66666666666666</v>
          </cell>
          <cell r="L9">
            <v>305.16666666666663</v>
          </cell>
        </row>
        <row r="10">
          <cell r="D10">
            <v>5841.666666666667</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8</v>
          </cell>
        </row>
        <row r="19">
          <cell r="B19">
            <v>404</v>
          </cell>
          <cell r="C19">
            <v>2</v>
          </cell>
        </row>
        <row r="20">
          <cell r="B20">
            <v>292</v>
          </cell>
          <cell r="C20">
            <v>3</v>
          </cell>
        </row>
        <row r="21">
          <cell r="B21">
            <v>1414</v>
          </cell>
          <cell r="C21">
            <v>38</v>
          </cell>
        </row>
        <row r="22">
          <cell r="B22">
            <v>516</v>
          </cell>
          <cell r="C22">
            <v>5</v>
          </cell>
        </row>
        <row r="23">
          <cell r="B23">
            <v>36</v>
          </cell>
          <cell r="C23">
            <v>3</v>
          </cell>
        </row>
        <row r="24">
          <cell r="B24">
            <v>404</v>
          </cell>
          <cell r="C24">
            <v>6</v>
          </cell>
        </row>
        <row r="25">
          <cell r="B25">
            <v>516</v>
          </cell>
          <cell r="C25">
            <v>9</v>
          </cell>
        </row>
        <row r="26">
          <cell r="B26">
            <v>529</v>
          </cell>
          <cell r="C26">
            <v>24</v>
          </cell>
        </row>
        <row r="27">
          <cell r="B27">
            <v>476</v>
          </cell>
          <cell r="C27">
            <v>27</v>
          </cell>
        </row>
        <row r="28">
          <cell r="B28">
            <v>26</v>
          </cell>
          <cell r="C28">
            <v>0</v>
          </cell>
        </row>
        <row r="29">
          <cell r="D29">
            <v>5859.8888888888887</v>
          </cell>
        </row>
        <row r="30">
          <cell r="B30">
            <v>534</v>
          </cell>
          <cell r="C30">
            <v>13</v>
          </cell>
        </row>
        <row r="31">
          <cell r="B31">
            <v>676</v>
          </cell>
          <cell r="C31">
            <v>6</v>
          </cell>
        </row>
        <row r="32">
          <cell r="B32">
            <v>280</v>
          </cell>
          <cell r="C32">
            <v>0</v>
          </cell>
        </row>
        <row r="33">
          <cell r="B33">
            <v>224</v>
          </cell>
          <cell r="C33">
            <v>2</v>
          </cell>
        </row>
        <row r="34">
          <cell r="B34">
            <v>192</v>
          </cell>
          <cell r="C34">
            <v>0</v>
          </cell>
        </row>
        <row r="35">
          <cell r="B35">
            <v>528</v>
          </cell>
          <cell r="C35">
            <v>17</v>
          </cell>
        </row>
        <row r="36">
          <cell r="B36">
            <v>246</v>
          </cell>
          <cell r="C36">
            <v>9</v>
          </cell>
        </row>
        <row r="37">
          <cell r="B37">
            <v>56</v>
          </cell>
          <cell r="C37">
            <v>0</v>
          </cell>
        </row>
        <row r="38">
          <cell r="B38">
            <v>420</v>
          </cell>
          <cell r="C38">
            <v>5</v>
          </cell>
        </row>
        <row r="39">
          <cell r="B39">
            <v>831</v>
          </cell>
          <cell r="C39">
            <v>254</v>
          </cell>
        </row>
        <row r="40">
          <cell r="B40">
            <v>486</v>
          </cell>
          <cell r="C40">
            <v>12</v>
          </cell>
        </row>
        <row r="41">
          <cell r="B41">
            <v>50</v>
          </cell>
          <cell r="C41">
            <v>0</v>
          </cell>
        </row>
        <row r="42">
          <cell r="B42">
            <v>546</v>
          </cell>
          <cell r="C42">
            <v>2</v>
          </cell>
        </row>
        <row r="43">
          <cell r="B43">
            <v>152</v>
          </cell>
          <cell r="C43">
            <v>0</v>
          </cell>
        </row>
        <row r="44">
          <cell r="B44">
            <v>908</v>
          </cell>
          <cell r="C44">
            <v>0</v>
          </cell>
        </row>
        <row r="45">
          <cell r="B45">
            <v>75</v>
          </cell>
          <cell r="C45">
            <v>0</v>
          </cell>
        </row>
        <row r="46">
          <cell r="B46">
            <v>0</v>
          </cell>
          <cell r="C46">
            <v>0</v>
          </cell>
        </row>
        <row r="47">
          <cell r="B47">
            <v>400</v>
          </cell>
          <cell r="C47">
            <v>0</v>
          </cell>
        </row>
        <row r="48">
          <cell r="B48">
            <v>384</v>
          </cell>
          <cell r="C48">
            <v>0</v>
          </cell>
        </row>
        <row r="49">
          <cell r="B49">
            <v>24</v>
          </cell>
          <cell r="C49">
            <v>0</v>
          </cell>
        </row>
      </sheetData>
      <sheetData sheetId="3"/>
      <sheetData sheetId="4"/>
      <sheetData sheetId="5">
        <row r="11">
          <cell r="P11" t="str">
            <v>SUM</v>
          </cell>
          <cell r="Q11" t="str">
            <v>SENT</v>
          </cell>
        </row>
        <row r="12">
          <cell r="P12">
            <v>2118.4444444444443</v>
          </cell>
          <cell r="Q12">
            <v>9583.1111111111113</v>
          </cell>
        </row>
        <row r="15">
          <cell r="P15" t="str">
            <v>SUM</v>
          </cell>
          <cell r="Q15" t="str">
            <v>SENT</v>
          </cell>
        </row>
        <row r="16">
          <cell r="P16">
            <v>120.66666666666666</v>
          </cell>
          <cell r="Q16">
            <v>305.16666666666663</v>
          </cell>
        </row>
        <row r="19">
          <cell r="P19" t="str">
            <v>SUM</v>
          </cell>
          <cell r="Q19" t="str">
            <v>SENT</v>
          </cell>
        </row>
        <row r="20">
          <cell r="P20">
            <v>192</v>
          </cell>
          <cell r="Q20">
            <v>240.11111111111111</v>
          </cell>
        </row>
        <row r="23">
          <cell r="P23" t="str">
            <v>ESTE</v>
          </cell>
          <cell r="Q23" t="str">
            <v>OESTE</v>
          </cell>
        </row>
        <row r="24">
          <cell r="P24">
            <v>5841.666666666667</v>
          </cell>
          <cell r="Q24">
            <v>5859.8888888888887</v>
          </cell>
        </row>
        <row r="27">
          <cell r="P27" t="str">
            <v>OCUPADA</v>
          </cell>
          <cell r="Q27" t="str">
            <v>NO OCUPADA</v>
          </cell>
        </row>
        <row r="28">
          <cell r="P28">
            <v>11701.555555555555</v>
          </cell>
          <cell r="Q28">
            <v>1493.4444444444453</v>
          </cell>
        </row>
        <row r="31">
          <cell r="P31" t="str">
            <v>HABITABLES</v>
          </cell>
          <cell r="Q31" t="str">
            <v>NO HABITABLES</v>
          </cell>
        </row>
        <row r="32">
          <cell r="P32">
            <v>13195</v>
          </cell>
          <cell r="Q32">
            <v>445</v>
          </cell>
        </row>
      </sheetData>
      <sheetData sheetId="6">
        <row r="9">
          <cell r="G9">
            <v>3456.1666666666665</v>
          </cell>
          <cell r="I9">
            <v>3485.6111111111113</v>
          </cell>
          <cell r="K9">
            <v>1948.4444444444443</v>
          </cell>
          <cell r="M9">
            <v>5.5555555555555552E-2</v>
          </cell>
          <cell r="O9">
            <v>157.27777777777777</v>
          </cell>
          <cell r="Q9">
            <v>258.66666666666663</v>
          </cell>
          <cell r="S9">
            <v>276.88888888888891</v>
          </cell>
        </row>
        <row r="10">
          <cell r="G10">
            <v>1991.0555555555557</v>
          </cell>
          <cell r="I10">
            <v>1548.9444444444446</v>
          </cell>
          <cell r="K10">
            <v>1153.9999999999998</v>
          </cell>
          <cell r="M10">
            <v>5.5555555555555552E-2</v>
          </cell>
          <cell r="O10">
            <v>23.777777777777779</v>
          </cell>
          <cell r="Q10">
            <v>67.388888888888886</v>
          </cell>
          <cell r="S10">
            <v>162.88888888888889</v>
          </cell>
        </row>
        <row r="29">
          <cell r="G29">
            <v>1465.1111111111109</v>
          </cell>
          <cell r="I29">
            <v>1936.6666666666667</v>
          </cell>
          <cell r="K29">
            <v>794.44444444444446</v>
          </cell>
          <cell r="M29">
            <v>0</v>
          </cell>
          <cell r="O29">
            <v>133.5</v>
          </cell>
          <cell r="Q29">
            <v>191.27777777777777</v>
          </cell>
          <cell r="S29">
            <v>114.00000000000001</v>
          </cell>
        </row>
      </sheetData>
      <sheetData sheetId="7">
        <row r="5">
          <cell r="N5" t="str">
            <v>PENDIENTE LIQUIDACIÓN</v>
          </cell>
          <cell r="O5">
            <v>157.27777777777777</v>
          </cell>
        </row>
        <row r="6">
          <cell r="N6" t="str">
            <v>CON LIQUIDACIÓN</v>
          </cell>
          <cell r="O6">
            <v>258.66666666666663</v>
          </cell>
        </row>
        <row r="7">
          <cell r="N7" t="str">
            <v>SIN SENTENCIA</v>
          </cell>
          <cell r="O7">
            <v>5.5555555555555552E-2</v>
          </cell>
        </row>
        <row r="8">
          <cell r="N8" t="str">
            <v>PENSIÓN ALIMENTARIA</v>
          </cell>
          <cell r="O8">
            <v>276.88888888888891</v>
          </cell>
        </row>
        <row r="9">
          <cell r="N9" t="str">
            <v>MAXIMA</v>
          </cell>
          <cell r="O9">
            <v>1948.4444444444443</v>
          </cell>
        </row>
        <row r="10">
          <cell r="N10" t="str">
            <v>MINIMA</v>
          </cell>
          <cell r="O10">
            <v>3456.1666666666665</v>
          </cell>
        </row>
        <row r="11">
          <cell r="N11" t="str">
            <v>MEDIANA</v>
          </cell>
          <cell r="O11">
            <v>3485.6111111111113</v>
          </cell>
        </row>
        <row r="15">
          <cell r="N15" t="str">
            <v>PENDIENTE LIQUIDACIÓN</v>
          </cell>
          <cell r="O15">
            <v>23.777777777777779</v>
          </cell>
        </row>
        <row r="16">
          <cell r="N16" t="str">
            <v>CON LIQUIDACIÓN</v>
          </cell>
          <cell r="O16">
            <v>67.388888888888886</v>
          </cell>
        </row>
        <row r="17">
          <cell r="N17" t="str">
            <v>SIN SENTENCIA</v>
          </cell>
          <cell r="O17">
            <v>5.5555555555555552E-2</v>
          </cell>
        </row>
        <row r="18">
          <cell r="N18" t="str">
            <v>PENSIÓN ALIMENTARIA</v>
          </cell>
          <cell r="O18">
            <v>162.88888888888889</v>
          </cell>
        </row>
        <row r="19">
          <cell r="N19" t="str">
            <v>MAXIMA</v>
          </cell>
          <cell r="O19">
            <v>1153.9999999999998</v>
          </cell>
        </row>
        <row r="20">
          <cell r="N20" t="str">
            <v>MINIMA</v>
          </cell>
          <cell r="O20">
            <v>1991.0555555555557</v>
          </cell>
        </row>
        <row r="21">
          <cell r="N21" t="str">
            <v>MEDIANA</v>
          </cell>
          <cell r="O21">
            <v>1548.9444444444446</v>
          </cell>
        </row>
        <row r="25">
          <cell r="N25" t="str">
            <v>PENDIENTE LIQUIDACIÓN</v>
          </cell>
          <cell r="O25">
            <v>133.5</v>
          </cell>
        </row>
        <row r="26">
          <cell r="N26" t="str">
            <v>CON LIQUIDACIÓN</v>
          </cell>
          <cell r="O26">
            <v>191.27777777777777</v>
          </cell>
        </row>
        <row r="27">
          <cell r="N27" t="str">
            <v>SIN SENTENCIA</v>
          </cell>
          <cell r="O27">
            <v>0</v>
          </cell>
        </row>
        <row r="28">
          <cell r="N28" t="str">
            <v>PENSIÓN ALIMENTARIA</v>
          </cell>
          <cell r="O28">
            <v>114.00000000000001</v>
          </cell>
        </row>
        <row r="29">
          <cell r="N29" t="str">
            <v>MAXIMA</v>
          </cell>
          <cell r="O29">
            <v>794.44444444444446</v>
          </cell>
        </row>
        <row r="30">
          <cell r="N30" t="str">
            <v>MINIMA</v>
          </cell>
          <cell r="O30">
            <v>1465.1111111111109</v>
          </cell>
        </row>
        <row r="31">
          <cell r="N31" t="str">
            <v>MEDIANA</v>
          </cell>
          <cell r="O31">
            <v>1936.6666666666667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3</v>
          </cell>
        </row>
        <row r="14">
          <cell r="P14" t="str">
            <v>MAR.</v>
          </cell>
          <cell r="Q14">
            <v>0</v>
          </cell>
        </row>
        <row r="15">
          <cell r="P15" t="str">
            <v>ABR.</v>
          </cell>
          <cell r="Q15">
            <v>3</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0"/>
  <sheetViews>
    <sheetView workbookViewId="0"/>
  </sheetViews>
  <sheetFormatPr defaultRowHeight="12.75"/>
  <cols>
    <col min="1" max="1" width="36.42578125" style="256" customWidth="1"/>
    <col min="2" max="2" width="47.7109375" style="256" customWidth="1"/>
    <col min="3" max="16384" width="9.140625" style="255"/>
  </cols>
  <sheetData>
    <row r="1" spans="1:2" ht="16.5" customHeight="1">
      <c r="A1" s="253" t="s">
        <v>282</v>
      </c>
      <c r="B1" s="254"/>
    </row>
    <row r="2" spans="1:2" ht="13.5" thickBot="1"/>
    <row r="3" spans="1:2" ht="26.25" thickTop="1">
      <c r="A3" s="257" t="s">
        <v>283</v>
      </c>
      <c r="B3" s="258" t="s">
        <v>284</v>
      </c>
    </row>
    <row r="4" spans="1:2">
      <c r="A4" s="259"/>
      <c r="B4" s="260"/>
    </row>
    <row r="5" spans="1:2" ht="27.75">
      <c r="A5" s="259" t="s">
        <v>285</v>
      </c>
      <c r="B5" s="260" t="s">
        <v>286</v>
      </c>
    </row>
    <row r="6" spans="1:2">
      <c r="A6" s="259"/>
      <c r="B6" s="260"/>
    </row>
    <row r="7" spans="1:2" ht="38.25">
      <c r="A7" s="259" t="s">
        <v>287</v>
      </c>
      <c r="B7" s="260" t="s">
        <v>288</v>
      </c>
    </row>
    <row r="8" spans="1:2">
      <c r="A8" s="259"/>
      <c r="B8" s="260"/>
    </row>
    <row r="9" spans="1:2" ht="38.25">
      <c r="A9" s="259" t="s">
        <v>289</v>
      </c>
      <c r="B9" s="260" t="s">
        <v>290</v>
      </c>
    </row>
    <row r="10" spans="1:2">
      <c r="A10" s="259"/>
      <c r="B10" s="260"/>
    </row>
    <row r="11" spans="1:2" ht="38.25">
      <c r="A11" s="259" t="s">
        <v>291</v>
      </c>
      <c r="B11" s="260" t="s">
        <v>292</v>
      </c>
    </row>
    <row r="12" spans="1:2">
      <c r="A12" s="259"/>
      <c r="B12" s="260"/>
    </row>
    <row r="13" spans="1:2" ht="51">
      <c r="A13" s="259" t="s">
        <v>293</v>
      </c>
      <c r="B13" s="260" t="s">
        <v>294</v>
      </c>
    </row>
    <row r="14" spans="1:2">
      <c r="A14" s="259"/>
      <c r="B14" s="260"/>
    </row>
    <row r="15" spans="1:2" ht="51">
      <c r="A15" s="259" t="s">
        <v>295</v>
      </c>
      <c r="B15" s="260" t="s">
        <v>296</v>
      </c>
    </row>
    <row r="16" spans="1:2">
      <c r="A16" s="259"/>
      <c r="B16" s="260"/>
    </row>
    <row r="17" spans="1:2" ht="25.5">
      <c r="A17" s="259" t="s">
        <v>297</v>
      </c>
      <c r="B17" s="260" t="s">
        <v>298</v>
      </c>
    </row>
    <row r="18" spans="1:2">
      <c r="A18" s="259"/>
      <c r="B18" s="260"/>
    </row>
    <row r="19" spans="1:2" ht="38.25">
      <c r="A19" s="261" t="s">
        <v>299</v>
      </c>
      <c r="B19" s="260" t="s">
        <v>300</v>
      </c>
    </row>
    <row r="20" spans="1:2">
      <c r="A20" s="259"/>
      <c r="B20" s="260"/>
    </row>
    <row r="21" spans="1:2" ht="38.25">
      <c r="A21" s="259" t="s">
        <v>301</v>
      </c>
      <c r="B21" s="260" t="s">
        <v>302</v>
      </c>
    </row>
    <row r="22" spans="1:2">
      <c r="A22" s="259"/>
      <c r="B22" s="260"/>
    </row>
    <row r="23" spans="1:2" ht="78" customHeight="1">
      <c r="A23" s="259" t="s">
        <v>303</v>
      </c>
      <c r="B23" s="260" t="s">
        <v>304</v>
      </c>
    </row>
    <row r="24" spans="1:2">
      <c r="A24" s="259"/>
      <c r="B24" s="260"/>
    </row>
    <row r="25" spans="1:2" ht="102">
      <c r="A25" s="259" t="s">
        <v>305</v>
      </c>
      <c r="B25" s="260" t="s">
        <v>306</v>
      </c>
    </row>
    <row r="26" spans="1:2" ht="20.25" customHeight="1">
      <c r="A26" s="259"/>
      <c r="B26" s="260"/>
    </row>
    <row r="27" spans="1:2" ht="89.25">
      <c r="A27" s="259" t="s">
        <v>307</v>
      </c>
      <c r="B27" s="260" t="s">
        <v>308</v>
      </c>
    </row>
    <row r="28" spans="1:2" ht="20.25" customHeight="1">
      <c r="A28" s="259"/>
      <c r="B28" s="260"/>
    </row>
    <row r="29" spans="1:2" ht="20.25" customHeight="1" thickBot="1">
      <c r="A29" s="262" t="s">
        <v>309</v>
      </c>
      <c r="B29" s="263" t="s">
        <v>310</v>
      </c>
    </row>
    <row r="30" spans="1:2" ht="13.5" thickTop="1"/>
  </sheetData>
  <pageMargins left="0.21" right="0.2"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P43"/>
  <sheetViews>
    <sheetView workbookViewId="0"/>
  </sheetViews>
  <sheetFormatPr defaultRowHeight="15"/>
  <cols>
    <col min="14" max="14" width="24.28515625" customWidth="1"/>
  </cols>
  <sheetData>
    <row r="2" spans="1:16">
      <c r="A2" s="415" t="s">
        <v>42</v>
      </c>
      <c r="B2" s="415"/>
      <c r="C2" s="415"/>
      <c r="D2" s="415"/>
      <c r="E2" s="415"/>
      <c r="F2" s="415"/>
      <c r="G2" s="415"/>
      <c r="H2" s="415"/>
      <c r="I2" s="415"/>
      <c r="J2" s="415"/>
      <c r="K2" s="415"/>
    </row>
    <row r="3" spans="1:16">
      <c r="A3" s="415" t="s">
        <v>43</v>
      </c>
      <c r="B3" s="415"/>
      <c r="C3" s="415"/>
      <c r="D3" s="415"/>
      <c r="E3" s="415"/>
      <c r="F3" s="415"/>
      <c r="G3" s="415"/>
      <c r="H3" s="415"/>
      <c r="I3" s="415"/>
      <c r="J3" s="415"/>
      <c r="K3" s="415"/>
    </row>
    <row r="4" spans="1:16">
      <c r="A4" s="415" t="s">
        <v>44</v>
      </c>
      <c r="B4" s="415"/>
      <c r="C4" s="415"/>
      <c r="D4" s="415"/>
      <c r="E4" s="415"/>
      <c r="F4" s="415"/>
      <c r="G4" s="415"/>
      <c r="H4" s="415"/>
      <c r="I4" s="415"/>
      <c r="J4" s="415"/>
      <c r="K4" s="415"/>
      <c r="N4" t="s">
        <v>238</v>
      </c>
    </row>
    <row r="5" spans="1:16">
      <c r="A5" s="15" t="s">
        <v>331</v>
      </c>
      <c r="B5" s="16"/>
      <c r="C5" s="16"/>
      <c r="D5" s="16"/>
      <c r="E5" s="16"/>
      <c r="F5" s="16"/>
      <c r="G5" s="16"/>
      <c r="H5" s="16"/>
      <c r="I5" s="16"/>
      <c r="J5" s="16"/>
      <c r="K5" s="16"/>
      <c r="N5" t="s">
        <v>239</v>
      </c>
      <c r="O5" s="17">
        <f>'[1]NIVELES DE CUSTODIA'!O9</f>
        <v>157.27777777777777</v>
      </c>
      <c r="P5" s="18">
        <f t="shared" ref="P5:P11" si="0">SUM(O5/O$12)*100</f>
        <v>1.6411974770429458</v>
      </c>
    </row>
    <row r="6" spans="1:16">
      <c r="N6" t="s">
        <v>240</v>
      </c>
      <c r="O6" s="17">
        <f>'[1]NIVELES DE CUSTODIA'!Q9</f>
        <v>258.66666666666663</v>
      </c>
      <c r="P6" s="18">
        <f t="shared" si="0"/>
        <v>2.6991930247657914</v>
      </c>
    </row>
    <row r="7" spans="1:16" ht="16.5" customHeight="1">
      <c r="N7" t="s">
        <v>241</v>
      </c>
      <c r="O7" s="17">
        <f>'[1]NIVELES DE CUSTODIA'!M9</f>
        <v>5.5555555555555552E-2</v>
      </c>
      <c r="P7" s="18">
        <f t="shared" si="0"/>
        <v>5.7972358779334013E-4</v>
      </c>
    </row>
    <row r="8" spans="1:16" ht="16.5" customHeight="1">
      <c r="N8" t="s">
        <v>242</v>
      </c>
      <c r="O8" s="17">
        <f>'[1]NIVELES DE CUSTODIA'!S9</f>
        <v>276.88888888888891</v>
      </c>
      <c r="P8" s="18">
        <f t="shared" si="0"/>
        <v>2.8893423615620075</v>
      </c>
    </row>
    <row r="9" spans="1:16" ht="16.5" customHeight="1">
      <c r="N9" t="s">
        <v>243</v>
      </c>
      <c r="O9" s="17">
        <f>'[1]NIVELES DE CUSTODIA'!K9</f>
        <v>1948.4444444444443</v>
      </c>
      <c r="P9" s="18">
        <f t="shared" si="0"/>
        <v>20.332065671088024</v>
      </c>
    </row>
    <row r="10" spans="1:16" ht="16.5" customHeight="1">
      <c r="N10" t="s">
        <v>244</v>
      </c>
      <c r="O10" s="17">
        <f>'[1]NIVELES DE CUSTODIA'!G9</f>
        <v>3456.1666666666665</v>
      </c>
      <c r="P10" s="18">
        <f t="shared" si="0"/>
        <v>36.065184120211477</v>
      </c>
    </row>
    <row r="11" spans="1:16" ht="16.5" customHeight="1">
      <c r="N11" t="s">
        <v>245</v>
      </c>
      <c r="O11" s="17">
        <f>'[1]NIVELES DE CUSTODIA'!I9</f>
        <v>3485.6111111111113</v>
      </c>
      <c r="P11" s="18">
        <f t="shared" si="0"/>
        <v>36.372437621741952</v>
      </c>
    </row>
    <row r="12" spans="1:16" ht="16.5" customHeight="1">
      <c r="N12" t="s">
        <v>246</v>
      </c>
      <c r="O12" s="17">
        <f>SUM(O5:O11)</f>
        <v>9583.1111111111113</v>
      </c>
    </row>
    <row r="13" spans="1:16" ht="16.5" customHeight="1"/>
    <row r="14" spans="1:16" ht="16.5" customHeight="1">
      <c r="N14" t="s">
        <v>247</v>
      </c>
    </row>
    <row r="15" spans="1:16" ht="16.5" customHeight="1">
      <c r="N15" t="s">
        <v>239</v>
      </c>
      <c r="O15" s="17">
        <f>'[1]NIVELES DE CUSTODIA'!O10</f>
        <v>23.777777777777779</v>
      </c>
      <c r="P15" s="18">
        <f>SUM(O15/O$22)*100</f>
        <v>0.48054251903083101</v>
      </c>
    </row>
    <row r="16" spans="1:16" ht="16.5" customHeight="1">
      <c r="N16" t="s">
        <v>240</v>
      </c>
      <c r="O16" s="17">
        <f>'[1]NIVELES DE CUSTODIA'!Q10</f>
        <v>67.388888888888886</v>
      </c>
      <c r="P16" s="18">
        <f t="shared" ref="P16:P21" si="1">SUM(O16/O$22)*100</f>
        <v>1.361911391552332</v>
      </c>
    </row>
    <row r="17" spans="14:16" ht="16.5" customHeight="1">
      <c r="N17" t="s">
        <v>241</v>
      </c>
      <c r="O17" s="17">
        <f>'[1]NIVELES DE CUSTODIA'!M10</f>
        <v>5.5555555555555552E-2</v>
      </c>
      <c r="P17" s="18">
        <f t="shared" si="1"/>
        <v>1.1227628949318481E-3</v>
      </c>
    </row>
    <row r="18" spans="14:16" ht="16.5" customHeight="1">
      <c r="N18" t="s">
        <v>242</v>
      </c>
      <c r="O18" s="17">
        <f>'[1]NIVELES DE CUSTODIA'!S10</f>
        <v>162.88888888888889</v>
      </c>
      <c r="P18" s="18">
        <f t="shared" si="1"/>
        <v>3.2919408079401786</v>
      </c>
    </row>
    <row r="19" spans="14:16" ht="16.5" customHeight="1">
      <c r="N19" t="s">
        <v>243</v>
      </c>
      <c r="O19" s="17">
        <f>'[1]NIVELES DE CUSTODIA'!K10</f>
        <v>1153.9999999999998</v>
      </c>
      <c r="P19" s="18">
        <f t="shared" si="1"/>
        <v>23.322030853524346</v>
      </c>
    </row>
    <row r="20" spans="14:16" ht="16.5" customHeight="1">
      <c r="N20" t="s">
        <v>244</v>
      </c>
      <c r="O20" s="17">
        <f>'[1]NIVELES DE CUSTODIA'!G10</f>
        <v>1991.0555555555557</v>
      </c>
      <c r="P20" s="18">
        <f t="shared" si="1"/>
        <v>40.238699391462511</v>
      </c>
    </row>
    <row r="21" spans="14:16" ht="16.5" customHeight="1">
      <c r="N21" t="s">
        <v>245</v>
      </c>
      <c r="O21" s="17">
        <f>'[1]NIVELES DE CUSTODIA'!I10</f>
        <v>1548.9444444444446</v>
      </c>
      <c r="P21" s="18">
        <f t="shared" si="1"/>
        <v>31.303752273594863</v>
      </c>
    </row>
    <row r="22" spans="14:16" ht="16.5" customHeight="1">
      <c r="N22" t="s">
        <v>248</v>
      </c>
      <c r="O22" s="17">
        <f>SUM(O15:O21)</f>
        <v>4948.1111111111113</v>
      </c>
      <c r="P22" s="18"/>
    </row>
    <row r="23" spans="14:16" ht="16.5" customHeight="1"/>
    <row r="24" spans="14:16" ht="16.5" customHeight="1">
      <c r="N24" t="s">
        <v>45</v>
      </c>
    </row>
    <row r="25" spans="14:16">
      <c r="N25" t="s">
        <v>239</v>
      </c>
      <c r="O25" s="17">
        <f>'[1]NIVELES DE CUSTODIA'!O29</f>
        <v>133.5</v>
      </c>
      <c r="P25" s="18">
        <f>SUM(O25/O$32)*100</f>
        <v>2.8802588996763756</v>
      </c>
    </row>
    <row r="26" spans="14:16">
      <c r="N26" t="s">
        <v>240</v>
      </c>
      <c r="O26" s="17">
        <f>'[1]NIVELES DE CUSTODIA'!Q29</f>
        <v>191.27777777777777</v>
      </c>
      <c r="P26" s="18">
        <f t="shared" ref="P26:P31" si="2">SUM(O26/O$32)*100</f>
        <v>4.126812897039434</v>
      </c>
    </row>
    <row r="27" spans="14:16">
      <c r="N27" t="s">
        <v>241</v>
      </c>
      <c r="O27" s="17">
        <f>'[1]NIVELES DE CUSTODIA'!M29</f>
        <v>0</v>
      </c>
      <c r="P27" s="18">
        <f t="shared" si="2"/>
        <v>0</v>
      </c>
    </row>
    <row r="28" spans="14:16">
      <c r="N28" t="s">
        <v>242</v>
      </c>
      <c r="O28" s="17">
        <f>'[1]NIVELES DE CUSTODIA'!S29</f>
        <v>114.00000000000001</v>
      </c>
      <c r="P28" s="18">
        <f t="shared" si="2"/>
        <v>2.4595469255663431</v>
      </c>
    </row>
    <row r="29" spans="14:16" ht="19.5" customHeight="1">
      <c r="N29" t="s">
        <v>243</v>
      </c>
      <c r="O29" s="17">
        <f>'[1]NIVELES DE CUSTODIA'!K29</f>
        <v>794.44444444444446</v>
      </c>
      <c r="P29" s="18">
        <f t="shared" si="2"/>
        <v>17.140117463742062</v>
      </c>
    </row>
    <row r="30" spans="14:16" ht="19.5" customHeight="1">
      <c r="N30" t="s">
        <v>244</v>
      </c>
      <c r="O30" s="17">
        <f>'[1]NIVELES DE CUSTODIA'!G29</f>
        <v>1465.1111111111109</v>
      </c>
      <c r="P30" s="18">
        <f t="shared" si="2"/>
        <v>31.609732710056331</v>
      </c>
    </row>
    <row r="31" spans="14:16" ht="19.5" customHeight="1">
      <c r="N31" t="s">
        <v>245</v>
      </c>
      <c r="O31" s="17">
        <f>'[1]NIVELES DE CUSTODIA'!I29</f>
        <v>1936.6666666666667</v>
      </c>
      <c r="P31" s="18">
        <f t="shared" si="2"/>
        <v>41.783531103919451</v>
      </c>
    </row>
    <row r="32" spans="14:16" ht="19.5" customHeight="1">
      <c r="N32" t="s">
        <v>248</v>
      </c>
      <c r="O32" s="17">
        <f>SUM(O25:O31)</f>
        <v>4635</v>
      </c>
    </row>
    <row r="33" spans="13:15" ht="19.5" customHeight="1"/>
    <row r="34" spans="13:15" ht="19.5" customHeight="1">
      <c r="O34" s="17">
        <f>SUM(O22,O32)</f>
        <v>9583.1111111111113</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13" t="s">
        <v>196</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50" customWidth="1"/>
    <col min="2" max="2" width="21.28515625" style="252" customWidth="1"/>
    <col min="3" max="3" width="7.28515625" style="252" customWidth="1"/>
    <col min="4" max="4" width="41.85546875" style="252" customWidth="1"/>
    <col min="5" max="16384" width="9.140625" style="234"/>
  </cols>
  <sheetData>
    <row r="1" spans="1:4">
      <c r="A1" s="232"/>
      <c r="B1" s="233"/>
      <c r="C1" s="233"/>
      <c r="D1" s="233"/>
    </row>
    <row r="2" spans="1:4">
      <c r="A2" s="389" t="s">
        <v>249</v>
      </c>
      <c r="B2" s="235" t="s">
        <v>250</v>
      </c>
      <c r="C2" s="389" t="s">
        <v>251</v>
      </c>
      <c r="D2" s="236" t="s">
        <v>252</v>
      </c>
    </row>
    <row r="3" spans="1:4">
      <c r="A3" s="390"/>
      <c r="B3" s="237" t="s">
        <v>253</v>
      </c>
      <c r="C3" s="390"/>
      <c r="D3" s="238" t="s">
        <v>254</v>
      </c>
    </row>
    <row r="4" spans="1:4">
      <c r="A4" s="390"/>
      <c r="B4" s="264"/>
      <c r="C4" s="391"/>
      <c r="D4" s="239"/>
    </row>
    <row r="5" spans="1:4">
      <c r="A5" s="240" t="s">
        <v>255</v>
      </c>
      <c r="B5" s="392" t="s">
        <v>256</v>
      </c>
      <c r="C5" s="392"/>
      <c r="D5" s="393"/>
    </row>
    <row r="6" spans="1:4">
      <c r="A6" s="240" t="s">
        <v>257</v>
      </c>
      <c r="B6" s="392" t="s">
        <v>258</v>
      </c>
      <c r="C6" s="392"/>
      <c r="D6" s="393"/>
    </row>
    <row r="7" spans="1:4">
      <c r="A7" s="240" t="s">
        <v>259</v>
      </c>
      <c r="B7" s="237" t="s">
        <v>260</v>
      </c>
      <c r="C7" s="241" t="s">
        <v>261</v>
      </c>
      <c r="D7" s="241" t="s">
        <v>260</v>
      </c>
    </row>
    <row r="8" spans="1:4">
      <c r="A8" s="240" t="s">
        <v>262</v>
      </c>
      <c r="B8" s="392" t="s">
        <v>263</v>
      </c>
      <c r="C8" s="392"/>
      <c r="D8" s="393"/>
    </row>
    <row r="9" spans="1:4">
      <c r="A9" s="240"/>
      <c r="B9" s="233"/>
      <c r="C9" s="233"/>
      <c r="D9" s="242"/>
    </row>
    <row r="10" spans="1:4">
      <c r="A10" s="240" t="s">
        <v>264</v>
      </c>
      <c r="B10" s="394" t="s">
        <v>339</v>
      </c>
      <c r="C10" s="385"/>
      <c r="D10" s="386"/>
    </row>
    <row r="11" spans="1:4" ht="24">
      <c r="A11" s="240" t="s">
        <v>265</v>
      </c>
      <c r="B11" s="394" t="s">
        <v>340</v>
      </c>
      <c r="C11" s="385"/>
      <c r="D11" s="386"/>
    </row>
    <row r="12" spans="1:4">
      <c r="A12" s="240" t="s">
        <v>266</v>
      </c>
      <c r="B12" s="394"/>
      <c r="C12" s="385"/>
      <c r="D12" s="386"/>
    </row>
    <row r="13" spans="1:4">
      <c r="A13" s="240" t="s">
        <v>267</v>
      </c>
      <c r="B13" s="233"/>
      <c r="C13" s="233"/>
      <c r="D13" s="242"/>
    </row>
    <row r="14" spans="1:4">
      <c r="A14" s="240"/>
      <c r="B14" s="233"/>
      <c r="C14" s="233"/>
      <c r="D14" s="242"/>
    </row>
    <row r="15" spans="1:4" ht="24">
      <c r="A15" s="240" t="s">
        <v>268</v>
      </c>
      <c r="B15" s="233" t="s">
        <v>269</v>
      </c>
      <c r="C15" s="242" t="s">
        <v>270</v>
      </c>
      <c r="D15" s="242"/>
    </row>
    <row r="16" spans="1:4">
      <c r="A16" s="240"/>
      <c r="B16" s="233" t="s">
        <v>271</v>
      </c>
      <c r="C16" s="233"/>
      <c r="D16" s="242"/>
    </row>
    <row r="17" spans="1:4">
      <c r="A17" s="240"/>
      <c r="B17" s="243" t="s">
        <v>272</v>
      </c>
      <c r="C17" s="233"/>
      <c r="D17" s="242"/>
    </row>
    <row r="18" spans="1:4">
      <c r="A18" s="240"/>
      <c r="B18" s="233" t="s">
        <v>273</v>
      </c>
      <c r="C18" s="244"/>
      <c r="D18" s="245"/>
    </row>
    <row r="19" spans="1:4">
      <c r="A19" s="240"/>
      <c r="B19" s="243" t="s">
        <v>274</v>
      </c>
      <c r="C19" s="233"/>
      <c r="D19" s="242"/>
    </row>
    <row r="20" spans="1:4">
      <c r="A20" s="240"/>
      <c r="B20" s="382" t="s">
        <v>275</v>
      </c>
      <c r="C20" s="383"/>
      <c r="D20" s="384"/>
    </row>
    <row r="21" spans="1:4">
      <c r="A21" s="240"/>
      <c r="B21" s="382"/>
      <c r="C21" s="383"/>
      <c r="D21" s="384"/>
    </row>
    <row r="22" spans="1:4">
      <c r="A22" s="240"/>
      <c r="B22" s="246"/>
      <c r="C22" s="246"/>
      <c r="D22" s="247"/>
    </row>
    <row r="23" spans="1:4">
      <c r="A23" s="248"/>
      <c r="B23" s="233" t="s">
        <v>276</v>
      </c>
      <c r="C23" s="233"/>
      <c r="D23" s="242"/>
    </row>
    <row r="24" spans="1:4">
      <c r="A24" s="248"/>
      <c r="B24" s="233" t="s">
        <v>277</v>
      </c>
      <c r="C24" s="233"/>
      <c r="D24" s="242"/>
    </row>
    <row r="25" spans="1:4">
      <c r="A25" s="240"/>
      <c r="B25" s="233"/>
      <c r="C25" s="233"/>
      <c r="D25" s="242"/>
    </row>
    <row r="26" spans="1:4">
      <c r="A26" s="240" t="s">
        <v>278</v>
      </c>
      <c r="B26" s="385" t="s">
        <v>279</v>
      </c>
      <c r="C26" s="385"/>
      <c r="D26" s="386"/>
    </row>
    <row r="27" spans="1:4" ht="99" customHeight="1">
      <c r="A27" s="248"/>
      <c r="B27" s="385"/>
      <c r="C27" s="385"/>
      <c r="D27" s="386"/>
    </row>
    <row r="28" spans="1:4">
      <c r="A28" s="240" t="s">
        <v>280</v>
      </c>
      <c r="B28" s="385" t="s">
        <v>281</v>
      </c>
      <c r="C28" s="385"/>
      <c r="D28" s="386"/>
    </row>
    <row r="29" spans="1:4" ht="117.75" customHeight="1">
      <c r="A29" s="249"/>
      <c r="B29" s="387"/>
      <c r="C29" s="387"/>
      <c r="D29" s="388"/>
    </row>
    <row r="30" spans="1:4">
      <c r="B30" s="251"/>
      <c r="C30" s="251"/>
      <c r="D30" s="251"/>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7"/>
  <sheetViews>
    <sheetView tabSelected="1" zoomScale="110" zoomScaleNormal="110" workbookViewId="0"/>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92" t="s">
        <v>331</v>
      </c>
      <c r="B4" s="3"/>
      <c r="C4" s="3"/>
      <c r="D4" s="3"/>
      <c r="E4" s="3"/>
      <c r="F4" s="3"/>
      <c r="G4" s="3"/>
      <c r="H4" s="3"/>
      <c r="I4" s="3"/>
      <c r="J4" s="3"/>
      <c r="K4" s="3"/>
      <c r="L4" s="3"/>
    </row>
    <row r="5" spans="1:14" ht="7.5" customHeight="1" thickBot="1">
      <c r="A5" s="4" t="s">
        <v>224</v>
      </c>
      <c r="B5" s="5"/>
      <c r="C5" s="5"/>
      <c r="D5" s="5"/>
      <c r="E5" s="5"/>
      <c r="F5" s="5"/>
      <c r="G5" s="5"/>
      <c r="H5" s="5"/>
      <c r="I5" s="5"/>
      <c r="J5" s="5"/>
      <c r="K5" s="5"/>
      <c r="L5" s="5"/>
    </row>
    <row r="6" spans="1:14">
      <c r="A6" s="293"/>
      <c r="B6" s="396" t="s">
        <v>3</v>
      </c>
      <c r="C6" s="396" t="s">
        <v>4</v>
      </c>
      <c r="D6" s="396" t="s">
        <v>5</v>
      </c>
      <c r="E6" s="396" t="s">
        <v>6</v>
      </c>
      <c r="F6" s="396" t="s">
        <v>7</v>
      </c>
      <c r="G6" s="399" t="s">
        <v>8</v>
      </c>
      <c r="H6" s="399"/>
      <c r="I6" s="399"/>
      <c r="J6" s="399" t="s">
        <v>9</v>
      </c>
      <c r="K6" s="399"/>
      <c r="L6" s="400"/>
    </row>
    <row r="7" spans="1:14" ht="13.5" customHeight="1">
      <c r="A7" s="294" t="s">
        <v>2</v>
      </c>
      <c r="B7" s="397"/>
      <c r="C7" s="397"/>
      <c r="D7" s="397"/>
      <c r="E7" s="397"/>
      <c r="F7" s="397"/>
      <c r="G7" s="401" t="s">
        <v>10</v>
      </c>
      <c r="H7" s="401" t="s">
        <v>6</v>
      </c>
      <c r="I7" s="401" t="s">
        <v>7</v>
      </c>
      <c r="J7" s="401" t="s">
        <v>10</v>
      </c>
      <c r="K7" s="401" t="s">
        <v>6</v>
      </c>
      <c r="L7" s="403" t="s">
        <v>7</v>
      </c>
    </row>
    <row r="8" spans="1:14" ht="8.25" customHeight="1" thickBot="1">
      <c r="A8" s="295"/>
      <c r="B8" s="398"/>
      <c r="C8" s="398"/>
      <c r="D8" s="398"/>
      <c r="E8" s="398"/>
      <c r="F8" s="398"/>
      <c r="G8" s="402"/>
      <c r="H8" s="402"/>
      <c r="I8" s="402"/>
      <c r="J8" s="402"/>
      <c r="K8" s="402"/>
      <c r="L8" s="404"/>
    </row>
    <row r="9" spans="1:14" ht="18.75" customHeight="1" thickBot="1">
      <c r="A9" s="296" t="s">
        <v>11</v>
      </c>
      <c r="B9" s="297">
        <f>SUM(B10,B29)</f>
        <v>13640</v>
      </c>
      <c r="C9" s="297">
        <f>SUM(C10,C29)</f>
        <v>445</v>
      </c>
      <c r="D9" s="297">
        <f>SUM(D10,D29)</f>
        <v>11701.555555555555</v>
      </c>
      <c r="E9" s="297">
        <f t="shared" ref="E9:K9" si="0">SUM(E10,E29)</f>
        <v>2118.4444444444443</v>
      </c>
      <c r="F9" s="297">
        <f t="shared" si="0"/>
        <v>9583.1111111111113</v>
      </c>
      <c r="G9" s="297">
        <f t="shared" si="0"/>
        <v>432.11111111111114</v>
      </c>
      <c r="H9" s="297">
        <f t="shared" si="0"/>
        <v>192</v>
      </c>
      <c r="I9" s="297">
        <f t="shared" si="0"/>
        <v>240.11111111111111</v>
      </c>
      <c r="J9" s="297">
        <f t="shared" si="0"/>
        <v>425.83333333333331</v>
      </c>
      <c r="K9" s="297">
        <f t="shared" si="0"/>
        <v>120.66666666666666</v>
      </c>
      <c r="L9" s="298">
        <f>SUM(L10,L29)</f>
        <v>305.16666666666663</v>
      </c>
    </row>
    <row r="10" spans="1:14" ht="17.25" customHeight="1" thickBot="1">
      <c r="A10" s="276" t="s">
        <v>12</v>
      </c>
      <c r="B10" s="299">
        <f>SUM(B11:B28)</f>
        <v>6628</v>
      </c>
      <c r="C10" s="299">
        <f>SUM(C11:C28)</f>
        <v>125</v>
      </c>
      <c r="D10" s="299">
        <f>SUM(D11:D28)</f>
        <v>5841.666666666667</v>
      </c>
      <c r="E10" s="299">
        <f>SUM(E11:E28)</f>
        <v>893.55555555555554</v>
      </c>
      <c r="F10" s="299">
        <f t="shared" ref="F10:K10" si="1">SUM(F11:F28)</f>
        <v>4948.1111111111113</v>
      </c>
      <c r="G10" s="299">
        <f t="shared" si="1"/>
        <v>121.94444444444444</v>
      </c>
      <c r="H10" s="299">
        <f t="shared" si="1"/>
        <v>74.777777777777771</v>
      </c>
      <c r="I10" s="299">
        <f t="shared" si="1"/>
        <v>47.166666666666664</v>
      </c>
      <c r="J10" s="299">
        <f t="shared" si="1"/>
        <v>425.83333333333331</v>
      </c>
      <c r="K10" s="299">
        <f t="shared" si="1"/>
        <v>120.66666666666666</v>
      </c>
      <c r="L10" s="300">
        <f>SUM(L11:L28)</f>
        <v>305.16666666666663</v>
      </c>
    </row>
    <row r="11" spans="1:14" ht="15.75" customHeight="1">
      <c r="A11" s="354" t="s">
        <v>13</v>
      </c>
      <c r="B11" s="355">
        <f>SUM('[1]INFORME POR DIA'!C1547)</f>
        <v>500</v>
      </c>
      <c r="C11" s="355">
        <f>SUM('[1]INFORME POR DIA'!D1547)</f>
        <v>0</v>
      </c>
      <c r="D11" s="355">
        <f>SUM(E11:F11)</f>
        <v>483.77777777777777</v>
      </c>
      <c r="E11" s="355">
        <f>[1]RESUMEN!F10/[1]RESUMEN!$AO$49</f>
        <v>0</v>
      </c>
      <c r="F11" s="355">
        <f>[1]RESUMEN!I10/[1]RESUMEN!$AO$49</f>
        <v>483.77777777777777</v>
      </c>
      <c r="G11" s="355">
        <f>SUM(H11:I11)</f>
        <v>0</v>
      </c>
      <c r="H11" s="355">
        <f>[1]RESUMEN!AC10/[1]RESUMEN!$AO$49</f>
        <v>0</v>
      </c>
      <c r="I11" s="355">
        <f>[1]RESUMEN!AD10/[1]RESUMEN!$AO$49</f>
        <v>0</v>
      </c>
      <c r="J11" s="355">
        <f>SUM(K11:L11)</f>
        <v>0</v>
      </c>
      <c r="K11" s="355">
        <v>0</v>
      </c>
      <c r="L11" s="356">
        <v>0</v>
      </c>
    </row>
    <row r="12" spans="1:14" ht="15.75" customHeight="1">
      <c r="A12" s="265" t="s">
        <v>199</v>
      </c>
      <c r="B12" s="355">
        <f>SUM('[1]INFORME POR DIA'!C1548)</f>
        <v>450</v>
      </c>
      <c r="C12" s="355">
        <f>SUM('[1]INFORME POR DIA'!D1548)</f>
        <v>0</v>
      </c>
      <c r="D12" s="355">
        <f t="shared" ref="D12:D14" si="2">SUM(E12:F12)</f>
        <v>439.27777777777777</v>
      </c>
      <c r="E12" s="355">
        <f>[1]RESUMEN!F11/[1]RESUMEN!$AO$49</f>
        <v>0</v>
      </c>
      <c r="F12" s="355">
        <f>[1]RESUMEN!I11/[1]RESUMEN!$AO$49</f>
        <v>439.27777777777777</v>
      </c>
      <c r="G12" s="355">
        <f t="shared" ref="G12:G28" si="3">SUM(H12:I12)</f>
        <v>0</v>
      </c>
      <c r="H12" s="355">
        <f>[1]RESUMEN!AC11/[1]RESUMEN!$AO$49</f>
        <v>0</v>
      </c>
      <c r="I12" s="355">
        <f>[1]RESUMEN!AD11/[1]RESUMEN!$AO$49</f>
        <v>0</v>
      </c>
      <c r="J12" s="355">
        <f t="shared" ref="J12:J28" si="4">SUM(K12:L12)</f>
        <v>0</v>
      </c>
      <c r="K12" s="355">
        <v>0</v>
      </c>
      <c r="L12" s="356">
        <v>0</v>
      </c>
    </row>
    <row r="13" spans="1:14" ht="15.75" customHeight="1">
      <c r="A13" s="265" t="s">
        <v>200</v>
      </c>
      <c r="B13" s="355">
        <f>SUM('[1]INFORME POR DIA'!C1549)</f>
        <v>36</v>
      </c>
      <c r="C13" s="355">
        <f>SUM('[1]INFORME POR DIA'!D1549)</f>
        <v>0</v>
      </c>
      <c r="D13" s="355">
        <f t="shared" si="2"/>
        <v>33.611111111111114</v>
      </c>
      <c r="E13" s="355">
        <f>[1]RESUMEN!F12/[1]RESUMEN!$AO$49</f>
        <v>0</v>
      </c>
      <c r="F13" s="355">
        <f>[1]RESUMEN!I12/[1]RESUMEN!$AO$49</f>
        <v>33.611111111111114</v>
      </c>
      <c r="G13" s="355">
        <f t="shared" si="3"/>
        <v>0</v>
      </c>
      <c r="H13" s="355">
        <f>[1]RESUMEN!AC12/[1]RESUMEN!$AO$49</f>
        <v>0</v>
      </c>
      <c r="I13" s="355">
        <f>[1]RESUMEN!AD12/[1]RESUMEN!$AO$49</f>
        <v>0</v>
      </c>
      <c r="J13" s="355">
        <f t="shared" si="4"/>
        <v>0</v>
      </c>
      <c r="K13" s="355">
        <v>0</v>
      </c>
      <c r="L13" s="356">
        <v>0</v>
      </c>
    </row>
    <row r="14" spans="1:14" ht="15.75" customHeight="1">
      <c r="A14" s="265" t="s">
        <v>201</v>
      </c>
      <c r="B14" s="355">
        <f>SUM('[1]INFORME POR DIA'!C1550)</f>
        <v>40</v>
      </c>
      <c r="C14" s="355">
        <f>SUM('[1]INFORME POR DIA'!D1550)</f>
        <v>0</v>
      </c>
      <c r="D14" s="355">
        <f t="shared" si="2"/>
        <v>31.444444444444443</v>
      </c>
      <c r="E14" s="355">
        <f>[1]RESUMEN!F13/[1]RESUMEN!$AO$49</f>
        <v>0</v>
      </c>
      <c r="F14" s="355">
        <f>[1]RESUMEN!I13/[1]RESUMEN!$AO$49</f>
        <v>31.444444444444443</v>
      </c>
      <c r="G14" s="355">
        <f t="shared" si="3"/>
        <v>0</v>
      </c>
      <c r="H14" s="355">
        <f>[1]RESUMEN!AC13/[1]RESUMEN!$AO$49</f>
        <v>0</v>
      </c>
      <c r="I14" s="355">
        <f>[1]RESUMEN!AD13/[1]RESUMEN!$AO$49</f>
        <v>0</v>
      </c>
      <c r="J14" s="355">
        <f t="shared" si="4"/>
        <v>31.444444444444443</v>
      </c>
      <c r="K14" s="357">
        <f>[1]RESUMEN!AM13/[1]RESUMEN!$AO$49</f>
        <v>0</v>
      </c>
      <c r="L14" s="358">
        <f>[1]RESUMEN!AN13/[1]RESUMEN!$AO$49</f>
        <v>31.444444444444443</v>
      </c>
      <c r="N14" s="17"/>
    </row>
    <row r="15" spans="1:14" ht="27.75" customHeight="1">
      <c r="A15" s="364" t="s">
        <v>325</v>
      </c>
      <c r="B15" s="355">
        <f>SUM('[1]INFORME POR DIA'!C1551)</f>
        <v>108</v>
      </c>
      <c r="C15" s="355">
        <f>SUM('[1]INFORME POR DIA'!D1551)</f>
        <v>0</v>
      </c>
      <c r="D15" s="355">
        <f t="shared" ref="D15:D28" si="5">SUM(E15:F15)</f>
        <v>37.777777777777779</v>
      </c>
      <c r="E15" s="355">
        <f>[1]RESUMEN!F14/[1]RESUMEN!$AO$49</f>
        <v>0</v>
      </c>
      <c r="F15" s="355">
        <f>[1]RESUMEN!I14/[1]RESUMEN!$AO$49</f>
        <v>37.777777777777779</v>
      </c>
      <c r="G15" s="355">
        <f t="shared" si="3"/>
        <v>17.944444444444443</v>
      </c>
      <c r="H15" s="355">
        <f>[1]RESUMEN!AC14/[1]RESUMEN!$AO$49</f>
        <v>0</v>
      </c>
      <c r="I15" s="355">
        <f>[1]RESUMEN!AD14/[1]RESUMEN!$AO$49</f>
        <v>17.944444444444443</v>
      </c>
      <c r="J15" s="355">
        <f t="shared" si="4"/>
        <v>0</v>
      </c>
      <c r="K15" s="357">
        <f>[1]RESUMEN!AM14/[1]RESUMEN!$AO$49</f>
        <v>0</v>
      </c>
      <c r="L15" s="358">
        <f>[1]RESUMEN!AN14/[1]RESUMEN!$AO$49</f>
        <v>0</v>
      </c>
      <c r="N15" s="17"/>
    </row>
    <row r="16" spans="1:14" ht="15.75" customHeight="1">
      <c r="A16" s="265" t="s">
        <v>202</v>
      </c>
      <c r="B16" s="355">
        <f>SUM('[1]INFORME POR DIA'!C1552)</f>
        <v>68</v>
      </c>
      <c r="C16" s="355">
        <f>SUM('[1]INFORME POR DIA'!D1552)</f>
        <v>0</v>
      </c>
      <c r="D16" s="355">
        <f t="shared" si="5"/>
        <v>35.222222222222221</v>
      </c>
      <c r="E16" s="355">
        <f>[1]RESUMEN!F15/[1]RESUMEN!$AO$49</f>
        <v>0</v>
      </c>
      <c r="F16" s="355">
        <f>[1]RESUMEN!I15/[1]RESUMEN!$AO$49</f>
        <v>35.222222222222221</v>
      </c>
      <c r="G16" s="355">
        <f t="shared" si="3"/>
        <v>0</v>
      </c>
      <c r="H16" s="355">
        <f>[1]RESUMEN!AC15/[1]RESUMEN!$AO$49</f>
        <v>0</v>
      </c>
      <c r="I16" s="355">
        <f>[1]RESUMEN!AD15/[1]RESUMEN!$AO$49</f>
        <v>0</v>
      </c>
      <c r="J16" s="355">
        <f t="shared" si="4"/>
        <v>0</v>
      </c>
      <c r="K16" s="357">
        <f>[1]RESUMEN!AM15/[1]RESUMEN!$AO$49</f>
        <v>0</v>
      </c>
      <c r="L16" s="358">
        <f>[1]RESUMEN!AN15/[1]RESUMEN!$AO$49</f>
        <v>0</v>
      </c>
    </row>
    <row r="17" spans="1:12" ht="15.75" customHeight="1">
      <c r="A17" s="265" t="s">
        <v>203</v>
      </c>
      <c r="B17" s="355">
        <f>SUM('[1]INFORME POR DIA'!C1553)</f>
        <v>108</v>
      </c>
      <c r="C17" s="355">
        <f>SUM('[1]INFORME POR DIA'!D1553)</f>
        <v>0</v>
      </c>
      <c r="D17" s="355">
        <f t="shared" si="5"/>
        <v>55.777777777777786</v>
      </c>
      <c r="E17" s="355">
        <f>[1]RESUMEN!F16/[1]RESUMEN!$AO$49</f>
        <v>36.111111111111114</v>
      </c>
      <c r="F17" s="355">
        <f>[1]RESUMEN!I16/[1]RESUMEN!$AO$49</f>
        <v>19.666666666666668</v>
      </c>
      <c r="G17" s="355">
        <f t="shared" si="3"/>
        <v>1.1111111111111112</v>
      </c>
      <c r="H17" s="355">
        <f>[1]RESUMEN!AC16/[1]RESUMEN!$AO$49</f>
        <v>0.83333333333333337</v>
      </c>
      <c r="I17" s="355">
        <f>[1]RESUMEN!AD16/[1]RESUMEN!$AO$49</f>
        <v>0.27777777777777779</v>
      </c>
      <c r="J17" s="355">
        <f t="shared" si="4"/>
        <v>9.2222222222222214</v>
      </c>
      <c r="K17" s="357">
        <f>[1]RESUMEN!AM16/[1]RESUMEN!$AO$49</f>
        <v>5.7222222222222223</v>
      </c>
      <c r="L17" s="358">
        <f>[1]RESUMEN!AN16/[1]RESUMEN!$AO$49</f>
        <v>3.5</v>
      </c>
    </row>
    <row r="18" spans="1:12" ht="15.75" customHeight="1">
      <c r="A18" s="265" t="s">
        <v>218</v>
      </c>
      <c r="B18" s="355">
        <f>SUM('[1]INFORME POR DIA'!C1554)</f>
        <v>705</v>
      </c>
      <c r="C18" s="355">
        <f>SUM('[1]INFORME POR DIA'!D1554)</f>
        <v>8</v>
      </c>
      <c r="D18" s="355">
        <f t="shared" si="5"/>
        <v>661.27777777777783</v>
      </c>
      <c r="E18" s="355">
        <f>[1]RESUMEN!F17/[1]RESUMEN!$AO$49</f>
        <v>468</v>
      </c>
      <c r="F18" s="355">
        <f>[1]RESUMEN!I17/[1]RESUMEN!$AO$49</f>
        <v>193.27777777777777</v>
      </c>
      <c r="G18" s="355">
        <f t="shared" si="3"/>
        <v>87.388888888888886</v>
      </c>
      <c r="H18" s="355">
        <f>[1]RESUMEN!AC17/[1]RESUMEN!$AO$49</f>
        <v>66.944444444444443</v>
      </c>
      <c r="I18" s="355">
        <f>[1]RESUMEN!AD17/[1]RESUMEN!$AO$49</f>
        <v>20.444444444444443</v>
      </c>
      <c r="J18" s="355">
        <f t="shared" si="4"/>
        <v>0</v>
      </c>
      <c r="K18" s="357">
        <f>[1]RESUMEN!AM17/[1]RESUMEN!$AO$49</f>
        <v>0</v>
      </c>
      <c r="L18" s="358">
        <f>[1]RESUMEN!AN17/[1]RESUMEN!$AO$49</f>
        <v>0</v>
      </c>
    </row>
    <row r="19" spans="1:12" ht="15.75" customHeight="1">
      <c r="A19" s="265" t="s">
        <v>311</v>
      </c>
      <c r="B19" s="355">
        <f>SUM('[1]INFORME POR DIA'!C1555)</f>
        <v>404</v>
      </c>
      <c r="C19" s="355">
        <f>SUM('[1]INFORME POR DIA'!D1555)</f>
        <v>2</v>
      </c>
      <c r="D19" s="355">
        <f t="shared" si="5"/>
        <v>277.33333333333337</v>
      </c>
      <c r="E19" s="355">
        <f>[1]RESUMEN!F18/[1]RESUMEN!$AO$49</f>
        <v>6.666666666666667</v>
      </c>
      <c r="F19" s="355">
        <f>[1]RESUMEN!I18/[1]RESUMEN!$AO$49</f>
        <v>270.66666666666669</v>
      </c>
      <c r="G19" s="355">
        <f t="shared" si="3"/>
        <v>0</v>
      </c>
      <c r="H19" s="355">
        <f>[1]RESUMEN!AC18/[1]RESUMEN!$AO$49</f>
        <v>0</v>
      </c>
      <c r="I19" s="355">
        <f>[1]RESUMEN!AD18/[1]RESUMEN!$AO$49</f>
        <v>0</v>
      </c>
      <c r="J19" s="355">
        <f t="shared" si="4"/>
        <v>0</v>
      </c>
      <c r="K19" s="357">
        <f>[1]RESUMEN!AM18/[1]RESUMEN!$AO$49</f>
        <v>0</v>
      </c>
      <c r="L19" s="358">
        <f>[1]RESUMEN!AN18/[1]RESUMEN!$AO$49</f>
        <v>0</v>
      </c>
    </row>
    <row r="20" spans="1:12" ht="15.75" customHeight="1">
      <c r="A20" s="265" t="s">
        <v>219</v>
      </c>
      <c r="B20" s="355">
        <f>SUM('[1]INFORME POR DIA'!C1556)</f>
        <v>292</v>
      </c>
      <c r="C20" s="355">
        <f>SUM('[1]INFORME POR DIA'!D1556)</f>
        <v>3</v>
      </c>
      <c r="D20" s="355">
        <f t="shared" si="5"/>
        <v>285.61111111111109</v>
      </c>
      <c r="E20" s="355">
        <f>[1]RESUMEN!F19/[1]RESUMEN!$AO$49</f>
        <v>0</v>
      </c>
      <c r="F20" s="355">
        <f>[1]RESUMEN!I19/[1]RESUMEN!$AO$49</f>
        <v>285.61111111111109</v>
      </c>
      <c r="G20" s="355">
        <f t="shared" si="3"/>
        <v>0</v>
      </c>
      <c r="H20" s="355">
        <f>[1]RESUMEN!AC19/[1]RESUMEN!$AO$49</f>
        <v>0</v>
      </c>
      <c r="I20" s="355">
        <f>[1]RESUMEN!AD19/[1]RESUMEN!$AO$49</f>
        <v>0</v>
      </c>
      <c r="J20" s="355">
        <f t="shared" si="4"/>
        <v>0</v>
      </c>
      <c r="K20" s="357">
        <f>[1]RESUMEN!AM19/[1]RESUMEN!$AO$49</f>
        <v>0</v>
      </c>
      <c r="L20" s="358">
        <f>[1]RESUMEN!AN19/[1]RESUMEN!$AO$49</f>
        <v>0</v>
      </c>
    </row>
    <row r="21" spans="1:12" ht="15.75" customHeight="1">
      <c r="A21" s="265" t="s">
        <v>204</v>
      </c>
      <c r="B21" s="355">
        <f>SUM('[1]INFORME POR DIA'!C1557)</f>
        <v>1414</v>
      </c>
      <c r="C21" s="355">
        <f>SUM('[1]INFORME POR DIA'!D1557)</f>
        <v>38</v>
      </c>
      <c r="D21" s="355">
        <f t="shared" si="5"/>
        <v>1297.8888888888889</v>
      </c>
      <c r="E21" s="355">
        <f>[1]RESUMEN!F20/[1]RESUMEN!$AO$49</f>
        <v>267.66666666666669</v>
      </c>
      <c r="F21" s="355">
        <f>[1]RESUMEN!I20/[1]RESUMEN!$AO$49</f>
        <v>1030.2222222222222</v>
      </c>
      <c r="G21" s="355">
        <f t="shared" si="3"/>
        <v>0</v>
      </c>
      <c r="H21" s="355">
        <f>[1]RESUMEN!AC20/[1]RESUMEN!$AO$49</f>
        <v>0</v>
      </c>
      <c r="I21" s="355">
        <f>[1]RESUMEN!AD20/[1]RESUMEN!$AO$49</f>
        <v>0</v>
      </c>
      <c r="J21" s="355">
        <f t="shared" si="4"/>
        <v>0</v>
      </c>
      <c r="K21" s="357">
        <f>[1]RESUMEN!AM20/[1]RESUMEN!$AO$49</f>
        <v>0</v>
      </c>
      <c r="L21" s="358">
        <f>[1]RESUMEN!AN20/[1]RESUMEN!$AO$49</f>
        <v>0</v>
      </c>
    </row>
    <row r="22" spans="1:12" ht="15.75" customHeight="1">
      <c r="A22" s="359" t="s">
        <v>14</v>
      </c>
      <c r="B22" s="355">
        <f>SUM('[1]INFORME POR DIA'!C1558)</f>
        <v>516</v>
      </c>
      <c r="C22" s="355">
        <f>SUM('[1]INFORME POR DIA'!D1558)</f>
        <v>5</v>
      </c>
      <c r="D22" s="355">
        <f t="shared" si="5"/>
        <v>491.27777777777777</v>
      </c>
      <c r="E22" s="355">
        <f>[1]RESUMEN!F21/[1]RESUMEN!$AO$49</f>
        <v>0.16666666666666666</v>
      </c>
      <c r="F22" s="355">
        <f>[1]RESUMEN!I21/[1]RESUMEN!$AO$49</f>
        <v>491.11111111111109</v>
      </c>
      <c r="G22" s="355">
        <f t="shared" si="3"/>
        <v>0</v>
      </c>
      <c r="H22" s="355">
        <f>[1]RESUMEN!AC21/[1]RESUMEN!$AO$49</f>
        <v>0</v>
      </c>
      <c r="I22" s="355">
        <f>[1]RESUMEN!AD21/[1]RESUMEN!$AO$49</f>
        <v>0</v>
      </c>
      <c r="J22" s="355">
        <f t="shared" si="4"/>
        <v>0</v>
      </c>
      <c r="K22" s="357">
        <f>[1]RESUMEN!AM21/[1]RESUMEN!$AO$49</f>
        <v>0</v>
      </c>
      <c r="L22" s="358">
        <f>[1]RESUMEN!AN21/[1]RESUMEN!$AO$49</f>
        <v>0</v>
      </c>
    </row>
    <row r="23" spans="1:12" ht="15.75" customHeight="1">
      <c r="A23" s="359" t="s">
        <v>15</v>
      </c>
      <c r="B23" s="355">
        <f>SUM('[1]INFORME POR DIA'!C1559)</f>
        <v>36</v>
      </c>
      <c r="C23" s="355">
        <f>SUM('[1]INFORME POR DIA'!D1559)</f>
        <v>3</v>
      </c>
      <c r="D23" s="355">
        <f t="shared" si="5"/>
        <v>28.666666666666668</v>
      </c>
      <c r="E23" s="355">
        <f>[1]RESUMEN!F22/[1]RESUMEN!$AO$49</f>
        <v>10.5</v>
      </c>
      <c r="F23" s="355">
        <f>[1]RESUMEN!I22/[1]RESUMEN!$AO$49</f>
        <v>18.166666666666668</v>
      </c>
      <c r="G23" s="355">
        <f t="shared" si="3"/>
        <v>0</v>
      </c>
      <c r="H23" s="355">
        <f>[1]RESUMEN!AC22/[1]RESUMEN!$AO$49</f>
        <v>0</v>
      </c>
      <c r="I23" s="355">
        <f>[1]RESUMEN!AD22/[1]RESUMEN!$AO$49</f>
        <v>0</v>
      </c>
      <c r="J23" s="355">
        <f t="shared" si="4"/>
        <v>28.666666666666668</v>
      </c>
      <c r="K23" s="357">
        <f>[1]RESUMEN!AM22/[1]RESUMEN!$AO$49</f>
        <v>10.5</v>
      </c>
      <c r="L23" s="358">
        <f>[1]RESUMEN!AN22/[1]RESUMEN!$AO$49</f>
        <v>18.166666666666668</v>
      </c>
    </row>
    <row r="24" spans="1:12" ht="15.75" customHeight="1">
      <c r="A24" s="359" t="s">
        <v>16</v>
      </c>
      <c r="B24" s="355">
        <f>SUM('[1]INFORME POR DIA'!C1560)</f>
        <v>404</v>
      </c>
      <c r="C24" s="355">
        <f>SUM('[1]INFORME POR DIA'!D1560)</f>
        <v>6</v>
      </c>
      <c r="D24" s="355">
        <f t="shared" si="5"/>
        <v>369.66666666666669</v>
      </c>
      <c r="E24" s="355">
        <f>[1]RESUMEN!F23/[1]RESUMEN!$AO$49</f>
        <v>0</v>
      </c>
      <c r="F24" s="355">
        <f>[1]RESUMEN!I23/[1]RESUMEN!$AO$49</f>
        <v>369.66666666666669</v>
      </c>
      <c r="G24" s="355">
        <f t="shared" si="3"/>
        <v>0</v>
      </c>
      <c r="H24" s="355">
        <f>[1]RESUMEN!AC23/[1]RESUMEN!$AO$49</f>
        <v>0</v>
      </c>
      <c r="I24" s="355">
        <f>[1]RESUMEN!AD23/[1]RESUMEN!$AO$49</f>
        <v>0</v>
      </c>
      <c r="J24" s="355">
        <f t="shared" si="4"/>
        <v>0</v>
      </c>
      <c r="K24" s="357">
        <f>[1]RESUMEN!AM23/[1]RESUMEN!$AO$49</f>
        <v>0</v>
      </c>
      <c r="L24" s="358">
        <f>[1]RESUMEN!AN23/[1]RESUMEN!$AO$49</f>
        <v>0</v>
      </c>
    </row>
    <row r="25" spans="1:12" ht="15.75" customHeight="1">
      <c r="A25" s="360" t="s">
        <v>17</v>
      </c>
      <c r="B25" s="355">
        <f>SUM('[1]INFORME POR DIA'!C1561)</f>
        <v>516</v>
      </c>
      <c r="C25" s="355">
        <f>SUM('[1]INFORME POR DIA'!D1561)</f>
        <v>9</v>
      </c>
      <c r="D25" s="355">
        <f t="shared" si="5"/>
        <v>474.94444444444446</v>
      </c>
      <c r="E25" s="355">
        <f>[1]RESUMEN!F24/[1]RESUMEN!$AO$49</f>
        <v>0</v>
      </c>
      <c r="F25" s="355">
        <f>[1]RESUMEN!I24/[1]RESUMEN!$AO$49</f>
        <v>474.94444444444446</v>
      </c>
      <c r="G25" s="355">
        <f t="shared" si="3"/>
        <v>0</v>
      </c>
      <c r="H25" s="355">
        <f>[1]RESUMEN!AC24/[1]RESUMEN!$AO$49</f>
        <v>0</v>
      </c>
      <c r="I25" s="355">
        <f>[1]RESUMEN!AD24/[1]RESUMEN!$AO$49</f>
        <v>0</v>
      </c>
      <c r="J25" s="355">
        <f t="shared" si="4"/>
        <v>0</v>
      </c>
      <c r="K25" s="357">
        <f>[1]RESUMEN!AM24/[1]RESUMEN!$AO$49</f>
        <v>0</v>
      </c>
      <c r="L25" s="358">
        <f>[1]RESUMEN!AN24/[1]RESUMEN!$AO$49</f>
        <v>0</v>
      </c>
    </row>
    <row r="26" spans="1:12" ht="15.75" customHeight="1">
      <c r="A26" s="365" t="s">
        <v>314</v>
      </c>
      <c r="B26" s="355">
        <f>SUM('[1]INFORME POR DIA'!C1562)</f>
        <v>529</v>
      </c>
      <c r="C26" s="355">
        <f>SUM('[1]INFORME POR DIA'!D1562)</f>
        <v>24</v>
      </c>
      <c r="D26" s="355">
        <f t="shared" si="5"/>
        <v>471.05555555555554</v>
      </c>
      <c r="E26" s="355">
        <f>[1]RESUMEN!F25/[1]RESUMEN!$AO$49</f>
        <v>0</v>
      </c>
      <c r="F26" s="355">
        <f>[1]RESUMEN!I25/[1]RESUMEN!$AO$49</f>
        <v>471.05555555555554</v>
      </c>
      <c r="G26" s="355">
        <f t="shared" si="3"/>
        <v>0</v>
      </c>
      <c r="H26" s="355">
        <f>[1]RESUMEN!AC25/[1]RESUMEN!$AO$49</f>
        <v>0</v>
      </c>
      <c r="I26" s="355">
        <f>[1]RESUMEN!AD25/[1]RESUMEN!$AO$49</f>
        <v>0</v>
      </c>
      <c r="J26" s="355">
        <f t="shared" si="4"/>
        <v>0</v>
      </c>
      <c r="K26" s="357">
        <f>[1]RESUMEN!AM25/[1]RESUMEN!$AO$49</f>
        <v>0</v>
      </c>
      <c r="L26" s="358">
        <f>[1]RESUMEN!AN25/[1]RESUMEN!$AO$49</f>
        <v>0</v>
      </c>
    </row>
    <row r="27" spans="1:12" ht="15.75" customHeight="1">
      <c r="A27" s="366" t="s">
        <v>205</v>
      </c>
      <c r="B27" s="355">
        <f>SUM('[1]INFORME POR DIA'!C1563)</f>
        <v>476</v>
      </c>
      <c r="C27" s="355">
        <f>SUM('[1]INFORME POR DIA'!D1563)</f>
        <v>27</v>
      </c>
      <c r="D27" s="355">
        <f t="shared" si="5"/>
        <v>356.5</v>
      </c>
      <c r="E27" s="355">
        <f>[1]RESUMEN!F26/[1]RESUMEN!$AO$49</f>
        <v>104.44444444444444</v>
      </c>
      <c r="F27" s="355">
        <f>[1]RESUMEN!I26/[1]RESUMEN!$AO$49</f>
        <v>252.05555555555554</v>
      </c>
      <c r="G27" s="355">
        <f t="shared" si="3"/>
        <v>15.5</v>
      </c>
      <c r="H27" s="355">
        <f>[1]RESUMEN!AC26/[1]RESUMEN!$AO$49</f>
        <v>7</v>
      </c>
      <c r="I27" s="355">
        <f>[1]RESUMEN!AD26/[1]RESUMEN!$AO$49</f>
        <v>8.5</v>
      </c>
      <c r="J27" s="355">
        <f t="shared" si="4"/>
        <v>356.5</v>
      </c>
      <c r="K27" s="357">
        <f>[1]RESUMEN!AM26/[1]RESUMEN!$AO$49</f>
        <v>104.44444444444444</v>
      </c>
      <c r="L27" s="358">
        <f>[1]RESUMEN!AN26/[1]RESUMEN!$AO$49</f>
        <v>252.05555555555554</v>
      </c>
    </row>
    <row r="28" spans="1:12" ht="15.75" customHeight="1" thickBot="1">
      <c r="A28" s="265" t="s">
        <v>312</v>
      </c>
      <c r="B28" s="355">
        <f>SUM('[1]INFORME POR DIA'!C1564)</f>
        <v>26</v>
      </c>
      <c r="C28" s="355">
        <f>SUM('[1]INFORME POR DIA'!D1564)</f>
        <v>0</v>
      </c>
      <c r="D28" s="355">
        <f t="shared" si="5"/>
        <v>10.555555555555555</v>
      </c>
      <c r="E28" s="355">
        <f>[1]RESUMEN!F27/[1]RESUMEN!$AO$49</f>
        <v>0</v>
      </c>
      <c r="F28" s="355">
        <f>[1]RESUMEN!I27/[1]RESUMEN!$AO$49</f>
        <v>10.555555555555555</v>
      </c>
      <c r="G28" s="355">
        <f t="shared" si="3"/>
        <v>0</v>
      </c>
      <c r="H28" s="355">
        <f>[1]RESUMEN!AC27/[1]RESUMEN!$AO$49</f>
        <v>0</v>
      </c>
      <c r="I28" s="355">
        <f>[1]RESUMEN!AD27/[1]RESUMEN!$AO$49</f>
        <v>0</v>
      </c>
      <c r="J28" s="355">
        <f t="shared" si="4"/>
        <v>0</v>
      </c>
      <c r="K28" s="357">
        <f>[1]RESUMEN!AM27/[1]RESUMEN!$AO$49</f>
        <v>0</v>
      </c>
      <c r="L28" s="358">
        <f>[1]RESUMEN!AN27/[1]RESUMEN!$AO$49</f>
        <v>0</v>
      </c>
    </row>
    <row r="29" spans="1:12" ht="17.25" customHeight="1" thickBot="1">
      <c r="A29" s="367" t="s">
        <v>18</v>
      </c>
      <c r="B29" s="368">
        <f>SUM(B30:B49)</f>
        <v>7012</v>
      </c>
      <c r="C29" s="368">
        <f t="shared" ref="C29:L29" si="6">SUM(C30:C49)</f>
        <v>320</v>
      </c>
      <c r="D29" s="368">
        <f>SUM(D30:D49)</f>
        <v>5859.8888888888887</v>
      </c>
      <c r="E29" s="368">
        <f>SUM(E30:E49)</f>
        <v>1224.8888888888889</v>
      </c>
      <c r="F29" s="368">
        <f t="shared" si="6"/>
        <v>4635</v>
      </c>
      <c r="G29" s="368">
        <f t="shared" si="6"/>
        <v>310.16666666666669</v>
      </c>
      <c r="H29" s="368">
        <f t="shared" si="6"/>
        <v>117.22222222222223</v>
      </c>
      <c r="I29" s="368">
        <f t="shared" si="6"/>
        <v>192.94444444444446</v>
      </c>
      <c r="J29" s="368">
        <f>SUM(J30:J49)</f>
        <v>0</v>
      </c>
      <c r="K29" s="368">
        <f t="shared" si="6"/>
        <v>0</v>
      </c>
      <c r="L29" s="369">
        <f t="shared" si="6"/>
        <v>0</v>
      </c>
    </row>
    <row r="30" spans="1:12" ht="15.75" customHeight="1">
      <c r="A30" s="359" t="s">
        <v>19</v>
      </c>
      <c r="B30" s="355">
        <f>SUM('[1]INFORME POR DIA'!C1566)</f>
        <v>534</v>
      </c>
      <c r="C30" s="355">
        <f>SUM('[1]INFORME POR DIA'!D1566)</f>
        <v>13</v>
      </c>
      <c r="D30" s="355">
        <f t="shared" ref="D30:D49" si="7">SUM(E30:F30)</f>
        <v>455.94444444444446</v>
      </c>
      <c r="E30" s="355">
        <f>[1]RESUMEN!F29/[1]RESUMEN!$AO$49</f>
        <v>0</v>
      </c>
      <c r="F30" s="355">
        <f>[1]RESUMEN!I29/[1]RESUMEN!$AO$49</f>
        <v>455.94444444444446</v>
      </c>
      <c r="G30" s="355">
        <f t="shared" ref="G30:G49" si="8">SUM(H30:I30)</f>
        <v>0</v>
      </c>
      <c r="H30" s="355">
        <f>[1]RESUMEN!AC29/[1]RESUMEN!$AO$49</f>
        <v>0</v>
      </c>
      <c r="I30" s="355">
        <f>[1]RESUMEN!AD29/[1]RESUMEN!$AO$49</f>
        <v>0</v>
      </c>
      <c r="J30" s="355">
        <f t="shared" ref="J30:J49" si="9">SUM(K30:L30)</f>
        <v>0</v>
      </c>
      <c r="K30" s="357">
        <f>[1]RESUMEN!AM29/[1]RESUMEN!$AO$49</f>
        <v>0</v>
      </c>
      <c r="L30" s="358">
        <f>[1]RESUMEN!AN29/[1]RESUMEN!$AO$49</f>
        <v>0</v>
      </c>
    </row>
    <row r="31" spans="1:12" ht="15.75" customHeight="1">
      <c r="A31" s="359" t="s">
        <v>20</v>
      </c>
      <c r="B31" s="355">
        <f>SUM('[1]INFORME POR DIA'!C1567)</f>
        <v>676</v>
      </c>
      <c r="C31" s="355">
        <f>SUM('[1]INFORME POR DIA'!D1567)</f>
        <v>6</v>
      </c>
      <c r="D31" s="355">
        <f t="shared" si="7"/>
        <v>582.33333333333337</v>
      </c>
      <c r="E31" s="355">
        <f>[1]RESUMEN!F30/[1]RESUMEN!$AO$49</f>
        <v>414.44444444444446</v>
      </c>
      <c r="F31" s="355">
        <f>[1]RESUMEN!I30/[1]RESUMEN!$AO$49</f>
        <v>167.88888888888889</v>
      </c>
      <c r="G31" s="355">
        <f t="shared" si="8"/>
        <v>20.444444444444443</v>
      </c>
      <c r="H31" s="355">
        <f>[1]RESUMEN!AC30/[1]RESUMEN!$AO$49</f>
        <v>18.611111111111111</v>
      </c>
      <c r="I31" s="355">
        <f>[1]RESUMEN!AD30/[1]RESUMEN!$AO$49</f>
        <v>1.8333333333333333</v>
      </c>
      <c r="J31" s="355">
        <f t="shared" si="9"/>
        <v>0</v>
      </c>
      <c r="K31" s="357">
        <f>[1]RESUMEN!AM30/[1]RESUMEN!$AO$49</f>
        <v>0</v>
      </c>
      <c r="L31" s="358">
        <f>[1]RESUMEN!AN30/[1]RESUMEN!$AO$49</f>
        <v>0</v>
      </c>
    </row>
    <row r="32" spans="1:12" ht="15.75" customHeight="1">
      <c r="A32" s="359" t="s">
        <v>21</v>
      </c>
      <c r="B32" s="355">
        <f>SUM('[1]INFORME POR DIA'!C1568)</f>
        <v>280</v>
      </c>
      <c r="C32" s="355">
        <f>SUM('[1]INFORME POR DIA'!D1568)</f>
        <v>0</v>
      </c>
      <c r="D32" s="355">
        <f t="shared" si="7"/>
        <v>269.94444444444446</v>
      </c>
      <c r="E32" s="355">
        <f>[1]RESUMEN!F31/[1]RESUMEN!$AO$49</f>
        <v>0</v>
      </c>
      <c r="F32" s="355">
        <f>[1]RESUMEN!I31/[1]RESUMEN!$AO$49</f>
        <v>269.94444444444446</v>
      </c>
      <c r="G32" s="355">
        <f t="shared" si="8"/>
        <v>0</v>
      </c>
      <c r="H32" s="355">
        <f>[1]RESUMEN!AC31/[1]RESUMEN!$AO$49</f>
        <v>0</v>
      </c>
      <c r="I32" s="355">
        <f>[1]RESUMEN!AD31/[1]RESUMEN!$AO$49</f>
        <v>0</v>
      </c>
      <c r="J32" s="355">
        <f t="shared" si="9"/>
        <v>0</v>
      </c>
      <c r="K32" s="357">
        <f>[1]RESUMEN!AM31/[1]RESUMEN!$AO$49</f>
        <v>0</v>
      </c>
      <c r="L32" s="358">
        <f>[1]RESUMEN!AN31/[1]RESUMEN!$AO$49</f>
        <v>0</v>
      </c>
    </row>
    <row r="33" spans="1:12" ht="15.75" customHeight="1">
      <c r="A33" s="359" t="s">
        <v>22</v>
      </c>
      <c r="B33" s="355">
        <f>SUM('[1]INFORME POR DIA'!C1569)</f>
        <v>224</v>
      </c>
      <c r="C33" s="355">
        <f>SUM('[1]INFORME POR DIA'!D1569)</f>
        <v>2</v>
      </c>
      <c r="D33" s="355">
        <f t="shared" si="7"/>
        <v>168.72222222222223</v>
      </c>
      <c r="E33" s="355">
        <f>[1]RESUMEN!F32/[1]RESUMEN!$AO$49</f>
        <v>0</v>
      </c>
      <c r="F33" s="355">
        <f>[1]RESUMEN!I32/[1]RESUMEN!$AO$49</f>
        <v>168.72222222222223</v>
      </c>
      <c r="G33" s="355">
        <f t="shared" si="8"/>
        <v>0</v>
      </c>
      <c r="H33" s="355">
        <f>[1]RESUMEN!AC32/[1]RESUMEN!$AO$49</f>
        <v>0</v>
      </c>
      <c r="I33" s="355">
        <f>[1]RESUMEN!AD32/[1]RESUMEN!$AO$49</f>
        <v>0</v>
      </c>
      <c r="J33" s="355">
        <f t="shared" si="9"/>
        <v>0</v>
      </c>
      <c r="K33" s="357">
        <f>[1]RESUMEN!AM32/[1]RESUMEN!$AO$49</f>
        <v>0</v>
      </c>
      <c r="L33" s="358">
        <f>[1]RESUMEN!AN32/[1]RESUMEN!$AO$49</f>
        <v>0</v>
      </c>
    </row>
    <row r="34" spans="1:12" ht="15.75" customHeight="1">
      <c r="A34" s="265" t="s">
        <v>206</v>
      </c>
      <c r="B34" s="355">
        <f>SUM('[1]INFORME POR DIA'!C1570)</f>
        <v>192</v>
      </c>
      <c r="C34" s="355">
        <f>SUM('[1]INFORME POR DIA'!D1570)</f>
        <v>0</v>
      </c>
      <c r="D34" s="355">
        <f t="shared" si="7"/>
        <v>149.72222222222223</v>
      </c>
      <c r="E34" s="355">
        <f>[1]RESUMEN!F33/[1]RESUMEN!$AO$49</f>
        <v>0</v>
      </c>
      <c r="F34" s="355">
        <f>[1]RESUMEN!I33/[1]RESUMEN!$AO$49</f>
        <v>149.72222222222223</v>
      </c>
      <c r="G34" s="355">
        <f t="shared" si="8"/>
        <v>0</v>
      </c>
      <c r="H34" s="355">
        <f>[1]RESUMEN!AC33/[1]RESUMEN!$AO$49</f>
        <v>0</v>
      </c>
      <c r="I34" s="355">
        <f>[1]RESUMEN!AD33/[1]RESUMEN!$AO$49</f>
        <v>0</v>
      </c>
      <c r="J34" s="355">
        <f t="shared" si="9"/>
        <v>0</v>
      </c>
      <c r="K34" s="357">
        <f>[1]RESUMEN!AM33/[1]RESUMEN!$AO$49</f>
        <v>0</v>
      </c>
      <c r="L34" s="358">
        <f>[1]RESUMEN!AN33/[1]RESUMEN!$AO$49</f>
        <v>0</v>
      </c>
    </row>
    <row r="35" spans="1:12" ht="15.75" customHeight="1">
      <c r="A35" s="265" t="s">
        <v>317</v>
      </c>
      <c r="B35" s="355">
        <f>SUM('[1]INFORME POR DIA'!C1571)</f>
        <v>528</v>
      </c>
      <c r="C35" s="355">
        <f>SUM('[1]INFORME POR DIA'!D1571)</f>
        <v>17</v>
      </c>
      <c r="D35" s="355">
        <f t="shared" si="7"/>
        <v>455.72222222222223</v>
      </c>
      <c r="E35" s="355">
        <f>[1]RESUMEN!F34/[1]RESUMEN!$AO$49</f>
        <v>80.277777777777771</v>
      </c>
      <c r="F35" s="355">
        <f>[1]RESUMEN!I34/[1]RESUMEN!$AO$49</f>
        <v>375.44444444444446</v>
      </c>
      <c r="G35" s="355">
        <f t="shared" si="8"/>
        <v>264.44444444444446</v>
      </c>
      <c r="H35" s="355">
        <f>[1]RESUMEN!AC34/[1]RESUMEN!$AO$49</f>
        <v>80.277777777777771</v>
      </c>
      <c r="I35" s="355">
        <f>[1]RESUMEN!AD34/[1]RESUMEN!$AO$49</f>
        <v>184.16666666666666</v>
      </c>
      <c r="J35" s="355">
        <f t="shared" si="9"/>
        <v>0</v>
      </c>
      <c r="K35" s="357">
        <f>[1]RESUMEN!AM34/[1]RESUMEN!$AO$49</f>
        <v>0</v>
      </c>
      <c r="L35" s="358">
        <f>[1]RESUMEN!AN34/[1]RESUMEN!$AO$49</f>
        <v>0</v>
      </c>
    </row>
    <row r="36" spans="1:12" ht="15.75" customHeight="1">
      <c r="A36" s="359" t="s">
        <v>23</v>
      </c>
      <c r="B36" s="355">
        <f>SUM('[1]INFORME POR DIA'!C1572)</f>
        <v>246</v>
      </c>
      <c r="C36" s="355">
        <f>SUM('[1]INFORME POR DIA'!D1572)</f>
        <v>9</v>
      </c>
      <c r="D36" s="355">
        <f t="shared" si="7"/>
        <v>231.44444444444443</v>
      </c>
      <c r="E36" s="355">
        <f>[1]RESUMEN!F35/[1]RESUMEN!$AO$49</f>
        <v>200.05555555555554</v>
      </c>
      <c r="F36" s="355">
        <f>[1]RESUMEN!I35/[1]RESUMEN!$AO$49</f>
        <v>31.388888888888889</v>
      </c>
      <c r="G36" s="355">
        <f t="shared" si="8"/>
        <v>0</v>
      </c>
      <c r="H36" s="355">
        <f>[1]RESUMEN!AC35/[1]RESUMEN!$AO$49</f>
        <v>0</v>
      </c>
      <c r="I36" s="355">
        <f>[1]RESUMEN!AD35/[1]RESUMEN!$AO$49</f>
        <v>0</v>
      </c>
      <c r="J36" s="355">
        <f t="shared" si="9"/>
        <v>0</v>
      </c>
      <c r="K36" s="357">
        <f>[1]RESUMEN!AM35/[1]RESUMEN!$AO$49</f>
        <v>0</v>
      </c>
      <c r="L36" s="358">
        <f>[1]RESUMEN!AN35/[1]RESUMEN!$AO$49</f>
        <v>0</v>
      </c>
    </row>
    <row r="37" spans="1:12" ht="15.75" customHeight="1">
      <c r="A37" s="370" t="s">
        <v>24</v>
      </c>
      <c r="B37" s="355">
        <f>SUM('[1]INFORME POR DIA'!C1573)</f>
        <v>56</v>
      </c>
      <c r="C37" s="355">
        <f>SUM('[1]INFORME POR DIA'!D1573)</f>
        <v>0</v>
      </c>
      <c r="D37" s="355">
        <f t="shared" si="7"/>
        <v>45.944444444444443</v>
      </c>
      <c r="E37" s="355">
        <f>[1]RESUMEN!F36/[1]RESUMEN!$AO$49</f>
        <v>0</v>
      </c>
      <c r="F37" s="355">
        <f>[1]RESUMEN!I36/[1]RESUMEN!$AO$49</f>
        <v>45.944444444444443</v>
      </c>
      <c r="G37" s="355">
        <f t="shared" si="8"/>
        <v>0</v>
      </c>
      <c r="H37" s="355">
        <f>[1]RESUMEN!AC36/[1]RESUMEN!$AO$49</f>
        <v>0</v>
      </c>
      <c r="I37" s="355">
        <f>[1]RESUMEN!AD36/[1]RESUMEN!$AO$49</f>
        <v>0</v>
      </c>
      <c r="J37" s="355">
        <f t="shared" si="9"/>
        <v>0</v>
      </c>
      <c r="K37" s="357">
        <f>[1]RESUMEN!AM36/[1]RESUMEN!$AO$49</f>
        <v>0</v>
      </c>
      <c r="L37" s="358">
        <f>[1]RESUMEN!AN36/[1]RESUMEN!$AO$49</f>
        <v>0</v>
      </c>
    </row>
    <row r="38" spans="1:12" ht="15.75" customHeight="1">
      <c r="A38" s="265" t="s">
        <v>207</v>
      </c>
      <c r="B38" s="355">
        <f>SUM('[1]INFORME POR DIA'!C1574)</f>
        <v>420</v>
      </c>
      <c r="C38" s="355">
        <f>SUM('[1]INFORME POR DIA'!D1574)</f>
        <v>5</v>
      </c>
      <c r="D38" s="355">
        <f t="shared" si="7"/>
        <v>368</v>
      </c>
      <c r="E38" s="355">
        <f>[1]RESUMEN!F37/[1]RESUMEN!$AO$49</f>
        <v>2.1111111111111112</v>
      </c>
      <c r="F38" s="355">
        <f>[1]RESUMEN!I37/[1]RESUMEN!$AO$49</f>
        <v>365.88888888888891</v>
      </c>
      <c r="G38" s="355">
        <f t="shared" si="8"/>
        <v>0</v>
      </c>
      <c r="H38" s="355">
        <f>[1]RESUMEN!AC37/[1]RESUMEN!$AO$49</f>
        <v>0</v>
      </c>
      <c r="I38" s="355">
        <f>[1]RESUMEN!AD37/[1]RESUMEN!$AO$49</f>
        <v>0</v>
      </c>
      <c r="J38" s="355">
        <f t="shared" si="9"/>
        <v>0</v>
      </c>
      <c r="K38" s="357">
        <f>[1]RESUMEN!AM37/[1]RESUMEN!$AO$49</f>
        <v>0</v>
      </c>
      <c r="L38" s="358">
        <f>[1]RESUMEN!AN37/[1]RESUMEN!$AO$49</f>
        <v>0</v>
      </c>
    </row>
    <row r="39" spans="1:12" ht="15.75" customHeight="1">
      <c r="A39" s="265" t="s">
        <v>208</v>
      </c>
      <c r="B39" s="355">
        <f>SUM('[1]INFORME POR DIA'!C1575)</f>
        <v>831</v>
      </c>
      <c r="C39" s="355">
        <f>SUM('[1]INFORME POR DIA'!D1575)</f>
        <v>254</v>
      </c>
      <c r="D39" s="355">
        <f t="shared" si="7"/>
        <v>545.22222222222217</v>
      </c>
      <c r="E39" s="355">
        <f>[1]RESUMEN!F38/[1]RESUMEN!$AO$49</f>
        <v>0</v>
      </c>
      <c r="F39" s="355">
        <f>[1]RESUMEN!I38/[1]RESUMEN!$AO$49</f>
        <v>545.22222222222217</v>
      </c>
      <c r="G39" s="355">
        <f t="shared" si="8"/>
        <v>0</v>
      </c>
      <c r="H39" s="355">
        <f>[1]RESUMEN!AC38/[1]RESUMEN!$AO$49</f>
        <v>0</v>
      </c>
      <c r="I39" s="355">
        <f>[1]RESUMEN!AD38/[1]RESUMEN!$AO$49</f>
        <v>0</v>
      </c>
      <c r="J39" s="355">
        <f t="shared" si="9"/>
        <v>0</v>
      </c>
      <c r="K39" s="357">
        <f>[1]RESUMEN!AM38/[1]RESUMEN!$AO$49</f>
        <v>0</v>
      </c>
      <c r="L39" s="358">
        <f>[1]RESUMEN!AN38/[1]RESUMEN!$AO$49</f>
        <v>0</v>
      </c>
    </row>
    <row r="40" spans="1:12" ht="15.75" customHeight="1">
      <c r="A40" s="265" t="s">
        <v>332</v>
      </c>
      <c r="B40" s="355">
        <f>SUM('[1]INFORME POR DIA'!C1576)</f>
        <v>486</v>
      </c>
      <c r="C40" s="355">
        <f>SUM('[1]INFORME POR DIA'!D1576)</f>
        <v>12</v>
      </c>
      <c r="D40" s="355">
        <f t="shared" si="7"/>
        <v>389.5555555555556</v>
      </c>
      <c r="E40" s="355">
        <f>[1]RESUMEN!F39/[1]RESUMEN!$AO$49</f>
        <v>22.666666666666668</v>
      </c>
      <c r="F40" s="355">
        <f>[1]RESUMEN!I39/[1]RESUMEN!$AO$49</f>
        <v>366.88888888888891</v>
      </c>
      <c r="G40" s="355">
        <f t="shared" si="8"/>
        <v>3.5555555555555554</v>
      </c>
      <c r="H40" s="355">
        <f>[1]RESUMEN!AC39/[1]RESUMEN!$AO$49</f>
        <v>2.6111111111111112</v>
      </c>
      <c r="I40" s="355">
        <f>[1]RESUMEN!AD39/[1]RESUMEN!$AO$49</f>
        <v>0.94444444444444442</v>
      </c>
      <c r="J40" s="355">
        <f t="shared" si="9"/>
        <v>0</v>
      </c>
      <c r="K40" s="357">
        <f>[1]RESUMEN!AM39/[1]RESUMEN!$AO$49</f>
        <v>0</v>
      </c>
      <c r="L40" s="358">
        <f>[1]RESUMEN!AN39/[1]RESUMEN!$AO$49</f>
        <v>0</v>
      </c>
    </row>
    <row r="41" spans="1:12" ht="15.75" customHeight="1">
      <c r="A41" s="359" t="s">
        <v>25</v>
      </c>
      <c r="B41" s="355">
        <f>SUM('[1]INFORME POR DIA'!C1577)</f>
        <v>50</v>
      </c>
      <c r="C41" s="355">
        <f>SUM('[1]INFORME POR DIA'!D1577)</f>
        <v>0</v>
      </c>
      <c r="D41" s="355">
        <f t="shared" si="7"/>
        <v>25.5</v>
      </c>
      <c r="E41" s="355">
        <f>[1]RESUMEN!F40/[1]RESUMEN!$AO$49</f>
        <v>0</v>
      </c>
      <c r="F41" s="355">
        <f>[1]RESUMEN!I40/[1]RESUMEN!$AO$49</f>
        <v>25.5</v>
      </c>
      <c r="G41" s="355">
        <f t="shared" si="8"/>
        <v>0</v>
      </c>
      <c r="H41" s="355">
        <f>[1]RESUMEN!AC40/[1]RESUMEN!$AO$49</f>
        <v>0</v>
      </c>
      <c r="I41" s="355">
        <f>[1]RESUMEN!AD40/[1]RESUMEN!$AO$49</f>
        <v>0</v>
      </c>
      <c r="J41" s="355">
        <f t="shared" si="9"/>
        <v>0</v>
      </c>
      <c r="K41" s="357">
        <f>[1]RESUMEN!AM40/[1]RESUMEN!$AO$49</f>
        <v>0</v>
      </c>
      <c r="L41" s="358">
        <f>[1]RESUMEN!AN40/[1]RESUMEN!$AO$49</f>
        <v>0</v>
      </c>
    </row>
    <row r="42" spans="1:12" ht="15.75" customHeight="1">
      <c r="A42" s="265" t="s">
        <v>210</v>
      </c>
      <c r="B42" s="355">
        <f>SUM('[1]INFORME POR DIA'!C1578)</f>
        <v>546</v>
      </c>
      <c r="C42" s="355">
        <f>SUM('[1]INFORME POR DIA'!D1578)</f>
        <v>2</v>
      </c>
      <c r="D42" s="355">
        <f t="shared" si="7"/>
        <v>526.11111111111109</v>
      </c>
      <c r="E42" s="355">
        <f>[1]RESUMEN!F41/[1]RESUMEN!$AO$49</f>
        <v>0</v>
      </c>
      <c r="F42" s="355">
        <f>[1]RESUMEN!I41/[1]RESUMEN!$AO$49</f>
        <v>526.11111111111109</v>
      </c>
      <c r="G42" s="355">
        <f t="shared" si="8"/>
        <v>0</v>
      </c>
      <c r="H42" s="355">
        <f>[1]RESUMEN!AC41/[1]RESUMEN!$AO$49</f>
        <v>0</v>
      </c>
      <c r="I42" s="355">
        <f>[1]RESUMEN!AD41/[1]RESUMEN!$AO$49</f>
        <v>0</v>
      </c>
      <c r="J42" s="355">
        <f t="shared" si="9"/>
        <v>0</v>
      </c>
      <c r="K42" s="357">
        <f>[1]RESUMEN!AM41/[1]RESUMEN!$AO$49</f>
        <v>0</v>
      </c>
      <c r="L42" s="358">
        <f>[1]RESUMEN!AN41/[1]RESUMEN!$AO$49</f>
        <v>0</v>
      </c>
    </row>
    <row r="43" spans="1:12" ht="15.75" customHeight="1">
      <c r="A43" s="359" t="s">
        <v>26</v>
      </c>
      <c r="B43" s="355">
        <f>SUM('[1]INFORME POR DIA'!C1579)</f>
        <v>152</v>
      </c>
      <c r="C43" s="355">
        <f>SUM('[1]INFORME POR DIA'!D1579)</f>
        <v>0</v>
      </c>
      <c r="D43" s="355">
        <f t="shared" si="7"/>
        <v>78.444444444444443</v>
      </c>
      <c r="E43" s="355">
        <f>[1]RESUMEN!F42/[1]RESUMEN!$AO$49</f>
        <v>0</v>
      </c>
      <c r="F43" s="355">
        <f>[1]RESUMEN!I42/[1]RESUMEN!$AO$49</f>
        <v>78.444444444444443</v>
      </c>
      <c r="G43" s="355">
        <f t="shared" si="8"/>
        <v>0</v>
      </c>
      <c r="H43" s="355">
        <f>[1]RESUMEN!AC42/[1]RESUMEN!$AO$49</f>
        <v>0</v>
      </c>
      <c r="I43" s="355">
        <f>[1]RESUMEN!AD42/[1]RESUMEN!$AO$49</f>
        <v>0</v>
      </c>
      <c r="J43" s="355">
        <f t="shared" si="9"/>
        <v>0</v>
      </c>
      <c r="K43" s="357">
        <f>[1]RESUMEN!AM42/[1]RESUMEN!$AO$49</f>
        <v>0</v>
      </c>
      <c r="L43" s="358">
        <f>[1]RESUMEN!AN42/[1]RESUMEN!$AO$49</f>
        <v>0</v>
      </c>
    </row>
    <row r="44" spans="1:12" ht="15.75" customHeight="1">
      <c r="A44" s="265" t="s">
        <v>211</v>
      </c>
      <c r="B44" s="355">
        <f>SUM('[1]INFORME POR DIA'!C1580)</f>
        <v>908</v>
      </c>
      <c r="C44" s="355">
        <f>SUM('[1]INFORME POR DIA'!D1580)</f>
        <v>0</v>
      </c>
      <c r="D44" s="355">
        <f t="shared" si="7"/>
        <v>787</v>
      </c>
      <c r="E44" s="355">
        <f>[1]RESUMEN!F43/[1]RESUMEN!$AO$49</f>
        <v>258.66666666666669</v>
      </c>
      <c r="F44" s="355">
        <f>[1]RESUMEN!I43/[1]RESUMEN!$AO$49</f>
        <v>528.33333333333337</v>
      </c>
      <c r="G44" s="355">
        <f t="shared" si="8"/>
        <v>21.722222222222221</v>
      </c>
      <c r="H44" s="355">
        <f>[1]RESUMEN!AC43/[1]RESUMEN!$AO$49</f>
        <v>15.722222222222221</v>
      </c>
      <c r="I44" s="355">
        <f>[1]RESUMEN!AD43/[1]RESUMEN!$AO$49</f>
        <v>6</v>
      </c>
      <c r="J44" s="355">
        <f t="shared" si="9"/>
        <v>0</v>
      </c>
      <c r="K44" s="357">
        <f>[1]RESUMEN!AM43/[1]RESUMEN!$AO$49</f>
        <v>0</v>
      </c>
      <c r="L44" s="358">
        <f>[1]RESUMEN!AN43/[1]RESUMEN!$AO$49</f>
        <v>0</v>
      </c>
    </row>
    <row r="45" spans="1:12" ht="15.75" customHeight="1">
      <c r="A45" s="265" t="s">
        <v>212</v>
      </c>
      <c r="B45" s="355">
        <f>SUM('[1]INFORME POR DIA'!C1581)</f>
        <v>75</v>
      </c>
      <c r="C45" s="355">
        <f>SUM('[1]INFORME POR DIA'!D1581)</f>
        <v>0</v>
      </c>
      <c r="D45" s="355">
        <f t="shared" si="7"/>
        <v>53.722222222222221</v>
      </c>
      <c r="E45" s="355">
        <f>[1]RESUMEN!F44/[1]RESUMEN!$AO$49</f>
        <v>0</v>
      </c>
      <c r="F45" s="355">
        <f>[1]RESUMEN!I44/[1]RESUMEN!$AO$49</f>
        <v>53.722222222222221</v>
      </c>
      <c r="G45" s="355">
        <f t="shared" si="8"/>
        <v>0</v>
      </c>
      <c r="H45" s="355">
        <f>[1]RESUMEN!AC44/[1]RESUMEN!$AO$49</f>
        <v>0</v>
      </c>
      <c r="I45" s="355">
        <f>[1]RESUMEN!AD44/[1]RESUMEN!$AO$49</f>
        <v>0</v>
      </c>
      <c r="J45" s="355">
        <f t="shared" si="9"/>
        <v>0</v>
      </c>
      <c r="K45" s="357">
        <f>[1]RESUMEN!AM44/[1]RESUMEN!$AO$49</f>
        <v>0</v>
      </c>
      <c r="L45" s="358">
        <f>[1]RESUMEN!AN44/[1]RESUMEN!$AO$49</f>
        <v>0</v>
      </c>
    </row>
    <row r="46" spans="1:12" ht="15.75" customHeight="1">
      <c r="A46" s="265" t="s">
        <v>221</v>
      </c>
      <c r="B46" s="355">
        <f>SUM('[1]INFORME POR DIA'!C1582)</f>
        <v>0</v>
      </c>
      <c r="C46" s="355">
        <f>SUM('[1]INFORME POR DIA'!D1582)</f>
        <v>0</v>
      </c>
      <c r="D46" s="355">
        <f t="shared" si="7"/>
        <v>0</v>
      </c>
      <c r="E46" s="355">
        <f>[1]RESUMEN!F45/[1]RESUMEN!$AO$49</f>
        <v>0</v>
      </c>
      <c r="F46" s="355">
        <f>[1]RESUMEN!I45/[1]RESUMEN!$AO$49</f>
        <v>0</v>
      </c>
      <c r="G46" s="355">
        <f t="shared" si="8"/>
        <v>0</v>
      </c>
      <c r="H46" s="355">
        <f>[1]RESUMEN!AC45/[1]RESUMEN!$AO$49</f>
        <v>0</v>
      </c>
      <c r="I46" s="355">
        <f>[1]RESUMEN!AD45/[1]RESUMEN!$AO$49</f>
        <v>0</v>
      </c>
      <c r="J46" s="355">
        <f t="shared" si="9"/>
        <v>0</v>
      </c>
      <c r="K46" s="357">
        <f>[1]RESUMEN!AM45/[1]RESUMEN!$AO$49</f>
        <v>0</v>
      </c>
      <c r="L46" s="358">
        <f>[1]RESUMEN!AN45/[1]RESUMEN!$AO$49</f>
        <v>0</v>
      </c>
    </row>
    <row r="47" spans="1:12" ht="15.75" customHeight="1">
      <c r="A47" s="359" t="s">
        <v>27</v>
      </c>
      <c r="B47" s="355">
        <f>SUM('[1]INFORME POR DIA'!C1583)</f>
        <v>400</v>
      </c>
      <c r="C47" s="355">
        <f>SUM('[1]INFORME POR DIA'!D1583)</f>
        <v>0</v>
      </c>
      <c r="D47" s="355">
        <f t="shared" si="7"/>
        <v>342.55555555555554</v>
      </c>
      <c r="E47" s="355">
        <f>[1]RESUMEN!F46/[1]RESUMEN!$AO$49</f>
        <v>0</v>
      </c>
      <c r="F47" s="355">
        <f>[1]RESUMEN!I46/[1]RESUMEN!$AO$49</f>
        <v>342.55555555555554</v>
      </c>
      <c r="G47" s="355">
        <f t="shared" si="8"/>
        <v>0</v>
      </c>
      <c r="H47" s="355">
        <f>[1]RESUMEN!AC46/[1]RESUMEN!$AO$49</f>
        <v>0</v>
      </c>
      <c r="I47" s="355">
        <f>[1]RESUMEN!AD46/[1]RESUMEN!$AO$49</f>
        <v>0</v>
      </c>
      <c r="J47" s="355">
        <f t="shared" si="9"/>
        <v>0</v>
      </c>
      <c r="K47" s="357">
        <f>[1]RESUMEN!AM46/[1]RESUMEN!$AO$49</f>
        <v>0</v>
      </c>
      <c r="L47" s="358">
        <f>[1]RESUMEN!AN46/[1]RESUMEN!$AO$49</f>
        <v>0</v>
      </c>
    </row>
    <row r="48" spans="1:12" ht="15.75" customHeight="1">
      <c r="A48" s="359" t="s">
        <v>28</v>
      </c>
      <c r="B48" s="355">
        <f>SUM('[1]INFORME POR DIA'!C1584)</f>
        <v>384</v>
      </c>
      <c r="C48" s="355">
        <f>SUM('[1]INFORME POR DIA'!D1584)</f>
        <v>0</v>
      </c>
      <c r="D48" s="355">
        <f t="shared" si="7"/>
        <v>360.94444444444446</v>
      </c>
      <c r="E48" s="355">
        <f>[1]RESUMEN!F47/[1]RESUMEN!$AO$49</f>
        <v>246.66666666666666</v>
      </c>
      <c r="F48" s="355">
        <f>[1]RESUMEN!I47/[1]RESUMEN!$AO$49</f>
        <v>114.27777777777777</v>
      </c>
      <c r="G48" s="355">
        <f t="shared" si="8"/>
        <v>0</v>
      </c>
      <c r="H48" s="355">
        <f>[1]RESUMEN!AC47/[1]RESUMEN!$AO$49</f>
        <v>0</v>
      </c>
      <c r="I48" s="355">
        <f>[1]RESUMEN!AD47/[1]RESUMEN!$AO$49</f>
        <v>0</v>
      </c>
      <c r="J48" s="355">
        <f t="shared" si="9"/>
        <v>0</v>
      </c>
      <c r="K48" s="357">
        <f>[1]RESUMEN!AM47/[1]RESUMEN!$AO$49</f>
        <v>0</v>
      </c>
      <c r="L48" s="358">
        <f>[1]RESUMEN!AN47/[1]RESUMEN!$AO$49</f>
        <v>0</v>
      </c>
    </row>
    <row r="49" spans="1:12" ht="15.75" customHeight="1" thickBot="1">
      <c r="A49" s="371" t="s">
        <v>213</v>
      </c>
      <c r="B49" s="361">
        <f>SUM('[1]INFORME POR DIA'!C1585)</f>
        <v>24</v>
      </c>
      <c r="C49" s="361">
        <f>SUM('[1]INFORME POR DIA'!D1585)</f>
        <v>0</v>
      </c>
      <c r="D49" s="362">
        <f t="shared" si="7"/>
        <v>23.055555555555557</v>
      </c>
      <c r="E49" s="362">
        <f>[1]RESUMEN!F48/[1]RESUMEN!$AO$49</f>
        <v>0</v>
      </c>
      <c r="F49" s="362">
        <f>[1]RESUMEN!I48/[1]RESUMEN!$AO$49</f>
        <v>23.055555555555557</v>
      </c>
      <c r="G49" s="362">
        <f t="shared" si="8"/>
        <v>0</v>
      </c>
      <c r="H49" s="362">
        <f>[1]RESUMEN!AC48/[1]RESUMEN!$AO$49</f>
        <v>0</v>
      </c>
      <c r="I49" s="362">
        <f>[1]RESUMEN!AD48/[1]RESUMEN!$AO$49</f>
        <v>0</v>
      </c>
      <c r="J49" s="362">
        <f t="shared" si="9"/>
        <v>0</v>
      </c>
      <c r="K49" s="361">
        <f>[1]RESUMEN!AM48/[1]RESUMEN!$AO$49</f>
        <v>0</v>
      </c>
      <c r="L49" s="363">
        <f>[1]RESUMEN!AN48/[1]RESUMEN!$AO$49</f>
        <v>0</v>
      </c>
    </row>
    <row r="50" spans="1:12" ht="12" customHeight="1">
      <c r="A50" s="395" t="s">
        <v>214</v>
      </c>
      <c r="B50" s="395"/>
      <c r="C50" s="395"/>
      <c r="D50" s="301" t="s">
        <v>318</v>
      </c>
      <c r="E50" s="301"/>
      <c r="F50" s="301"/>
    </row>
    <row r="51" spans="1:12" ht="12" customHeight="1">
      <c r="A51" s="395" t="s">
        <v>29</v>
      </c>
      <c r="B51" s="395"/>
      <c r="C51" s="395"/>
      <c r="D51" s="395"/>
      <c r="E51" s="395"/>
      <c r="F51" s="395"/>
    </row>
    <row r="52" spans="1:12" s="6" customFormat="1" ht="12" customHeight="1">
      <c r="A52" s="302" t="s">
        <v>222</v>
      </c>
      <c r="B52" s="323"/>
      <c r="D52" s="303" t="s">
        <v>326</v>
      </c>
      <c r="E52" s="303"/>
      <c r="F52" s="303"/>
    </row>
    <row r="53" spans="1:12">
      <c r="A53" s="313" t="s">
        <v>333</v>
      </c>
      <c r="B53" s="301"/>
      <c r="C53" s="301"/>
      <c r="D53" s="304" t="s">
        <v>324</v>
      </c>
      <c r="E53" s="301"/>
      <c r="F53" s="301"/>
    </row>
    <row r="54" spans="1:12" ht="13.5" customHeight="1">
      <c r="A54" s="302" t="s">
        <v>334</v>
      </c>
      <c r="B54" s="301"/>
      <c r="C54" s="301"/>
      <c r="D54" s="301"/>
      <c r="E54" s="301"/>
      <c r="F54" s="301"/>
    </row>
    <row r="55" spans="1:12" ht="17.25" customHeight="1">
      <c r="A55" s="7" t="s">
        <v>335</v>
      </c>
    </row>
    <row r="56" spans="1:12" ht="17.25" customHeight="1" thickBot="1">
      <c r="A56" s="7"/>
    </row>
    <row r="57" spans="1:12">
      <c r="A57" s="305" t="s">
        <v>2</v>
      </c>
      <c r="B57" s="396" t="s">
        <v>3</v>
      </c>
      <c r="C57" s="396" t="s">
        <v>4</v>
      </c>
      <c r="D57" s="396" t="s">
        <v>5</v>
      </c>
      <c r="E57" s="396" t="s">
        <v>6</v>
      </c>
      <c r="F57" s="396" t="s">
        <v>7</v>
      </c>
      <c r="G57" s="399" t="s">
        <v>8</v>
      </c>
      <c r="H57" s="399"/>
      <c r="I57" s="399"/>
      <c r="J57" s="399" t="s">
        <v>9</v>
      </c>
      <c r="K57" s="399"/>
      <c r="L57" s="400"/>
    </row>
    <row r="58" spans="1:12">
      <c r="A58" s="306"/>
      <c r="B58" s="397"/>
      <c r="C58" s="397"/>
      <c r="D58" s="397"/>
      <c r="E58" s="397"/>
      <c r="F58" s="397"/>
      <c r="G58" s="401" t="s">
        <v>10</v>
      </c>
      <c r="H58" s="401" t="s">
        <v>6</v>
      </c>
      <c r="I58" s="401" t="s">
        <v>7</v>
      </c>
      <c r="J58" s="401" t="s">
        <v>10</v>
      </c>
      <c r="K58" s="401" t="s">
        <v>6</v>
      </c>
      <c r="L58" s="403" t="s">
        <v>7</v>
      </c>
    </row>
    <row r="59" spans="1:12" ht="15.75" thickBot="1">
      <c r="A59" s="307"/>
      <c r="B59" s="398"/>
      <c r="C59" s="398"/>
      <c r="D59" s="398"/>
      <c r="E59" s="398"/>
      <c r="F59" s="398"/>
      <c r="G59" s="402"/>
      <c r="H59" s="402"/>
      <c r="I59" s="402"/>
      <c r="J59" s="402"/>
      <c r="K59" s="402"/>
      <c r="L59" s="404"/>
    </row>
    <row r="60" spans="1:12" ht="18" customHeight="1" thickBot="1">
      <c r="A60" s="296" t="s">
        <v>11</v>
      </c>
      <c r="B60" s="297">
        <f t="shared" ref="B60:L60" si="10">SUM(B61,B80)</f>
        <v>13640</v>
      </c>
      <c r="C60" s="297">
        <f t="shared" si="10"/>
        <v>402</v>
      </c>
      <c r="D60" s="297">
        <f t="shared" si="10"/>
        <v>11658</v>
      </c>
      <c r="E60" s="297">
        <f t="shared" si="10"/>
        <v>2116</v>
      </c>
      <c r="F60" s="297">
        <f t="shared" si="10"/>
        <v>9542</v>
      </c>
      <c r="G60" s="297">
        <f t="shared" si="10"/>
        <v>414</v>
      </c>
      <c r="H60" s="297">
        <f t="shared" si="10"/>
        <v>195</v>
      </c>
      <c r="I60" s="297">
        <f t="shared" si="10"/>
        <v>219</v>
      </c>
      <c r="J60" s="297">
        <f t="shared" si="10"/>
        <v>426</v>
      </c>
      <c r="K60" s="297">
        <f t="shared" si="10"/>
        <v>124</v>
      </c>
      <c r="L60" s="298">
        <f t="shared" si="10"/>
        <v>302</v>
      </c>
    </row>
    <row r="61" spans="1:12" ht="18.75" customHeight="1" thickBot="1">
      <c r="A61" s="276" t="s">
        <v>12</v>
      </c>
      <c r="B61" s="299">
        <f>SUM(B62:B79)</f>
        <v>6628</v>
      </c>
      <c r="C61" s="299">
        <f t="shared" ref="C61:L61" si="11">SUM(C62:C79)</f>
        <v>84</v>
      </c>
      <c r="D61" s="299">
        <f t="shared" si="11"/>
        <v>5802</v>
      </c>
      <c r="E61" s="299">
        <f>SUM(E62:E79)</f>
        <v>934</v>
      </c>
      <c r="F61" s="299">
        <f t="shared" si="11"/>
        <v>4868</v>
      </c>
      <c r="G61" s="299">
        <f t="shared" si="11"/>
        <v>110</v>
      </c>
      <c r="H61" s="299">
        <f t="shared" si="11"/>
        <v>77</v>
      </c>
      <c r="I61" s="299">
        <f t="shared" si="11"/>
        <v>33</v>
      </c>
      <c r="J61" s="299">
        <f t="shared" si="11"/>
        <v>426</v>
      </c>
      <c r="K61" s="299">
        <f t="shared" si="11"/>
        <v>124</v>
      </c>
      <c r="L61" s="300">
        <f t="shared" si="11"/>
        <v>302</v>
      </c>
    </row>
    <row r="62" spans="1:12" ht="15.75" customHeight="1">
      <c r="A62" s="354" t="s">
        <v>13</v>
      </c>
      <c r="B62" s="355">
        <f>SUM('[1]INFORME POR DIA'!C10)</f>
        <v>500</v>
      </c>
      <c r="C62" s="355">
        <f>SUM('[1]INFORME POR DIA'!D10)</f>
        <v>0</v>
      </c>
      <c r="D62" s="355">
        <f t="shared" ref="D62:D79" si="12">SUM(E62:F62)</f>
        <v>480</v>
      </c>
      <c r="E62" s="355">
        <f>SUM('[1]INFORME POR DIA'!F10)</f>
        <v>0</v>
      </c>
      <c r="F62" s="355">
        <f>SUM('[1]INFORME POR DIA'!I10)</f>
        <v>480</v>
      </c>
      <c r="G62" s="355">
        <f t="shared" ref="G62:G79" si="13">SUM(H62:I62)</f>
        <v>0</v>
      </c>
      <c r="H62" s="355">
        <f>SUM('[1]INFORME POR DIA'!AC10)</f>
        <v>0</v>
      </c>
      <c r="I62" s="355">
        <f>SUM('[1]INFORME POR DIA'!AD10)</f>
        <v>0</v>
      </c>
      <c r="J62" s="355">
        <f t="shared" ref="J62:J79" si="14">SUM(K62:L62)</f>
        <v>0</v>
      </c>
      <c r="K62" s="355">
        <f>SUM('[1]INFORME POR DIA'!AM10)</f>
        <v>0</v>
      </c>
      <c r="L62" s="372">
        <f>SUM('[1]INFORME POR DIA'!AN10)</f>
        <v>0</v>
      </c>
    </row>
    <row r="63" spans="1:12" ht="15.75" customHeight="1">
      <c r="A63" s="265" t="s">
        <v>199</v>
      </c>
      <c r="B63" s="355">
        <f>SUM('[1]INFORME POR DIA'!C11)</f>
        <v>450</v>
      </c>
      <c r="C63" s="355">
        <f>SUM('[1]INFORME POR DIA'!D11)</f>
        <v>0</v>
      </c>
      <c r="D63" s="355">
        <f t="shared" si="12"/>
        <v>435</v>
      </c>
      <c r="E63" s="355">
        <f>SUM('[1]INFORME POR DIA'!F11)</f>
        <v>0</v>
      </c>
      <c r="F63" s="355">
        <f>SUM('[1]INFORME POR DIA'!I11)</f>
        <v>435</v>
      </c>
      <c r="G63" s="355">
        <f t="shared" si="13"/>
        <v>0</v>
      </c>
      <c r="H63" s="355">
        <f>SUM('[1]INFORME POR DIA'!AC11)</f>
        <v>0</v>
      </c>
      <c r="I63" s="355">
        <f>SUM('[1]INFORME POR DIA'!AD11)</f>
        <v>0</v>
      </c>
      <c r="J63" s="355">
        <f t="shared" si="14"/>
        <v>0</v>
      </c>
      <c r="K63" s="355">
        <f>SUM('[1]INFORME POR DIA'!AM11)</f>
        <v>0</v>
      </c>
      <c r="L63" s="358">
        <f>SUM('[1]INFORME POR DIA'!AN11)</f>
        <v>0</v>
      </c>
    </row>
    <row r="64" spans="1:12" ht="15.75" customHeight="1">
      <c r="A64" s="265" t="s">
        <v>200</v>
      </c>
      <c r="B64" s="355">
        <f>SUM('[1]INFORME POR DIA'!C12)</f>
        <v>36</v>
      </c>
      <c r="C64" s="355">
        <f>SUM('[1]INFORME POR DIA'!D12)</f>
        <v>0</v>
      </c>
      <c r="D64" s="355">
        <f t="shared" si="12"/>
        <v>34</v>
      </c>
      <c r="E64" s="355">
        <f>SUM('[1]INFORME POR DIA'!F12)</f>
        <v>0</v>
      </c>
      <c r="F64" s="355">
        <f>SUM('[1]INFORME POR DIA'!I12)</f>
        <v>34</v>
      </c>
      <c r="G64" s="355">
        <f t="shared" si="13"/>
        <v>0</v>
      </c>
      <c r="H64" s="355">
        <f>SUM('[1]INFORME POR DIA'!AC12)</f>
        <v>0</v>
      </c>
      <c r="I64" s="355">
        <f>SUM('[1]INFORME POR DIA'!AD12)</f>
        <v>0</v>
      </c>
      <c r="J64" s="355">
        <f t="shared" si="14"/>
        <v>0</v>
      </c>
      <c r="K64" s="355">
        <f>SUM('[1]INFORME POR DIA'!AM12)</f>
        <v>0</v>
      </c>
      <c r="L64" s="358">
        <f>SUM('[1]INFORME POR DIA'!AN12)</f>
        <v>0</v>
      </c>
    </row>
    <row r="65" spans="1:12" ht="15.75" customHeight="1">
      <c r="A65" s="265" t="s">
        <v>201</v>
      </c>
      <c r="B65" s="355">
        <f>SUM('[1]INFORME POR DIA'!C13)</f>
        <v>40</v>
      </c>
      <c r="C65" s="355">
        <f>SUM('[1]INFORME POR DIA'!D13)</f>
        <v>0</v>
      </c>
      <c r="D65" s="355">
        <f t="shared" si="12"/>
        <v>32</v>
      </c>
      <c r="E65" s="355">
        <f>SUM('[1]INFORME POR DIA'!F13)</f>
        <v>0</v>
      </c>
      <c r="F65" s="355">
        <f>SUM('[1]INFORME POR DIA'!I13)</f>
        <v>32</v>
      </c>
      <c r="G65" s="355">
        <f t="shared" si="13"/>
        <v>0</v>
      </c>
      <c r="H65" s="355">
        <f>SUM('[1]INFORME POR DIA'!AC13)</f>
        <v>0</v>
      </c>
      <c r="I65" s="355">
        <f>SUM('[1]INFORME POR DIA'!AD13)</f>
        <v>0</v>
      </c>
      <c r="J65" s="355">
        <f t="shared" si="14"/>
        <v>32</v>
      </c>
      <c r="K65" s="355">
        <f>SUM('[1]INFORME POR DIA'!AM13)</f>
        <v>0</v>
      </c>
      <c r="L65" s="358">
        <f>SUM('[1]INFORME POR DIA'!AN13)</f>
        <v>32</v>
      </c>
    </row>
    <row r="66" spans="1:12" ht="24.75" customHeight="1">
      <c r="A66" s="374" t="s">
        <v>325</v>
      </c>
      <c r="B66" s="355">
        <f>SUM('[1]INFORME POR DIA'!C14)</f>
        <v>108</v>
      </c>
      <c r="C66" s="355">
        <f>SUM('[1]INFORME POR DIA'!D14)</f>
        <v>0</v>
      </c>
      <c r="D66" s="355">
        <f t="shared" si="12"/>
        <v>38</v>
      </c>
      <c r="E66" s="355">
        <f>SUM('[1]INFORME POR DIA'!F14)</f>
        <v>0</v>
      </c>
      <c r="F66" s="355">
        <f>SUM('[1]INFORME POR DIA'!I14)</f>
        <v>38</v>
      </c>
      <c r="G66" s="355">
        <f t="shared" si="13"/>
        <v>0</v>
      </c>
      <c r="H66" s="355">
        <f>SUM('[1]INFORME POR DIA'!AC14)</f>
        <v>0</v>
      </c>
      <c r="I66" s="355">
        <f>SUM('[1]INFORME POR DIA'!AD14)</f>
        <v>0</v>
      </c>
      <c r="J66" s="355">
        <f t="shared" si="14"/>
        <v>0</v>
      </c>
      <c r="K66" s="355">
        <f>SUM('[1]INFORME POR DIA'!AM14)</f>
        <v>0</v>
      </c>
      <c r="L66" s="358">
        <f>SUM('[1]INFORME POR DIA'!AN14)</f>
        <v>0</v>
      </c>
    </row>
    <row r="67" spans="1:12" ht="15.75" customHeight="1">
      <c r="A67" s="265" t="s">
        <v>202</v>
      </c>
      <c r="B67" s="355">
        <f>SUM('[1]INFORME POR DIA'!C15)</f>
        <v>68</v>
      </c>
      <c r="C67" s="355">
        <f>SUM('[1]INFORME POR DIA'!D15)</f>
        <v>0</v>
      </c>
      <c r="D67" s="355">
        <f t="shared" si="12"/>
        <v>37</v>
      </c>
      <c r="E67" s="355">
        <f>SUM('[1]INFORME POR DIA'!F15)</f>
        <v>0</v>
      </c>
      <c r="F67" s="355">
        <f>SUM('[1]INFORME POR DIA'!I15)</f>
        <v>37</v>
      </c>
      <c r="G67" s="355">
        <f t="shared" si="13"/>
        <v>0</v>
      </c>
      <c r="H67" s="355">
        <f>SUM('[1]INFORME POR DIA'!AC15)</f>
        <v>0</v>
      </c>
      <c r="I67" s="355">
        <f>SUM('[1]INFORME POR DIA'!AD15)</f>
        <v>0</v>
      </c>
      <c r="J67" s="355">
        <f t="shared" si="14"/>
        <v>0</v>
      </c>
      <c r="K67" s="355">
        <f>SUM('[1]INFORME POR DIA'!AM15)</f>
        <v>0</v>
      </c>
      <c r="L67" s="358">
        <f>SUM('[1]INFORME POR DIA'!AN15)</f>
        <v>0</v>
      </c>
    </row>
    <row r="68" spans="1:12" ht="15.75" customHeight="1">
      <c r="A68" s="265" t="s">
        <v>203</v>
      </c>
      <c r="B68" s="355">
        <f>SUM('[1]INFORME POR DIA'!C16)</f>
        <v>108</v>
      </c>
      <c r="C68" s="355">
        <f>SUM('[1]INFORME POR DIA'!D16)</f>
        <v>0</v>
      </c>
      <c r="D68" s="355">
        <f t="shared" si="12"/>
        <v>60</v>
      </c>
      <c r="E68" s="355">
        <f>SUM('[1]INFORME POR DIA'!F16)</f>
        <v>39</v>
      </c>
      <c r="F68" s="355">
        <f>SUM('[1]INFORME POR DIA'!I16)</f>
        <v>21</v>
      </c>
      <c r="G68" s="355">
        <f t="shared" si="13"/>
        <v>3</v>
      </c>
      <c r="H68" s="355">
        <f>SUM('[1]INFORME POR DIA'!AC16)</f>
        <v>2</v>
      </c>
      <c r="I68" s="355">
        <f>SUM('[1]INFORME POR DIA'!AD16)</f>
        <v>1</v>
      </c>
      <c r="J68" s="355">
        <f t="shared" si="14"/>
        <v>8</v>
      </c>
      <c r="K68" s="355">
        <f>SUM('[1]INFORME POR DIA'!AM16)</f>
        <v>3</v>
      </c>
      <c r="L68" s="358">
        <f>SUM('[1]INFORME POR DIA'!AN16)</f>
        <v>5</v>
      </c>
    </row>
    <row r="69" spans="1:12" ht="15.75" customHeight="1">
      <c r="A69" s="265" t="s">
        <v>218</v>
      </c>
      <c r="B69" s="355">
        <f>SUM('[1]INFORME POR DIA'!C17)</f>
        <v>705</v>
      </c>
      <c r="C69" s="355">
        <f>SUM('[1]INFORME POR DIA'!D17)</f>
        <v>8</v>
      </c>
      <c r="D69" s="355">
        <f t="shared" si="12"/>
        <v>629</v>
      </c>
      <c r="E69" s="355">
        <f>SUM('[1]INFORME POR DIA'!F17)</f>
        <v>473</v>
      </c>
      <c r="F69" s="355">
        <f>SUM('[1]INFORME POR DIA'!I17)</f>
        <v>156</v>
      </c>
      <c r="G69" s="355">
        <f t="shared" si="13"/>
        <v>92</v>
      </c>
      <c r="H69" s="355">
        <f>SUM('[1]INFORME POR DIA'!AC17)</f>
        <v>69</v>
      </c>
      <c r="I69" s="355">
        <f>SUM('[1]INFORME POR DIA'!AD17)</f>
        <v>23</v>
      </c>
      <c r="J69" s="355">
        <f t="shared" si="14"/>
        <v>0</v>
      </c>
      <c r="K69" s="355">
        <f>SUM('[1]INFORME POR DIA'!AM17)</f>
        <v>0</v>
      </c>
      <c r="L69" s="358">
        <f>SUM('[1]INFORME POR DIA'!AN17)</f>
        <v>0</v>
      </c>
    </row>
    <row r="70" spans="1:12" ht="15.75" customHeight="1">
      <c r="A70" s="265" t="s">
        <v>311</v>
      </c>
      <c r="B70" s="355">
        <f>SUM('[1]INFORME POR DIA'!C18)</f>
        <v>404</v>
      </c>
      <c r="C70" s="355">
        <f>SUM('[1]INFORME POR DIA'!D18)</f>
        <v>2</v>
      </c>
      <c r="D70" s="355">
        <f t="shared" si="12"/>
        <v>288</v>
      </c>
      <c r="E70" s="355">
        <f>SUM('[1]INFORME POR DIA'!F18)</f>
        <v>5</v>
      </c>
      <c r="F70" s="355">
        <f>SUM('[1]INFORME POR DIA'!I18)</f>
        <v>283</v>
      </c>
      <c r="G70" s="355">
        <f t="shared" si="13"/>
        <v>0</v>
      </c>
      <c r="H70" s="355">
        <f>SUM('[1]INFORME POR DIA'!AC18)</f>
        <v>0</v>
      </c>
      <c r="I70" s="355">
        <f>SUM('[1]INFORME POR DIA'!AD18)</f>
        <v>0</v>
      </c>
      <c r="J70" s="355">
        <f t="shared" si="14"/>
        <v>0</v>
      </c>
      <c r="K70" s="355">
        <f>SUM('[1]INFORME POR DIA'!AM18)</f>
        <v>0</v>
      </c>
      <c r="L70" s="358">
        <f>SUM('[1]INFORME POR DIA'!AN18)</f>
        <v>0</v>
      </c>
    </row>
    <row r="71" spans="1:12" ht="15.75" customHeight="1">
      <c r="A71" s="265" t="s">
        <v>219</v>
      </c>
      <c r="B71" s="355">
        <f>SUM('[1]INFORME POR DIA'!C19)</f>
        <v>292</v>
      </c>
      <c r="C71" s="355">
        <f>SUM('[1]INFORME POR DIA'!D19)</f>
        <v>3</v>
      </c>
      <c r="D71" s="355">
        <f t="shared" si="12"/>
        <v>288</v>
      </c>
      <c r="E71" s="355">
        <f>SUM('[1]INFORME POR DIA'!F19)</f>
        <v>0</v>
      </c>
      <c r="F71" s="355">
        <f>SUM('[1]INFORME POR DIA'!I19)</f>
        <v>288</v>
      </c>
      <c r="G71" s="355">
        <f t="shared" si="13"/>
        <v>0</v>
      </c>
      <c r="H71" s="355">
        <f>SUM('[1]INFORME POR DIA'!AC19)</f>
        <v>0</v>
      </c>
      <c r="I71" s="355">
        <f>SUM('[1]INFORME POR DIA'!AD19)</f>
        <v>0</v>
      </c>
      <c r="J71" s="355">
        <f t="shared" si="14"/>
        <v>0</v>
      </c>
      <c r="K71" s="355">
        <f>SUM('[1]INFORME POR DIA'!AM19)</f>
        <v>0</v>
      </c>
      <c r="L71" s="358">
        <f>SUM('[1]INFORME POR DIA'!AN19)</f>
        <v>0</v>
      </c>
    </row>
    <row r="72" spans="1:12" ht="15.75" customHeight="1">
      <c r="A72" s="265" t="s">
        <v>204</v>
      </c>
      <c r="B72" s="355">
        <f>SUM('[1]INFORME POR DIA'!C20)</f>
        <v>1414</v>
      </c>
      <c r="C72" s="355">
        <f>SUM('[1]INFORME POR DIA'!D20)</f>
        <v>0</v>
      </c>
      <c r="D72" s="355">
        <f t="shared" si="12"/>
        <v>1305</v>
      </c>
      <c r="E72" s="355">
        <f>SUM('[1]INFORME POR DIA'!F20)</f>
        <v>296</v>
      </c>
      <c r="F72" s="355">
        <f>SUM('[1]INFORME POR DIA'!I20)</f>
        <v>1009</v>
      </c>
      <c r="G72" s="355">
        <f t="shared" si="13"/>
        <v>0</v>
      </c>
      <c r="H72" s="355">
        <f>SUM('[1]INFORME POR DIA'!AC20)</f>
        <v>0</v>
      </c>
      <c r="I72" s="355">
        <f>SUM('[1]INFORME POR DIA'!AD20)</f>
        <v>0</v>
      </c>
      <c r="J72" s="355">
        <f t="shared" si="14"/>
        <v>0</v>
      </c>
      <c r="K72" s="355">
        <f>SUM('[1]INFORME POR DIA'!AM20)</f>
        <v>0</v>
      </c>
      <c r="L72" s="358">
        <f>SUM('[1]INFORME POR DIA'!AN20)</f>
        <v>0</v>
      </c>
    </row>
    <row r="73" spans="1:12" ht="15.75" customHeight="1">
      <c r="A73" s="359" t="s">
        <v>14</v>
      </c>
      <c r="B73" s="355">
        <f>SUM('[1]INFORME POR DIA'!C21)</f>
        <v>516</v>
      </c>
      <c r="C73" s="355">
        <f>SUM('[1]INFORME POR DIA'!D21)</f>
        <v>4</v>
      </c>
      <c r="D73" s="355">
        <f t="shared" si="12"/>
        <v>486</v>
      </c>
      <c r="E73" s="355">
        <f>SUM('[1]INFORME POR DIA'!F21)</f>
        <v>0</v>
      </c>
      <c r="F73" s="355">
        <f>SUM('[1]INFORME POR DIA'!I21)</f>
        <v>486</v>
      </c>
      <c r="G73" s="355">
        <f t="shared" si="13"/>
        <v>0</v>
      </c>
      <c r="H73" s="355">
        <f>SUM('[1]INFORME POR DIA'!AC21)</f>
        <v>0</v>
      </c>
      <c r="I73" s="355">
        <f>SUM('[1]INFORME POR DIA'!AD21)</f>
        <v>0</v>
      </c>
      <c r="J73" s="355">
        <f t="shared" si="14"/>
        <v>0</v>
      </c>
      <c r="K73" s="355">
        <f>SUM('[1]INFORME POR DIA'!AM21)</f>
        <v>0</v>
      </c>
      <c r="L73" s="358">
        <f>SUM('[1]INFORME POR DIA'!AN21)</f>
        <v>0</v>
      </c>
    </row>
    <row r="74" spans="1:12" ht="15.75" customHeight="1">
      <c r="A74" s="359" t="s">
        <v>15</v>
      </c>
      <c r="B74" s="355">
        <f>SUM('[1]INFORME POR DIA'!C22)</f>
        <v>36</v>
      </c>
      <c r="C74" s="355">
        <f>SUM('[1]INFORME POR DIA'!D22)</f>
        <v>0</v>
      </c>
      <c r="D74" s="355">
        <f t="shared" si="12"/>
        <v>28</v>
      </c>
      <c r="E74" s="355">
        <f>SUM('[1]INFORME POR DIA'!F22)</f>
        <v>12</v>
      </c>
      <c r="F74" s="355">
        <f>SUM('[1]INFORME POR DIA'!I22)</f>
        <v>16</v>
      </c>
      <c r="G74" s="355">
        <f t="shared" si="13"/>
        <v>0</v>
      </c>
      <c r="H74" s="355">
        <f>SUM('[1]INFORME POR DIA'!AC22)</f>
        <v>0</v>
      </c>
      <c r="I74" s="355">
        <f>SUM('[1]INFORME POR DIA'!AD22)</f>
        <v>0</v>
      </c>
      <c r="J74" s="355">
        <f t="shared" si="14"/>
        <v>28</v>
      </c>
      <c r="K74" s="355">
        <f>SUM('[1]INFORME POR DIA'!AM22)</f>
        <v>12</v>
      </c>
      <c r="L74" s="358">
        <f>SUM('[1]INFORME POR DIA'!AN22)</f>
        <v>16</v>
      </c>
    </row>
    <row r="75" spans="1:12" ht="15.75" customHeight="1">
      <c r="A75" s="359" t="s">
        <v>16</v>
      </c>
      <c r="B75" s="355">
        <f>SUM('[1]INFORME POR DIA'!C23)</f>
        <v>404</v>
      </c>
      <c r="C75" s="355">
        <f>SUM('[1]INFORME POR DIA'!D23)</f>
        <v>5</v>
      </c>
      <c r="D75" s="355">
        <f t="shared" si="12"/>
        <v>371</v>
      </c>
      <c r="E75" s="355">
        <f>SUM('[1]INFORME POR DIA'!F23)</f>
        <v>0</v>
      </c>
      <c r="F75" s="355">
        <f>SUM('[1]INFORME POR DIA'!I23)</f>
        <v>371</v>
      </c>
      <c r="G75" s="355">
        <f t="shared" si="13"/>
        <v>0</v>
      </c>
      <c r="H75" s="355">
        <f>SUM('[1]INFORME POR DIA'!AC23)</f>
        <v>0</v>
      </c>
      <c r="I75" s="355">
        <f>SUM('[1]INFORME POR DIA'!AD23)</f>
        <v>0</v>
      </c>
      <c r="J75" s="355">
        <f t="shared" si="14"/>
        <v>0</v>
      </c>
      <c r="K75" s="355">
        <f>SUM('[1]INFORME POR DIA'!AM23)</f>
        <v>0</v>
      </c>
      <c r="L75" s="358">
        <f>SUM('[1]INFORME POR DIA'!AN23)</f>
        <v>0</v>
      </c>
    </row>
    <row r="76" spans="1:12" ht="15.75" customHeight="1">
      <c r="A76" s="360" t="s">
        <v>17</v>
      </c>
      <c r="B76" s="355">
        <f>SUM('[1]INFORME POR DIA'!C24)</f>
        <v>516</v>
      </c>
      <c r="C76" s="355">
        <f>SUM('[1]INFORME POR DIA'!D24)</f>
        <v>5</v>
      </c>
      <c r="D76" s="355">
        <f t="shared" si="12"/>
        <v>465</v>
      </c>
      <c r="E76" s="355">
        <f>SUM('[1]INFORME POR DIA'!F24)</f>
        <v>0</v>
      </c>
      <c r="F76" s="355">
        <f>SUM('[1]INFORME POR DIA'!I24)</f>
        <v>465</v>
      </c>
      <c r="G76" s="355">
        <f t="shared" si="13"/>
        <v>0</v>
      </c>
      <c r="H76" s="355">
        <f>SUM('[1]INFORME POR DIA'!AC24)</f>
        <v>0</v>
      </c>
      <c r="I76" s="355">
        <f>SUM('[1]INFORME POR DIA'!AD24)</f>
        <v>0</v>
      </c>
      <c r="J76" s="355">
        <f t="shared" si="14"/>
        <v>0</v>
      </c>
      <c r="K76" s="355">
        <f>SUM('[1]INFORME POR DIA'!AM24)</f>
        <v>0</v>
      </c>
      <c r="L76" s="358">
        <f>SUM('[1]INFORME POR DIA'!AN24)</f>
        <v>0</v>
      </c>
    </row>
    <row r="77" spans="1:12" ht="15.75" customHeight="1">
      <c r="A77" s="365" t="s">
        <v>314</v>
      </c>
      <c r="B77" s="355">
        <f>SUM('[1]INFORME POR DIA'!C25)</f>
        <v>529</v>
      </c>
      <c r="C77" s="355">
        <f>SUM('[1]INFORME POR DIA'!D25)</f>
        <v>24</v>
      </c>
      <c r="D77" s="355">
        <f t="shared" si="12"/>
        <v>459</v>
      </c>
      <c r="E77" s="355">
        <f>SUM('[1]INFORME POR DIA'!F25)</f>
        <v>0</v>
      </c>
      <c r="F77" s="355">
        <f>SUM('[1]INFORME POR DIA'!I25)</f>
        <v>459</v>
      </c>
      <c r="G77" s="355">
        <f t="shared" si="13"/>
        <v>0</v>
      </c>
      <c r="H77" s="355">
        <f>SUM('[1]INFORME POR DIA'!AC25)</f>
        <v>0</v>
      </c>
      <c r="I77" s="355">
        <f>SUM('[1]INFORME POR DIA'!AD25)</f>
        <v>0</v>
      </c>
      <c r="J77" s="355">
        <f t="shared" si="14"/>
        <v>0</v>
      </c>
      <c r="K77" s="355">
        <f>SUM('[1]INFORME POR DIA'!AM25)</f>
        <v>0</v>
      </c>
      <c r="L77" s="358">
        <f>SUM('[1]INFORME POR DIA'!AN25)</f>
        <v>0</v>
      </c>
    </row>
    <row r="78" spans="1:12" ht="15.75" customHeight="1">
      <c r="A78" s="366" t="s">
        <v>205</v>
      </c>
      <c r="B78" s="355">
        <f>SUM('[1]INFORME POR DIA'!C26)</f>
        <v>476</v>
      </c>
      <c r="C78" s="355">
        <f>SUM('[1]INFORME POR DIA'!D26)</f>
        <v>33</v>
      </c>
      <c r="D78" s="355">
        <f t="shared" si="12"/>
        <v>358</v>
      </c>
      <c r="E78" s="355">
        <f>SUM('[1]INFORME POR DIA'!F26)</f>
        <v>109</v>
      </c>
      <c r="F78" s="355">
        <f>SUM('[1]INFORME POR DIA'!I26)</f>
        <v>249</v>
      </c>
      <c r="G78" s="355">
        <f t="shared" si="13"/>
        <v>15</v>
      </c>
      <c r="H78" s="355">
        <f>SUM('[1]INFORME POR DIA'!AC26)</f>
        <v>6</v>
      </c>
      <c r="I78" s="355">
        <f>SUM('[1]INFORME POR DIA'!AD26)</f>
        <v>9</v>
      </c>
      <c r="J78" s="355">
        <f t="shared" si="14"/>
        <v>358</v>
      </c>
      <c r="K78" s="355">
        <f>SUM('[1]INFORME POR DIA'!AM26)</f>
        <v>109</v>
      </c>
      <c r="L78" s="358">
        <f>SUM('[1]INFORME POR DIA'!AN26)</f>
        <v>249</v>
      </c>
    </row>
    <row r="79" spans="1:12" ht="15.75" customHeight="1" thickBot="1">
      <c r="A79" s="265" t="s">
        <v>312</v>
      </c>
      <c r="B79" s="355">
        <f>SUM('[1]INFORME POR DIA'!C27)</f>
        <v>26</v>
      </c>
      <c r="C79" s="355">
        <f>SUM('[1]INFORME POR DIA'!D27)</f>
        <v>0</v>
      </c>
      <c r="D79" s="355">
        <f t="shared" si="12"/>
        <v>9</v>
      </c>
      <c r="E79" s="355">
        <f>SUM('[1]INFORME POR DIA'!F27)</f>
        <v>0</v>
      </c>
      <c r="F79" s="355">
        <f>SUM('[1]INFORME POR DIA'!I27)</f>
        <v>9</v>
      </c>
      <c r="G79" s="355">
        <f t="shared" si="13"/>
        <v>0</v>
      </c>
      <c r="H79" s="355">
        <f>SUM('[1]INFORME POR DIA'!AC27)</f>
        <v>0</v>
      </c>
      <c r="I79" s="355">
        <f>SUM('[1]INFORME POR DIA'!AD27)</f>
        <v>0</v>
      </c>
      <c r="J79" s="355">
        <f t="shared" si="14"/>
        <v>0</v>
      </c>
      <c r="K79" s="355">
        <f>SUM('[1]INFORME POR DIA'!AM27)</f>
        <v>0</v>
      </c>
      <c r="L79" s="373">
        <f>SUM('[1]INFORME POR DIA'!AN27)</f>
        <v>0</v>
      </c>
    </row>
    <row r="80" spans="1:12" ht="18" customHeight="1" thickBot="1">
      <c r="A80" s="367" t="s">
        <v>18</v>
      </c>
      <c r="B80" s="368">
        <f>SUM(B81:B100)</f>
        <v>7012</v>
      </c>
      <c r="C80" s="368">
        <f t="shared" ref="C80:L80" si="15">SUM(C81:C100)</f>
        <v>318</v>
      </c>
      <c r="D80" s="368">
        <f t="shared" si="15"/>
        <v>5856</v>
      </c>
      <c r="E80" s="368">
        <f t="shared" si="15"/>
        <v>1182</v>
      </c>
      <c r="F80" s="368">
        <f t="shared" si="15"/>
        <v>4674</v>
      </c>
      <c r="G80" s="368">
        <f t="shared" si="15"/>
        <v>304</v>
      </c>
      <c r="H80" s="368">
        <f t="shared" si="15"/>
        <v>118</v>
      </c>
      <c r="I80" s="368">
        <f t="shared" si="15"/>
        <v>186</v>
      </c>
      <c r="J80" s="368">
        <f t="shared" si="15"/>
        <v>0</v>
      </c>
      <c r="K80" s="368">
        <f t="shared" si="15"/>
        <v>0</v>
      </c>
      <c r="L80" s="369">
        <f t="shared" si="15"/>
        <v>0</v>
      </c>
    </row>
    <row r="81" spans="1:12" ht="15.75" customHeight="1">
      <c r="A81" s="359" t="s">
        <v>19</v>
      </c>
      <c r="B81" s="355">
        <f>SUM('[1]INFORME POR DIA'!C29)</f>
        <v>534</v>
      </c>
      <c r="C81" s="355">
        <f>SUM('[1]INFORME POR DIA'!D29)</f>
        <v>17</v>
      </c>
      <c r="D81" s="355">
        <f t="shared" ref="D81:D100" si="16">SUM(E81:F81)</f>
        <v>440</v>
      </c>
      <c r="E81" s="355">
        <f>SUM('[1]INFORME POR DIA'!F29)</f>
        <v>0</v>
      </c>
      <c r="F81" s="355">
        <f>SUM('[1]INFORME POR DIA'!I29)</f>
        <v>440</v>
      </c>
      <c r="G81" s="355">
        <f t="shared" ref="G81:G100" si="17">SUM(H81:I81)</f>
        <v>0</v>
      </c>
      <c r="H81" s="355">
        <f>SUM('[1]INFORME POR DIA'!AC29)</f>
        <v>0</v>
      </c>
      <c r="I81" s="355">
        <f>SUM('[1]INFORME POR DIA'!AD29)</f>
        <v>0</v>
      </c>
      <c r="J81" s="355">
        <f t="shared" ref="J81:J100" si="18">SUM(K81:L81)</f>
        <v>0</v>
      </c>
      <c r="K81" s="355">
        <f>SUM('[1]INFORME POR DIA'!AM29)</f>
        <v>0</v>
      </c>
      <c r="L81" s="358">
        <f>SUM('[1]INFORME POR DIA'!AN29)</f>
        <v>0</v>
      </c>
    </row>
    <row r="82" spans="1:12" ht="15.75" customHeight="1">
      <c r="A82" s="359" t="s">
        <v>20</v>
      </c>
      <c r="B82" s="355">
        <f>SUM('[1]INFORME POR DIA'!C30)</f>
        <v>676</v>
      </c>
      <c r="C82" s="355">
        <f>SUM('[1]INFORME POR DIA'!D30)</f>
        <v>6</v>
      </c>
      <c r="D82" s="355">
        <f t="shared" si="16"/>
        <v>584</v>
      </c>
      <c r="E82" s="355">
        <f>SUM('[1]INFORME POR DIA'!F30)</f>
        <v>403</v>
      </c>
      <c r="F82" s="355">
        <f>SUM('[1]INFORME POR DIA'!I30)</f>
        <v>181</v>
      </c>
      <c r="G82" s="355">
        <f t="shared" si="17"/>
        <v>18</v>
      </c>
      <c r="H82" s="355">
        <f>SUM('[1]INFORME POR DIA'!AC30)</f>
        <v>17</v>
      </c>
      <c r="I82" s="355">
        <f>SUM('[1]INFORME POR DIA'!AD30)</f>
        <v>1</v>
      </c>
      <c r="J82" s="355">
        <f t="shared" si="18"/>
        <v>0</v>
      </c>
      <c r="K82" s="355">
        <f>SUM('[1]INFORME POR DIA'!AM30)</f>
        <v>0</v>
      </c>
      <c r="L82" s="358">
        <f>SUM('[1]INFORME POR DIA'!AN30)</f>
        <v>0</v>
      </c>
    </row>
    <row r="83" spans="1:12" ht="15.75" customHeight="1">
      <c r="A83" s="359" t="s">
        <v>21</v>
      </c>
      <c r="B83" s="355">
        <f>SUM('[1]INFORME POR DIA'!C31)</f>
        <v>280</v>
      </c>
      <c r="C83" s="355">
        <f>SUM('[1]INFORME POR DIA'!D31)</f>
        <v>1</v>
      </c>
      <c r="D83" s="355">
        <f t="shared" si="16"/>
        <v>271</v>
      </c>
      <c r="E83" s="355">
        <f>SUM('[1]INFORME POR DIA'!F31)</f>
        <v>0</v>
      </c>
      <c r="F83" s="355">
        <f>SUM('[1]INFORME POR DIA'!I31)</f>
        <v>271</v>
      </c>
      <c r="G83" s="355">
        <f t="shared" si="17"/>
        <v>0</v>
      </c>
      <c r="H83" s="355">
        <f>SUM('[1]INFORME POR DIA'!AC31)</f>
        <v>0</v>
      </c>
      <c r="I83" s="355">
        <f>SUM('[1]INFORME POR DIA'!AD31)</f>
        <v>0</v>
      </c>
      <c r="J83" s="355">
        <f t="shared" si="18"/>
        <v>0</v>
      </c>
      <c r="K83" s="355">
        <f>SUM('[1]INFORME POR DIA'!AM31)</f>
        <v>0</v>
      </c>
      <c r="L83" s="358">
        <f>SUM('[1]INFORME POR DIA'!AN31)</f>
        <v>0</v>
      </c>
    </row>
    <row r="84" spans="1:12" ht="15.75" customHeight="1">
      <c r="A84" s="359" t="s">
        <v>22</v>
      </c>
      <c r="B84" s="355">
        <f>SUM('[1]INFORME POR DIA'!C32)</f>
        <v>224</v>
      </c>
      <c r="C84" s="355">
        <f>SUM('[1]INFORME POR DIA'!D32)</f>
        <v>2</v>
      </c>
      <c r="D84" s="355">
        <f t="shared" si="16"/>
        <v>168</v>
      </c>
      <c r="E84" s="355">
        <f>SUM('[1]INFORME POR DIA'!F32)</f>
        <v>0</v>
      </c>
      <c r="F84" s="355">
        <f>SUM('[1]INFORME POR DIA'!I32)</f>
        <v>168</v>
      </c>
      <c r="G84" s="355">
        <f t="shared" si="17"/>
        <v>0</v>
      </c>
      <c r="H84" s="355">
        <f>SUM('[1]INFORME POR DIA'!AC32)</f>
        <v>0</v>
      </c>
      <c r="I84" s="355">
        <f>SUM('[1]INFORME POR DIA'!AD32)</f>
        <v>0</v>
      </c>
      <c r="J84" s="355">
        <f t="shared" si="18"/>
        <v>0</v>
      </c>
      <c r="K84" s="355">
        <f>SUM('[1]INFORME POR DIA'!AM32)</f>
        <v>0</v>
      </c>
      <c r="L84" s="358">
        <f>SUM('[1]INFORME POR DIA'!AN32)</f>
        <v>0</v>
      </c>
    </row>
    <row r="85" spans="1:12" ht="15.75" customHeight="1">
      <c r="A85" s="265" t="s">
        <v>206</v>
      </c>
      <c r="B85" s="355">
        <f>SUM('[1]INFORME POR DIA'!C33)</f>
        <v>192</v>
      </c>
      <c r="C85" s="355">
        <f>SUM('[1]INFORME POR DIA'!D33)</f>
        <v>0</v>
      </c>
      <c r="D85" s="355">
        <f t="shared" si="16"/>
        <v>151</v>
      </c>
      <c r="E85" s="355">
        <f>SUM('[1]INFORME POR DIA'!F33)</f>
        <v>0</v>
      </c>
      <c r="F85" s="355">
        <f>SUM('[1]INFORME POR DIA'!I33)</f>
        <v>151</v>
      </c>
      <c r="G85" s="355">
        <f t="shared" si="17"/>
        <v>0</v>
      </c>
      <c r="H85" s="355">
        <f>SUM('[1]INFORME POR DIA'!AC33)</f>
        <v>0</v>
      </c>
      <c r="I85" s="355">
        <f>SUM('[1]INFORME POR DIA'!AD33)</f>
        <v>0</v>
      </c>
      <c r="J85" s="355">
        <f t="shared" si="18"/>
        <v>0</v>
      </c>
      <c r="K85" s="355">
        <f>SUM('[1]INFORME POR DIA'!AM33)</f>
        <v>0</v>
      </c>
      <c r="L85" s="358">
        <f>SUM('[1]INFORME POR DIA'!AN33)</f>
        <v>0</v>
      </c>
    </row>
    <row r="86" spans="1:12" ht="15.75" customHeight="1">
      <c r="A86" s="265" t="s">
        <v>220</v>
      </c>
      <c r="B86" s="355">
        <f>SUM('[1]INFORME POR DIA'!C34)</f>
        <v>528</v>
      </c>
      <c r="C86" s="355">
        <f>SUM('[1]INFORME POR DIA'!D34)</f>
        <v>20</v>
      </c>
      <c r="D86" s="355">
        <f t="shared" si="16"/>
        <v>455</v>
      </c>
      <c r="E86" s="355">
        <f>SUM('[1]INFORME POR DIA'!F34)</f>
        <v>81</v>
      </c>
      <c r="F86" s="355">
        <f>SUM('[1]INFORME POR DIA'!I34)</f>
        <v>374</v>
      </c>
      <c r="G86" s="355">
        <f t="shared" si="17"/>
        <v>260</v>
      </c>
      <c r="H86" s="355">
        <f>SUM('[1]INFORME POR DIA'!AC34)</f>
        <v>81</v>
      </c>
      <c r="I86" s="355">
        <f>SUM('[1]INFORME POR DIA'!AD34)</f>
        <v>179</v>
      </c>
      <c r="J86" s="355">
        <f t="shared" si="18"/>
        <v>0</v>
      </c>
      <c r="K86" s="355">
        <f>SUM('[1]INFORME POR DIA'!AM34)</f>
        <v>0</v>
      </c>
      <c r="L86" s="358">
        <f>SUM('[1]INFORME POR DIA'!AN34)</f>
        <v>0</v>
      </c>
    </row>
    <row r="87" spans="1:12" ht="15.75" customHeight="1">
      <c r="A87" s="359" t="s">
        <v>23</v>
      </c>
      <c r="B87" s="355">
        <f>SUM('[1]INFORME POR DIA'!C35)</f>
        <v>246</v>
      </c>
      <c r="C87" s="355">
        <f>SUM('[1]INFORME POR DIA'!D35)</f>
        <v>7</v>
      </c>
      <c r="D87" s="355">
        <f t="shared" si="16"/>
        <v>232</v>
      </c>
      <c r="E87" s="355">
        <f>SUM('[1]INFORME POR DIA'!F35)</f>
        <v>198</v>
      </c>
      <c r="F87" s="355">
        <f>SUM('[1]INFORME POR DIA'!I35)</f>
        <v>34</v>
      </c>
      <c r="G87" s="355">
        <f t="shared" si="17"/>
        <v>0</v>
      </c>
      <c r="H87" s="355">
        <f>SUM('[1]INFORME POR DIA'!AC35)</f>
        <v>0</v>
      </c>
      <c r="I87" s="355">
        <f>SUM('[1]INFORME POR DIA'!AD35)</f>
        <v>0</v>
      </c>
      <c r="J87" s="355">
        <f t="shared" si="18"/>
        <v>0</v>
      </c>
      <c r="K87" s="355">
        <f>SUM('[1]INFORME POR DIA'!AM35)</f>
        <v>0</v>
      </c>
      <c r="L87" s="358">
        <f>SUM('[1]INFORME POR DIA'!AN35)</f>
        <v>0</v>
      </c>
    </row>
    <row r="88" spans="1:12" ht="15.75" customHeight="1">
      <c r="A88" s="370" t="s">
        <v>24</v>
      </c>
      <c r="B88" s="355">
        <f>SUM('[1]INFORME POR DIA'!C36)</f>
        <v>56</v>
      </c>
      <c r="C88" s="355">
        <f>SUM('[1]INFORME POR DIA'!D36)</f>
        <v>0</v>
      </c>
      <c r="D88" s="355">
        <f t="shared" si="16"/>
        <v>51</v>
      </c>
      <c r="E88" s="355">
        <f>SUM('[1]INFORME POR DIA'!F36)</f>
        <v>0</v>
      </c>
      <c r="F88" s="355">
        <f>SUM('[1]INFORME POR DIA'!I36)</f>
        <v>51</v>
      </c>
      <c r="G88" s="355">
        <f t="shared" si="17"/>
        <v>0</v>
      </c>
      <c r="H88" s="355">
        <f>SUM('[1]INFORME POR DIA'!AC36)</f>
        <v>0</v>
      </c>
      <c r="I88" s="355">
        <f>SUM('[1]INFORME POR DIA'!AD36)</f>
        <v>0</v>
      </c>
      <c r="J88" s="355">
        <f t="shared" si="18"/>
        <v>0</v>
      </c>
      <c r="K88" s="355">
        <f>SUM('[1]INFORME POR DIA'!AM36)</f>
        <v>0</v>
      </c>
      <c r="L88" s="358">
        <f>SUM('[1]INFORME POR DIA'!AN36)</f>
        <v>0</v>
      </c>
    </row>
    <row r="89" spans="1:12" ht="15.75" customHeight="1">
      <c r="A89" s="265" t="s">
        <v>207</v>
      </c>
      <c r="B89" s="355">
        <f>SUM('[1]INFORME POR DIA'!C37)</f>
        <v>420</v>
      </c>
      <c r="C89" s="355">
        <f>SUM('[1]INFORME POR DIA'!D37)</f>
        <v>5</v>
      </c>
      <c r="D89" s="355">
        <f t="shared" si="16"/>
        <v>367</v>
      </c>
      <c r="E89" s="355">
        <f>SUM('[1]INFORME POR DIA'!F37)</f>
        <v>2</v>
      </c>
      <c r="F89" s="355">
        <f>SUM('[1]INFORME POR DIA'!I37)</f>
        <v>365</v>
      </c>
      <c r="G89" s="355">
        <f t="shared" si="17"/>
        <v>0</v>
      </c>
      <c r="H89" s="355">
        <f>SUM('[1]INFORME POR DIA'!AC37)</f>
        <v>0</v>
      </c>
      <c r="I89" s="355">
        <f>SUM('[1]INFORME POR DIA'!AD37)</f>
        <v>0</v>
      </c>
      <c r="J89" s="355">
        <f t="shared" si="18"/>
        <v>0</v>
      </c>
      <c r="K89" s="355">
        <f>SUM('[1]INFORME POR DIA'!AM37)</f>
        <v>0</v>
      </c>
      <c r="L89" s="358">
        <f>SUM('[1]INFORME POR DIA'!AN37)</f>
        <v>0</v>
      </c>
    </row>
    <row r="90" spans="1:12" ht="15.75" customHeight="1">
      <c r="A90" s="265" t="s">
        <v>208</v>
      </c>
      <c r="B90" s="355">
        <f>SUM('[1]INFORME POR DIA'!C38)</f>
        <v>831</v>
      </c>
      <c r="C90" s="355">
        <f>SUM('[1]INFORME POR DIA'!D38)</f>
        <v>254</v>
      </c>
      <c r="D90" s="355">
        <f t="shared" si="16"/>
        <v>546</v>
      </c>
      <c r="E90" s="355">
        <f>SUM('[1]INFORME POR DIA'!F38)</f>
        <v>0</v>
      </c>
      <c r="F90" s="355">
        <f>SUM('[1]INFORME POR DIA'!I38)</f>
        <v>546</v>
      </c>
      <c r="G90" s="355">
        <f t="shared" si="17"/>
        <v>0</v>
      </c>
      <c r="H90" s="355">
        <f>SUM('[1]INFORME POR DIA'!AC38)</f>
        <v>0</v>
      </c>
      <c r="I90" s="355">
        <f>SUM('[1]INFORME POR DIA'!AD38)</f>
        <v>0</v>
      </c>
      <c r="J90" s="355">
        <f t="shared" si="18"/>
        <v>0</v>
      </c>
      <c r="K90" s="355">
        <f>SUM('[1]INFORME POR DIA'!AM38)</f>
        <v>0</v>
      </c>
      <c r="L90" s="358">
        <f>SUM('[1]INFORME POR DIA'!AN38)</f>
        <v>0</v>
      </c>
    </row>
    <row r="91" spans="1:12" ht="15.75" customHeight="1">
      <c r="A91" s="265" t="s">
        <v>209</v>
      </c>
      <c r="B91" s="355">
        <f>SUM('[1]INFORME POR DIA'!C39)</f>
        <v>486</v>
      </c>
      <c r="C91" s="355">
        <f>SUM('[1]INFORME POR DIA'!D39)</f>
        <v>6</v>
      </c>
      <c r="D91" s="355">
        <f t="shared" si="16"/>
        <v>403</v>
      </c>
      <c r="E91" s="355">
        <f>SUM('[1]INFORME POR DIA'!F39)</f>
        <v>22</v>
      </c>
      <c r="F91" s="355">
        <f>SUM('[1]INFORME POR DIA'!I39)</f>
        <v>381</v>
      </c>
      <c r="G91" s="355">
        <f t="shared" si="17"/>
        <v>3</v>
      </c>
      <c r="H91" s="355">
        <f>SUM('[1]INFORME POR DIA'!AC39)</f>
        <v>3</v>
      </c>
      <c r="I91" s="355">
        <f>SUM('[1]INFORME POR DIA'!AD39)</f>
        <v>0</v>
      </c>
      <c r="J91" s="355">
        <f t="shared" si="18"/>
        <v>0</v>
      </c>
      <c r="K91" s="355">
        <f>SUM('[1]INFORME POR DIA'!AM39)</f>
        <v>0</v>
      </c>
      <c r="L91" s="358">
        <f>SUM('[1]INFORME POR DIA'!AN39)</f>
        <v>0</v>
      </c>
    </row>
    <row r="92" spans="1:12" ht="15.75" customHeight="1">
      <c r="A92" s="359" t="s">
        <v>25</v>
      </c>
      <c r="B92" s="355">
        <f>SUM('[1]INFORME POR DIA'!C40)</f>
        <v>50</v>
      </c>
      <c r="C92" s="355">
        <f>SUM('[1]INFORME POR DIA'!D40)</f>
        <v>0</v>
      </c>
      <c r="D92" s="355">
        <f t="shared" si="16"/>
        <v>25</v>
      </c>
      <c r="E92" s="355">
        <f>SUM('[1]INFORME POR DIA'!F40)</f>
        <v>0</v>
      </c>
      <c r="F92" s="355">
        <f>SUM('[1]INFORME POR DIA'!I40)</f>
        <v>25</v>
      </c>
      <c r="G92" s="355">
        <f t="shared" si="17"/>
        <v>0</v>
      </c>
      <c r="H92" s="355">
        <f>SUM('[1]INFORME POR DIA'!AC40)</f>
        <v>0</v>
      </c>
      <c r="I92" s="355">
        <f>SUM('[1]INFORME POR DIA'!AD40)</f>
        <v>0</v>
      </c>
      <c r="J92" s="355">
        <f t="shared" si="18"/>
        <v>0</v>
      </c>
      <c r="K92" s="355">
        <f>SUM('[1]INFORME POR DIA'!AM40)</f>
        <v>0</v>
      </c>
      <c r="L92" s="358">
        <f>SUM('[1]INFORME POR DIA'!AN40)</f>
        <v>0</v>
      </c>
    </row>
    <row r="93" spans="1:12" ht="15.75" customHeight="1">
      <c r="A93" s="265" t="s">
        <v>210</v>
      </c>
      <c r="B93" s="355">
        <f>SUM('[1]INFORME POR DIA'!C41)</f>
        <v>546</v>
      </c>
      <c r="C93" s="355">
        <f>SUM('[1]INFORME POR DIA'!D41)</f>
        <v>0</v>
      </c>
      <c r="D93" s="355">
        <f t="shared" si="16"/>
        <v>523</v>
      </c>
      <c r="E93" s="355">
        <f>SUM('[1]INFORME POR DIA'!F41)</f>
        <v>0</v>
      </c>
      <c r="F93" s="355">
        <f>SUM('[1]INFORME POR DIA'!I41)</f>
        <v>523</v>
      </c>
      <c r="G93" s="355">
        <f t="shared" si="17"/>
        <v>0</v>
      </c>
      <c r="H93" s="355">
        <f>SUM('[1]INFORME POR DIA'!AC41)</f>
        <v>0</v>
      </c>
      <c r="I93" s="355">
        <f>SUM('[1]INFORME POR DIA'!AD41)</f>
        <v>0</v>
      </c>
      <c r="J93" s="355">
        <f t="shared" si="18"/>
        <v>0</v>
      </c>
      <c r="K93" s="355">
        <f>SUM('[1]INFORME POR DIA'!AM41)</f>
        <v>0</v>
      </c>
      <c r="L93" s="358">
        <f>SUM('[1]INFORME POR DIA'!AN41)</f>
        <v>0</v>
      </c>
    </row>
    <row r="94" spans="1:12" ht="15.75" customHeight="1">
      <c r="A94" s="359" t="s">
        <v>26</v>
      </c>
      <c r="B94" s="355">
        <f>SUM('[1]INFORME POR DIA'!C42)</f>
        <v>152</v>
      </c>
      <c r="C94" s="355">
        <f>SUM('[1]INFORME POR DIA'!D42)</f>
        <v>0</v>
      </c>
      <c r="D94" s="355">
        <f t="shared" si="16"/>
        <v>85</v>
      </c>
      <c r="E94" s="355">
        <f>SUM('[1]INFORME POR DIA'!F42)</f>
        <v>0</v>
      </c>
      <c r="F94" s="355">
        <f>SUM('[1]INFORME POR DIA'!I42)</f>
        <v>85</v>
      </c>
      <c r="G94" s="355">
        <f t="shared" si="17"/>
        <v>0</v>
      </c>
      <c r="H94" s="355">
        <f>SUM('[1]INFORME POR DIA'!AC42)</f>
        <v>0</v>
      </c>
      <c r="I94" s="355">
        <f>SUM('[1]INFORME POR DIA'!AD42)</f>
        <v>0</v>
      </c>
      <c r="J94" s="355">
        <f t="shared" si="18"/>
        <v>0</v>
      </c>
      <c r="K94" s="355">
        <f>SUM('[1]INFORME POR DIA'!AM42)</f>
        <v>0</v>
      </c>
      <c r="L94" s="358">
        <f>SUM('[1]INFORME POR DIA'!AN42)</f>
        <v>0</v>
      </c>
    </row>
    <row r="95" spans="1:12" ht="15.75" customHeight="1">
      <c r="A95" s="265" t="s">
        <v>211</v>
      </c>
      <c r="B95" s="355">
        <f>SUM('[1]INFORME POR DIA'!C43)</f>
        <v>908</v>
      </c>
      <c r="C95" s="355">
        <f>SUM('[1]INFORME POR DIA'!D43)</f>
        <v>0</v>
      </c>
      <c r="D95" s="355">
        <f t="shared" si="16"/>
        <v>787</v>
      </c>
      <c r="E95" s="355">
        <f>SUM('[1]INFORME POR DIA'!F43)</f>
        <v>245</v>
      </c>
      <c r="F95" s="355">
        <f>SUM('[1]INFORME POR DIA'!I43)</f>
        <v>542</v>
      </c>
      <c r="G95" s="355">
        <f t="shared" si="17"/>
        <v>23</v>
      </c>
      <c r="H95" s="355">
        <f>SUM('[1]INFORME POR DIA'!AC43)</f>
        <v>17</v>
      </c>
      <c r="I95" s="355">
        <f>SUM('[1]INFORME POR DIA'!AD43)</f>
        <v>6</v>
      </c>
      <c r="J95" s="355">
        <f t="shared" si="18"/>
        <v>0</v>
      </c>
      <c r="K95" s="355">
        <f>SUM('[1]INFORME POR DIA'!AM43)</f>
        <v>0</v>
      </c>
      <c r="L95" s="358">
        <f>SUM('[1]INFORME POR DIA'!AN43)</f>
        <v>0</v>
      </c>
    </row>
    <row r="96" spans="1:12" ht="15.75" customHeight="1">
      <c r="A96" s="265" t="s">
        <v>212</v>
      </c>
      <c r="B96" s="355">
        <f>SUM('[1]INFORME POR DIA'!C44)</f>
        <v>75</v>
      </c>
      <c r="C96" s="355">
        <f>SUM('[1]INFORME POR DIA'!D44)</f>
        <v>0</v>
      </c>
      <c r="D96" s="355">
        <f t="shared" si="16"/>
        <v>54</v>
      </c>
      <c r="E96" s="355">
        <f>SUM('[1]INFORME POR DIA'!F44)</f>
        <v>0</v>
      </c>
      <c r="F96" s="355">
        <f>SUM('[1]INFORME POR DIA'!I44)</f>
        <v>54</v>
      </c>
      <c r="G96" s="355">
        <f t="shared" si="17"/>
        <v>0</v>
      </c>
      <c r="H96" s="355">
        <f>SUM('[1]INFORME POR DIA'!AC44)</f>
        <v>0</v>
      </c>
      <c r="I96" s="355">
        <f>SUM('[1]INFORME POR DIA'!AD44)</f>
        <v>0</v>
      </c>
      <c r="J96" s="355">
        <f t="shared" si="18"/>
        <v>0</v>
      </c>
      <c r="K96" s="355">
        <f>SUM('[1]INFORME POR DIA'!AM44)</f>
        <v>0</v>
      </c>
      <c r="L96" s="358">
        <f>SUM('[1]INFORME POR DIA'!AN44)</f>
        <v>0</v>
      </c>
    </row>
    <row r="97" spans="1:12" ht="15.75" customHeight="1">
      <c r="A97" s="265" t="s">
        <v>221</v>
      </c>
      <c r="B97" s="355">
        <f>SUM('[1]INFORME POR DIA'!C45)</f>
        <v>0</v>
      </c>
      <c r="C97" s="355">
        <f>SUM('[1]INFORME POR DIA'!D45)</f>
        <v>0</v>
      </c>
      <c r="D97" s="355">
        <f t="shared" si="16"/>
        <v>0</v>
      </c>
      <c r="E97" s="355">
        <f>SUM('[1]INFORME POR DIA'!F45)</f>
        <v>0</v>
      </c>
      <c r="F97" s="355">
        <f>SUM('[1]INFORME POR DIA'!I45)</f>
        <v>0</v>
      </c>
      <c r="G97" s="355">
        <f t="shared" si="17"/>
        <v>0</v>
      </c>
      <c r="H97" s="355">
        <f>SUM('[1]INFORME POR DIA'!AC45)</f>
        <v>0</v>
      </c>
      <c r="I97" s="355">
        <f>SUM('[1]INFORME POR DIA'!AD45)</f>
        <v>0</v>
      </c>
      <c r="J97" s="355">
        <f t="shared" si="18"/>
        <v>0</v>
      </c>
      <c r="K97" s="355">
        <f>SUM('[1]INFORME POR DIA'!AM45)</f>
        <v>0</v>
      </c>
      <c r="L97" s="358">
        <f>SUM('[1]INFORME POR DIA'!AN45)</f>
        <v>0</v>
      </c>
    </row>
    <row r="98" spans="1:12" ht="15.75" customHeight="1">
      <c r="A98" s="359" t="s">
        <v>27</v>
      </c>
      <c r="B98" s="355">
        <f>SUM('[1]INFORME POR DIA'!C46)</f>
        <v>400</v>
      </c>
      <c r="C98" s="355">
        <f>SUM('[1]INFORME POR DIA'!D46)</f>
        <v>0</v>
      </c>
      <c r="D98" s="355">
        <f t="shared" si="16"/>
        <v>342</v>
      </c>
      <c r="E98" s="355">
        <f>SUM('[1]INFORME POR DIA'!F46)</f>
        <v>0</v>
      </c>
      <c r="F98" s="355">
        <f>SUM('[1]INFORME POR DIA'!I46)</f>
        <v>342</v>
      </c>
      <c r="G98" s="355">
        <f t="shared" si="17"/>
        <v>0</v>
      </c>
      <c r="H98" s="355">
        <f>SUM('[1]INFORME POR DIA'!AC46)</f>
        <v>0</v>
      </c>
      <c r="I98" s="355">
        <f>SUM('[1]INFORME POR DIA'!AD46)</f>
        <v>0</v>
      </c>
      <c r="J98" s="355">
        <f t="shared" si="18"/>
        <v>0</v>
      </c>
      <c r="K98" s="355">
        <f>SUM('[1]INFORME POR DIA'!AM46)</f>
        <v>0</v>
      </c>
      <c r="L98" s="358">
        <f>SUM('[1]INFORME POR DIA'!AN46)</f>
        <v>0</v>
      </c>
    </row>
    <row r="99" spans="1:12" ht="15.75" customHeight="1">
      <c r="A99" s="359" t="s">
        <v>28</v>
      </c>
      <c r="B99" s="355">
        <f>SUM('[1]INFORME POR DIA'!C47)</f>
        <v>384</v>
      </c>
      <c r="C99" s="355">
        <f>SUM('[1]INFORME POR DIA'!D47)</f>
        <v>0</v>
      </c>
      <c r="D99" s="355">
        <f t="shared" si="16"/>
        <v>348</v>
      </c>
      <c r="E99" s="355">
        <f>SUM('[1]INFORME POR DIA'!F47)</f>
        <v>231</v>
      </c>
      <c r="F99" s="355">
        <f>SUM('[1]INFORME POR DIA'!I47)</f>
        <v>117</v>
      </c>
      <c r="G99" s="355">
        <f t="shared" si="17"/>
        <v>0</v>
      </c>
      <c r="H99" s="355">
        <f>SUM('[1]INFORME POR DIA'!AC47)</f>
        <v>0</v>
      </c>
      <c r="I99" s="355">
        <f>SUM('[1]INFORME POR DIA'!AD47)</f>
        <v>0</v>
      </c>
      <c r="J99" s="355">
        <f t="shared" si="18"/>
        <v>0</v>
      </c>
      <c r="K99" s="355">
        <f>SUM('[1]INFORME POR DIA'!AM47)</f>
        <v>0</v>
      </c>
      <c r="L99" s="358">
        <f>SUM('[1]INFORME POR DIA'!AN47)</f>
        <v>0</v>
      </c>
    </row>
    <row r="100" spans="1:12" ht="15.75" customHeight="1" thickBot="1">
      <c r="A100" s="371" t="s">
        <v>213</v>
      </c>
      <c r="B100" s="361">
        <f>SUM('[1]INFORME POR DIA'!C48)</f>
        <v>24</v>
      </c>
      <c r="C100" s="361">
        <f>SUM('[1]INFORME POR DIA'!D48)</f>
        <v>0</v>
      </c>
      <c r="D100" s="361">
        <f t="shared" si="16"/>
        <v>24</v>
      </c>
      <c r="E100" s="361">
        <f>SUM('[1]INFORME POR DIA'!F48)</f>
        <v>0</v>
      </c>
      <c r="F100" s="361">
        <f>SUM('[1]INFORME POR DIA'!I48)</f>
        <v>24</v>
      </c>
      <c r="G100" s="361">
        <f t="shared" si="17"/>
        <v>0</v>
      </c>
      <c r="H100" s="361">
        <f>SUM('[1]INFORME POR DIA'!AC48)</f>
        <v>0</v>
      </c>
      <c r="I100" s="361">
        <f>SUM('[1]INFORME POR DIA'!AD48)</f>
        <v>0</v>
      </c>
      <c r="J100" s="361">
        <f t="shared" si="18"/>
        <v>0</v>
      </c>
      <c r="K100" s="361">
        <f>SUM('[1]INFORME POR DIA'!AM48)</f>
        <v>0</v>
      </c>
      <c r="L100" s="363">
        <f>SUM('[1]INFORME POR DIA'!AN48)</f>
        <v>0</v>
      </c>
    </row>
    <row r="101" spans="1:12">
      <c r="A101" s="308"/>
      <c r="B101" s="308"/>
      <c r="C101" s="308"/>
      <c r="D101" s="8"/>
      <c r="E101" s="8"/>
      <c r="F101" s="8"/>
    </row>
    <row r="102" spans="1:12">
      <c r="A102" s="308" t="s">
        <v>29</v>
      </c>
      <c r="B102" s="308"/>
      <c r="C102" s="308"/>
      <c r="D102" s="308"/>
      <c r="E102" s="308"/>
      <c r="F102" s="308"/>
    </row>
    <row r="103" spans="1:12">
      <c r="A103" s="277" t="s">
        <v>225</v>
      </c>
      <c r="B103" s="308"/>
      <c r="C103" s="308"/>
      <c r="D103" s="8"/>
      <c r="E103" s="8"/>
      <c r="F103" s="8"/>
    </row>
    <row r="104" spans="1:12">
      <c r="B104" s="6"/>
      <c r="C104" s="6"/>
      <c r="D104" s="6"/>
      <c r="E104" s="6"/>
      <c r="F104" s="6"/>
    </row>
    <row r="105" spans="1:12">
      <c r="A105" s="277"/>
      <c r="B105" s="6"/>
      <c r="C105" s="6"/>
      <c r="D105" s="6"/>
      <c r="E105" s="6"/>
      <c r="F105" s="6"/>
    </row>
    <row r="106" spans="1:12">
      <c r="A106" s="277"/>
      <c r="B106" s="6"/>
      <c r="C106" s="6"/>
      <c r="D106" s="6"/>
      <c r="E106" s="6"/>
      <c r="F106" s="6"/>
    </row>
    <row r="107" spans="1:12" ht="18.75" customHeight="1"/>
    <row r="108" spans="1:12" ht="20.25" customHeight="1">
      <c r="A108" s="7" t="s">
        <v>336</v>
      </c>
    </row>
    <row r="109" spans="1:12" ht="15.75" thickBot="1">
      <c r="A109" s="7"/>
    </row>
    <row r="110" spans="1:12">
      <c r="A110" s="305" t="s">
        <v>2</v>
      </c>
      <c r="B110" s="396" t="s">
        <v>3</v>
      </c>
      <c r="C110" s="396" t="s">
        <v>4</v>
      </c>
      <c r="D110" s="396" t="s">
        <v>5</v>
      </c>
      <c r="E110" s="396" t="s">
        <v>6</v>
      </c>
      <c r="F110" s="396" t="s">
        <v>7</v>
      </c>
      <c r="G110" s="399" t="s">
        <v>8</v>
      </c>
      <c r="H110" s="399"/>
      <c r="I110" s="399"/>
      <c r="J110" s="399" t="s">
        <v>9</v>
      </c>
      <c r="K110" s="399"/>
      <c r="L110" s="400"/>
    </row>
    <row r="111" spans="1:12">
      <c r="A111" s="306"/>
      <c r="B111" s="397"/>
      <c r="C111" s="397"/>
      <c r="D111" s="397"/>
      <c r="E111" s="397"/>
      <c r="F111" s="397"/>
      <c r="G111" s="401" t="s">
        <v>10</v>
      </c>
      <c r="H111" s="401" t="s">
        <v>6</v>
      </c>
      <c r="I111" s="401" t="s">
        <v>7</v>
      </c>
      <c r="J111" s="401" t="s">
        <v>10</v>
      </c>
      <c r="K111" s="401" t="s">
        <v>6</v>
      </c>
      <c r="L111" s="403" t="s">
        <v>7</v>
      </c>
    </row>
    <row r="112" spans="1:12" ht="15.75" thickBot="1">
      <c r="A112" s="307"/>
      <c r="B112" s="398"/>
      <c r="C112" s="398"/>
      <c r="D112" s="398"/>
      <c r="E112" s="398"/>
      <c r="F112" s="398"/>
      <c r="G112" s="402"/>
      <c r="H112" s="402"/>
      <c r="I112" s="402"/>
      <c r="J112" s="402"/>
      <c r="K112" s="402"/>
      <c r="L112" s="404"/>
    </row>
    <row r="113" spans="1:14" ht="18.75" customHeight="1" thickBot="1">
      <c r="A113" s="296" t="s">
        <v>11</v>
      </c>
      <c r="B113" s="297">
        <f t="shared" ref="B113:L113" si="19">SUM(B114,B133)</f>
        <v>13640</v>
      </c>
      <c r="C113" s="297">
        <f t="shared" si="19"/>
        <v>445</v>
      </c>
      <c r="D113" s="297">
        <f t="shared" si="19"/>
        <v>11762</v>
      </c>
      <c r="E113" s="297">
        <f t="shared" si="19"/>
        <v>2209</v>
      </c>
      <c r="F113" s="297">
        <f t="shared" si="19"/>
        <v>9553</v>
      </c>
      <c r="G113" s="297">
        <f t="shared" si="19"/>
        <v>447</v>
      </c>
      <c r="H113" s="297">
        <f t="shared" si="19"/>
        <v>207</v>
      </c>
      <c r="I113" s="297">
        <f t="shared" si="19"/>
        <v>240</v>
      </c>
      <c r="J113" s="297">
        <f t="shared" si="19"/>
        <v>422</v>
      </c>
      <c r="K113" s="297">
        <f t="shared" si="19"/>
        <v>117</v>
      </c>
      <c r="L113" s="298">
        <f t="shared" si="19"/>
        <v>305</v>
      </c>
      <c r="N113" s="17"/>
    </row>
    <row r="114" spans="1:14" ht="18.75" customHeight="1" thickBot="1">
      <c r="A114" s="276" t="s">
        <v>12</v>
      </c>
      <c r="B114" s="299">
        <f>SUM(B115:B132)</f>
        <v>6628</v>
      </c>
      <c r="C114" s="299">
        <f>SUM(C115:C132)</f>
        <v>125</v>
      </c>
      <c r="D114" s="299">
        <f>SUM(D115:D132)</f>
        <v>5843</v>
      </c>
      <c r="E114" s="299">
        <f>SUM(E115:E132)</f>
        <v>900</v>
      </c>
      <c r="F114" s="299">
        <f>SUM(F115:F132)</f>
        <v>4943</v>
      </c>
      <c r="G114" s="299">
        <f t="shared" ref="G114:L114" si="20">SUM(G115:G132)</f>
        <v>129</v>
      </c>
      <c r="H114" s="299">
        <f t="shared" si="20"/>
        <v>84</v>
      </c>
      <c r="I114" s="299">
        <f t="shared" si="20"/>
        <v>45</v>
      </c>
      <c r="J114" s="299">
        <f t="shared" si="20"/>
        <v>422</v>
      </c>
      <c r="K114" s="299">
        <f t="shared" si="20"/>
        <v>117</v>
      </c>
      <c r="L114" s="300">
        <f t="shared" si="20"/>
        <v>305</v>
      </c>
    </row>
    <row r="115" spans="1:14" ht="15.75" customHeight="1">
      <c r="A115" s="354" t="s">
        <v>13</v>
      </c>
      <c r="B115" s="378">
        <f>SUM('[1]INFORME POR DIA'!C1547)</f>
        <v>500</v>
      </c>
      <c r="C115" s="378">
        <f>SUM('[1]INFORME POR DIA'!D1547)</f>
        <v>0</v>
      </c>
      <c r="D115" s="355">
        <f t="shared" ref="D115:D130" si="21">SUM(E115:F115)</f>
        <v>493</v>
      </c>
      <c r="E115" s="355">
        <f>SUM('[1]INFORME POR DIA'!F1547)</f>
        <v>0</v>
      </c>
      <c r="F115" s="355">
        <f>SUM('[1]INFORME POR DIA'!I1547)</f>
        <v>493</v>
      </c>
      <c r="G115" s="355">
        <f t="shared" ref="G115:G130" si="22">SUM(H115:I115)</f>
        <v>0</v>
      </c>
      <c r="H115" s="355">
        <f>SUM('[1]INFORME POR DIA'!AC1547)</f>
        <v>0</v>
      </c>
      <c r="I115" s="355">
        <f>SUM('[1]INFORME POR DIA'!AD1547)</f>
        <v>0</v>
      </c>
      <c r="J115" s="355">
        <f t="shared" ref="J115:J130" si="23">SUM(K115:L115)</f>
        <v>0</v>
      </c>
      <c r="K115" s="355">
        <f>SUM('[1]INFORME POR DIA'!AM1547)</f>
        <v>0</v>
      </c>
      <c r="L115" s="356">
        <f>SUM('[1]INFORME POR DIA'!AN1547)</f>
        <v>0</v>
      </c>
    </row>
    <row r="116" spans="1:14" ht="15.75" customHeight="1">
      <c r="A116" s="265" t="s">
        <v>199</v>
      </c>
      <c r="B116" s="378">
        <f>SUM('[1]INFORME POR DIA'!C1548)</f>
        <v>450</v>
      </c>
      <c r="C116" s="378">
        <f>SUM('[1]INFORME POR DIA'!D1548)</f>
        <v>0</v>
      </c>
      <c r="D116" s="355">
        <f t="shared" si="21"/>
        <v>427</v>
      </c>
      <c r="E116" s="355">
        <f>SUM('[1]INFORME POR DIA'!F1548)</f>
        <v>0</v>
      </c>
      <c r="F116" s="355">
        <f>SUM('[1]INFORME POR DIA'!I1548)</f>
        <v>427</v>
      </c>
      <c r="G116" s="355">
        <f t="shared" si="22"/>
        <v>0</v>
      </c>
      <c r="H116" s="355">
        <f>SUM('[1]INFORME POR DIA'!AC1548)</f>
        <v>0</v>
      </c>
      <c r="I116" s="355">
        <f>SUM('[1]INFORME POR DIA'!AD1548)</f>
        <v>0</v>
      </c>
      <c r="J116" s="355">
        <f t="shared" si="23"/>
        <v>0</v>
      </c>
      <c r="K116" s="355">
        <f>SUM('[1]INFORME POR DIA'!AM1548)</f>
        <v>0</v>
      </c>
      <c r="L116" s="356">
        <f>SUM('[1]INFORME POR DIA'!AN1548)</f>
        <v>0</v>
      </c>
    </row>
    <row r="117" spans="1:14" ht="15.75" customHeight="1">
      <c r="A117" s="265" t="s">
        <v>200</v>
      </c>
      <c r="B117" s="378">
        <f>SUM('[1]INFORME POR DIA'!C1549)</f>
        <v>36</v>
      </c>
      <c r="C117" s="378">
        <f>SUM('[1]INFORME POR DIA'!D1549)</f>
        <v>0</v>
      </c>
      <c r="D117" s="355">
        <f t="shared" si="21"/>
        <v>36</v>
      </c>
      <c r="E117" s="355">
        <f>SUM('[1]INFORME POR DIA'!F1549)</f>
        <v>0</v>
      </c>
      <c r="F117" s="355">
        <f>SUM('[1]INFORME POR DIA'!I1549)</f>
        <v>36</v>
      </c>
      <c r="G117" s="355">
        <f t="shared" si="22"/>
        <v>0</v>
      </c>
      <c r="H117" s="355">
        <f>SUM('[1]INFORME POR DIA'!AC1549)</f>
        <v>0</v>
      </c>
      <c r="I117" s="355">
        <f>SUM('[1]INFORME POR DIA'!AD1549)</f>
        <v>0</v>
      </c>
      <c r="J117" s="355">
        <f t="shared" si="23"/>
        <v>0</v>
      </c>
      <c r="K117" s="355">
        <f>SUM('[1]INFORME POR DIA'!AM1549)</f>
        <v>0</v>
      </c>
      <c r="L117" s="356">
        <f>SUM('[1]INFORME POR DIA'!AN1549)</f>
        <v>0</v>
      </c>
    </row>
    <row r="118" spans="1:14" ht="15.75" customHeight="1">
      <c r="A118" s="265" t="s">
        <v>201</v>
      </c>
      <c r="B118" s="378">
        <f>SUM('[1]INFORME POR DIA'!C1550)</f>
        <v>40</v>
      </c>
      <c r="C118" s="378">
        <f>SUM('[1]INFORME POR DIA'!D1550)</f>
        <v>0</v>
      </c>
      <c r="D118" s="355">
        <f t="shared" si="21"/>
        <v>28</v>
      </c>
      <c r="E118" s="355">
        <f>SUM('[1]INFORME POR DIA'!F1550)</f>
        <v>0</v>
      </c>
      <c r="F118" s="355">
        <f>SUM('[1]INFORME POR DIA'!I1550)</f>
        <v>28</v>
      </c>
      <c r="G118" s="355">
        <f t="shared" si="22"/>
        <v>0</v>
      </c>
      <c r="H118" s="355">
        <f>SUM('[1]INFORME POR DIA'!AC1550)</f>
        <v>0</v>
      </c>
      <c r="I118" s="355">
        <f>SUM('[1]INFORME POR DIA'!AD1550)</f>
        <v>0</v>
      </c>
      <c r="J118" s="355">
        <f t="shared" si="23"/>
        <v>28</v>
      </c>
      <c r="K118" s="355">
        <f>SUM('[1]INFORME POR DIA'!AM1550)</f>
        <v>0</v>
      </c>
      <c r="L118" s="356">
        <f>SUM('[1]INFORME POR DIA'!AN1550)</f>
        <v>28</v>
      </c>
    </row>
    <row r="119" spans="1:14" ht="28.5" customHeight="1">
      <c r="A119" s="364" t="s">
        <v>325</v>
      </c>
      <c r="B119" s="378">
        <f>SUM('[1]INFORME POR DIA'!C1551)</f>
        <v>108</v>
      </c>
      <c r="C119" s="378">
        <f>SUM('[1]INFORME POR DIA'!D1551)</f>
        <v>0</v>
      </c>
      <c r="D119" s="355">
        <f t="shared" si="21"/>
        <v>37</v>
      </c>
      <c r="E119" s="355">
        <f>SUM('[1]INFORME POR DIA'!F1551)</f>
        <v>0</v>
      </c>
      <c r="F119" s="355">
        <f>SUM('[1]INFORME POR DIA'!I1551)</f>
        <v>37</v>
      </c>
      <c r="G119" s="355">
        <f t="shared" si="22"/>
        <v>19</v>
      </c>
      <c r="H119" s="355">
        <f>SUM('[1]INFORME POR DIA'!AC1551)</f>
        <v>0</v>
      </c>
      <c r="I119" s="355">
        <f>SUM('[1]INFORME POR DIA'!AD1551)</f>
        <v>19</v>
      </c>
      <c r="J119" s="355"/>
      <c r="K119" s="355">
        <f>SUM('[1]INFORME POR DIA'!AM1551)</f>
        <v>0</v>
      </c>
      <c r="L119" s="356">
        <f>SUM('[1]INFORME POR DIA'!AN1551)</f>
        <v>0</v>
      </c>
    </row>
    <row r="120" spans="1:14" ht="15.75" customHeight="1">
      <c r="A120" s="265" t="s">
        <v>202</v>
      </c>
      <c r="B120" s="378">
        <f>SUM('[1]INFORME POR DIA'!C1552)</f>
        <v>68</v>
      </c>
      <c r="C120" s="378">
        <f>SUM('[1]INFORME POR DIA'!D1552)</f>
        <v>0</v>
      </c>
      <c r="D120" s="355">
        <f t="shared" si="21"/>
        <v>32</v>
      </c>
      <c r="E120" s="355">
        <f>SUM('[1]INFORME POR DIA'!F1552)</f>
        <v>0</v>
      </c>
      <c r="F120" s="355">
        <f>SUM('[1]INFORME POR DIA'!I1552)</f>
        <v>32</v>
      </c>
      <c r="G120" s="355">
        <f t="shared" si="22"/>
        <v>0</v>
      </c>
      <c r="H120" s="355">
        <f>SUM('[1]INFORME POR DIA'!AC1552)</f>
        <v>0</v>
      </c>
      <c r="I120" s="355">
        <f>SUM('[1]INFORME POR DIA'!AD1552)</f>
        <v>0</v>
      </c>
      <c r="J120" s="355">
        <f t="shared" si="23"/>
        <v>0</v>
      </c>
      <c r="K120" s="355">
        <f>SUM('[1]INFORME POR DIA'!AM1552)</f>
        <v>0</v>
      </c>
      <c r="L120" s="356">
        <f>SUM('[1]INFORME POR DIA'!AN1552)</f>
        <v>0</v>
      </c>
    </row>
    <row r="121" spans="1:14" ht="15.75" customHeight="1">
      <c r="A121" s="265" t="s">
        <v>203</v>
      </c>
      <c r="B121" s="378">
        <f>SUM('[1]INFORME POR DIA'!C1553)</f>
        <v>108</v>
      </c>
      <c r="C121" s="378">
        <f>SUM('[1]INFORME POR DIA'!D1553)</f>
        <v>0</v>
      </c>
      <c r="D121" s="355">
        <f t="shared" si="21"/>
        <v>53</v>
      </c>
      <c r="E121" s="355">
        <f>SUM('[1]INFORME POR DIA'!F1553)</f>
        <v>35</v>
      </c>
      <c r="F121" s="355">
        <f>SUM('[1]INFORME POR DIA'!I1553)</f>
        <v>18</v>
      </c>
      <c r="G121" s="355">
        <f t="shared" si="22"/>
        <v>2</v>
      </c>
      <c r="H121" s="355">
        <f>SUM('[1]INFORME POR DIA'!AC1553)</f>
        <v>1</v>
      </c>
      <c r="I121" s="355">
        <f>SUM('[1]INFORME POR DIA'!AD1553)</f>
        <v>1</v>
      </c>
      <c r="J121" s="355">
        <f t="shared" si="23"/>
        <v>9</v>
      </c>
      <c r="K121" s="355">
        <f>SUM('[1]INFORME POR DIA'!AM1553)</f>
        <v>8</v>
      </c>
      <c r="L121" s="356">
        <f>SUM('[1]INFORME POR DIA'!AN1553)</f>
        <v>1</v>
      </c>
    </row>
    <row r="122" spans="1:14" ht="15.75" customHeight="1">
      <c r="A122" s="265" t="s">
        <v>218</v>
      </c>
      <c r="B122" s="378">
        <f>SUM('[1]INFORME POR DIA'!C1554)</f>
        <v>705</v>
      </c>
      <c r="C122" s="378">
        <f>SUM('[1]INFORME POR DIA'!D1554)</f>
        <v>8</v>
      </c>
      <c r="D122" s="355">
        <f t="shared" si="21"/>
        <v>678</v>
      </c>
      <c r="E122" s="355">
        <f>SUM('[1]INFORME POR DIA'!F1554)</f>
        <v>469</v>
      </c>
      <c r="F122" s="355">
        <f>SUM('[1]INFORME POR DIA'!I1554)</f>
        <v>209</v>
      </c>
      <c r="G122" s="355">
        <f t="shared" si="22"/>
        <v>92</v>
      </c>
      <c r="H122" s="355">
        <f>SUM('[1]INFORME POR DIA'!AC1554)</f>
        <v>76</v>
      </c>
      <c r="I122" s="355">
        <f>SUM('[1]INFORME POR DIA'!AD1554)</f>
        <v>16</v>
      </c>
      <c r="J122" s="355">
        <f t="shared" si="23"/>
        <v>0</v>
      </c>
      <c r="K122" s="355">
        <f>SUM('[1]INFORME POR DIA'!AM1554)</f>
        <v>0</v>
      </c>
      <c r="L122" s="356">
        <f>SUM('[1]INFORME POR DIA'!AN1554)</f>
        <v>0</v>
      </c>
    </row>
    <row r="123" spans="1:14" ht="15.75" customHeight="1">
      <c r="A123" s="265" t="s">
        <v>311</v>
      </c>
      <c r="B123" s="378">
        <f>SUM('[1]INFORME POR DIA'!C1555)</f>
        <v>404</v>
      </c>
      <c r="C123" s="378">
        <f>SUM('[1]INFORME POR DIA'!D1555)</f>
        <v>2</v>
      </c>
      <c r="D123" s="355">
        <f t="shared" si="21"/>
        <v>268</v>
      </c>
      <c r="E123" s="355">
        <f>SUM('[1]INFORME POR DIA'!F1555)</f>
        <v>10</v>
      </c>
      <c r="F123" s="355">
        <f>SUM('[1]INFORME POR DIA'!I1555)</f>
        <v>258</v>
      </c>
      <c r="G123" s="355">
        <f t="shared" si="22"/>
        <v>0</v>
      </c>
      <c r="H123" s="355">
        <f>SUM('[1]INFORME POR DIA'!AC1555)</f>
        <v>0</v>
      </c>
      <c r="I123" s="355">
        <f>SUM('[1]INFORME POR DIA'!AD1555)</f>
        <v>0</v>
      </c>
      <c r="J123" s="355">
        <f t="shared" si="23"/>
        <v>0</v>
      </c>
      <c r="K123" s="355">
        <f>SUM('[1]INFORME POR DIA'!AM1555)</f>
        <v>0</v>
      </c>
      <c r="L123" s="356">
        <f>SUM('[1]INFORME POR DIA'!AN1555)</f>
        <v>0</v>
      </c>
    </row>
    <row r="124" spans="1:14" ht="15.75" customHeight="1">
      <c r="A124" s="265" t="s">
        <v>219</v>
      </c>
      <c r="B124" s="378">
        <f>SUM('[1]INFORME POR DIA'!C1556)</f>
        <v>292</v>
      </c>
      <c r="C124" s="378">
        <f>SUM('[1]INFORME POR DIA'!D1556)</f>
        <v>3</v>
      </c>
      <c r="D124" s="355">
        <f t="shared" si="21"/>
        <v>285</v>
      </c>
      <c r="E124" s="355">
        <f>SUM('[1]INFORME POR DIA'!F1556)</f>
        <v>0</v>
      </c>
      <c r="F124" s="355">
        <f>SUM('[1]INFORME POR DIA'!I1556)</f>
        <v>285</v>
      </c>
      <c r="G124" s="355">
        <f t="shared" si="22"/>
        <v>0</v>
      </c>
      <c r="H124" s="355">
        <f>SUM('[1]INFORME POR DIA'!AC1556)</f>
        <v>0</v>
      </c>
      <c r="I124" s="355">
        <f>SUM('[1]INFORME POR DIA'!AD1556)</f>
        <v>0</v>
      </c>
      <c r="J124" s="355">
        <f t="shared" si="23"/>
        <v>0</v>
      </c>
      <c r="K124" s="355">
        <f>SUM('[1]INFORME POR DIA'!AM1556)</f>
        <v>0</v>
      </c>
      <c r="L124" s="356">
        <f>SUM('[1]INFORME POR DIA'!AN1556)</f>
        <v>0</v>
      </c>
    </row>
    <row r="125" spans="1:14" ht="15.75" customHeight="1">
      <c r="A125" s="265" t="s">
        <v>204</v>
      </c>
      <c r="B125" s="378">
        <f>SUM('[1]INFORME POR DIA'!C1557)</f>
        <v>1414</v>
      </c>
      <c r="C125" s="378">
        <f>SUM('[1]INFORME POR DIA'!D1557)</f>
        <v>38</v>
      </c>
      <c r="D125" s="355">
        <f t="shared" si="21"/>
        <v>1307</v>
      </c>
      <c r="E125" s="355">
        <f>SUM('[1]INFORME POR DIA'!F1557)</f>
        <v>277</v>
      </c>
      <c r="F125" s="355">
        <f>SUM('[1]INFORME POR DIA'!I1557)</f>
        <v>1030</v>
      </c>
      <c r="G125" s="355">
        <f t="shared" si="22"/>
        <v>0</v>
      </c>
      <c r="H125" s="355">
        <f>SUM('[1]INFORME POR DIA'!AC1557)</f>
        <v>0</v>
      </c>
      <c r="I125" s="355">
        <f>SUM('[1]INFORME POR DIA'!AD1557)</f>
        <v>0</v>
      </c>
      <c r="J125" s="355">
        <f t="shared" si="23"/>
        <v>0</v>
      </c>
      <c r="K125" s="355">
        <f>SUM('[1]INFORME POR DIA'!AM1557)</f>
        <v>0</v>
      </c>
      <c r="L125" s="356">
        <f>SUM('[1]INFORME POR DIA'!AN1557)</f>
        <v>0</v>
      </c>
    </row>
    <row r="126" spans="1:14" ht="15.75" customHeight="1">
      <c r="A126" s="359" t="s">
        <v>14</v>
      </c>
      <c r="B126" s="378">
        <f>SUM('[1]INFORME POR DIA'!C1558)</f>
        <v>516</v>
      </c>
      <c r="C126" s="378">
        <f>SUM('[1]INFORME POR DIA'!D1558)</f>
        <v>5</v>
      </c>
      <c r="D126" s="355">
        <f t="shared" si="21"/>
        <v>493</v>
      </c>
      <c r="E126" s="355">
        <f>SUM('[1]INFORME POR DIA'!F1558)</f>
        <v>0</v>
      </c>
      <c r="F126" s="355">
        <f>SUM('[1]INFORME POR DIA'!I1558)</f>
        <v>493</v>
      </c>
      <c r="G126" s="355">
        <f t="shared" si="22"/>
        <v>0</v>
      </c>
      <c r="H126" s="355">
        <f>SUM('[1]INFORME POR DIA'!AC1558)</f>
        <v>0</v>
      </c>
      <c r="I126" s="355">
        <f>SUM('[1]INFORME POR DIA'!AD1558)</f>
        <v>0</v>
      </c>
      <c r="J126" s="355">
        <f t="shared" si="23"/>
        <v>0</v>
      </c>
      <c r="K126" s="355">
        <f>SUM('[1]INFORME POR DIA'!AM1558)</f>
        <v>0</v>
      </c>
      <c r="L126" s="356">
        <f>SUM('[1]INFORME POR DIA'!AN1558)</f>
        <v>0</v>
      </c>
    </row>
    <row r="127" spans="1:14" ht="15.75" customHeight="1">
      <c r="A127" s="359" t="s">
        <v>15</v>
      </c>
      <c r="B127" s="378">
        <f>SUM('[1]INFORME POR DIA'!C1559)</f>
        <v>36</v>
      </c>
      <c r="C127" s="378">
        <f>SUM('[1]INFORME POR DIA'!D1559)</f>
        <v>3</v>
      </c>
      <c r="D127" s="355">
        <f t="shared" si="21"/>
        <v>25</v>
      </c>
      <c r="E127" s="355">
        <f>SUM('[1]INFORME POR DIA'!F1559)</f>
        <v>7</v>
      </c>
      <c r="F127" s="355">
        <f>SUM('[1]INFORME POR DIA'!I1559)</f>
        <v>18</v>
      </c>
      <c r="G127" s="355">
        <f t="shared" si="22"/>
        <v>0</v>
      </c>
      <c r="H127" s="355">
        <f>SUM('[1]INFORME POR DIA'!AC1559)</f>
        <v>0</v>
      </c>
      <c r="I127" s="355">
        <f>SUM('[1]INFORME POR DIA'!AD1559)</f>
        <v>0</v>
      </c>
      <c r="J127" s="355">
        <f t="shared" si="23"/>
        <v>25</v>
      </c>
      <c r="K127" s="355">
        <f>SUM('[1]INFORME POR DIA'!AM1559)</f>
        <v>7</v>
      </c>
      <c r="L127" s="356">
        <f>SUM('[1]INFORME POR DIA'!AN1559)</f>
        <v>18</v>
      </c>
    </row>
    <row r="128" spans="1:14" ht="15.75" customHeight="1">
      <c r="A128" s="359" t="s">
        <v>16</v>
      </c>
      <c r="B128" s="378">
        <f>SUM('[1]INFORME POR DIA'!C1560)</f>
        <v>404</v>
      </c>
      <c r="C128" s="378">
        <f>SUM('[1]INFORME POR DIA'!D1560)</f>
        <v>6</v>
      </c>
      <c r="D128" s="355">
        <f t="shared" si="21"/>
        <v>370</v>
      </c>
      <c r="E128" s="355">
        <f>SUM('[1]INFORME POR DIA'!F1560)</f>
        <v>0</v>
      </c>
      <c r="F128" s="355">
        <f>SUM('[1]INFORME POR DIA'!I1560)</f>
        <v>370</v>
      </c>
      <c r="G128" s="355">
        <f t="shared" si="22"/>
        <v>0</v>
      </c>
      <c r="H128" s="355">
        <f>SUM('[1]INFORME POR DIA'!AC1560)</f>
        <v>0</v>
      </c>
      <c r="I128" s="355">
        <f>SUM('[1]INFORME POR DIA'!AD1560)</f>
        <v>0</v>
      </c>
      <c r="J128" s="355">
        <f t="shared" si="23"/>
        <v>0</v>
      </c>
      <c r="K128" s="355">
        <f>SUM('[1]INFORME POR DIA'!AM1560)</f>
        <v>0</v>
      </c>
      <c r="L128" s="356">
        <f>SUM('[1]INFORME POR DIA'!AN1560)</f>
        <v>0</v>
      </c>
    </row>
    <row r="129" spans="1:12" ht="15.75" customHeight="1">
      <c r="A129" s="360" t="s">
        <v>17</v>
      </c>
      <c r="B129" s="378">
        <f>SUM('[1]INFORME POR DIA'!C1561)</f>
        <v>516</v>
      </c>
      <c r="C129" s="378">
        <f>SUM('[1]INFORME POR DIA'!D1561)</f>
        <v>9</v>
      </c>
      <c r="D129" s="375">
        <f t="shared" si="21"/>
        <v>473</v>
      </c>
      <c r="E129" s="355">
        <f>SUM('[1]INFORME POR DIA'!F1561)</f>
        <v>0</v>
      </c>
      <c r="F129" s="355">
        <f>SUM('[1]INFORME POR DIA'!I1561)</f>
        <v>473</v>
      </c>
      <c r="G129" s="375">
        <f t="shared" si="22"/>
        <v>0</v>
      </c>
      <c r="H129" s="355">
        <f>SUM('[1]INFORME POR DIA'!AC1561)</f>
        <v>0</v>
      </c>
      <c r="I129" s="355">
        <f>SUM('[1]INFORME POR DIA'!AD1561)</f>
        <v>0</v>
      </c>
      <c r="J129" s="375">
        <f t="shared" si="23"/>
        <v>0</v>
      </c>
      <c r="K129" s="355">
        <f>SUM('[1]INFORME POR DIA'!AM1561)</f>
        <v>0</v>
      </c>
      <c r="L129" s="356">
        <f>SUM('[1]INFORME POR DIA'!AN1561)</f>
        <v>0</v>
      </c>
    </row>
    <row r="130" spans="1:12" ht="15.75" customHeight="1">
      <c r="A130" s="365" t="s">
        <v>314</v>
      </c>
      <c r="B130" s="378">
        <f>SUM('[1]INFORME POR DIA'!C1562)</f>
        <v>529</v>
      </c>
      <c r="C130" s="378">
        <f>SUM('[1]INFORME POR DIA'!D1562)</f>
        <v>24</v>
      </c>
      <c r="D130" s="376">
        <f t="shared" si="21"/>
        <v>467</v>
      </c>
      <c r="E130" s="355">
        <f>SUM('[1]INFORME POR DIA'!F1562)</f>
        <v>0</v>
      </c>
      <c r="F130" s="355">
        <f>SUM('[1]INFORME POR DIA'!I1562)</f>
        <v>467</v>
      </c>
      <c r="G130" s="376">
        <f t="shared" si="22"/>
        <v>0</v>
      </c>
      <c r="H130" s="355">
        <f>SUM('[1]INFORME POR DIA'!AC1562)</f>
        <v>0</v>
      </c>
      <c r="I130" s="355">
        <f>SUM('[1]INFORME POR DIA'!AD1562)</f>
        <v>0</v>
      </c>
      <c r="J130" s="376">
        <f t="shared" si="23"/>
        <v>0</v>
      </c>
      <c r="K130" s="355">
        <f>SUM('[1]INFORME POR DIA'!AM1562)</f>
        <v>0</v>
      </c>
      <c r="L130" s="356">
        <f>SUM('[1]INFORME POR DIA'!AN1562)</f>
        <v>0</v>
      </c>
    </row>
    <row r="131" spans="1:12" ht="15.75" customHeight="1">
      <c r="A131" s="366" t="s">
        <v>205</v>
      </c>
      <c r="B131" s="378">
        <f>SUM('[1]INFORME POR DIA'!C1563)</f>
        <v>476</v>
      </c>
      <c r="C131" s="378">
        <f>SUM('[1]INFORME POR DIA'!D1563)</f>
        <v>27</v>
      </c>
      <c r="D131" s="376">
        <f>SUM(E131:F131)</f>
        <v>360</v>
      </c>
      <c r="E131" s="355">
        <f>SUM('[1]INFORME POR DIA'!F1563)</f>
        <v>102</v>
      </c>
      <c r="F131" s="355">
        <f>SUM('[1]INFORME POR DIA'!I1563)</f>
        <v>258</v>
      </c>
      <c r="G131" s="376">
        <f>SUM(H131:I131)</f>
        <v>16</v>
      </c>
      <c r="H131" s="355">
        <f>SUM('[1]INFORME POR DIA'!AC1563)</f>
        <v>7</v>
      </c>
      <c r="I131" s="355">
        <f>SUM('[1]INFORME POR DIA'!AD1563)</f>
        <v>9</v>
      </c>
      <c r="J131" s="376">
        <f>SUM(K131:L131)</f>
        <v>360</v>
      </c>
      <c r="K131" s="355">
        <f>SUM('[1]INFORME POR DIA'!AM1563)</f>
        <v>102</v>
      </c>
      <c r="L131" s="356">
        <f>SUM('[1]INFORME POR DIA'!AN1563)</f>
        <v>258</v>
      </c>
    </row>
    <row r="132" spans="1:12" ht="15.75" customHeight="1" thickBot="1">
      <c r="A132" s="265" t="s">
        <v>312</v>
      </c>
      <c r="B132" s="378">
        <f>SUM('[1]INFORME POR DIA'!C1564)</f>
        <v>26</v>
      </c>
      <c r="C132" s="378">
        <f>SUM('[1]INFORME POR DIA'!D1564)</f>
        <v>0</v>
      </c>
      <c r="D132" s="355">
        <f>SUM(E132:F132)</f>
        <v>11</v>
      </c>
      <c r="E132" s="355">
        <f>SUM('[1]INFORME POR DIA'!F1564)</f>
        <v>0</v>
      </c>
      <c r="F132" s="355">
        <f>SUM('[1]INFORME POR DIA'!I1564)</f>
        <v>11</v>
      </c>
      <c r="G132" s="355">
        <f>SUM(H132:I132)</f>
        <v>0</v>
      </c>
      <c r="H132" s="355">
        <f>SUM('[1]INFORME POR DIA'!AC1564)</f>
        <v>0</v>
      </c>
      <c r="I132" s="355">
        <f>SUM('[1]INFORME POR DIA'!AD1564)</f>
        <v>0</v>
      </c>
      <c r="J132" s="355">
        <f>SUM(K132:L132)</f>
        <v>0</v>
      </c>
      <c r="K132" s="355">
        <f>SUM('[1]INFORME POR DIA'!AM1564)</f>
        <v>0</v>
      </c>
      <c r="L132" s="356">
        <f>SUM('[1]INFORME POR DIA'!AN1564)</f>
        <v>0</v>
      </c>
    </row>
    <row r="133" spans="1:12" ht="18" customHeight="1" thickBot="1">
      <c r="A133" s="367" t="s">
        <v>18</v>
      </c>
      <c r="B133" s="379">
        <f>SUM(B134:B153)</f>
        <v>7012</v>
      </c>
      <c r="C133" s="379">
        <f t="shared" ref="C133:L133" si="24">SUM(C134:C153)</f>
        <v>320</v>
      </c>
      <c r="D133" s="379">
        <f t="shared" si="24"/>
        <v>5919</v>
      </c>
      <c r="E133" s="379">
        <f t="shared" si="24"/>
        <v>1309</v>
      </c>
      <c r="F133" s="379">
        <f t="shared" si="24"/>
        <v>4610</v>
      </c>
      <c r="G133" s="379">
        <f t="shared" si="24"/>
        <v>318</v>
      </c>
      <c r="H133" s="379">
        <f t="shared" si="24"/>
        <v>123</v>
      </c>
      <c r="I133" s="379">
        <f t="shared" si="24"/>
        <v>195</v>
      </c>
      <c r="J133" s="379">
        <f>SUM(J134:J153)</f>
        <v>0</v>
      </c>
      <c r="K133" s="379">
        <f t="shared" si="24"/>
        <v>0</v>
      </c>
      <c r="L133" s="380">
        <f t="shared" si="24"/>
        <v>0</v>
      </c>
    </row>
    <row r="134" spans="1:12" ht="15.75" customHeight="1">
      <c r="A134" s="359" t="s">
        <v>19</v>
      </c>
      <c r="B134" s="378">
        <f>SUM('[1]INFORME POR DIA'!C1566)</f>
        <v>534</v>
      </c>
      <c r="C134" s="378">
        <f>SUM('[1]INFORME POR DIA'!D1566)</f>
        <v>13</v>
      </c>
      <c r="D134" s="355">
        <f t="shared" ref="D134:D152" si="25">SUM(E134:F134)</f>
        <v>464</v>
      </c>
      <c r="E134" s="355">
        <f>SUM('[1]INFORME POR DIA'!F1566)</f>
        <v>0</v>
      </c>
      <c r="F134" s="355">
        <f>SUM('[1]INFORME POR DIA'!I1566)</f>
        <v>464</v>
      </c>
      <c r="G134" s="355">
        <f t="shared" ref="G134:G152" si="26">SUM(H134:I134)</f>
        <v>0</v>
      </c>
      <c r="H134" s="355">
        <f>SUM('[1]INFORME POR DIA'!AC1566)</f>
        <v>0</v>
      </c>
      <c r="I134" s="355">
        <f>SUM('[1]INFORME POR DIA'!AD1566)</f>
        <v>0</v>
      </c>
      <c r="J134" s="355">
        <f t="shared" ref="J134:J140" si="27">SUM(K134:L134)</f>
        <v>0</v>
      </c>
      <c r="K134" s="355">
        <f>SUM('[1]INFORME POR DIA'!AM1566)</f>
        <v>0</v>
      </c>
      <c r="L134" s="356">
        <f>SUM('[1]INFORME POR DIA'!AN1566)</f>
        <v>0</v>
      </c>
    </row>
    <row r="135" spans="1:12" ht="15.75" customHeight="1">
      <c r="A135" s="359" t="s">
        <v>20</v>
      </c>
      <c r="B135" s="378">
        <f>SUM('[1]INFORME POR DIA'!C1567)</f>
        <v>676</v>
      </c>
      <c r="C135" s="378">
        <f>SUM('[1]INFORME POR DIA'!D1567)</f>
        <v>6</v>
      </c>
      <c r="D135" s="355">
        <f t="shared" si="25"/>
        <v>604</v>
      </c>
      <c r="E135" s="355">
        <f>SUM('[1]INFORME POR DIA'!F1567)</f>
        <v>444</v>
      </c>
      <c r="F135" s="355">
        <f>SUM('[1]INFORME POR DIA'!I1567)</f>
        <v>160</v>
      </c>
      <c r="G135" s="355">
        <f t="shared" si="26"/>
        <v>24</v>
      </c>
      <c r="H135" s="355">
        <f>SUM('[1]INFORME POR DIA'!AC1567)</f>
        <v>21</v>
      </c>
      <c r="I135" s="355">
        <f>SUM('[1]INFORME POR DIA'!AD1567)</f>
        <v>3</v>
      </c>
      <c r="J135" s="355">
        <f t="shared" si="27"/>
        <v>0</v>
      </c>
      <c r="K135" s="355">
        <f>SUM('[1]INFORME POR DIA'!AM1567)</f>
        <v>0</v>
      </c>
      <c r="L135" s="356">
        <f>SUM('[1]INFORME POR DIA'!AN1567)</f>
        <v>0</v>
      </c>
    </row>
    <row r="136" spans="1:12" ht="15.75" customHeight="1">
      <c r="A136" s="359" t="s">
        <v>21</v>
      </c>
      <c r="B136" s="378">
        <f>SUM('[1]INFORME POR DIA'!C1568)</f>
        <v>280</v>
      </c>
      <c r="C136" s="378">
        <f>SUM('[1]INFORME POR DIA'!D1568)</f>
        <v>0</v>
      </c>
      <c r="D136" s="355">
        <f t="shared" si="25"/>
        <v>264</v>
      </c>
      <c r="E136" s="355">
        <f>SUM('[1]INFORME POR DIA'!F1568)</f>
        <v>0</v>
      </c>
      <c r="F136" s="355">
        <f>SUM('[1]INFORME POR DIA'!I1568)</f>
        <v>264</v>
      </c>
      <c r="G136" s="355">
        <f t="shared" si="26"/>
        <v>0</v>
      </c>
      <c r="H136" s="355">
        <f>SUM('[1]INFORME POR DIA'!AC1568)</f>
        <v>0</v>
      </c>
      <c r="I136" s="355">
        <f>SUM('[1]INFORME POR DIA'!AD1568)</f>
        <v>0</v>
      </c>
      <c r="J136" s="355">
        <f t="shared" si="27"/>
        <v>0</v>
      </c>
      <c r="K136" s="355">
        <f>SUM('[1]INFORME POR DIA'!AM1568)</f>
        <v>0</v>
      </c>
      <c r="L136" s="356">
        <f>SUM('[1]INFORME POR DIA'!AN1568)</f>
        <v>0</v>
      </c>
    </row>
    <row r="137" spans="1:12" ht="15.75" customHeight="1">
      <c r="A137" s="359" t="s">
        <v>22</v>
      </c>
      <c r="B137" s="378">
        <f>SUM('[1]INFORME POR DIA'!C1569)</f>
        <v>224</v>
      </c>
      <c r="C137" s="378">
        <f>SUM('[1]INFORME POR DIA'!D1569)</f>
        <v>2</v>
      </c>
      <c r="D137" s="355">
        <f t="shared" si="25"/>
        <v>167</v>
      </c>
      <c r="E137" s="355">
        <f>SUM('[1]INFORME POR DIA'!F1569)</f>
        <v>0</v>
      </c>
      <c r="F137" s="355">
        <f>SUM('[1]INFORME POR DIA'!I1569)</f>
        <v>167</v>
      </c>
      <c r="G137" s="355">
        <f t="shared" si="26"/>
        <v>0</v>
      </c>
      <c r="H137" s="355">
        <f>SUM('[1]INFORME POR DIA'!AC1569)</f>
        <v>0</v>
      </c>
      <c r="I137" s="355">
        <f>SUM('[1]INFORME POR DIA'!AD1569)</f>
        <v>0</v>
      </c>
      <c r="J137" s="355">
        <f t="shared" si="27"/>
        <v>0</v>
      </c>
      <c r="K137" s="355">
        <f>SUM('[1]INFORME POR DIA'!AM1569)</f>
        <v>0</v>
      </c>
      <c r="L137" s="356">
        <f>SUM('[1]INFORME POR DIA'!AN1569)</f>
        <v>0</v>
      </c>
    </row>
    <row r="138" spans="1:12" ht="15.75" customHeight="1">
      <c r="A138" s="265" t="s">
        <v>206</v>
      </c>
      <c r="B138" s="378">
        <f>SUM('[1]INFORME POR DIA'!C1570)</f>
        <v>192</v>
      </c>
      <c r="C138" s="378">
        <f>SUM('[1]INFORME POR DIA'!D1570)</f>
        <v>0</v>
      </c>
      <c r="D138" s="355">
        <f t="shared" si="25"/>
        <v>150</v>
      </c>
      <c r="E138" s="355">
        <f>SUM('[1]INFORME POR DIA'!F1570)</f>
        <v>0</v>
      </c>
      <c r="F138" s="355">
        <f>SUM('[1]INFORME POR DIA'!I1570)</f>
        <v>150</v>
      </c>
      <c r="G138" s="355">
        <f t="shared" si="26"/>
        <v>0</v>
      </c>
      <c r="H138" s="355">
        <f>SUM('[1]INFORME POR DIA'!AC1570)</f>
        <v>0</v>
      </c>
      <c r="I138" s="355">
        <f>SUM('[1]INFORME POR DIA'!AD1570)</f>
        <v>0</v>
      </c>
      <c r="J138" s="355">
        <f t="shared" si="27"/>
        <v>0</v>
      </c>
      <c r="K138" s="355">
        <f>SUM('[1]INFORME POR DIA'!AM1570)</f>
        <v>0</v>
      </c>
      <c r="L138" s="356">
        <f>SUM('[1]INFORME POR DIA'!AN1570)</f>
        <v>0</v>
      </c>
    </row>
    <row r="139" spans="1:12" ht="15.75" customHeight="1">
      <c r="A139" s="265" t="s">
        <v>220</v>
      </c>
      <c r="B139" s="378">
        <f>SUM('[1]INFORME POR DIA'!C1571)</f>
        <v>528</v>
      </c>
      <c r="C139" s="378">
        <f>SUM('[1]INFORME POR DIA'!D1571)</f>
        <v>17</v>
      </c>
      <c r="D139" s="355">
        <f t="shared" si="25"/>
        <v>466</v>
      </c>
      <c r="E139" s="355">
        <f>SUM('[1]INFORME POR DIA'!F1571)</f>
        <v>87</v>
      </c>
      <c r="F139" s="355">
        <f>SUM('[1]INFORME POR DIA'!I1571)</f>
        <v>379</v>
      </c>
      <c r="G139" s="355">
        <f t="shared" si="26"/>
        <v>272</v>
      </c>
      <c r="H139" s="355">
        <f>SUM('[1]INFORME POR DIA'!AC1571)</f>
        <v>87</v>
      </c>
      <c r="I139" s="355">
        <f>SUM('[1]INFORME POR DIA'!AD1571)</f>
        <v>185</v>
      </c>
      <c r="J139" s="355">
        <f t="shared" si="27"/>
        <v>0</v>
      </c>
      <c r="K139" s="355">
        <f>SUM('[1]INFORME POR DIA'!AM1571)</f>
        <v>0</v>
      </c>
      <c r="L139" s="356">
        <f>SUM('[1]INFORME POR DIA'!AN1571)</f>
        <v>0</v>
      </c>
    </row>
    <row r="140" spans="1:12" ht="15.75" customHeight="1">
      <c r="A140" s="359" t="s">
        <v>23</v>
      </c>
      <c r="B140" s="378">
        <f>SUM('[1]INFORME POR DIA'!C1572)</f>
        <v>246</v>
      </c>
      <c r="C140" s="378">
        <f>SUM('[1]INFORME POR DIA'!D1572)</f>
        <v>9</v>
      </c>
      <c r="D140" s="355">
        <f t="shared" si="25"/>
        <v>234</v>
      </c>
      <c r="E140" s="355">
        <f>SUM('[1]INFORME POR DIA'!F1572)</f>
        <v>203</v>
      </c>
      <c r="F140" s="355">
        <f>SUM('[1]INFORME POR DIA'!I1572)</f>
        <v>31</v>
      </c>
      <c r="G140" s="355">
        <f t="shared" si="26"/>
        <v>0</v>
      </c>
      <c r="H140" s="355">
        <f>SUM('[1]INFORME POR DIA'!AC1572)</f>
        <v>0</v>
      </c>
      <c r="I140" s="355">
        <f>SUM('[1]INFORME POR DIA'!AD1572)</f>
        <v>0</v>
      </c>
      <c r="J140" s="355">
        <f t="shared" si="27"/>
        <v>0</v>
      </c>
      <c r="K140" s="355">
        <f>SUM('[1]INFORME POR DIA'!AM1572)</f>
        <v>0</v>
      </c>
      <c r="L140" s="356">
        <f>SUM('[1]INFORME POR DIA'!AN1572)</f>
        <v>0</v>
      </c>
    </row>
    <row r="141" spans="1:12" ht="15.75" customHeight="1">
      <c r="A141" s="370" t="s">
        <v>24</v>
      </c>
      <c r="B141" s="378">
        <f>SUM('[1]INFORME POR DIA'!C1573)</f>
        <v>56</v>
      </c>
      <c r="C141" s="378">
        <f>SUM('[1]INFORME POR DIA'!D1573)</f>
        <v>0</v>
      </c>
      <c r="D141" s="355">
        <f>SUM(E141:F141)</f>
        <v>47</v>
      </c>
      <c r="E141" s="355">
        <f>SUM('[1]INFORME POR DIA'!F1573)</f>
        <v>0</v>
      </c>
      <c r="F141" s="355">
        <f>SUM('[1]INFORME POR DIA'!I1573)</f>
        <v>47</v>
      </c>
      <c r="G141" s="355">
        <f t="shared" si="26"/>
        <v>0</v>
      </c>
      <c r="H141" s="355">
        <f>SUM('[1]INFORME POR DIA'!AC1573)</f>
        <v>0</v>
      </c>
      <c r="I141" s="355">
        <f>SUM('[1]INFORME POR DIA'!AD1573)</f>
        <v>0</v>
      </c>
      <c r="J141" s="355">
        <f>SUM(K141:L141)</f>
        <v>0</v>
      </c>
      <c r="K141" s="355">
        <f>SUM('[1]INFORME POR DIA'!AM1573)</f>
        <v>0</v>
      </c>
      <c r="L141" s="356">
        <f>SUM('[1]INFORME POR DIA'!AN1573)</f>
        <v>0</v>
      </c>
    </row>
    <row r="142" spans="1:12" ht="15.75" customHeight="1">
      <c r="A142" s="265" t="s">
        <v>207</v>
      </c>
      <c r="B142" s="378">
        <f>SUM('[1]INFORME POR DIA'!C1574)</f>
        <v>420</v>
      </c>
      <c r="C142" s="378">
        <f>SUM('[1]INFORME POR DIA'!D1574)</f>
        <v>5</v>
      </c>
      <c r="D142" s="355">
        <f t="shared" si="25"/>
        <v>366</v>
      </c>
      <c r="E142" s="355">
        <f>SUM('[1]INFORME POR DIA'!F1574)</f>
        <v>2</v>
      </c>
      <c r="F142" s="355">
        <f>SUM('[1]INFORME POR DIA'!I1574)</f>
        <v>364</v>
      </c>
      <c r="G142" s="355">
        <f t="shared" si="26"/>
        <v>0</v>
      </c>
      <c r="H142" s="355">
        <f>SUM('[1]INFORME POR DIA'!AC1574)</f>
        <v>0</v>
      </c>
      <c r="I142" s="355">
        <f>SUM('[1]INFORME POR DIA'!AD1574)</f>
        <v>0</v>
      </c>
      <c r="J142" s="355">
        <f t="shared" ref="J142:J152" si="28">SUM(K142:L142)</f>
        <v>0</v>
      </c>
      <c r="K142" s="355">
        <f>SUM('[1]INFORME POR DIA'!AM1574)</f>
        <v>0</v>
      </c>
      <c r="L142" s="356">
        <f>SUM('[1]INFORME POR DIA'!AN1574)</f>
        <v>0</v>
      </c>
    </row>
    <row r="143" spans="1:12" ht="15.75" customHeight="1">
      <c r="A143" s="265" t="s">
        <v>208</v>
      </c>
      <c r="B143" s="378">
        <f>SUM('[1]INFORME POR DIA'!C1575)</f>
        <v>831</v>
      </c>
      <c r="C143" s="378">
        <f>SUM('[1]INFORME POR DIA'!D1575)</f>
        <v>254</v>
      </c>
      <c r="D143" s="355">
        <f t="shared" si="25"/>
        <v>545</v>
      </c>
      <c r="E143" s="355">
        <f>SUM('[1]INFORME POR DIA'!F1575)</f>
        <v>0</v>
      </c>
      <c r="F143" s="355">
        <f>SUM('[1]INFORME POR DIA'!I1575)</f>
        <v>545</v>
      </c>
      <c r="G143" s="355">
        <f t="shared" si="26"/>
        <v>0</v>
      </c>
      <c r="H143" s="355">
        <f>SUM('[1]INFORME POR DIA'!AC1575)</f>
        <v>0</v>
      </c>
      <c r="I143" s="355">
        <f>SUM('[1]INFORME POR DIA'!AD1575)</f>
        <v>0</v>
      </c>
      <c r="J143" s="355">
        <f t="shared" si="28"/>
        <v>0</v>
      </c>
      <c r="K143" s="355">
        <f>SUM('[1]INFORME POR DIA'!AM1575)</f>
        <v>0</v>
      </c>
      <c r="L143" s="356">
        <f>SUM('[1]INFORME POR DIA'!AN1575)</f>
        <v>0</v>
      </c>
    </row>
    <row r="144" spans="1:12" ht="15.75" customHeight="1">
      <c r="A144" s="265" t="s">
        <v>209</v>
      </c>
      <c r="B144" s="378">
        <f>SUM('[1]INFORME POR DIA'!C1576)</f>
        <v>486</v>
      </c>
      <c r="C144" s="378">
        <f>SUM('[1]INFORME POR DIA'!D1576)</f>
        <v>12</v>
      </c>
      <c r="D144" s="355">
        <f t="shared" si="25"/>
        <v>377</v>
      </c>
      <c r="E144" s="355">
        <f>SUM('[1]INFORME POR DIA'!F1576)</f>
        <v>23</v>
      </c>
      <c r="F144" s="355">
        <f>SUM('[1]INFORME POR DIA'!I1576)</f>
        <v>354</v>
      </c>
      <c r="G144" s="355">
        <f t="shared" si="26"/>
        <v>3</v>
      </c>
      <c r="H144" s="355">
        <f>SUM('[1]INFORME POR DIA'!AC1576)</f>
        <v>2</v>
      </c>
      <c r="I144" s="355">
        <f>SUM('[1]INFORME POR DIA'!AD1576)</f>
        <v>1</v>
      </c>
      <c r="J144" s="355">
        <f t="shared" si="28"/>
        <v>0</v>
      </c>
      <c r="K144" s="355">
        <f>SUM('[1]INFORME POR DIA'!AM1576)</f>
        <v>0</v>
      </c>
      <c r="L144" s="356">
        <f>SUM('[1]INFORME POR DIA'!AN1576)</f>
        <v>0</v>
      </c>
    </row>
    <row r="145" spans="1:12" ht="15.75" customHeight="1">
      <c r="A145" s="359" t="s">
        <v>25</v>
      </c>
      <c r="B145" s="378">
        <f>SUM('[1]INFORME POR DIA'!C1577)</f>
        <v>50</v>
      </c>
      <c r="C145" s="378">
        <f>SUM('[1]INFORME POR DIA'!D1577)</f>
        <v>0</v>
      </c>
      <c r="D145" s="355">
        <f t="shared" si="25"/>
        <v>25</v>
      </c>
      <c r="E145" s="355">
        <f>SUM('[1]INFORME POR DIA'!F1577)</f>
        <v>0</v>
      </c>
      <c r="F145" s="355">
        <f>SUM('[1]INFORME POR DIA'!I1577)</f>
        <v>25</v>
      </c>
      <c r="G145" s="355">
        <f t="shared" si="26"/>
        <v>0</v>
      </c>
      <c r="H145" s="355">
        <f>SUM('[1]INFORME POR DIA'!AC1577)</f>
        <v>0</v>
      </c>
      <c r="I145" s="355">
        <f>SUM('[1]INFORME POR DIA'!AD1577)</f>
        <v>0</v>
      </c>
      <c r="J145" s="355">
        <f t="shared" si="28"/>
        <v>0</v>
      </c>
      <c r="K145" s="355">
        <f>SUM('[1]INFORME POR DIA'!AM1577)</f>
        <v>0</v>
      </c>
      <c r="L145" s="356">
        <f>SUM('[1]INFORME POR DIA'!AN1577)</f>
        <v>0</v>
      </c>
    </row>
    <row r="146" spans="1:12" ht="15.75" customHeight="1">
      <c r="A146" s="265" t="s">
        <v>210</v>
      </c>
      <c r="B146" s="378">
        <f>SUM('[1]INFORME POR DIA'!C1578)</f>
        <v>546</v>
      </c>
      <c r="C146" s="378">
        <f>SUM('[1]INFORME POR DIA'!D1578)</f>
        <v>2</v>
      </c>
      <c r="D146" s="355">
        <f t="shared" si="25"/>
        <v>526</v>
      </c>
      <c r="E146" s="355">
        <f>SUM('[1]INFORME POR DIA'!F1578)</f>
        <v>0</v>
      </c>
      <c r="F146" s="355">
        <f>SUM('[1]INFORME POR DIA'!I1578)</f>
        <v>526</v>
      </c>
      <c r="G146" s="355">
        <f t="shared" si="26"/>
        <v>0</v>
      </c>
      <c r="H146" s="355">
        <f>SUM('[1]INFORME POR DIA'!AC1578)</f>
        <v>0</v>
      </c>
      <c r="I146" s="355">
        <f>SUM('[1]INFORME POR DIA'!AD1578)</f>
        <v>0</v>
      </c>
      <c r="J146" s="355">
        <f t="shared" si="28"/>
        <v>0</v>
      </c>
      <c r="K146" s="355">
        <f>SUM('[1]INFORME POR DIA'!AM1578)</f>
        <v>0</v>
      </c>
      <c r="L146" s="356">
        <f>SUM('[1]INFORME POR DIA'!AN1578)</f>
        <v>0</v>
      </c>
    </row>
    <row r="147" spans="1:12" ht="15.75" customHeight="1">
      <c r="A147" s="359" t="s">
        <v>26</v>
      </c>
      <c r="B147" s="378">
        <f>SUM('[1]INFORME POR DIA'!C1579)</f>
        <v>152</v>
      </c>
      <c r="C147" s="378">
        <f>SUM('[1]INFORME POR DIA'!D1579)</f>
        <v>0</v>
      </c>
      <c r="D147" s="355">
        <f t="shared" si="25"/>
        <v>75</v>
      </c>
      <c r="E147" s="355">
        <f>SUM('[1]INFORME POR DIA'!F1579)</f>
        <v>0</v>
      </c>
      <c r="F147" s="355">
        <f>SUM('[1]INFORME POR DIA'!I1579)</f>
        <v>75</v>
      </c>
      <c r="G147" s="355">
        <f t="shared" si="26"/>
        <v>0</v>
      </c>
      <c r="H147" s="355">
        <f>SUM('[1]INFORME POR DIA'!AC1579)</f>
        <v>0</v>
      </c>
      <c r="I147" s="355">
        <f>SUM('[1]INFORME POR DIA'!AD1579)</f>
        <v>0</v>
      </c>
      <c r="J147" s="355">
        <f t="shared" si="28"/>
        <v>0</v>
      </c>
      <c r="K147" s="355">
        <f>SUM('[1]INFORME POR DIA'!AM1579)</f>
        <v>0</v>
      </c>
      <c r="L147" s="356">
        <f>SUM('[1]INFORME POR DIA'!AN1579)</f>
        <v>0</v>
      </c>
    </row>
    <row r="148" spans="1:12" ht="15.75" customHeight="1">
      <c r="A148" s="265" t="s">
        <v>211</v>
      </c>
      <c r="B148" s="378">
        <f>SUM('[1]INFORME POR DIA'!C1580)</f>
        <v>908</v>
      </c>
      <c r="C148" s="378">
        <f>SUM('[1]INFORME POR DIA'!D1580)</f>
        <v>0</v>
      </c>
      <c r="D148" s="355">
        <f t="shared" si="25"/>
        <v>810</v>
      </c>
      <c r="E148" s="355">
        <f>SUM('[1]INFORME POR DIA'!F1580)</f>
        <v>288</v>
      </c>
      <c r="F148" s="355">
        <f>SUM('[1]INFORME POR DIA'!I1580)</f>
        <v>522</v>
      </c>
      <c r="G148" s="355">
        <f t="shared" si="26"/>
        <v>19</v>
      </c>
      <c r="H148" s="355">
        <f>SUM('[1]INFORME POR DIA'!AC1580)</f>
        <v>13</v>
      </c>
      <c r="I148" s="355">
        <f>SUM('[1]INFORME POR DIA'!AD1580)</f>
        <v>6</v>
      </c>
      <c r="J148" s="355">
        <f t="shared" si="28"/>
        <v>0</v>
      </c>
      <c r="K148" s="355">
        <f>SUM('[1]INFORME POR DIA'!AM1580)</f>
        <v>0</v>
      </c>
      <c r="L148" s="356">
        <f>SUM('[1]INFORME POR DIA'!AN1580)</f>
        <v>0</v>
      </c>
    </row>
    <row r="149" spans="1:12" ht="15.75" customHeight="1">
      <c r="A149" s="265" t="s">
        <v>212</v>
      </c>
      <c r="B149" s="378">
        <f>SUM('[1]INFORME POR DIA'!C1581)</f>
        <v>75</v>
      </c>
      <c r="C149" s="378">
        <f>SUM('[1]INFORME POR DIA'!D1581)</f>
        <v>0</v>
      </c>
      <c r="D149" s="355">
        <f t="shared" si="25"/>
        <v>54</v>
      </c>
      <c r="E149" s="355">
        <f>SUM('[1]INFORME POR DIA'!F1581)</f>
        <v>0</v>
      </c>
      <c r="F149" s="355">
        <f>SUM('[1]INFORME POR DIA'!I1581)</f>
        <v>54</v>
      </c>
      <c r="G149" s="355">
        <f t="shared" si="26"/>
        <v>0</v>
      </c>
      <c r="H149" s="355">
        <f>SUM('[1]INFORME POR DIA'!AC1581)</f>
        <v>0</v>
      </c>
      <c r="I149" s="355">
        <f>SUM('[1]INFORME POR DIA'!AD1581)</f>
        <v>0</v>
      </c>
      <c r="J149" s="355">
        <f t="shared" si="28"/>
        <v>0</v>
      </c>
      <c r="K149" s="355">
        <f>SUM('[1]INFORME POR DIA'!AM1581)</f>
        <v>0</v>
      </c>
      <c r="L149" s="356">
        <f>SUM('[1]INFORME POR DIA'!AN1581)</f>
        <v>0</v>
      </c>
    </row>
    <row r="150" spans="1:12" ht="15.75" customHeight="1">
      <c r="A150" s="265" t="s">
        <v>221</v>
      </c>
      <c r="B150" s="378">
        <f>SUM('[1]INFORME POR DIA'!C1582)</f>
        <v>0</v>
      </c>
      <c r="C150" s="378">
        <f>SUM('[1]INFORME POR DIA'!D1582)</f>
        <v>0</v>
      </c>
      <c r="D150" s="355">
        <f t="shared" si="25"/>
        <v>0</v>
      </c>
      <c r="E150" s="355">
        <f>SUM('[1]INFORME POR DIA'!F1582)</f>
        <v>0</v>
      </c>
      <c r="F150" s="355">
        <f>SUM('[1]INFORME POR DIA'!I1582)</f>
        <v>0</v>
      </c>
      <c r="G150" s="355">
        <f t="shared" si="26"/>
        <v>0</v>
      </c>
      <c r="H150" s="355">
        <f>SUM('[1]INFORME POR DIA'!AC1582)</f>
        <v>0</v>
      </c>
      <c r="I150" s="355">
        <f>SUM('[1]INFORME POR DIA'!AD1582)</f>
        <v>0</v>
      </c>
      <c r="J150" s="355">
        <f t="shared" si="28"/>
        <v>0</v>
      </c>
      <c r="K150" s="355">
        <f>SUM('[1]INFORME POR DIA'!AM1582)</f>
        <v>0</v>
      </c>
      <c r="L150" s="356">
        <f>SUM('[1]INFORME POR DIA'!AN1582)</f>
        <v>0</v>
      </c>
    </row>
    <row r="151" spans="1:12" ht="15.75" customHeight="1">
      <c r="A151" s="359" t="s">
        <v>27</v>
      </c>
      <c r="B151" s="378">
        <f>SUM('[1]INFORME POR DIA'!C1583)</f>
        <v>400</v>
      </c>
      <c r="C151" s="378">
        <f>SUM('[1]INFORME POR DIA'!D1583)</f>
        <v>0</v>
      </c>
      <c r="D151" s="355">
        <f t="shared" si="25"/>
        <v>357</v>
      </c>
      <c r="E151" s="355">
        <f>SUM('[1]INFORME POR DIA'!F1583)</f>
        <v>0</v>
      </c>
      <c r="F151" s="355">
        <f>SUM('[1]INFORME POR DIA'!I1583)</f>
        <v>357</v>
      </c>
      <c r="G151" s="355">
        <f t="shared" si="26"/>
        <v>0</v>
      </c>
      <c r="H151" s="355">
        <f>SUM('[1]INFORME POR DIA'!AC1583)</f>
        <v>0</v>
      </c>
      <c r="I151" s="355">
        <f>SUM('[1]INFORME POR DIA'!AD1583)</f>
        <v>0</v>
      </c>
      <c r="J151" s="355">
        <f t="shared" si="28"/>
        <v>0</v>
      </c>
      <c r="K151" s="355">
        <f>SUM('[1]INFORME POR DIA'!AM1583)</f>
        <v>0</v>
      </c>
      <c r="L151" s="356">
        <f>SUM('[1]INFORME POR DIA'!AN1583)</f>
        <v>0</v>
      </c>
    </row>
    <row r="152" spans="1:12" ht="15.75" customHeight="1">
      <c r="A152" s="359" t="s">
        <v>28</v>
      </c>
      <c r="B152" s="378">
        <f>SUM('[1]INFORME POR DIA'!C1584)</f>
        <v>384</v>
      </c>
      <c r="C152" s="378">
        <f>SUM('[1]INFORME POR DIA'!D1584)</f>
        <v>0</v>
      </c>
      <c r="D152" s="355">
        <f t="shared" si="25"/>
        <v>366</v>
      </c>
      <c r="E152" s="355">
        <f>SUM('[1]INFORME POR DIA'!F1584)</f>
        <v>262</v>
      </c>
      <c r="F152" s="355">
        <f>SUM('[1]INFORME POR DIA'!I1584)</f>
        <v>104</v>
      </c>
      <c r="G152" s="355">
        <f t="shared" si="26"/>
        <v>0</v>
      </c>
      <c r="H152" s="355">
        <f>SUM('[1]INFORME POR DIA'!AC1584)</f>
        <v>0</v>
      </c>
      <c r="I152" s="355">
        <f>SUM('[1]INFORME POR DIA'!AD1584)</f>
        <v>0</v>
      </c>
      <c r="J152" s="355">
        <f t="shared" si="28"/>
        <v>0</v>
      </c>
      <c r="K152" s="355">
        <f>SUM('[1]INFORME POR DIA'!AM1584)</f>
        <v>0</v>
      </c>
      <c r="L152" s="356">
        <f>SUM('[1]INFORME POR DIA'!AN1584)</f>
        <v>0</v>
      </c>
    </row>
    <row r="153" spans="1:12" ht="15.75" customHeight="1" thickBot="1">
      <c r="A153" s="371" t="s">
        <v>213</v>
      </c>
      <c r="B153" s="381">
        <f>SUM('[1]INFORME POR DIA'!C1585)</f>
        <v>24</v>
      </c>
      <c r="C153" s="381">
        <f>SUM('[1]INFORME POR DIA'!D1585)</f>
        <v>0</v>
      </c>
      <c r="D153" s="362">
        <f>SUM(E153:F153)</f>
        <v>22</v>
      </c>
      <c r="E153" s="361">
        <f>SUM('[1]INFORME POR DIA'!F1585)</f>
        <v>0</v>
      </c>
      <c r="F153" s="361">
        <f>SUM('[1]INFORME POR DIA'!I1585)</f>
        <v>22</v>
      </c>
      <c r="G153" s="362">
        <f>SUM(H153:I153)</f>
        <v>0</v>
      </c>
      <c r="H153" s="361">
        <f>SUM('[1]INFORME POR DIA'!AC1585)</f>
        <v>0</v>
      </c>
      <c r="I153" s="361">
        <f>SUM('[1]INFORME POR DIA'!AD1585)</f>
        <v>0</v>
      </c>
      <c r="J153" s="362">
        <f>SUM(K153:L153)</f>
        <v>0</v>
      </c>
      <c r="K153" s="362">
        <f>SUM('[1]INFORME POR DIA'!AM1585)</f>
        <v>0</v>
      </c>
      <c r="L153" s="377">
        <f>SUM('[1]INFORME POR DIA'!AN1585)</f>
        <v>0</v>
      </c>
    </row>
    <row r="154" spans="1:12" s="6" customFormat="1">
      <c r="A154" s="308"/>
      <c r="B154" s="8"/>
      <c r="C154" s="8"/>
      <c r="D154" s="8"/>
      <c r="E154" s="8"/>
      <c r="F154" s="8"/>
    </row>
    <row r="155" spans="1:12" s="6" customFormat="1">
      <c r="A155" s="308" t="s">
        <v>29</v>
      </c>
      <c r="B155" s="308"/>
      <c r="C155" s="308"/>
      <c r="D155" s="308"/>
      <c r="E155" s="308"/>
      <c r="F155" s="308"/>
    </row>
    <row r="156" spans="1:12" s="6" customFormat="1">
      <c r="A156" s="277" t="s">
        <v>222</v>
      </c>
      <c r="B156" s="308"/>
      <c r="C156" s="308"/>
      <c r="D156" s="8"/>
      <c r="E156" s="8"/>
      <c r="F156" s="8"/>
    </row>
    <row r="157" spans="1:12" s="6" customFormat="1"/>
  </sheetData>
  <mergeCells count="41">
    <mergeCell ref="G110:I110"/>
    <mergeCell ref="J110:L110"/>
    <mergeCell ref="G111:G112"/>
    <mergeCell ref="H111:H112"/>
    <mergeCell ref="I111:I112"/>
    <mergeCell ref="J111:J112"/>
    <mergeCell ref="K111:K112"/>
    <mergeCell ref="L111:L112"/>
    <mergeCell ref="B110:B112"/>
    <mergeCell ref="C110:C112"/>
    <mergeCell ref="D110:D112"/>
    <mergeCell ref="E110:E112"/>
    <mergeCell ref="F110:F112"/>
    <mergeCell ref="G57:I57"/>
    <mergeCell ref="J57:L57"/>
    <mergeCell ref="G58:G59"/>
    <mergeCell ref="H58:H59"/>
    <mergeCell ref="I58:I59"/>
    <mergeCell ref="J58:J59"/>
    <mergeCell ref="K58:K59"/>
    <mergeCell ref="L58:L59"/>
    <mergeCell ref="J6:L6"/>
    <mergeCell ref="G7:G8"/>
    <mergeCell ref="H7:H8"/>
    <mergeCell ref="I7:I8"/>
    <mergeCell ref="J7:J8"/>
    <mergeCell ref="K7:K8"/>
    <mergeCell ref="L7:L8"/>
    <mergeCell ref="G6:I6"/>
    <mergeCell ref="B6:B8"/>
    <mergeCell ref="C6:C8"/>
    <mergeCell ref="D6:D8"/>
    <mergeCell ref="E6:E8"/>
    <mergeCell ref="F6:F8"/>
    <mergeCell ref="A50:C50"/>
    <mergeCell ref="A51:F51"/>
    <mergeCell ref="B57:B59"/>
    <mergeCell ref="C57:C59"/>
    <mergeCell ref="D57:D59"/>
    <mergeCell ref="E57:E59"/>
    <mergeCell ref="F57:F59"/>
  </mergeCells>
  <printOptions horizontalCentered="1" verticalCentered="1"/>
  <pageMargins left="0.25" right="0.25" top="0.38" bottom="0.4"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heetViews>
  <sheetFormatPr defaultRowHeight="15"/>
  <cols>
    <col min="16" max="16" width="14" customWidth="1"/>
    <col min="17" max="17" width="12.7109375" bestFit="1" customWidth="1"/>
  </cols>
  <sheetData>
    <row r="2" spans="1:18" ht="15.75">
      <c r="A2" s="405" t="s">
        <v>42</v>
      </c>
      <c r="B2" s="405"/>
      <c r="C2" s="405"/>
      <c r="D2" s="405"/>
      <c r="E2" s="405"/>
      <c r="F2" s="405"/>
      <c r="G2" s="405"/>
      <c r="H2" s="405"/>
      <c r="I2" s="405"/>
      <c r="J2" s="405"/>
      <c r="K2" s="405"/>
      <c r="L2" s="405"/>
      <c r="M2" s="405"/>
      <c r="N2" s="405"/>
      <c r="O2" s="405"/>
    </row>
    <row r="3" spans="1:18">
      <c r="A3" s="19" t="s">
        <v>337</v>
      </c>
      <c r="B3" s="19"/>
      <c r="C3" s="19"/>
      <c r="D3" s="19"/>
      <c r="E3" s="19"/>
      <c r="F3" s="19"/>
      <c r="G3" s="19"/>
      <c r="H3" s="19"/>
      <c r="I3" s="19"/>
      <c r="J3" s="19"/>
      <c r="K3" s="19"/>
      <c r="L3" s="19"/>
      <c r="M3" s="19"/>
      <c r="N3" s="19"/>
      <c r="O3" s="19"/>
    </row>
    <row r="10" spans="1:18">
      <c r="P10" t="s">
        <v>10</v>
      </c>
    </row>
    <row r="11" spans="1:18">
      <c r="P11" t="s">
        <v>227</v>
      </c>
      <c r="Q11" t="s">
        <v>228</v>
      </c>
    </row>
    <row r="12" spans="1:18">
      <c r="P12" s="17">
        <f>[1]PROMEDIO!E9</f>
        <v>2118.4444444444443</v>
      </c>
      <c r="Q12" s="17">
        <f>[1]PROMEDIO!F9</f>
        <v>9583.1111111111113</v>
      </c>
      <c r="R12" s="17">
        <f>SUM(P12:Q12)</f>
        <v>11701.555555555555</v>
      </c>
    </row>
    <row r="14" spans="1:18">
      <c r="P14" t="s">
        <v>9</v>
      </c>
    </row>
    <row r="15" spans="1:18">
      <c r="P15" t="s">
        <v>227</v>
      </c>
      <c r="Q15" t="s">
        <v>228</v>
      </c>
    </row>
    <row r="16" spans="1:18">
      <c r="P16" s="17">
        <f>[1]PROMEDIO!K9</f>
        <v>120.66666666666666</v>
      </c>
      <c r="Q16" s="17">
        <f>[1]PROMEDIO!L9</f>
        <v>305.16666666666663</v>
      </c>
      <c r="R16" s="17">
        <f>SUM(P16:Q16)</f>
        <v>425.83333333333326</v>
      </c>
    </row>
    <row r="18" spans="16:18">
      <c r="P18" t="s">
        <v>8</v>
      </c>
    </row>
    <row r="19" spans="16:18">
      <c r="P19" t="s">
        <v>227</v>
      </c>
      <c r="Q19" t="s">
        <v>228</v>
      </c>
    </row>
    <row r="20" spans="16:18">
      <c r="P20" s="17">
        <f>[1]PROMEDIO!H9</f>
        <v>192</v>
      </c>
      <c r="Q20" s="17">
        <f>[1]PROMEDIO!I9</f>
        <v>240.11111111111111</v>
      </c>
      <c r="R20" s="17">
        <f>SUM(P20:Q20)</f>
        <v>432.11111111111109</v>
      </c>
    </row>
    <row r="22" spans="16:18">
      <c r="P22" t="s">
        <v>229</v>
      </c>
    </row>
    <row r="23" spans="16:18">
      <c r="P23" t="s">
        <v>230</v>
      </c>
      <c r="Q23" t="s">
        <v>231</v>
      </c>
    </row>
    <row r="24" spans="16:18">
      <c r="P24" s="17">
        <f>[1]PROMEDIO!D10</f>
        <v>5841.666666666667</v>
      </c>
      <c r="Q24" s="17">
        <f>[1]PROMEDIO!D29</f>
        <v>5859.8888888888887</v>
      </c>
    </row>
    <row r="26" spans="16:18">
      <c r="P26" t="s">
        <v>232</v>
      </c>
    </row>
    <row r="27" spans="16:18">
      <c r="P27" t="s">
        <v>233</v>
      </c>
      <c r="Q27" t="s">
        <v>234</v>
      </c>
    </row>
    <row r="28" spans="16:18">
      <c r="P28" s="17">
        <f>[1]PROMEDIO!D9</f>
        <v>11701.555555555555</v>
      </c>
      <c r="Q28" s="17">
        <f>([1]PROMEDIO!B9-[1]PROMEDIO!C9)-[1]PROMEDIO!D9</f>
        <v>1493.4444444444453</v>
      </c>
    </row>
    <row r="30" spans="16:18">
      <c r="P30" t="s">
        <v>235</v>
      </c>
    </row>
    <row r="31" spans="16:18">
      <c r="P31" t="s">
        <v>236</v>
      </c>
      <c r="Q31" t="s">
        <v>237</v>
      </c>
    </row>
    <row r="32" spans="16:18">
      <c r="P32" s="17">
        <f>[1]PROMEDIO!B9-[1]PROMEDIO!C9</f>
        <v>13195</v>
      </c>
      <c r="Q32" s="17">
        <f>[1]PROMEDIO!C9</f>
        <v>445</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heetViews>
  <sheetFormatPr defaultRowHeight="15"/>
  <cols>
    <col min="1" max="1" width="36.71093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181</v>
      </c>
      <c r="B1" s="20"/>
      <c r="C1" s="20"/>
      <c r="D1" s="20"/>
      <c r="E1" s="20"/>
      <c r="F1" s="20"/>
      <c r="G1" s="20"/>
      <c r="H1" s="20"/>
      <c r="I1" s="20"/>
      <c r="J1" s="20"/>
      <c r="K1" s="20"/>
      <c r="L1" s="20"/>
      <c r="M1" s="20"/>
      <c r="N1" s="20"/>
      <c r="O1" s="340"/>
    </row>
    <row r="2" spans="1:28" ht="15" customHeight="1" thickBot="1">
      <c r="A2" s="20" t="s">
        <v>319</v>
      </c>
      <c r="B2" s="20"/>
      <c r="C2" s="20"/>
      <c r="D2" s="20"/>
      <c r="E2" s="20"/>
      <c r="F2" s="20"/>
      <c r="G2" s="20"/>
      <c r="H2" s="20"/>
      <c r="I2" s="20"/>
      <c r="J2" s="20"/>
      <c r="K2" s="20"/>
      <c r="L2" s="20"/>
      <c r="M2" s="20"/>
      <c r="N2" s="20"/>
      <c r="O2" s="340"/>
    </row>
    <row r="3" spans="1:28" ht="22.5" customHeight="1" thickBot="1">
      <c r="A3" s="90" t="s">
        <v>172</v>
      </c>
      <c r="B3" s="91" t="s">
        <v>10</v>
      </c>
      <c r="C3" s="92" t="s">
        <v>50</v>
      </c>
      <c r="D3" s="92" t="s">
        <v>51</v>
      </c>
      <c r="E3" s="93" t="s">
        <v>52</v>
      </c>
      <c r="F3" s="93" t="s">
        <v>53</v>
      </c>
      <c r="G3" s="93" t="s">
        <v>54</v>
      </c>
      <c r="H3" s="93" t="s">
        <v>55</v>
      </c>
      <c r="I3" s="93" t="s">
        <v>56</v>
      </c>
      <c r="J3" s="92" t="s">
        <v>57</v>
      </c>
      <c r="K3" s="92" t="s">
        <v>58</v>
      </c>
      <c r="L3" s="92" t="s">
        <v>59</v>
      </c>
      <c r="M3" s="92" t="s">
        <v>60</v>
      </c>
      <c r="N3" s="94" t="s">
        <v>61</v>
      </c>
    </row>
    <row r="4" spans="1:28" ht="15.75" customHeight="1" thickTop="1" thickBot="1">
      <c r="A4" s="95" t="s">
        <v>64</v>
      </c>
      <c r="B4" s="96">
        <f t="shared" ref="B4:N4" si="0">SUM(B5,B23)</f>
        <v>15</v>
      </c>
      <c r="C4" s="97">
        <f t="shared" si="0"/>
        <v>0</v>
      </c>
      <c r="D4" s="98">
        <f t="shared" si="0"/>
        <v>0</v>
      </c>
      <c r="E4" s="98">
        <f t="shared" si="0"/>
        <v>4</v>
      </c>
      <c r="F4" s="98">
        <f t="shared" si="0"/>
        <v>1</v>
      </c>
      <c r="G4" s="98">
        <f t="shared" si="0"/>
        <v>0</v>
      </c>
      <c r="H4" s="98">
        <f t="shared" si="0"/>
        <v>4</v>
      </c>
      <c r="I4" s="98">
        <f t="shared" si="0"/>
        <v>0</v>
      </c>
      <c r="J4" s="98">
        <f t="shared" si="0"/>
        <v>3</v>
      </c>
      <c r="K4" s="98">
        <f t="shared" si="0"/>
        <v>0</v>
      </c>
      <c r="L4" s="98">
        <f t="shared" si="0"/>
        <v>3</v>
      </c>
      <c r="M4" s="98">
        <f t="shared" si="0"/>
        <v>0</v>
      </c>
      <c r="N4" s="99">
        <f t="shared" si="0"/>
        <v>0</v>
      </c>
      <c r="O4" s="100">
        <f>SUM(C4:N4)</f>
        <v>15</v>
      </c>
      <c r="S4" s="100"/>
      <c r="T4" s="100"/>
      <c r="U4" s="100"/>
      <c r="V4" s="100"/>
      <c r="W4" s="100"/>
      <c r="X4" s="100"/>
      <c r="Y4" s="100"/>
      <c r="Z4" s="100"/>
      <c r="AA4" s="100"/>
      <c r="AB4" s="100"/>
    </row>
    <row r="5" spans="1:28" ht="15" customHeight="1" thickTop="1" thickBot="1">
      <c r="A5" s="101" t="s">
        <v>171</v>
      </c>
      <c r="B5" s="102">
        <f t="shared" ref="B5:N5" si="1">SUM(B6:B22)</f>
        <v>8</v>
      </c>
      <c r="C5" s="103">
        <f t="shared" si="1"/>
        <v>0</v>
      </c>
      <c r="D5" s="103">
        <f t="shared" si="1"/>
        <v>0</v>
      </c>
      <c r="E5" s="103">
        <f t="shared" si="1"/>
        <v>3</v>
      </c>
      <c r="F5" s="103">
        <f t="shared" si="1"/>
        <v>0</v>
      </c>
      <c r="G5" s="103">
        <f t="shared" si="1"/>
        <v>0</v>
      </c>
      <c r="H5" s="103">
        <f t="shared" si="1"/>
        <v>0</v>
      </c>
      <c r="I5" s="103">
        <f t="shared" si="1"/>
        <v>0</v>
      </c>
      <c r="J5" s="103">
        <f t="shared" si="1"/>
        <v>2</v>
      </c>
      <c r="K5" s="103">
        <f t="shared" si="1"/>
        <v>0</v>
      </c>
      <c r="L5" s="103">
        <f t="shared" si="1"/>
        <v>3</v>
      </c>
      <c r="M5" s="103">
        <f t="shared" si="1"/>
        <v>0</v>
      </c>
      <c r="N5" s="104">
        <f t="shared" si="1"/>
        <v>0</v>
      </c>
      <c r="O5" s="100">
        <f>SUM(C5:N5)</f>
        <v>8</v>
      </c>
      <c r="Q5" s="105" t="s">
        <v>182</v>
      </c>
      <c r="S5" s="106"/>
      <c r="T5" s="106"/>
      <c r="U5" s="106"/>
      <c r="V5" s="106"/>
      <c r="W5" s="106"/>
      <c r="X5" s="106"/>
      <c r="Y5" s="106"/>
      <c r="Z5" s="106"/>
      <c r="AA5" s="106"/>
    </row>
    <row r="6" spans="1:28" ht="15.75" customHeight="1" thickBot="1">
      <c r="A6" s="107" t="s">
        <v>183</v>
      </c>
      <c r="B6" s="108">
        <f t="shared" ref="B6:B22" si="2">SUM(C6,D6,E6,F6,G6,H6,I6,J6,K6,L6,M6,N6)</f>
        <v>0</v>
      </c>
      <c r="C6" s="109"/>
      <c r="D6" s="109"/>
      <c r="E6" s="109"/>
      <c r="F6" s="109"/>
      <c r="G6" s="110"/>
      <c r="H6" s="110"/>
      <c r="I6" s="110"/>
      <c r="J6" s="110"/>
      <c r="K6" s="110"/>
      <c r="L6" s="110"/>
      <c r="M6" s="110"/>
      <c r="N6" s="111"/>
      <c r="P6" s="105" t="s">
        <v>50</v>
      </c>
      <c r="Q6" s="100">
        <f>SUM(C4)</f>
        <v>0</v>
      </c>
    </row>
    <row r="7" spans="1:28" ht="15.75" customHeight="1" thickBot="1">
      <c r="A7" s="107" t="s">
        <v>184</v>
      </c>
      <c r="B7" s="108">
        <f t="shared" si="2"/>
        <v>3</v>
      </c>
      <c r="C7" s="112"/>
      <c r="D7" s="112"/>
      <c r="E7" s="112"/>
      <c r="F7" s="112"/>
      <c r="G7" s="112"/>
      <c r="H7" s="112"/>
      <c r="I7" s="112"/>
      <c r="J7" s="112"/>
      <c r="K7" s="112"/>
      <c r="L7" s="109">
        <v>3</v>
      </c>
      <c r="M7" s="113"/>
      <c r="N7" s="114"/>
      <c r="P7" s="115" t="s">
        <v>51</v>
      </c>
      <c r="Q7" s="116">
        <f>SUM(D4)</f>
        <v>0</v>
      </c>
    </row>
    <row r="8" spans="1:28" ht="15.75" customHeight="1" thickTop="1" thickBot="1">
      <c r="A8" s="107" t="s">
        <v>173</v>
      </c>
      <c r="B8" s="108">
        <f t="shared" si="2"/>
        <v>1</v>
      </c>
      <c r="C8" s="109"/>
      <c r="D8" s="117"/>
      <c r="E8" s="117">
        <v>1</v>
      </c>
      <c r="F8" s="118"/>
      <c r="G8" s="118"/>
      <c r="H8" s="118"/>
      <c r="I8" s="118"/>
      <c r="J8" s="118"/>
      <c r="K8" s="118"/>
      <c r="L8" s="119"/>
      <c r="M8" s="119"/>
      <c r="N8" s="120"/>
      <c r="P8" s="121" t="s">
        <v>52</v>
      </c>
      <c r="Q8" s="122">
        <f>SUM(E4)</f>
        <v>4</v>
      </c>
    </row>
    <row r="9" spans="1:28" ht="15.75" customHeight="1" thickTop="1" thickBot="1">
      <c r="A9" s="123" t="s">
        <v>174</v>
      </c>
      <c r="B9" s="108">
        <f t="shared" si="2"/>
        <v>0</v>
      </c>
      <c r="C9" s="109"/>
      <c r="D9" s="117"/>
      <c r="E9" s="117"/>
      <c r="F9" s="124"/>
      <c r="G9" s="124"/>
      <c r="H9" s="124"/>
      <c r="I9" s="124"/>
      <c r="J9" s="124"/>
      <c r="K9" s="124"/>
      <c r="L9" s="125"/>
      <c r="M9" s="125"/>
      <c r="N9" s="126"/>
      <c r="P9" s="121" t="s">
        <v>185</v>
      </c>
      <c r="Q9" s="100">
        <f>SUM(F4)</f>
        <v>1</v>
      </c>
    </row>
    <row r="10" spans="1:28" ht="15.75" customHeight="1" thickTop="1" thickBot="1">
      <c r="A10" s="128" t="s">
        <v>70</v>
      </c>
      <c r="B10" s="108">
        <f t="shared" si="2"/>
        <v>0</v>
      </c>
      <c r="C10" s="109"/>
      <c r="D10" s="117"/>
      <c r="E10" s="117"/>
      <c r="F10" s="109"/>
      <c r="G10" s="109"/>
      <c r="H10" s="109"/>
      <c r="I10" s="109"/>
      <c r="J10" s="109"/>
      <c r="K10" s="109"/>
      <c r="L10" s="110"/>
      <c r="M10" s="110"/>
      <c r="N10" s="111"/>
      <c r="P10" s="127" t="s">
        <v>54</v>
      </c>
      <c r="Q10" s="100">
        <f>SUM(G4)</f>
        <v>0</v>
      </c>
    </row>
    <row r="11" spans="1:28" ht="15.75" customHeight="1">
      <c r="A11" s="129" t="s">
        <v>71</v>
      </c>
      <c r="B11" s="108">
        <f t="shared" si="2"/>
        <v>0</v>
      </c>
      <c r="C11" s="109"/>
      <c r="D11" s="117"/>
      <c r="E11" s="117"/>
      <c r="F11" s="109"/>
      <c r="G11" s="109"/>
      <c r="H11" s="109"/>
      <c r="I11" s="109"/>
      <c r="J11" s="109"/>
      <c r="K11" s="109"/>
      <c r="L11" s="110"/>
      <c r="M11" s="110"/>
      <c r="N11" s="111"/>
      <c r="P11" s="127" t="s">
        <v>55</v>
      </c>
      <c r="Q11" s="100">
        <f>SUM(H4)</f>
        <v>4</v>
      </c>
    </row>
    <row r="12" spans="1:28" ht="15.75" customHeight="1" thickBot="1">
      <c r="A12" s="131" t="s">
        <v>175</v>
      </c>
      <c r="B12" s="108">
        <f t="shared" si="2"/>
        <v>1</v>
      </c>
      <c r="C12" s="132"/>
      <c r="D12" s="133"/>
      <c r="E12" s="270">
        <v>1</v>
      </c>
      <c r="F12" s="134"/>
      <c r="G12" s="270"/>
      <c r="H12" s="133"/>
      <c r="I12" s="133"/>
      <c r="J12" s="133"/>
      <c r="K12" s="134"/>
      <c r="L12" s="135"/>
      <c r="M12" s="136"/>
      <c r="N12" s="137"/>
      <c r="P12" s="130" t="s">
        <v>56</v>
      </c>
      <c r="Q12" s="100">
        <f>SUM(I4)</f>
        <v>0</v>
      </c>
    </row>
    <row r="13" spans="1:28" ht="15.75" customHeight="1" thickBot="1">
      <c r="A13" s="139" t="s">
        <v>313</v>
      </c>
      <c r="B13" s="108">
        <f t="shared" si="2"/>
        <v>1</v>
      </c>
      <c r="C13" s="109"/>
      <c r="D13" s="117"/>
      <c r="E13" s="117">
        <v>1</v>
      </c>
      <c r="F13" s="118"/>
      <c r="G13" s="117"/>
      <c r="H13" s="117"/>
      <c r="I13" s="117"/>
      <c r="J13" s="117"/>
      <c r="K13" s="118"/>
      <c r="L13" s="119"/>
      <c r="M13" s="119"/>
      <c r="N13" s="120"/>
      <c r="P13" s="138" t="s">
        <v>57</v>
      </c>
      <c r="Q13" s="100">
        <f>SUM(J4)</f>
        <v>3</v>
      </c>
    </row>
    <row r="14" spans="1:28" s="140" customFormat="1" ht="15.75" customHeight="1" thickBot="1">
      <c r="A14" s="142" t="s">
        <v>176</v>
      </c>
      <c r="B14" s="108">
        <f t="shared" si="2"/>
        <v>0</v>
      </c>
      <c r="C14" s="109"/>
      <c r="D14" s="117"/>
      <c r="E14" s="117"/>
      <c r="F14" s="143"/>
      <c r="G14" s="210"/>
      <c r="H14" s="117"/>
      <c r="I14" s="117"/>
      <c r="J14" s="117"/>
      <c r="K14" s="143"/>
      <c r="L14" s="144"/>
      <c r="M14" s="144"/>
      <c r="N14" s="145"/>
      <c r="P14" s="141" t="s">
        <v>58</v>
      </c>
      <c r="Q14" s="100">
        <f>SUM(K4)</f>
        <v>0</v>
      </c>
      <c r="R14"/>
    </row>
    <row r="15" spans="1:28" ht="15.75" customHeight="1" thickBot="1">
      <c r="A15" s="142" t="s">
        <v>186</v>
      </c>
      <c r="B15" s="108">
        <f t="shared" si="2"/>
        <v>1</v>
      </c>
      <c r="C15" s="112"/>
      <c r="D15" s="112"/>
      <c r="E15" s="112"/>
      <c r="F15" s="112"/>
      <c r="G15" s="146"/>
      <c r="H15" s="117"/>
      <c r="I15" s="117"/>
      <c r="J15" s="117">
        <v>1</v>
      </c>
      <c r="K15" s="112"/>
      <c r="L15" s="113"/>
      <c r="M15" s="113"/>
      <c r="N15" s="147"/>
      <c r="P15" s="141" t="s">
        <v>59</v>
      </c>
      <c r="Q15" s="100">
        <f>SUM(L4)</f>
        <v>3</v>
      </c>
    </row>
    <row r="16" spans="1:28" ht="15.75" customHeight="1">
      <c r="A16" s="148" t="s">
        <v>187</v>
      </c>
      <c r="B16" s="108">
        <f t="shared" si="2"/>
        <v>1</v>
      </c>
      <c r="C16" s="149"/>
      <c r="D16" s="150"/>
      <c r="E16" s="150"/>
      <c r="F16" s="150"/>
      <c r="G16" s="151"/>
      <c r="H16" s="151"/>
      <c r="I16" s="151"/>
      <c r="J16" s="151">
        <v>1</v>
      </c>
      <c r="K16" s="151"/>
      <c r="L16" s="151"/>
      <c r="M16" s="113"/>
      <c r="N16" s="152"/>
      <c r="P16" s="141" t="s">
        <v>60</v>
      </c>
      <c r="Q16" s="100">
        <f>SUM(M4)</f>
        <v>0</v>
      </c>
    </row>
    <row r="17" spans="1:18" ht="15.75" customHeight="1">
      <c r="A17" s="142" t="s">
        <v>188</v>
      </c>
      <c r="B17" s="108">
        <f t="shared" si="2"/>
        <v>0</v>
      </c>
      <c r="C17" s="109"/>
      <c r="D17" s="109"/>
      <c r="E17" s="109"/>
      <c r="F17" s="109"/>
      <c r="G17" s="154"/>
      <c r="H17" s="154"/>
      <c r="I17" s="154"/>
      <c r="J17" s="154"/>
      <c r="K17" s="110"/>
      <c r="L17" s="110"/>
      <c r="M17" s="110"/>
      <c r="N17" s="111"/>
      <c r="P17" s="153" t="s">
        <v>61</v>
      </c>
      <c r="Q17" s="100">
        <f>SUM(N4)</f>
        <v>0</v>
      </c>
    </row>
    <row r="18" spans="1:18" ht="15.75" customHeight="1">
      <c r="A18" s="142" t="s">
        <v>77</v>
      </c>
      <c r="B18" s="108">
        <f t="shared" si="2"/>
        <v>0</v>
      </c>
      <c r="C18" s="155"/>
      <c r="D18" s="156"/>
      <c r="E18" s="156"/>
      <c r="F18" s="156"/>
      <c r="G18" s="157"/>
      <c r="H18" s="157"/>
      <c r="I18" s="157"/>
      <c r="J18" s="157"/>
      <c r="K18" s="157"/>
      <c r="L18" s="157"/>
      <c r="M18" s="157"/>
      <c r="N18" s="158"/>
      <c r="Q18" s="100">
        <f>SUM(Q6:Q17)</f>
        <v>15</v>
      </c>
    </row>
    <row r="19" spans="1:18" ht="15.75" customHeight="1">
      <c r="A19" s="142" t="s">
        <v>78</v>
      </c>
      <c r="B19" s="108">
        <f t="shared" si="2"/>
        <v>0</v>
      </c>
      <c r="C19" s="155"/>
      <c r="D19" s="156"/>
      <c r="E19" s="156"/>
      <c r="F19" s="156"/>
      <c r="G19" s="157"/>
      <c r="H19" s="157"/>
      <c r="I19" s="157"/>
      <c r="J19" s="157"/>
      <c r="K19" s="157"/>
      <c r="L19" s="157"/>
      <c r="M19" s="157"/>
      <c r="N19" s="158"/>
    </row>
    <row r="20" spans="1:18" ht="15.75" customHeight="1">
      <c r="A20" s="342" t="s">
        <v>321</v>
      </c>
      <c r="B20" s="108">
        <f t="shared" si="2"/>
        <v>0</v>
      </c>
      <c r="C20" s="149"/>
      <c r="D20" s="150"/>
      <c r="E20" s="150"/>
      <c r="F20" s="150"/>
      <c r="G20" s="151"/>
      <c r="H20" s="151"/>
      <c r="I20" s="151"/>
      <c r="J20" s="151"/>
      <c r="K20" s="151"/>
      <c r="L20" s="151"/>
      <c r="M20" s="151"/>
      <c r="N20" s="152"/>
    </row>
    <row r="21" spans="1:18" ht="15.75" customHeight="1">
      <c r="A21" s="142" t="s">
        <v>180</v>
      </c>
      <c r="B21" s="108">
        <f t="shared" si="2"/>
        <v>0</v>
      </c>
      <c r="C21" s="118"/>
      <c r="D21" s="159"/>
      <c r="E21" s="159"/>
      <c r="F21" s="159"/>
      <c r="G21" s="160"/>
      <c r="H21" s="160"/>
      <c r="I21" s="160"/>
      <c r="J21" s="160"/>
      <c r="K21" s="160"/>
      <c r="L21" s="160"/>
      <c r="M21" s="160"/>
      <c r="N21" s="161"/>
    </row>
    <row r="22" spans="1:18" ht="15" customHeight="1" thickBot="1">
      <c r="A22" s="265" t="s">
        <v>315</v>
      </c>
      <c r="B22" s="108">
        <f t="shared" si="2"/>
        <v>0</v>
      </c>
      <c r="C22" s="118"/>
      <c r="D22" s="118"/>
      <c r="E22" s="118"/>
      <c r="F22" s="118"/>
      <c r="G22" s="119"/>
      <c r="H22" s="119"/>
      <c r="I22" s="119"/>
      <c r="J22" s="119"/>
      <c r="K22" s="119"/>
      <c r="L22" s="119"/>
      <c r="M22" s="119"/>
      <c r="N22" s="120"/>
    </row>
    <row r="23" spans="1:18" ht="15" customHeight="1" thickBot="1">
      <c r="A23" s="162" t="s">
        <v>45</v>
      </c>
      <c r="B23" s="163">
        <f t="shared" ref="B23:N23" si="3">SUM(B24:B41)</f>
        <v>7</v>
      </c>
      <c r="C23" s="164">
        <f t="shared" si="3"/>
        <v>0</v>
      </c>
      <c r="D23" s="165">
        <f t="shared" si="3"/>
        <v>0</v>
      </c>
      <c r="E23" s="165">
        <f t="shared" si="3"/>
        <v>1</v>
      </c>
      <c r="F23" s="165">
        <f t="shared" si="3"/>
        <v>1</v>
      </c>
      <c r="G23" s="166">
        <f t="shared" si="3"/>
        <v>0</v>
      </c>
      <c r="H23" s="166">
        <f t="shared" si="3"/>
        <v>4</v>
      </c>
      <c r="I23" s="166">
        <f t="shared" si="3"/>
        <v>0</v>
      </c>
      <c r="J23" s="166">
        <f t="shared" si="3"/>
        <v>1</v>
      </c>
      <c r="K23" s="166">
        <f t="shared" si="3"/>
        <v>0</v>
      </c>
      <c r="L23" s="166">
        <f t="shared" si="3"/>
        <v>0</v>
      </c>
      <c r="M23" s="166">
        <f t="shared" si="3"/>
        <v>0</v>
      </c>
      <c r="N23" s="167">
        <f t="shared" si="3"/>
        <v>0</v>
      </c>
    </row>
    <row r="24" spans="1:18" ht="12.75" customHeight="1">
      <c r="A24" s="139" t="s">
        <v>177</v>
      </c>
      <c r="B24" s="108">
        <f t="shared" ref="B24:B41" si="4">SUM(C24,D24,E24,F24,G24,H24,I24,J24,K24,L24,M24,N24)</f>
        <v>0</v>
      </c>
      <c r="C24" s="118"/>
      <c r="D24" s="118"/>
      <c r="E24" s="118"/>
      <c r="F24" s="118"/>
      <c r="G24" s="119"/>
      <c r="H24" s="119"/>
      <c r="I24" s="119"/>
      <c r="J24" s="119"/>
      <c r="K24" s="119"/>
      <c r="L24" s="119"/>
      <c r="M24" s="119"/>
      <c r="N24" s="120"/>
      <c r="O24" s="100">
        <f>SUM(C23:N23)</f>
        <v>7</v>
      </c>
      <c r="Q24" s="168"/>
    </row>
    <row r="25" spans="1:18" ht="15" customHeight="1">
      <c r="A25" s="142" t="s">
        <v>195</v>
      </c>
      <c r="B25" s="108">
        <f t="shared" si="4"/>
        <v>0</v>
      </c>
      <c r="C25" s="169"/>
      <c r="D25" s="109"/>
      <c r="E25" s="109"/>
      <c r="F25" s="109"/>
      <c r="G25" s="110"/>
      <c r="H25" s="110"/>
      <c r="I25" s="110"/>
      <c r="J25" s="110"/>
      <c r="K25" s="110"/>
      <c r="L25" s="110"/>
      <c r="M25" s="110"/>
      <c r="N25" s="111"/>
    </row>
    <row r="26" spans="1:18" ht="15" customHeight="1">
      <c r="A26" s="142" t="s">
        <v>84</v>
      </c>
      <c r="B26" s="108">
        <f t="shared" si="4"/>
        <v>0</v>
      </c>
      <c r="C26" s="118"/>
      <c r="D26" s="118"/>
      <c r="E26" s="118"/>
      <c r="F26" s="118"/>
      <c r="G26" s="119"/>
      <c r="H26" s="119"/>
      <c r="I26" s="119"/>
      <c r="J26" s="119"/>
      <c r="K26" s="119"/>
      <c r="L26" s="119"/>
      <c r="M26" s="119"/>
      <c r="N26" s="120"/>
    </row>
    <row r="27" spans="1:18" ht="15" customHeight="1">
      <c r="A27" s="142" t="s">
        <v>189</v>
      </c>
      <c r="B27" s="108">
        <f t="shared" si="4"/>
        <v>0</v>
      </c>
      <c r="C27" s="109"/>
      <c r="D27" s="109"/>
      <c r="E27" s="109"/>
      <c r="F27" s="109"/>
      <c r="G27" s="110"/>
      <c r="H27" s="110"/>
      <c r="I27" s="110"/>
      <c r="J27" s="110"/>
      <c r="K27" s="110"/>
      <c r="L27" s="110"/>
      <c r="M27" s="110"/>
      <c r="N27" s="111"/>
    </row>
    <row r="28" spans="1:18" ht="15" customHeight="1">
      <c r="A28" s="142" t="s">
        <v>190</v>
      </c>
      <c r="B28" s="108">
        <f t="shared" si="4"/>
        <v>0</v>
      </c>
      <c r="C28" s="109"/>
      <c r="D28" s="109"/>
      <c r="E28" s="109"/>
      <c r="F28" s="109"/>
      <c r="G28" s="110"/>
      <c r="H28" s="110"/>
      <c r="I28" s="110"/>
      <c r="J28" s="110"/>
      <c r="K28" s="110"/>
      <c r="L28" s="110"/>
      <c r="M28" s="110"/>
      <c r="N28" s="111"/>
    </row>
    <row r="29" spans="1:18" ht="15" customHeight="1">
      <c r="A29" s="142" t="s">
        <v>80</v>
      </c>
      <c r="B29" s="108">
        <f t="shared" si="4"/>
        <v>1</v>
      </c>
      <c r="C29" s="143"/>
      <c r="D29" s="143"/>
      <c r="E29" s="143">
        <v>1</v>
      </c>
      <c r="F29" s="143"/>
      <c r="G29" s="144"/>
      <c r="H29" s="144"/>
      <c r="I29" s="144"/>
      <c r="J29" s="144"/>
      <c r="K29" s="144"/>
      <c r="L29" s="144"/>
      <c r="M29" s="144"/>
      <c r="N29" s="145"/>
    </row>
    <row r="30" spans="1:18" ht="15" customHeight="1">
      <c r="A30" s="142" t="s">
        <v>191</v>
      </c>
      <c r="B30" s="108">
        <f t="shared" si="4"/>
        <v>2</v>
      </c>
      <c r="C30" s="170"/>
      <c r="D30" s="171"/>
      <c r="E30" s="171"/>
      <c r="F30" s="171"/>
      <c r="G30" s="89"/>
      <c r="H30" s="89">
        <v>1</v>
      </c>
      <c r="I30" s="89"/>
      <c r="J30" s="89">
        <v>1</v>
      </c>
      <c r="K30" s="89"/>
      <c r="L30" s="89"/>
      <c r="M30" s="89"/>
      <c r="N30" s="172"/>
    </row>
    <row r="31" spans="1:18" ht="15" customHeight="1">
      <c r="A31" s="142" t="s">
        <v>178</v>
      </c>
      <c r="B31" s="108">
        <f t="shared" si="4"/>
        <v>0</v>
      </c>
      <c r="C31" s="170"/>
      <c r="D31" s="170"/>
      <c r="E31" s="170"/>
      <c r="F31" s="170"/>
      <c r="G31" s="173"/>
      <c r="H31" s="173"/>
      <c r="I31" s="173"/>
      <c r="J31" s="173"/>
      <c r="K31" s="173"/>
      <c r="L31" s="173"/>
      <c r="M31" s="173"/>
      <c r="N31" s="174"/>
      <c r="R31" s="18"/>
    </row>
    <row r="32" spans="1:18" ht="15" customHeight="1">
      <c r="A32" s="175" t="s">
        <v>192</v>
      </c>
      <c r="B32" s="108">
        <f t="shared" si="4"/>
        <v>0</v>
      </c>
      <c r="C32" s="149"/>
      <c r="D32" s="150"/>
      <c r="E32" s="150"/>
      <c r="F32" s="150"/>
      <c r="G32" s="151"/>
      <c r="H32" s="151"/>
      <c r="I32" s="151"/>
      <c r="J32" s="151"/>
      <c r="K32" s="151"/>
      <c r="L32" s="151"/>
      <c r="M32" s="151"/>
      <c r="N32" s="152"/>
    </row>
    <row r="33" spans="1:27" ht="15" customHeight="1">
      <c r="A33" s="139" t="s">
        <v>88</v>
      </c>
      <c r="B33" s="108">
        <f t="shared" si="4"/>
        <v>0</v>
      </c>
      <c r="C33" s="176"/>
      <c r="D33" s="177"/>
      <c r="E33" s="177"/>
      <c r="F33" s="177"/>
      <c r="G33" s="178"/>
      <c r="H33" s="178"/>
      <c r="I33" s="178"/>
      <c r="J33" s="178"/>
      <c r="K33" s="178"/>
      <c r="L33" s="178"/>
      <c r="M33" s="178"/>
      <c r="N33" s="179"/>
    </row>
    <row r="34" spans="1:27" ht="15" customHeight="1">
      <c r="A34" s="142" t="s">
        <v>89</v>
      </c>
      <c r="B34" s="108">
        <f t="shared" si="4"/>
        <v>1</v>
      </c>
      <c r="C34" s="109"/>
      <c r="D34" s="109"/>
      <c r="E34" s="109"/>
      <c r="F34" s="109"/>
      <c r="G34" s="110"/>
      <c r="H34" s="110">
        <v>1</v>
      </c>
      <c r="I34" s="110"/>
      <c r="J34" s="110"/>
      <c r="K34" s="110"/>
      <c r="L34" s="110"/>
      <c r="M34" s="110"/>
      <c r="N34" s="111"/>
    </row>
    <row r="35" spans="1:27" ht="15" customHeight="1">
      <c r="A35" s="142" t="s">
        <v>90</v>
      </c>
      <c r="B35" s="108">
        <f t="shared" si="4"/>
        <v>0</v>
      </c>
      <c r="C35" s="181"/>
      <c r="D35" s="182"/>
      <c r="E35" s="182"/>
      <c r="F35" s="182"/>
      <c r="G35" s="183"/>
      <c r="H35" s="183"/>
      <c r="I35" s="183"/>
      <c r="J35" s="183"/>
      <c r="K35" s="183"/>
      <c r="L35" s="183"/>
      <c r="M35" s="183"/>
      <c r="N35" s="184"/>
      <c r="O35" s="75"/>
      <c r="Q35" s="75"/>
      <c r="R35" s="75"/>
      <c r="S35" s="180"/>
      <c r="T35" s="75"/>
      <c r="U35" s="75"/>
      <c r="V35" s="75"/>
      <c r="W35" s="75"/>
      <c r="X35" s="75"/>
      <c r="Y35" s="75"/>
      <c r="Z35" s="75"/>
      <c r="AA35" s="75"/>
    </row>
    <row r="36" spans="1:27" ht="15" customHeight="1">
      <c r="A36" s="142" t="s">
        <v>193</v>
      </c>
      <c r="B36" s="108">
        <f t="shared" si="4"/>
        <v>0</v>
      </c>
      <c r="C36" s="149"/>
      <c r="D36" s="150"/>
      <c r="E36" s="150"/>
      <c r="F36" s="150"/>
      <c r="G36" s="151"/>
      <c r="H36" s="151"/>
      <c r="I36" s="151"/>
      <c r="J36" s="151"/>
      <c r="K36" s="151"/>
      <c r="L36" s="151"/>
      <c r="M36" s="151"/>
      <c r="N36" s="152"/>
    </row>
    <row r="37" spans="1:27" ht="15" customHeight="1">
      <c r="A37" s="142" t="s">
        <v>92</v>
      </c>
      <c r="B37" s="108">
        <f t="shared" si="4"/>
        <v>1</v>
      </c>
      <c r="C37" s="109"/>
      <c r="D37" s="109"/>
      <c r="E37" s="109"/>
      <c r="F37" s="109">
        <v>1</v>
      </c>
      <c r="G37" s="110"/>
      <c r="H37" s="110"/>
      <c r="I37" s="110"/>
      <c r="J37" s="110"/>
      <c r="K37" s="110"/>
      <c r="L37" s="110"/>
      <c r="M37" s="110"/>
      <c r="N37" s="111"/>
      <c r="O37" s="75"/>
      <c r="P37" s="75"/>
      <c r="Q37" s="75"/>
      <c r="R37" s="75"/>
      <c r="S37" s="75"/>
      <c r="T37" s="75"/>
      <c r="U37" s="75"/>
      <c r="V37" s="75"/>
      <c r="W37" s="75"/>
      <c r="X37" s="75"/>
      <c r="Y37" s="75"/>
      <c r="Z37" s="75"/>
      <c r="AA37" s="75"/>
    </row>
    <row r="38" spans="1:27" ht="15" customHeight="1">
      <c r="A38" s="142" t="s">
        <v>93</v>
      </c>
      <c r="B38" s="108">
        <f t="shared" si="4"/>
        <v>0</v>
      </c>
      <c r="C38" s="109"/>
      <c r="D38" s="109"/>
      <c r="E38" s="109"/>
      <c r="F38" s="109"/>
      <c r="G38" s="110"/>
      <c r="H38" s="110"/>
      <c r="I38" s="110"/>
      <c r="J38" s="110"/>
      <c r="K38" s="110"/>
      <c r="L38" s="110"/>
      <c r="M38" s="110"/>
      <c r="N38" s="111"/>
    </row>
    <row r="39" spans="1:27" ht="15" customHeight="1">
      <c r="A39" s="185" t="s">
        <v>170</v>
      </c>
      <c r="B39" s="108">
        <f t="shared" si="4"/>
        <v>2</v>
      </c>
      <c r="C39" s="109"/>
      <c r="D39" s="109"/>
      <c r="E39" s="109"/>
      <c r="F39" s="109"/>
      <c r="G39" s="110"/>
      <c r="H39" s="110">
        <v>2</v>
      </c>
      <c r="I39" s="110"/>
      <c r="J39" s="110"/>
      <c r="K39" s="110"/>
      <c r="L39" s="110"/>
      <c r="M39" s="110"/>
      <c r="N39" s="111"/>
    </row>
    <row r="40" spans="1:27" ht="15" customHeight="1">
      <c r="A40" s="142" t="s">
        <v>94</v>
      </c>
      <c r="B40" s="108">
        <f t="shared" si="4"/>
        <v>0</v>
      </c>
      <c r="C40" s="109"/>
      <c r="D40" s="109"/>
      <c r="E40" s="109"/>
      <c r="F40" s="109"/>
      <c r="G40" s="110"/>
      <c r="H40" s="110"/>
      <c r="I40" s="110"/>
      <c r="J40" s="110"/>
      <c r="K40" s="110"/>
      <c r="L40" s="110"/>
      <c r="M40" s="110"/>
      <c r="N40" s="111"/>
    </row>
    <row r="41" spans="1:27" ht="15" customHeight="1" thickBot="1">
      <c r="A41" s="186" t="s">
        <v>179</v>
      </c>
      <c r="B41" s="187">
        <f t="shared" si="4"/>
        <v>0</v>
      </c>
      <c r="C41" s="188"/>
      <c r="D41" s="189"/>
      <c r="E41" s="189"/>
      <c r="F41" s="189"/>
      <c r="G41" s="190"/>
      <c r="H41" s="190"/>
      <c r="I41" s="190"/>
      <c r="J41" s="190"/>
      <c r="K41" s="190"/>
      <c r="L41" s="190"/>
      <c r="M41" s="190"/>
      <c r="N41" s="191"/>
    </row>
    <row r="42" spans="1:27" ht="15" customHeight="1">
      <c r="H42" s="168" t="s">
        <v>196</v>
      </c>
    </row>
    <row r="43" spans="1:27">
      <c r="A43" s="22"/>
    </row>
    <row r="44" spans="1:27" ht="15.75" customHeight="1">
      <c r="A44" s="192"/>
    </row>
    <row r="45" spans="1:27" ht="9.75" customHeight="1">
      <c r="A45" s="193"/>
    </row>
    <row r="46" spans="1:27" ht="18" customHeight="1">
      <c r="A46" s="194"/>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row r="3101"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AB3083"/>
  <sheetViews>
    <sheetView topLeftCell="A10" workbookViewId="0"/>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327</v>
      </c>
      <c r="B1" s="20"/>
      <c r="C1" s="20"/>
      <c r="D1" s="20"/>
      <c r="E1" s="20"/>
      <c r="F1" s="20"/>
      <c r="G1" s="20"/>
      <c r="H1" s="20"/>
      <c r="I1" s="20"/>
      <c r="J1" s="20"/>
      <c r="K1" s="20"/>
      <c r="L1" s="20"/>
      <c r="M1" s="20"/>
      <c r="N1" s="20"/>
      <c r="O1" s="21"/>
    </row>
    <row r="2" spans="1:28" ht="15" customHeight="1" thickBot="1">
      <c r="A2" s="20" t="s">
        <v>319</v>
      </c>
      <c r="B2" s="20"/>
      <c r="C2" s="20"/>
      <c r="D2" s="20"/>
      <c r="E2" s="20"/>
      <c r="F2" s="20"/>
      <c r="G2" s="20"/>
      <c r="H2" s="20"/>
      <c r="I2" s="20"/>
      <c r="J2" s="20"/>
      <c r="K2" s="20"/>
      <c r="L2" s="20"/>
      <c r="M2" s="20"/>
      <c r="N2" s="20"/>
      <c r="O2" s="21"/>
    </row>
    <row r="3" spans="1:28" ht="22.5" customHeight="1" thickBot="1">
      <c r="A3" s="90" t="s">
        <v>172</v>
      </c>
      <c r="B3" s="91" t="s">
        <v>10</v>
      </c>
      <c r="C3" s="92" t="s">
        <v>50</v>
      </c>
      <c r="D3" s="92" t="s">
        <v>51</v>
      </c>
      <c r="E3" s="93" t="s">
        <v>52</v>
      </c>
      <c r="F3" s="93" t="s">
        <v>53</v>
      </c>
      <c r="G3" s="93" t="s">
        <v>54</v>
      </c>
      <c r="H3" s="93" t="s">
        <v>55</v>
      </c>
      <c r="I3" s="93" t="s">
        <v>56</v>
      </c>
      <c r="J3" s="92" t="s">
        <v>57</v>
      </c>
      <c r="K3" s="92" t="s">
        <v>58</v>
      </c>
      <c r="L3" s="92" t="s">
        <v>59</v>
      </c>
      <c r="M3" s="92" t="s">
        <v>60</v>
      </c>
      <c r="N3" s="94" t="s">
        <v>61</v>
      </c>
    </row>
    <row r="4" spans="1:28" ht="39.75" customHeight="1" thickTop="1" thickBot="1">
      <c r="A4" s="95" t="s">
        <v>64</v>
      </c>
      <c r="B4" s="96">
        <f t="shared" ref="B4:N4" si="0">SUM(B5,B9)</f>
        <v>0</v>
      </c>
      <c r="C4" s="97">
        <f t="shared" si="0"/>
        <v>0</v>
      </c>
      <c r="D4" s="98">
        <f t="shared" si="0"/>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9">
        <f t="shared" si="0"/>
        <v>0</v>
      </c>
      <c r="O4" s="100">
        <f>SUM(C4:N4)</f>
        <v>0</v>
      </c>
      <c r="S4" s="100"/>
      <c r="T4" s="100"/>
      <c r="U4" s="100"/>
      <c r="V4" s="100"/>
      <c r="W4" s="100"/>
      <c r="X4" s="100"/>
      <c r="Y4" s="100"/>
      <c r="Z4" s="100"/>
      <c r="AA4" s="100"/>
      <c r="AB4" s="100"/>
    </row>
    <row r="5" spans="1:28" ht="39.75" customHeight="1" thickTop="1" thickBot="1">
      <c r="A5" s="101" t="s">
        <v>171</v>
      </c>
      <c r="B5" s="102">
        <f t="shared" ref="B5" si="1">SUM(B6:B22)</f>
        <v>0</v>
      </c>
      <c r="C5" s="103">
        <f>SUM(C6:C9)</f>
        <v>0</v>
      </c>
      <c r="D5" s="103">
        <f t="shared" ref="D5:N5" si="2">SUM(D6:D9)</f>
        <v>0</v>
      </c>
      <c r="E5" s="103">
        <f t="shared" si="2"/>
        <v>0</v>
      </c>
      <c r="F5" s="103">
        <f t="shared" si="2"/>
        <v>0</v>
      </c>
      <c r="G5" s="103">
        <f t="shared" si="2"/>
        <v>0</v>
      </c>
      <c r="H5" s="103">
        <f t="shared" si="2"/>
        <v>0</v>
      </c>
      <c r="I5" s="103">
        <f t="shared" si="2"/>
        <v>0</v>
      </c>
      <c r="J5" s="103">
        <f t="shared" si="2"/>
        <v>0</v>
      </c>
      <c r="K5" s="103">
        <f t="shared" si="2"/>
        <v>0</v>
      </c>
      <c r="L5" s="103">
        <f t="shared" si="2"/>
        <v>0</v>
      </c>
      <c r="M5" s="103">
        <f t="shared" si="2"/>
        <v>0</v>
      </c>
      <c r="N5" s="104">
        <f t="shared" si="2"/>
        <v>0</v>
      </c>
      <c r="O5" s="100">
        <f>SUM(C5:N5)</f>
        <v>0</v>
      </c>
      <c r="Q5" s="105" t="s">
        <v>182</v>
      </c>
      <c r="S5" s="106"/>
      <c r="T5" s="106"/>
      <c r="U5" s="106"/>
      <c r="V5" s="106"/>
      <c r="W5" s="106"/>
      <c r="X5" s="106"/>
      <c r="Y5" s="106"/>
      <c r="Z5" s="106"/>
      <c r="AA5" s="106"/>
    </row>
    <row r="6" spans="1:28" ht="39.75" customHeight="1" thickBot="1">
      <c r="A6" s="123" t="s">
        <v>174</v>
      </c>
      <c r="B6" s="108">
        <f t="shared" ref="B6:B8" si="3">SUM(C6,D6,E6,F6,G6,H6,I6,J6,K6,L6,M6,N6)</f>
        <v>0</v>
      </c>
      <c r="C6" s="109"/>
      <c r="D6" s="109"/>
      <c r="E6" s="109"/>
      <c r="F6" s="109"/>
      <c r="G6" s="110"/>
      <c r="H6" s="110"/>
      <c r="I6" s="110"/>
      <c r="J6" s="110"/>
      <c r="K6" s="110"/>
      <c r="L6" s="110"/>
      <c r="M6" s="110"/>
      <c r="N6" s="111"/>
      <c r="P6" s="105" t="s">
        <v>50</v>
      </c>
      <c r="Q6" s="100">
        <f>SUM(C4)</f>
        <v>0</v>
      </c>
    </row>
    <row r="7" spans="1:28" ht="39.75" customHeight="1" thickBot="1">
      <c r="A7" s="142" t="s">
        <v>180</v>
      </c>
      <c r="B7" s="108">
        <f t="shared" si="3"/>
        <v>0</v>
      </c>
      <c r="C7" s="112"/>
      <c r="D7" s="112"/>
      <c r="E7" s="112"/>
      <c r="F7" s="112"/>
      <c r="G7" s="112"/>
      <c r="H7" s="112"/>
      <c r="I7" s="112"/>
      <c r="J7" s="112"/>
      <c r="K7" s="112"/>
      <c r="L7" s="113"/>
      <c r="M7" s="113"/>
      <c r="N7" s="114"/>
      <c r="P7" s="115" t="s">
        <v>51</v>
      </c>
      <c r="Q7" s="116">
        <f>SUM(D4)</f>
        <v>0</v>
      </c>
    </row>
    <row r="8" spans="1:28" ht="39.75" customHeight="1" thickTop="1" thickBot="1">
      <c r="A8" s="129" t="s">
        <v>328</v>
      </c>
      <c r="B8" s="108">
        <f t="shared" si="3"/>
        <v>0</v>
      </c>
      <c r="C8" s="109"/>
      <c r="D8" s="117"/>
      <c r="E8" s="117"/>
      <c r="F8" s="118"/>
      <c r="G8" s="118"/>
      <c r="H8" s="118"/>
      <c r="I8" s="118"/>
      <c r="J8" s="118"/>
      <c r="K8" s="118"/>
      <c r="L8" s="119"/>
      <c r="M8" s="119"/>
      <c r="N8" s="120"/>
      <c r="P8" s="121" t="s">
        <v>52</v>
      </c>
      <c r="Q8" s="122">
        <f>SUM(E4)</f>
        <v>0</v>
      </c>
    </row>
    <row r="9" spans="1:28" ht="39.75" customHeight="1" thickTop="1" thickBot="1">
      <c r="A9" s="162" t="s">
        <v>45</v>
      </c>
      <c r="B9" s="163"/>
      <c r="C9" s="164"/>
      <c r="D9" s="165"/>
      <c r="E9" s="165"/>
      <c r="F9" s="165"/>
      <c r="G9" s="166"/>
      <c r="H9" s="166"/>
      <c r="I9" s="166"/>
      <c r="J9" s="166"/>
      <c r="K9" s="166"/>
      <c r="L9" s="166"/>
      <c r="M9" s="166"/>
      <c r="N9" s="167"/>
      <c r="P9" s="121" t="s">
        <v>185</v>
      </c>
      <c r="Q9" s="100">
        <f>SUM(F4)</f>
        <v>0</v>
      </c>
    </row>
    <row r="10" spans="1:28" ht="15.75" customHeight="1" thickBot="1">
      <c r="A10" s="335" t="s">
        <v>329</v>
      </c>
      <c r="P10" s="127" t="s">
        <v>54</v>
      </c>
      <c r="Q10" s="100">
        <f>SUM(G4)</f>
        <v>0</v>
      </c>
    </row>
    <row r="11" spans="1:28" ht="15.75" customHeight="1">
      <c r="P11" s="127" t="s">
        <v>55</v>
      </c>
      <c r="Q11" s="100">
        <f>SUM(H4)</f>
        <v>0</v>
      </c>
    </row>
    <row r="12" spans="1:28" ht="15.75" customHeight="1" thickBot="1">
      <c r="P12" s="130" t="s">
        <v>56</v>
      </c>
      <c r="Q12" s="100">
        <f>SUM(I4)</f>
        <v>0</v>
      </c>
    </row>
    <row r="13" spans="1:28" ht="15.75" customHeight="1" thickBot="1">
      <c r="P13" s="138" t="s">
        <v>57</v>
      </c>
      <c r="Q13" s="100">
        <f>SUM(J4)</f>
        <v>0</v>
      </c>
    </row>
    <row r="14" spans="1:28" s="140" customFormat="1" ht="15.75" customHeight="1" thickBot="1">
      <c r="A14"/>
      <c r="B14"/>
      <c r="C14"/>
      <c r="D14"/>
      <c r="E14"/>
      <c r="F14"/>
      <c r="G14"/>
      <c r="H14"/>
      <c r="I14"/>
      <c r="J14"/>
      <c r="K14"/>
      <c r="L14"/>
      <c r="M14"/>
      <c r="N14"/>
      <c r="P14" s="141" t="s">
        <v>58</v>
      </c>
      <c r="Q14" s="100">
        <f>SUM(K4)</f>
        <v>0</v>
      </c>
      <c r="R14"/>
    </row>
    <row r="15" spans="1:28" ht="15.75" customHeight="1" thickBot="1">
      <c r="P15" s="141" t="s">
        <v>59</v>
      </c>
      <c r="Q15" s="100">
        <f>SUM(L4)</f>
        <v>0</v>
      </c>
    </row>
    <row r="16" spans="1:28" ht="15.75" customHeight="1">
      <c r="P16" s="141" t="s">
        <v>60</v>
      </c>
      <c r="Q16" s="100">
        <f>SUM(M4)</f>
        <v>0</v>
      </c>
    </row>
    <row r="17" spans="1:17" ht="15" customHeight="1">
      <c r="P17" s="153" t="s">
        <v>61</v>
      </c>
      <c r="Q17" s="100">
        <f>SUM(N4)</f>
        <v>0</v>
      </c>
    </row>
    <row r="18" spans="1:17" ht="15" customHeight="1">
      <c r="Q18" s="100">
        <f>SUM(Q6:Q17)</f>
        <v>0</v>
      </c>
    </row>
    <row r="19" spans="1:17" ht="15" customHeight="1"/>
    <row r="20" spans="1:17" ht="15" customHeight="1"/>
    <row r="21" spans="1:17" ht="15" customHeight="1"/>
    <row r="22" spans="1:17" ht="15" customHeight="1"/>
    <row r="23" spans="1:17" ht="15" customHeight="1"/>
    <row r="24" spans="1:17" ht="15" customHeight="1">
      <c r="H24" s="168" t="s">
        <v>196</v>
      </c>
    </row>
    <row r="25" spans="1:17">
      <c r="A25" s="22"/>
    </row>
    <row r="26" spans="1:17" ht="15.75" customHeight="1">
      <c r="A26" s="192"/>
    </row>
    <row r="27" spans="1:17" ht="9.75" customHeight="1">
      <c r="A27" s="193"/>
    </row>
    <row r="28" spans="1:17" ht="18" customHeight="1">
      <c r="A28" s="194"/>
    </row>
    <row r="29" spans="1:17" ht="15" customHeight="1"/>
    <row r="30" spans="1:17" ht="16.5" customHeight="1"/>
    <row r="31" spans="1:17" ht="18" customHeight="1"/>
    <row r="32" spans="1:17" ht="30" customHeight="1"/>
    <row r="33" ht="30" customHeight="1"/>
    <row r="34" ht="30" customHeight="1"/>
    <row r="35" ht="30" customHeight="1"/>
    <row r="36" ht="30" customHeight="1"/>
    <row r="37" ht="30" customHeight="1"/>
    <row r="38" ht="30" customHeight="1"/>
    <row r="39" ht="30" customHeigh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1:BJ56"/>
  <sheetViews>
    <sheetView workbookViewId="0"/>
  </sheetViews>
  <sheetFormatPr defaultRowHeight="15"/>
  <cols>
    <col min="1" max="1" width="37.28515625" customWidth="1"/>
    <col min="2" max="2" width="7" customWidth="1"/>
    <col min="3" max="10" width="5.7109375" customWidth="1"/>
    <col min="11" max="11" width="6.5703125" customWidth="1"/>
    <col min="12" max="26" width="5.7109375" customWidth="1"/>
    <col min="28" max="62" width="9.140625" style="22"/>
  </cols>
  <sheetData>
    <row r="1" spans="1:26">
      <c r="A1" s="20" t="s">
        <v>46</v>
      </c>
      <c r="B1" s="20"/>
      <c r="C1" s="20"/>
      <c r="D1" s="20"/>
      <c r="E1" s="20"/>
      <c r="F1" s="20"/>
      <c r="G1" s="20"/>
      <c r="H1" s="20"/>
      <c r="I1" s="20"/>
      <c r="J1" s="20"/>
      <c r="K1" s="20"/>
      <c r="L1" s="20"/>
      <c r="M1" s="20"/>
      <c r="N1" s="20"/>
      <c r="O1" s="20"/>
      <c r="P1" s="20"/>
      <c r="Q1" s="20"/>
      <c r="R1" s="20"/>
      <c r="S1" s="20"/>
      <c r="T1" s="20"/>
      <c r="U1" s="20"/>
      <c r="V1" s="20"/>
      <c r="W1" s="20"/>
      <c r="X1" s="20"/>
      <c r="Y1" s="20"/>
      <c r="Z1" s="20"/>
    </row>
    <row r="2" spans="1:26">
      <c r="A2" s="20" t="s">
        <v>320</v>
      </c>
      <c r="B2" s="20"/>
      <c r="C2" s="20"/>
      <c r="D2" s="20"/>
      <c r="E2" s="20"/>
      <c r="F2" s="20"/>
      <c r="G2" s="20"/>
      <c r="H2" s="20"/>
      <c r="I2" s="20"/>
      <c r="J2" s="20"/>
      <c r="K2" s="20"/>
      <c r="L2" s="20"/>
      <c r="M2" s="20"/>
      <c r="N2" s="20"/>
      <c r="O2" s="20"/>
      <c r="P2" s="20"/>
      <c r="Q2" s="20"/>
      <c r="R2" s="20"/>
      <c r="S2" s="20"/>
      <c r="T2" s="20"/>
      <c r="U2" s="20"/>
      <c r="V2" s="20"/>
      <c r="W2" s="20"/>
      <c r="X2" s="20"/>
      <c r="Y2" s="20"/>
      <c r="Z2" s="20"/>
    </row>
    <row r="3" spans="1:26" ht="15.75"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26" ht="22.5">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row>
    <row r="5" spans="1:26" ht="15.75"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row>
    <row r="6" spans="1:26" ht="15.75" thickBot="1">
      <c r="A6" s="37" t="s">
        <v>64</v>
      </c>
      <c r="B6" s="38">
        <f>SUM(B7,B25)</f>
        <v>35</v>
      </c>
      <c r="C6" s="38">
        <f>SUM(C7,C25)</f>
        <v>4</v>
      </c>
      <c r="D6" s="38"/>
      <c r="E6" s="38">
        <f>SUM(E7,E25)</f>
        <v>4</v>
      </c>
      <c r="F6" s="38"/>
      <c r="G6" s="38">
        <f>SUM(G7,G25)</f>
        <v>1</v>
      </c>
      <c r="H6" s="38"/>
      <c r="I6" s="38">
        <f>SUM(I7,I25)</f>
        <v>1</v>
      </c>
      <c r="J6" s="38"/>
      <c r="K6" s="38">
        <f>SUM(K7,K25)</f>
        <v>11</v>
      </c>
      <c r="L6" s="38"/>
      <c r="M6" s="38">
        <f>SUM(M7,M25)</f>
        <v>3</v>
      </c>
      <c r="N6" s="38"/>
      <c r="O6" s="38">
        <f>SUM(O7,O25)</f>
        <v>2</v>
      </c>
      <c r="P6" s="38"/>
      <c r="Q6" s="38">
        <f>SUM(Q7,Q25)</f>
        <v>3</v>
      </c>
      <c r="R6" s="38"/>
      <c r="S6" s="38">
        <f>SUM(S7,S25)</f>
        <v>2</v>
      </c>
      <c r="T6" s="38"/>
      <c r="U6" s="38">
        <f>SUM(U7,U25)</f>
        <v>4</v>
      </c>
      <c r="V6" s="38"/>
      <c r="W6" s="38">
        <f>SUM(W7,W25)</f>
        <v>0</v>
      </c>
      <c r="X6" s="38"/>
      <c r="Y6" s="38">
        <f>SUM(Y7,Y25)</f>
        <v>0</v>
      </c>
      <c r="Z6" s="39"/>
    </row>
    <row r="7" spans="1:26" ht="15.75" thickBot="1">
      <c r="A7" s="41" t="s">
        <v>65</v>
      </c>
      <c r="B7" s="42">
        <f>SUM(B8:B24)</f>
        <v>16</v>
      </c>
      <c r="C7" s="42">
        <f>SUM(C8:C24)</f>
        <v>2</v>
      </c>
      <c r="D7" s="42"/>
      <c r="E7" s="42">
        <f>SUM(E8:E24)</f>
        <v>2</v>
      </c>
      <c r="F7" s="42"/>
      <c r="G7" s="42">
        <f>SUM(G8:G24)</f>
        <v>1</v>
      </c>
      <c r="H7" s="42"/>
      <c r="I7" s="42">
        <f>SUM(I8:I24)</f>
        <v>0</v>
      </c>
      <c r="J7" s="42"/>
      <c r="K7" s="42">
        <f>SUM(K8:K24)</f>
        <v>2</v>
      </c>
      <c r="L7" s="42"/>
      <c r="M7" s="42">
        <f>SUM(M8:M24)</f>
        <v>3</v>
      </c>
      <c r="N7" s="42"/>
      <c r="O7" s="42">
        <f>SUM(O8:O24)</f>
        <v>0</v>
      </c>
      <c r="P7" s="42"/>
      <c r="Q7" s="42">
        <f>SUM(Q8:Q24)</f>
        <v>1</v>
      </c>
      <c r="R7" s="42"/>
      <c r="S7" s="42">
        <f>SUM(S8:S24)</f>
        <v>2</v>
      </c>
      <c r="T7" s="42"/>
      <c r="U7" s="42">
        <f>SUM(U8:U24)</f>
        <v>3</v>
      </c>
      <c r="V7" s="42"/>
      <c r="W7" s="42">
        <f>SUM(W8:W24)</f>
        <v>0</v>
      </c>
      <c r="X7" s="42"/>
      <c r="Y7" s="42">
        <f>SUM(Y8:Y24)</f>
        <v>0</v>
      </c>
      <c r="Z7" s="43"/>
    </row>
    <row r="8" spans="1:26" ht="14.25" customHeight="1">
      <c r="A8" s="341" t="s">
        <v>66</v>
      </c>
      <c r="B8" s="45">
        <f t="shared" ref="B8:B24" si="0">SUM(C8:Z8)</f>
        <v>0</v>
      </c>
      <c r="C8" s="46"/>
      <c r="D8" s="46"/>
      <c r="E8" s="46"/>
      <c r="F8" s="46"/>
      <c r="G8" s="46"/>
      <c r="H8" s="46"/>
      <c r="I8" s="46"/>
      <c r="J8" s="46"/>
      <c r="K8" s="46"/>
      <c r="L8" s="46"/>
      <c r="M8" s="46"/>
      <c r="N8" s="46"/>
      <c r="O8" s="46"/>
      <c r="P8" s="46"/>
      <c r="Q8" s="46"/>
      <c r="R8" s="46"/>
      <c r="S8" s="46"/>
      <c r="T8" s="46"/>
      <c r="U8" s="46"/>
      <c r="V8" s="46"/>
      <c r="W8" s="46"/>
      <c r="X8" s="46"/>
      <c r="Y8" s="46"/>
      <c r="Z8" s="47"/>
    </row>
    <row r="9" spans="1:26" ht="14.25" customHeight="1">
      <c r="A9" s="341" t="s">
        <v>67</v>
      </c>
      <c r="B9" s="45">
        <f t="shared" si="0"/>
        <v>0</v>
      </c>
      <c r="C9" s="46"/>
      <c r="D9" s="46"/>
      <c r="E9" s="46"/>
      <c r="F9" s="46"/>
      <c r="G9" s="46"/>
      <c r="H9" s="46"/>
      <c r="I9" s="46"/>
      <c r="J9" s="46"/>
      <c r="K9" s="46"/>
      <c r="L9" s="46"/>
      <c r="M9" s="46"/>
      <c r="N9" s="46"/>
      <c r="O9" s="46"/>
      <c r="P9" s="46"/>
      <c r="Q9" s="46"/>
      <c r="R9" s="46"/>
      <c r="S9" s="46"/>
      <c r="T9" s="46"/>
      <c r="U9" s="46"/>
      <c r="V9" s="46"/>
      <c r="W9" s="46"/>
      <c r="X9" s="46"/>
      <c r="Y9" s="46"/>
      <c r="Z9" s="47"/>
    </row>
    <row r="10" spans="1:26" ht="14.25" customHeight="1">
      <c r="A10" s="342" t="s">
        <v>68</v>
      </c>
      <c r="B10" s="49">
        <f t="shared" si="0"/>
        <v>0</v>
      </c>
      <c r="C10" s="50"/>
      <c r="D10" s="50"/>
      <c r="E10" s="50"/>
      <c r="F10" s="50"/>
      <c r="G10" s="50"/>
      <c r="H10" s="50"/>
      <c r="I10" s="50"/>
      <c r="J10" s="50"/>
      <c r="K10" s="50"/>
      <c r="L10" s="50"/>
      <c r="M10" s="50"/>
      <c r="N10" s="50"/>
      <c r="O10" s="50"/>
      <c r="P10" s="51"/>
      <c r="Q10" s="51"/>
      <c r="R10" s="51"/>
      <c r="S10" s="51"/>
      <c r="T10" s="51"/>
      <c r="U10" s="50"/>
      <c r="V10" s="50"/>
      <c r="W10" s="50"/>
      <c r="X10" s="50"/>
      <c r="Y10" s="50"/>
      <c r="Z10" s="52"/>
    </row>
    <row r="11" spans="1:26" ht="14.25" customHeight="1">
      <c r="A11" s="343" t="s">
        <v>69</v>
      </c>
      <c r="B11" s="53">
        <f t="shared" si="0"/>
        <v>0</v>
      </c>
      <c r="C11" s="54"/>
      <c r="D11" s="54"/>
      <c r="E11" s="54"/>
      <c r="F11" s="54"/>
      <c r="G11" s="54"/>
      <c r="H11" s="54"/>
      <c r="I11" s="54"/>
      <c r="J11" s="54"/>
      <c r="K11" s="54"/>
      <c r="L11" s="54"/>
      <c r="M11" s="54"/>
      <c r="N11" s="54"/>
      <c r="O11" s="54"/>
      <c r="P11" s="54"/>
      <c r="Q11" s="54"/>
      <c r="R11" s="54"/>
      <c r="S11" s="54"/>
      <c r="T11" s="54"/>
      <c r="U11" s="54"/>
      <c r="V11" s="54"/>
      <c r="W11" s="54"/>
      <c r="X11" s="54"/>
      <c r="Y11" s="54"/>
      <c r="Z11" s="55"/>
    </row>
    <row r="12" spans="1:26" ht="14.25" customHeight="1">
      <c r="A12" s="343" t="s">
        <v>70</v>
      </c>
      <c r="B12" s="45">
        <f t="shared" si="0"/>
        <v>0</v>
      </c>
      <c r="C12" s="46"/>
      <c r="D12" s="46"/>
      <c r="E12" s="46"/>
      <c r="F12" s="46"/>
      <c r="G12" s="46"/>
      <c r="H12" s="46"/>
      <c r="I12" s="46"/>
      <c r="J12" s="46"/>
      <c r="K12" s="46"/>
      <c r="L12" s="46"/>
      <c r="M12" s="46"/>
      <c r="N12" s="46"/>
      <c r="O12" s="46"/>
      <c r="P12" s="46"/>
      <c r="Q12" s="46"/>
      <c r="R12" s="46"/>
      <c r="S12" s="46"/>
      <c r="T12" s="46"/>
      <c r="U12" s="46"/>
      <c r="V12" s="46"/>
      <c r="W12" s="46"/>
      <c r="X12" s="46"/>
      <c r="Y12" s="46"/>
      <c r="Z12" s="47"/>
    </row>
    <row r="13" spans="1:26" ht="14.25" customHeight="1">
      <c r="A13" s="342" t="s">
        <v>71</v>
      </c>
      <c r="B13" s="45">
        <f t="shared" si="0"/>
        <v>0</v>
      </c>
      <c r="C13" s="46"/>
      <c r="D13" s="46"/>
      <c r="E13" s="46"/>
      <c r="F13" s="46"/>
      <c r="G13" s="46"/>
      <c r="H13" s="46"/>
      <c r="I13" s="46"/>
      <c r="J13" s="46"/>
      <c r="K13" s="46"/>
      <c r="L13" s="46"/>
      <c r="M13" s="46"/>
      <c r="N13" s="46"/>
      <c r="O13" s="46"/>
      <c r="P13" s="46"/>
      <c r="Q13" s="46"/>
      <c r="R13" s="46"/>
      <c r="S13" s="46"/>
      <c r="T13" s="46"/>
      <c r="U13" s="46"/>
      <c r="V13" s="46"/>
      <c r="W13" s="46"/>
      <c r="X13" s="46"/>
      <c r="Y13" s="46"/>
      <c r="Z13" s="47"/>
    </row>
    <row r="14" spans="1:26" ht="14.25" customHeight="1">
      <c r="A14" s="344" t="s">
        <v>72</v>
      </c>
      <c r="B14" s="49">
        <f t="shared" si="0"/>
        <v>2</v>
      </c>
      <c r="C14" s="214"/>
      <c r="D14" s="214"/>
      <c r="E14" s="214"/>
      <c r="F14" s="214"/>
      <c r="G14" s="215"/>
      <c r="H14" s="50"/>
      <c r="I14" s="50"/>
      <c r="J14" s="50"/>
      <c r="K14" s="50">
        <v>1</v>
      </c>
      <c r="L14" s="50"/>
      <c r="M14" s="50">
        <v>1</v>
      </c>
      <c r="N14" s="50"/>
      <c r="O14" s="50"/>
      <c r="P14" s="50"/>
      <c r="Q14" s="50"/>
      <c r="R14" s="50"/>
      <c r="S14" s="50"/>
      <c r="T14" s="50"/>
      <c r="U14" s="50"/>
      <c r="V14" s="50"/>
      <c r="W14" s="50"/>
      <c r="X14" s="46"/>
      <c r="Y14" s="50"/>
      <c r="Z14" s="52"/>
    </row>
    <row r="15" spans="1:26" ht="14.25" customHeight="1">
      <c r="A15" s="345" t="s">
        <v>316</v>
      </c>
      <c r="B15" s="49">
        <f t="shared" si="0"/>
        <v>5</v>
      </c>
      <c r="C15" s="214"/>
      <c r="D15" s="214"/>
      <c r="E15" s="214"/>
      <c r="F15" s="214"/>
      <c r="G15" s="214">
        <v>1</v>
      </c>
      <c r="H15" s="50"/>
      <c r="I15" s="50"/>
      <c r="J15" s="50"/>
      <c r="K15" s="50"/>
      <c r="L15" s="50"/>
      <c r="M15" s="50">
        <v>2</v>
      </c>
      <c r="N15" s="50"/>
      <c r="O15" s="50"/>
      <c r="P15" s="50"/>
      <c r="Q15" s="50">
        <v>1</v>
      </c>
      <c r="R15" s="57"/>
      <c r="S15" s="50">
        <v>1</v>
      </c>
      <c r="T15" s="50"/>
      <c r="U15" s="50"/>
      <c r="V15" s="58"/>
      <c r="W15" s="50"/>
      <c r="X15" s="50"/>
      <c r="Y15" s="50"/>
      <c r="Z15" s="52"/>
    </row>
    <row r="16" spans="1:26" ht="14.25" customHeight="1">
      <c r="A16" s="342" t="s">
        <v>73</v>
      </c>
      <c r="B16" s="45">
        <f t="shared" si="0"/>
        <v>0</v>
      </c>
      <c r="C16" s="216"/>
      <c r="D16" s="216"/>
      <c r="E16" s="214"/>
      <c r="F16" s="215"/>
      <c r="G16" s="216"/>
      <c r="H16" s="51"/>
      <c r="I16" s="51"/>
      <c r="J16" s="51"/>
      <c r="K16" s="51"/>
      <c r="L16" s="51"/>
      <c r="M16" s="50"/>
      <c r="N16" s="51"/>
      <c r="O16" s="51"/>
      <c r="P16" s="51"/>
      <c r="Q16" s="51"/>
      <c r="R16" s="51"/>
      <c r="S16" s="51"/>
      <c r="T16" s="51"/>
      <c r="U16" s="54"/>
      <c r="V16" s="54"/>
      <c r="W16" s="54"/>
      <c r="X16" s="54"/>
      <c r="Y16" s="54"/>
      <c r="Z16" s="55"/>
    </row>
    <row r="17" spans="1:26" ht="14.25" customHeight="1">
      <c r="A17" s="342" t="s">
        <v>74</v>
      </c>
      <c r="B17" s="53">
        <f t="shared" si="0"/>
        <v>3</v>
      </c>
      <c r="C17" s="217">
        <v>1</v>
      </c>
      <c r="D17" s="215"/>
      <c r="E17" s="217">
        <v>1</v>
      </c>
      <c r="F17" s="273"/>
      <c r="G17" s="217"/>
      <c r="H17" s="46"/>
      <c r="I17" s="59"/>
      <c r="J17" s="59"/>
      <c r="K17" s="59">
        <v>1</v>
      </c>
      <c r="L17" s="46"/>
      <c r="M17" s="50"/>
      <c r="N17" s="46"/>
      <c r="O17" s="59"/>
      <c r="P17" s="54"/>
      <c r="Q17" s="54"/>
      <c r="R17" s="60"/>
      <c r="S17" s="54"/>
      <c r="T17" s="54"/>
      <c r="U17" s="59"/>
      <c r="V17" s="59"/>
      <c r="W17" s="59"/>
      <c r="X17" s="46"/>
      <c r="Y17" s="59"/>
      <c r="Z17" s="47"/>
    </row>
    <row r="18" spans="1:26" ht="14.25" customHeight="1">
      <c r="A18" s="346" t="s">
        <v>75</v>
      </c>
      <c r="B18" s="45">
        <f t="shared" si="0"/>
        <v>1</v>
      </c>
      <c r="C18" s="218"/>
      <c r="D18" s="218"/>
      <c r="E18" s="218"/>
      <c r="F18" s="218"/>
      <c r="G18" s="215"/>
      <c r="H18" s="61"/>
      <c r="I18" s="61"/>
      <c r="J18" s="61"/>
      <c r="K18" s="61"/>
      <c r="L18" s="61"/>
      <c r="M18" s="61"/>
      <c r="N18" s="61"/>
      <c r="O18" s="61"/>
      <c r="P18" s="61"/>
      <c r="Q18" s="61"/>
      <c r="R18" s="61"/>
      <c r="S18" s="61">
        <v>1</v>
      </c>
      <c r="T18" s="61"/>
      <c r="U18" s="218"/>
      <c r="V18" s="61"/>
      <c r="W18" s="61"/>
      <c r="X18" s="61"/>
      <c r="Y18" s="61"/>
      <c r="Z18" s="62"/>
    </row>
    <row r="19" spans="1:26" ht="14.25" customHeight="1">
      <c r="A19" s="342" t="s">
        <v>76</v>
      </c>
      <c r="B19" s="49">
        <f t="shared" si="0"/>
        <v>0</v>
      </c>
      <c r="C19" s="215"/>
      <c r="D19" s="215"/>
      <c r="E19" s="215"/>
      <c r="F19" s="215"/>
      <c r="G19" s="215"/>
      <c r="H19" s="46"/>
      <c r="I19" s="61"/>
      <c r="J19" s="46"/>
      <c r="K19" s="46"/>
      <c r="L19" s="46"/>
      <c r="M19" s="46"/>
      <c r="N19" s="46"/>
      <c r="O19" s="46"/>
      <c r="P19" s="46"/>
      <c r="Q19" s="46"/>
      <c r="R19" s="46"/>
      <c r="S19" s="46"/>
      <c r="T19" s="46"/>
      <c r="U19" s="46"/>
      <c r="V19" s="46"/>
      <c r="W19" s="46"/>
      <c r="X19" s="46"/>
      <c r="Y19" s="46"/>
      <c r="Z19" s="63"/>
    </row>
    <row r="20" spans="1:26" ht="14.25" customHeight="1">
      <c r="A20" s="342" t="s">
        <v>77</v>
      </c>
      <c r="B20" s="45">
        <f t="shared" si="0"/>
        <v>1</v>
      </c>
      <c r="C20" s="219"/>
      <c r="D20" s="219"/>
      <c r="E20" s="215"/>
      <c r="F20" s="215"/>
      <c r="G20" s="215"/>
      <c r="H20" s="46"/>
      <c r="I20" s="46"/>
      <c r="J20" s="46"/>
      <c r="K20" s="46"/>
      <c r="L20" s="46"/>
      <c r="M20" s="46"/>
      <c r="N20" s="46"/>
      <c r="O20" s="46"/>
      <c r="P20" s="46"/>
      <c r="Q20" s="46"/>
      <c r="R20" s="46"/>
      <c r="S20" s="46"/>
      <c r="T20" s="46"/>
      <c r="U20" s="64">
        <v>1</v>
      </c>
      <c r="V20" s="64"/>
      <c r="W20" s="64"/>
      <c r="X20" s="64"/>
      <c r="Y20" s="50"/>
      <c r="Z20" s="65"/>
    </row>
    <row r="21" spans="1:26" ht="14.25" customHeight="1">
      <c r="A21" s="342" t="s">
        <v>321</v>
      </c>
      <c r="B21" s="45">
        <f t="shared" si="0"/>
        <v>3</v>
      </c>
      <c r="C21" s="64">
        <v>1</v>
      </c>
      <c r="D21" s="64"/>
      <c r="E21" s="46">
        <v>1</v>
      </c>
      <c r="F21" s="46"/>
      <c r="G21" s="46"/>
      <c r="H21" s="46"/>
      <c r="I21" s="54"/>
      <c r="J21" s="54"/>
      <c r="K21" s="54"/>
      <c r="L21" s="54"/>
      <c r="M21" s="54"/>
      <c r="N21" s="54"/>
      <c r="O21" s="54"/>
      <c r="P21" s="46"/>
      <c r="Q21" s="46"/>
      <c r="R21" s="46"/>
      <c r="S21" s="46"/>
      <c r="T21" s="46"/>
      <c r="U21" s="64">
        <v>1</v>
      </c>
      <c r="V21" s="64"/>
      <c r="W21" s="64"/>
      <c r="X21" s="64"/>
      <c r="Y21" s="64"/>
      <c r="Z21" s="65"/>
    </row>
    <row r="22" spans="1:26" ht="14.25" customHeight="1">
      <c r="A22" s="342" t="s">
        <v>78</v>
      </c>
      <c r="B22" s="45">
        <f t="shared" si="0"/>
        <v>1</v>
      </c>
      <c r="C22" s="64"/>
      <c r="D22" s="64"/>
      <c r="E22" s="46"/>
      <c r="F22" s="46"/>
      <c r="G22" s="46"/>
      <c r="H22" s="46"/>
      <c r="I22" s="46"/>
      <c r="J22" s="46"/>
      <c r="K22" s="46"/>
      <c r="L22" s="46"/>
      <c r="M22" s="46"/>
      <c r="N22" s="46"/>
      <c r="O22" s="46"/>
      <c r="P22" s="46"/>
      <c r="Q22" s="46"/>
      <c r="R22" s="46"/>
      <c r="S22" s="46"/>
      <c r="T22" s="46"/>
      <c r="U22" s="64">
        <v>1</v>
      </c>
      <c r="V22" s="64"/>
      <c r="W22" s="64"/>
      <c r="X22" s="64"/>
      <c r="Y22" s="64"/>
      <c r="Z22" s="65"/>
    </row>
    <row r="23" spans="1:26" ht="14.25" customHeight="1">
      <c r="A23" s="342" t="s">
        <v>194</v>
      </c>
      <c r="B23" s="45">
        <f t="shared" si="0"/>
        <v>0</v>
      </c>
      <c r="C23" s="50"/>
      <c r="D23" s="50"/>
      <c r="E23" s="50"/>
      <c r="F23" s="50"/>
      <c r="G23" s="50"/>
      <c r="H23" s="50"/>
      <c r="I23" s="50"/>
      <c r="J23" s="50"/>
      <c r="K23" s="50"/>
      <c r="L23" s="50"/>
      <c r="M23" s="50"/>
      <c r="N23" s="50"/>
      <c r="O23" s="50"/>
      <c r="P23" s="50"/>
      <c r="Q23" s="50"/>
      <c r="R23" s="50"/>
      <c r="S23" s="50"/>
      <c r="T23" s="50"/>
      <c r="U23" s="50"/>
      <c r="V23" s="50"/>
      <c r="W23" s="50"/>
      <c r="X23" s="50"/>
      <c r="Y23" s="50"/>
      <c r="Z23" s="52"/>
    </row>
    <row r="24" spans="1:26" ht="14.25" customHeight="1" thickBot="1">
      <c r="A24" s="347" t="s">
        <v>315</v>
      </c>
      <c r="B24" s="45">
        <f t="shared" si="0"/>
        <v>0</v>
      </c>
      <c r="C24" s="50"/>
      <c r="D24" s="50"/>
      <c r="E24" s="50"/>
      <c r="F24" s="50"/>
      <c r="G24" s="50"/>
      <c r="H24" s="50"/>
      <c r="I24" s="50"/>
      <c r="J24" s="50"/>
      <c r="K24" s="50"/>
      <c r="L24" s="50"/>
      <c r="M24" s="50"/>
      <c r="N24" s="50"/>
      <c r="O24" s="50"/>
      <c r="P24" s="50"/>
      <c r="Q24" s="50"/>
      <c r="R24" s="50"/>
      <c r="S24" s="50"/>
      <c r="T24" s="50"/>
      <c r="U24" s="50"/>
      <c r="V24" s="50"/>
      <c r="W24" s="50"/>
      <c r="X24" s="50"/>
      <c r="Y24" s="50"/>
      <c r="Z24" s="52"/>
    </row>
    <row r="25" spans="1:26" ht="17.25" customHeight="1" thickBot="1">
      <c r="A25" s="195" t="s">
        <v>79</v>
      </c>
      <c r="B25" s="42">
        <f t="shared" ref="B25:Q25" si="1">SUM(B26:B44)</f>
        <v>19</v>
      </c>
      <c r="C25" s="66">
        <f t="shared" si="1"/>
        <v>2</v>
      </c>
      <c r="D25" s="66">
        <f t="shared" si="1"/>
        <v>0</v>
      </c>
      <c r="E25" s="66">
        <f t="shared" si="1"/>
        <v>2</v>
      </c>
      <c r="F25" s="66">
        <f t="shared" si="1"/>
        <v>0</v>
      </c>
      <c r="G25" s="66">
        <f t="shared" si="1"/>
        <v>0</v>
      </c>
      <c r="H25" s="66">
        <f t="shared" si="1"/>
        <v>0</v>
      </c>
      <c r="I25" s="66">
        <f t="shared" si="1"/>
        <v>1</v>
      </c>
      <c r="J25" s="66">
        <f t="shared" si="1"/>
        <v>0</v>
      </c>
      <c r="K25" s="66">
        <f t="shared" si="1"/>
        <v>9</v>
      </c>
      <c r="L25" s="66">
        <f t="shared" si="1"/>
        <v>0</v>
      </c>
      <c r="M25" s="66">
        <f t="shared" si="1"/>
        <v>0</v>
      </c>
      <c r="N25" s="66">
        <f t="shared" si="1"/>
        <v>0</v>
      </c>
      <c r="O25" s="66">
        <f t="shared" si="1"/>
        <v>2</v>
      </c>
      <c r="P25" s="66">
        <f t="shared" si="1"/>
        <v>0</v>
      </c>
      <c r="Q25" s="66">
        <f t="shared" si="1"/>
        <v>2</v>
      </c>
      <c r="R25" s="66"/>
      <c r="S25" s="66">
        <f t="shared" ref="S25:Z25" si="2">SUM(S26:S44)</f>
        <v>0</v>
      </c>
      <c r="T25" s="66">
        <f t="shared" si="2"/>
        <v>0</v>
      </c>
      <c r="U25" s="66">
        <f t="shared" si="2"/>
        <v>1</v>
      </c>
      <c r="V25" s="211">
        <f t="shared" si="2"/>
        <v>0</v>
      </c>
      <c r="W25" s="66">
        <f t="shared" si="2"/>
        <v>0</v>
      </c>
      <c r="X25" s="211">
        <f t="shared" si="2"/>
        <v>0</v>
      </c>
      <c r="Y25" s="66">
        <f t="shared" si="2"/>
        <v>0</v>
      </c>
      <c r="Z25" s="212">
        <f t="shared" si="2"/>
        <v>0</v>
      </c>
    </row>
    <row r="26" spans="1:26" ht="14.25" customHeight="1">
      <c r="A26" s="348" t="s">
        <v>80</v>
      </c>
      <c r="B26" s="49">
        <f t="shared" ref="B26:B44" si="3">SUM(C26:Z26)</f>
        <v>1</v>
      </c>
      <c r="C26" s="67"/>
      <c r="D26" s="67"/>
      <c r="E26" s="67"/>
      <c r="F26" s="67"/>
      <c r="G26" s="67"/>
      <c r="H26" s="67"/>
      <c r="I26" s="67"/>
      <c r="J26" s="67"/>
      <c r="K26" s="67">
        <v>1</v>
      </c>
      <c r="L26" s="67"/>
      <c r="M26" s="67"/>
      <c r="N26" s="67"/>
      <c r="O26" s="67"/>
      <c r="P26" s="67"/>
      <c r="Q26" s="67"/>
      <c r="R26" s="67"/>
      <c r="S26" s="67"/>
      <c r="T26" s="67"/>
      <c r="U26" s="67"/>
      <c r="V26" s="67"/>
      <c r="W26" s="67"/>
      <c r="X26" s="50"/>
      <c r="Y26" s="67"/>
      <c r="Z26" s="68"/>
    </row>
    <row r="27" spans="1:26" ht="14.25" customHeight="1">
      <c r="A27" s="349" t="s">
        <v>81</v>
      </c>
      <c r="B27" s="49">
        <f t="shared" si="3"/>
        <v>1</v>
      </c>
      <c r="C27" s="50"/>
      <c r="D27" s="50"/>
      <c r="E27" s="50">
        <v>1</v>
      </c>
      <c r="F27" s="50"/>
      <c r="G27" s="50"/>
      <c r="H27" s="50"/>
      <c r="I27" s="50"/>
      <c r="J27" s="50"/>
      <c r="K27" s="50"/>
      <c r="L27" s="50"/>
      <c r="M27" s="50"/>
      <c r="N27" s="50"/>
      <c r="O27" s="50"/>
      <c r="P27" s="50"/>
      <c r="Q27" s="50"/>
      <c r="R27" s="50"/>
      <c r="S27" s="50"/>
      <c r="T27" s="50"/>
      <c r="U27" s="50"/>
      <c r="V27" s="50"/>
      <c r="W27" s="50"/>
      <c r="X27" s="50"/>
      <c r="Y27" s="50"/>
      <c r="Z27" s="52"/>
    </row>
    <row r="28" spans="1:26" ht="14.25" customHeight="1">
      <c r="A28" s="341" t="s">
        <v>82</v>
      </c>
      <c r="B28" s="49">
        <f t="shared" si="3"/>
        <v>0</v>
      </c>
      <c r="C28" s="54"/>
      <c r="D28" s="54"/>
      <c r="E28" s="54"/>
      <c r="F28" s="54"/>
      <c r="G28" s="54"/>
      <c r="H28" s="54"/>
      <c r="I28" s="54"/>
      <c r="J28" s="54"/>
      <c r="K28" s="54"/>
      <c r="L28" s="54"/>
      <c r="M28" s="54"/>
      <c r="N28" s="54"/>
      <c r="O28" s="54"/>
      <c r="P28" s="54"/>
      <c r="Q28" s="54"/>
      <c r="R28" s="54"/>
      <c r="S28" s="54"/>
      <c r="T28" s="54"/>
      <c r="U28" s="54"/>
      <c r="V28" s="54"/>
      <c r="W28" s="54"/>
      <c r="X28" s="54"/>
      <c r="Y28" s="54"/>
      <c r="Z28" s="55"/>
    </row>
    <row r="29" spans="1:26" ht="14.25" customHeight="1">
      <c r="A29" s="341" t="s">
        <v>83</v>
      </c>
      <c r="B29" s="49">
        <f t="shared" si="3"/>
        <v>0</v>
      </c>
      <c r="C29" s="46"/>
      <c r="D29" s="46"/>
      <c r="E29" s="46"/>
      <c r="F29" s="46"/>
      <c r="G29" s="46"/>
      <c r="H29" s="46"/>
      <c r="I29" s="46"/>
      <c r="J29" s="46"/>
      <c r="K29" s="46"/>
      <c r="L29" s="46"/>
      <c r="M29" s="46"/>
      <c r="N29" s="46"/>
      <c r="O29" s="46"/>
      <c r="P29" s="46"/>
      <c r="Q29" s="46"/>
      <c r="R29" s="46"/>
      <c r="S29" s="46"/>
      <c r="T29" s="46"/>
      <c r="U29" s="46"/>
      <c r="V29" s="46"/>
      <c r="W29" s="46"/>
      <c r="X29" s="46"/>
      <c r="Y29" s="46"/>
      <c r="Z29" s="47"/>
    </row>
    <row r="30" spans="1:26" ht="14.25" customHeight="1">
      <c r="A30" s="341" t="s">
        <v>84</v>
      </c>
      <c r="B30" s="49">
        <f t="shared" si="3"/>
        <v>0</v>
      </c>
      <c r="C30" s="50"/>
      <c r="D30" s="50"/>
      <c r="E30" s="50"/>
      <c r="F30" s="50"/>
      <c r="G30" s="50"/>
      <c r="H30" s="50"/>
      <c r="I30" s="46"/>
      <c r="J30" s="50"/>
      <c r="K30" s="50"/>
      <c r="L30" s="50"/>
      <c r="M30" s="50"/>
      <c r="N30" s="50"/>
      <c r="O30" s="50"/>
      <c r="P30" s="50"/>
      <c r="Q30" s="50"/>
      <c r="R30" s="50"/>
      <c r="S30" s="50"/>
      <c r="T30" s="50"/>
      <c r="U30" s="50"/>
      <c r="V30" s="50"/>
      <c r="W30" s="50"/>
      <c r="X30" s="50"/>
      <c r="Y30" s="50"/>
      <c r="Z30" s="52"/>
    </row>
    <row r="31" spans="1:26" ht="14.25" customHeight="1">
      <c r="A31" s="341" t="s">
        <v>322</v>
      </c>
      <c r="B31" s="49">
        <f t="shared" si="3"/>
        <v>0</v>
      </c>
      <c r="C31" s="46"/>
      <c r="D31" s="46"/>
      <c r="E31" s="46"/>
      <c r="F31" s="46"/>
      <c r="G31" s="46"/>
      <c r="H31" s="46"/>
      <c r="I31" s="46"/>
      <c r="J31" s="46"/>
      <c r="K31" s="46"/>
      <c r="L31" s="46"/>
      <c r="M31" s="46"/>
      <c r="N31" s="46"/>
      <c r="O31" s="46"/>
      <c r="P31" s="46"/>
      <c r="Q31" s="46"/>
      <c r="R31" s="46"/>
      <c r="S31" s="46"/>
      <c r="T31" s="46"/>
      <c r="U31" s="46"/>
      <c r="V31" s="46"/>
      <c r="W31" s="46"/>
      <c r="X31" s="46"/>
      <c r="Y31" s="46"/>
      <c r="Z31" s="47"/>
    </row>
    <row r="32" spans="1:26" ht="14.25" customHeight="1">
      <c r="A32" s="341" t="s">
        <v>85</v>
      </c>
      <c r="B32" s="49">
        <f t="shared" si="3"/>
        <v>0</v>
      </c>
      <c r="C32" s="46"/>
      <c r="D32" s="46"/>
      <c r="E32" s="46"/>
      <c r="F32" s="46"/>
      <c r="G32" s="46"/>
      <c r="H32" s="46"/>
      <c r="I32" s="46"/>
      <c r="J32" s="46"/>
      <c r="K32" s="46"/>
      <c r="L32" s="46"/>
      <c r="M32" s="46"/>
      <c r="N32" s="46"/>
      <c r="O32" s="46"/>
      <c r="P32" s="46"/>
      <c r="Q32" s="46"/>
      <c r="R32" s="46"/>
      <c r="S32" s="46"/>
      <c r="T32" s="46"/>
      <c r="U32" s="46"/>
      <c r="V32" s="46"/>
      <c r="W32" s="46"/>
      <c r="X32" s="46"/>
      <c r="Y32" s="46"/>
      <c r="Z32" s="47"/>
    </row>
    <row r="33" spans="1:26" ht="14.25" customHeight="1">
      <c r="A33" s="341" t="s">
        <v>86</v>
      </c>
      <c r="B33" s="49">
        <f t="shared" si="3"/>
        <v>0</v>
      </c>
      <c r="C33" s="69"/>
      <c r="D33" s="69"/>
      <c r="E33" s="46"/>
      <c r="F33" s="46"/>
      <c r="G33" s="46"/>
      <c r="H33" s="46"/>
      <c r="I33" s="46"/>
      <c r="J33" s="46"/>
      <c r="K33" s="46"/>
      <c r="L33" s="46"/>
      <c r="M33" s="46"/>
      <c r="N33" s="46"/>
      <c r="O33" s="46"/>
      <c r="P33" s="46"/>
      <c r="Q33" s="46"/>
      <c r="R33" s="46"/>
      <c r="S33" s="46"/>
      <c r="T33" s="54"/>
      <c r="U33" s="69"/>
      <c r="V33" s="69"/>
      <c r="W33" s="69"/>
      <c r="X33" s="69"/>
      <c r="Y33" s="69"/>
      <c r="Z33" s="70"/>
    </row>
    <row r="34" spans="1:26" ht="14.25" customHeight="1">
      <c r="A34" s="350" t="s">
        <v>87</v>
      </c>
      <c r="B34" s="49">
        <f t="shared" si="3"/>
        <v>2</v>
      </c>
      <c r="C34" s="61"/>
      <c r="D34" s="61"/>
      <c r="E34" s="61">
        <v>1</v>
      </c>
      <c r="F34" s="61"/>
      <c r="G34" s="61"/>
      <c r="H34" s="61"/>
      <c r="I34" s="61"/>
      <c r="J34" s="61"/>
      <c r="K34" s="61"/>
      <c r="L34" s="61"/>
      <c r="M34" s="61"/>
      <c r="N34" s="61"/>
      <c r="O34" s="61"/>
      <c r="P34" s="61"/>
      <c r="Q34" s="218">
        <v>1</v>
      </c>
      <c r="R34" s="61"/>
      <c r="S34" s="61"/>
      <c r="T34" s="61"/>
      <c r="U34" s="61"/>
      <c r="V34" s="61"/>
      <c r="W34" s="61"/>
      <c r="X34" s="61"/>
      <c r="Y34" s="61"/>
      <c r="Z34" s="71"/>
    </row>
    <row r="35" spans="1:26" ht="14.25" customHeight="1">
      <c r="A35" s="351" t="s">
        <v>197</v>
      </c>
      <c r="B35" s="49">
        <f t="shared" si="3"/>
        <v>4</v>
      </c>
      <c r="C35" s="197">
        <v>1</v>
      </c>
      <c r="D35" s="197"/>
      <c r="E35" s="197"/>
      <c r="F35" s="197"/>
      <c r="G35" s="197"/>
      <c r="H35" s="197"/>
      <c r="I35" s="197"/>
      <c r="J35" s="197"/>
      <c r="K35" s="197"/>
      <c r="L35" s="197"/>
      <c r="M35" s="197"/>
      <c r="N35" s="197"/>
      <c r="O35" s="197">
        <v>2</v>
      </c>
      <c r="P35" s="197"/>
      <c r="Q35" s="197">
        <v>1</v>
      </c>
      <c r="R35" s="61"/>
      <c r="S35" s="61"/>
      <c r="T35" s="197"/>
      <c r="U35" s="197"/>
      <c r="V35" s="197"/>
      <c r="W35" s="197"/>
      <c r="X35" s="197"/>
      <c r="Y35" s="197"/>
      <c r="Z35" s="198"/>
    </row>
    <row r="36" spans="1:26" ht="14.25" customHeight="1">
      <c r="A36" s="349" t="s">
        <v>88</v>
      </c>
      <c r="B36" s="49">
        <f t="shared" si="3"/>
        <v>0</v>
      </c>
      <c r="C36" s="50"/>
      <c r="D36" s="50"/>
      <c r="E36" s="50"/>
      <c r="F36" s="50"/>
      <c r="G36" s="50"/>
      <c r="H36" s="50"/>
      <c r="I36" s="50"/>
      <c r="J36" s="50"/>
      <c r="K36" s="50"/>
      <c r="L36" s="50"/>
      <c r="M36" s="50"/>
      <c r="N36" s="50"/>
      <c r="O36" s="50"/>
      <c r="P36" s="50"/>
      <c r="Q36" s="50"/>
      <c r="R36" s="72"/>
      <c r="S36" s="72"/>
      <c r="T36" s="50"/>
      <c r="U36" s="50"/>
      <c r="V36" s="50"/>
      <c r="W36" s="50"/>
      <c r="X36" s="50"/>
      <c r="Y36" s="50"/>
      <c r="Z36" s="52"/>
    </row>
    <row r="37" spans="1:26" ht="14.25" customHeight="1">
      <c r="A37" s="341" t="s">
        <v>323</v>
      </c>
      <c r="B37" s="53">
        <f t="shared" si="3"/>
        <v>0</v>
      </c>
      <c r="C37" s="46"/>
      <c r="D37" s="46"/>
      <c r="E37" s="46"/>
      <c r="F37" s="46"/>
      <c r="G37" s="46"/>
      <c r="H37" s="46"/>
      <c r="I37" s="46"/>
      <c r="J37" s="46"/>
      <c r="K37" s="46"/>
      <c r="L37" s="46"/>
      <c r="M37" s="46"/>
      <c r="N37" s="46"/>
      <c r="O37" s="46"/>
      <c r="P37" s="46"/>
      <c r="Q37" s="46"/>
      <c r="R37" s="50"/>
      <c r="S37" s="50"/>
      <c r="T37" s="46"/>
      <c r="U37" s="46"/>
      <c r="V37" s="46"/>
      <c r="W37" s="46"/>
      <c r="X37" s="46"/>
      <c r="Y37" s="46"/>
      <c r="Z37" s="47"/>
    </row>
    <row r="38" spans="1:26" ht="14.25" customHeight="1">
      <c r="A38" s="341" t="s">
        <v>90</v>
      </c>
      <c r="B38" s="74">
        <f t="shared" si="3"/>
        <v>3</v>
      </c>
      <c r="C38" s="46">
        <v>1</v>
      </c>
      <c r="D38" s="46"/>
      <c r="E38" s="46"/>
      <c r="F38" s="46"/>
      <c r="G38" s="46"/>
      <c r="H38" s="46"/>
      <c r="I38" s="46">
        <v>1</v>
      </c>
      <c r="J38" s="46"/>
      <c r="K38" s="46"/>
      <c r="L38" s="46"/>
      <c r="M38" s="46"/>
      <c r="N38" s="46"/>
      <c r="O38" s="46"/>
      <c r="P38" s="46"/>
      <c r="Q38" s="46"/>
      <c r="R38" s="46"/>
      <c r="S38" s="46"/>
      <c r="T38" s="46"/>
      <c r="U38" s="46">
        <v>1</v>
      </c>
      <c r="V38" s="46"/>
      <c r="W38" s="46"/>
      <c r="X38" s="46"/>
      <c r="Y38" s="46"/>
      <c r="Z38" s="47"/>
    </row>
    <row r="39" spans="1:26" ht="14.25" customHeight="1">
      <c r="A39" s="341" t="s">
        <v>91</v>
      </c>
      <c r="B39" s="74">
        <f t="shared" si="3"/>
        <v>0</v>
      </c>
      <c r="C39" s="61"/>
      <c r="D39" s="61"/>
      <c r="E39" s="61"/>
      <c r="F39" s="61"/>
      <c r="G39" s="61"/>
      <c r="H39" s="61"/>
      <c r="I39" s="61"/>
      <c r="J39" s="61"/>
      <c r="K39" s="61"/>
      <c r="L39" s="61"/>
      <c r="M39" s="61"/>
      <c r="N39" s="61"/>
      <c r="O39" s="61"/>
      <c r="P39" s="61"/>
      <c r="Q39" s="61"/>
      <c r="R39" s="61"/>
      <c r="S39" s="61"/>
      <c r="T39" s="61"/>
      <c r="U39" s="61"/>
      <c r="V39" s="61"/>
      <c r="W39" s="61"/>
      <c r="X39" s="61"/>
      <c r="Y39" s="61"/>
      <c r="Z39" s="62"/>
    </row>
    <row r="40" spans="1:26" ht="14.25" customHeight="1">
      <c r="A40" s="341" t="s">
        <v>92</v>
      </c>
      <c r="B40" s="74">
        <f t="shared" si="3"/>
        <v>0</v>
      </c>
      <c r="C40" s="46"/>
      <c r="D40" s="46"/>
      <c r="E40" s="46"/>
      <c r="F40" s="46"/>
      <c r="G40" s="46"/>
      <c r="H40" s="46"/>
      <c r="I40" s="46"/>
      <c r="J40" s="46"/>
      <c r="K40" s="46"/>
      <c r="L40" s="46"/>
      <c r="M40" s="46"/>
      <c r="N40" s="46"/>
      <c r="O40" s="46"/>
      <c r="P40" s="54"/>
      <c r="Q40" s="54"/>
      <c r="R40" s="54"/>
      <c r="S40" s="54"/>
      <c r="T40" s="54"/>
      <c r="U40" s="46"/>
      <c r="V40" s="46"/>
      <c r="W40" s="46"/>
      <c r="X40" s="46"/>
      <c r="Y40" s="46"/>
      <c r="Z40" s="47"/>
    </row>
    <row r="41" spans="1:26" ht="14.25" customHeight="1">
      <c r="A41" s="341" t="s">
        <v>93</v>
      </c>
      <c r="B41" s="74">
        <f t="shared" si="3"/>
        <v>8</v>
      </c>
      <c r="C41" s="46"/>
      <c r="D41" s="46"/>
      <c r="E41" s="46"/>
      <c r="F41" s="46"/>
      <c r="G41" s="46"/>
      <c r="H41" s="46"/>
      <c r="I41" s="46"/>
      <c r="J41" s="46"/>
      <c r="K41" s="46">
        <v>8</v>
      </c>
      <c r="L41" s="46"/>
      <c r="M41" s="46"/>
      <c r="N41" s="46"/>
      <c r="O41" s="46"/>
      <c r="P41" s="54"/>
      <c r="Q41" s="54"/>
      <c r="R41" s="54"/>
      <c r="S41" s="54"/>
      <c r="T41" s="54"/>
      <c r="U41" s="46"/>
      <c r="V41" s="46"/>
      <c r="W41" s="46"/>
      <c r="X41" s="46"/>
      <c r="Y41" s="46"/>
      <c r="Z41" s="47"/>
    </row>
    <row r="42" spans="1:26" ht="14.25" customHeight="1">
      <c r="A42" s="341" t="s">
        <v>94</v>
      </c>
      <c r="B42" s="45">
        <f t="shared" si="3"/>
        <v>0</v>
      </c>
      <c r="C42" s="46"/>
      <c r="D42" s="46"/>
      <c r="E42" s="46"/>
      <c r="F42" s="46"/>
      <c r="G42" s="46"/>
      <c r="H42" s="46"/>
      <c r="I42" s="46" t="s">
        <v>223</v>
      </c>
      <c r="J42" s="46"/>
      <c r="K42" s="46"/>
      <c r="L42" s="46"/>
      <c r="M42" s="46"/>
      <c r="N42" s="46"/>
      <c r="O42" s="46"/>
      <c r="P42" s="46"/>
      <c r="Q42" s="46"/>
      <c r="R42" s="46"/>
      <c r="S42" s="46"/>
      <c r="T42" s="46"/>
      <c r="U42" s="46"/>
      <c r="V42" s="46"/>
      <c r="W42" s="46"/>
      <c r="X42" s="46"/>
      <c r="Y42" s="46"/>
      <c r="Z42" s="47"/>
    </row>
    <row r="43" spans="1:26" ht="14.25" customHeight="1">
      <c r="A43" s="352" t="s">
        <v>95</v>
      </c>
      <c r="B43" s="45">
        <f t="shared" si="3"/>
        <v>0</v>
      </c>
      <c r="C43" s="46"/>
      <c r="D43" s="46"/>
      <c r="E43" s="46"/>
      <c r="F43" s="46"/>
      <c r="G43" s="46"/>
      <c r="H43" s="46"/>
      <c r="I43" s="46"/>
      <c r="J43" s="46"/>
      <c r="K43" s="46"/>
      <c r="L43" s="46"/>
      <c r="M43" s="46"/>
      <c r="N43" s="46"/>
      <c r="O43" s="46"/>
      <c r="P43" s="46"/>
      <c r="Q43" s="46"/>
      <c r="R43" s="46"/>
      <c r="S43" s="46"/>
      <c r="T43" s="46"/>
      <c r="U43" s="46"/>
      <c r="V43" s="46"/>
      <c r="W43" s="46"/>
      <c r="X43" s="46"/>
      <c r="Y43" s="46"/>
      <c r="Z43" s="47"/>
    </row>
    <row r="44" spans="1:26" ht="14.25" customHeight="1" thickBot="1">
      <c r="A44" s="353" t="s">
        <v>338</v>
      </c>
      <c r="B44" s="76">
        <f t="shared" si="3"/>
        <v>0</v>
      </c>
      <c r="C44" s="77"/>
      <c r="D44" s="77"/>
      <c r="E44" s="77"/>
      <c r="F44" s="77"/>
      <c r="G44" s="77"/>
      <c r="H44" s="77"/>
      <c r="I44" s="77"/>
      <c r="J44" s="77"/>
      <c r="K44" s="77"/>
      <c r="L44" s="77"/>
      <c r="M44" s="77"/>
      <c r="N44" s="77"/>
      <c r="O44" s="77"/>
      <c r="P44" s="77"/>
      <c r="Q44" s="77"/>
      <c r="R44" s="77"/>
      <c r="S44" s="77"/>
      <c r="T44" s="77"/>
      <c r="U44" s="77"/>
      <c r="V44" s="77"/>
      <c r="W44" s="77"/>
      <c r="X44" s="77"/>
      <c r="Y44" s="77"/>
      <c r="Z44" s="78"/>
    </row>
    <row r="45" spans="1:26" ht="12" customHeight="1">
      <c r="A45" s="79"/>
      <c r="B45" s="79" t="s">
        <v>96</v>
      </c>
      <c r="C45" s="79"/>
      <c r="D45" s="79" t="s">
        <v>97</v>
      </c>
      <c r="E45" s="79"/>
      <c r="F45" s="79"/>
      <c r="G45" s="79"/>
      <c r="H45" s="79"/>
      <c r="I45" s="79"/>
      <c r="J45" s="79"/>
      <c r="K45" s="79"/>
      <c r="L45" s="79"/>
      <c r="M45" s="79"/>
      <c r="N45" s="79"/>
      <c r="O45" s="79"/>
      <c r="P45" s="79"/>
      <c r="Q45" s="79"/>
      <c r="R45" s="79"/>
      <c r="S45" s="79"/>
      <c r="T45" s="79"/>
      <c r="U45" s="79"/>
      <c r="V45" s="79"/>
      <c r="W45" s="79"/>
      <c r="X45" s="79"/>
      <c r="Y45" s="79"/>
      <c r="Z45" s="79"/>
    </row>
    <row r="46" spans="1:26" ht="12" customHeight="1">
      <c r="A46" s="80" t="s">
        <v>98</v>
      </c>
      <c r="B46" s="81"/>
      <c r="C46" s="81"/>
      <c r="D46" s="81"/>
      <c r="E46" s="80"/>
      <c r="F46" s="80"/>
      <c r="G46" s="80"/>
      <c r="H46" s="80"/>
      <c r="I46" s="80"/>
      <c r="J46" s="80"/>
      <c r="K46" s="80"/>
      <c r="L46" s="80" t="s">
        <v>99</v>
      </c>
      <c r="M46" s="80"/>
      <c r="N46" s="80"/>
      <c r="O46" s="80"/>
      <c r="P46" s="82" t="s">
        <v>100</v>
      </c>
      <c r="Q46" s="80"/>
      <c r="R46" s="80"/>
      <c r="S46" s="80"/>
      <c r="T46" s="80" t="s">
        <v>101</v>
      </c>
      <c r="U46" s="80"/>
      <c r="V46" s="80"/>
      <c r="W46" s="80" t="s">
        <v>102</v>
      </c>
      <c r="X46" s="80"/>
      <c r="Y46" s="80"/>
      <c r="Z46" s="80"/>
    </row>
    <row r="47" spans="1:26" ht="12" customHeight="1">
      <c r="A47" s="80" t="s">
        <v>103</v>
      </c>
      <c r="B47" s="80" t="s">
        <v>216</v>
      </c>
      <c r="C47" s="80"/>
      <c r="D47" s="80"/>
      <c r="E47" s="80" t="s">
        <v>104</v>
      </c>
      <c r="F47" s="80"/>
      <c r="G47" s="80"/>
      <c r="H47" s="80"/>
      <c r="I47" s="80" t="s">
        <v>105</v>
      </c>
      <c r="J47" s="80"/>
      <c r="K47" s="80"/>
      <c r="L47" s="80" t="s">
        <v>106</v>
      </c>
      <c r="M47" s="80"/>
      <c r="N47" s="80"/>
      <c r="O47" s="80"/>
      <c r="P47" s="80" t="s">
        <v>107</v>
      </c>
      <c r="Q47" s="80"/>
      <c r="R47" s="80"/>
      <c r="S47" s="80"/>
      <c r="T47" s="80" t="s">
        <v>108</v>
      </c>
      <c r="U47" s="80"/>
      <c r="V47" s="80"/>
      <c r="W47" s="80"/>
      <c r="X47" s="80" t="s">
        <v>109</v>
      </c>
      <c r="Y47" s="80"/>
      <c r="Z47" s="80"/>
    </row>
    <row r="48" spans="1:26" ht="12" customHeight="1">
      <c r="A48" s="80" t="s">
        <v>110</v>
      </c>
      <c r="B48" s="80" t="s">
        <v>111</v>
      </c>
      <c r="C48" s="80"/>
      <c r="D48" s="80"/>
      <c r="E48" s="80" t="s">
        <v>112</v>
      </c>
      <c r="F48" s="80"/>
      <c r="G48" s="80"/>
      <c r="H48" s="80"/>
      <c r="I48" s="80" t="s">
        <v>113</v>
      </c>
      <c r="J48" s="80"/>
      <c r="K48" s="80"/>
      <c r="L48" s="80" t="s">
        <v>114</v>
      </c>
      <c r="M48" s="80"/>
      <c r="N48" s="80"/>
      <c r="O48" s="80"/>
      <c r="P48" s="80" t="s">
        <v>115</v>
      </c>
      <c r="Q48" s="80"/>
      <c r="R48" s="80"/>
      <c r="S48" s="80"/>
      <c r="T48" s="80" t="s">
        <v>116</v>
      </c>
      <c r="U48" s="80"/>
      <c r="V48" s="80"/>
      <c r="W48" s="80"/>
      <c r="X48" s="80" t="s">
        <v>117</v>
      </c>
      <c r="Y48" s="80"/>
      <c r="Z48" s="80"/>
    </row>
    <row r="49" spans="1:26" ht="12" customHeight="1">
      <c r="A49" s="80" t="s">
        <v>118</v>
      </c>
      <c r="B49" s="80" t="s">
        <v>119</v>
      </c>
      <c r="C49" s="80"/>
      <c r="D49" s="80"/>
      <c r="E49" s="80" t="s">
        <v>120</v>
      </c>
      <c r="F49" s="80"/>
      <c r="G49" s="80"/>
      <c r="H49" s="80"/>
      <c r="I49" s="80" t="s">
        <v>121</v>
      </c>
      <c r="J49" s="80"/>
      <c r="K49" s="80"/>
      <c r="L49" s="83" t="s">
        <v>122</v>
      </c>
      <c r="M49" s="80"/>
      <c r="N49" s="80"/>
      <c r="O49" s="80"/>
      <c r="P49" s="84" t="s">
        <v>123</v>
      </c>
      <c r="Q49" s="80"/>
      <c r="R49" s="80"/>
      <c r="S49" s="80"/>
      <c r="T49" s="80" t="s">
        <v>124</v>
      </c>
      <c r="U49" s="80"/>
      <c r="V49" s="80"/>
      <c r="W49" s="80"/>
      <c r="X49" s="80" t="s">
        <v>226</v>
      </c>
      <c r="Y49" s="80"/>
      <c r="Z49" s="80"/>
    </row>
    <row r="50" spans="1:26" ht="12" customHeight="1">
      <c r="A50" s="80" t="s">
        <v>125</v>
      </c>
      <c r="B50" s="80" t="s">
        <v>126</v>
      </c>
      <c r="C50" s="80"/>
      <c r="D50" s="80"/>
      <c r="E50" s="80" t="s">
        <v>127</v>
      </c>
      <c r="F50" s="80"/>
      <c r="G50" s="80"/>
      <c r="H50" s="80"/>
      <c r="I50" s="80" t="s">
        <v>128</v>
      </c>
      <c r="J50" s="80"/>
      <c r="K50" s="80"/>
      <c r="L50" s="80" t="s">
        <v>129</v>
      </c>
      <c r="M50" s="80"/>
      <c r="N50" s="80"/>
      <c r="O50" s="80"/>
      <c r="P50" s="85" t="s">
        <v>130</v>
      </c>
      <c r="Q50" s="80"/>
      <c r="R50" s="80"/>
      <c r="S50" s="80"/>
      <c r="T50" s="84" t="s">
        <v>131</v>
      </c>
      <c r="U50" s="80"/>
      <c r="V50" s="80"/>
      <c r="W50" s="80"/>
      <c r="X50" s="82" t="s">
        <v>132</v>
      </c>
      <c r="Y50" s="86"/>
      <c r="Z50" s="86"/>
    </row>
    <row r="51" spans="1:26" ht="12" customHeight="1">
      <c r="A51" s="80" t="s">
        <v>198</v>
      </c>
      <c r="B51" s="80" t="s">
        <v>133</v>
      </c>
      <c r="C51" s="80"/>
      <c r="D51" s="80"/>
      <c r="E51" s="80" t="s">
        <v>134</v>
      </c>
      <c r="F51" s="80"/>
      <c r="G51" s="80"/>
      <c r="H51" s="80"/>
      <c r="I51" s="80" t="s">
        <v>135</v>
      </c>
      <c r="J51" s="80"/>
      <c r="K51" s="80"/>
      <c r="L51" s="80" t="s">
        <v>136</v>
      </c>
      <c r="M51" s="80"/>
      <c r="N51" s="80"/>
      <c r="O51" s="80"/>
      <c r="P51" s="85" t="s">
        <v>137</v>
      </c>
      <c r="Q51" s="80"/>
      <c r="R51" s="80"/>
      <c r="S51" s="80"/>
      <c r="T51" s="82" t="s">
        <v>138</v>
      </c>
      <c r="U51" s="80"/>
      <c r="V51" s="80"/>
      <c r="W51" s="80"/>
      <c r="X51" s="86" t="s">
        <v>139</v>
      </c>
      <c r="Y51" s="86"/>
      <c r="Z51" s="80"/>
    </row>
    <row r="52" spans="1:26" ht="12" customHeight="1">
      <c r="A52" s="80" t="s">
        <v>140</v>
      </c>
      <c r="B52" s="80" t="s">
        <v>141</v>
      </c>
      <c r="C52" s="80"/>
      <c r="D52" s="80"/>
      <c r="E52" s="80" t="s">
        <v>142</v>
      </c>
      <c r="F52" s="80"/>
      <c r="G52" s="80"/>
      <c r="H52" s="80"/>
      <c r="I52" s="80" t="s">
        <v>143</v>
      </c>
      <c r="J52" s="80"/>
      <c r="K52" s="80"/>
      <c r="L52" s="80" t="s">
        <v>144</v>
      </c>
      <c r="M52" s="80"/>
      <c r="N52" s="80"/>
      <c r="O52" s="80"/>
      <c r="P52" s="80" t="s">
        <v>145</v>
      </c>
      <c r="Q52" s="80"/>
      <c r="R52" s="80"/>
      <c r="S52" s="80"/>
      <c r="T52" s="80" t="s">
        <v>146</v>
      </c>
      <c r="U52" s="80"/>
      <c r="V52" s="80"/>
      <c r="W52" s="80" t="s">
        <v>147</v>
      </c>
      <c r="X52" s="80"/>
      <c r="Y52" s="87"/>
      <c r="Z52" s="86"/>
    </row>
    <row r="53" spans="1:26" ht="12" customHeight="1">
      <c r="A53" s="80" t="s">
        <v>148</v>
      </c>
      <c r="B53" s="80" t="s">
        <v>149</v>
      </c>
      <c r="C53" s="80"/>
      <c r="D53" s="80"/>
      <c r="E53" s="80" t="s">
        <v>150</v>
      </c>
      <c r="F53" s="80"/>
      <c r="G53" s="80"/>
      <c r="H53" s="80"/>
      <c r="I53" s="80" t="s">
        <v>151</v>
      </c>
      <c r="J53" s="80"/>
      <c r="K53" s="80"/>
      <c r="L53" s="80" t="s">
        <v>152</v>
      </c>
      <c r="M53" s="80"/>
      <c r="N53" s="80"/>
      <c r="O53" s="80"/>
      <c r="P53" s="84" t="s">
        <v>153</v>
      </c>
      <c r="Q53" s="80"/>
      <c r="R53" s="80"/>
      <c r="S53" s="80"/>
      <c r="T53" s="80" t="s">
        <v>154</v>
      </c>
      <c r="U53" s="80"/>
      <c r="V53" s="80"/>
      <c r="W53" s="80" t="s">
        <v>155</v>
      </c>
      <c r="X53" s="80"/>
      <c r="Y53" s="80"/>
      <c r="Z53" s="80"/>
    </row>
    <row r="54" spans="1:26" ht="12" customHeight="1">
      <c r="A54" s="80" t="s">
        <v>156</v>
      </c>
      <c r="B54" s="80" t="s">
        <v>157</v>
      </c>
      <c r="C54" s="80"/>
      <c r="D54" s="80"/>
      <c r="E54" s="80" t="s">
        <v>158</v>
      </c>
      <c r="F54" s="80"/>
      <c r="G54" s="80"/>
      <c r="H54" s="80"/>
      <c r="I54" s="80" t="s">
        <v>159</v>
      </c>
      <c r="J54" s="80"/>
      <c r="K54" s="80"/>
      <c r="L54" s="80" t="s">
        <v>160</v>
      </c>
      <c r="M54" s="80"/>
      <c r="N54" s="80"/>
      <c r="O54" s="80"/>
      <c r="P54" s="88" t="s">
        <v>161</v>
      </c>
      <c r="Q54" s="80"/>
      <c r="R54" s="80"/>
      <c r="S54" s="80"/>
      <c r="T54" s="80" t="s">
        <v>217</v>
      </c>
      <c r="U54" s="80"/>
      <c r="V54" s="80"/>
      <c r="W54" s="80"/>
      <c r="X54" s="86" t="s">
        <v>162</v>
      </c>
      <c r="Y54" s="86"/>
      <c r="Z54" s="86"/>
    </row>
    <row r="55" spans="1:26" ht="12" customHeight="1">
      <c r="A55" s="80" t="s">
        <v>163</v>
      </c>
      <c r="B55" s="80" t="s">
        <v>164</v>
      </c>
      <c r="C55" s="80"/>
      <c r="D55" s="80"/>
      <c r="E55" s="80" t="s">
        <v>165</v>
      </c>
      <c r="F55" s="80"/>
      <c r="G55" s="80"/>
      <c r="H55" s="80"/>
      <c r="I55" s="80" t="s">
        <v>166</v>
      </c>
      <c r="J55" s="80"/>
      <c r="K55" s="80"/>
      <c r="L55" s="80" t="s">
        <v>167</v>
      </c>
      <c r="M55" s="80"/>
      <c r="N55" s="80"/>
      <c r="O55" s="80" t="s">
        <v>168</v>
      </c>
      <c r="P55" s="80"/>
      <c r="Q55" s="80"/>
      <c r="R55" s="80"/>
      <c r="S55" s="80"/>
      <c r="T55" s="80"/>
      <c r="U55" s="80"/>
      <c r="V55" s="80"/>
      <c r="W55" s="80"/>
      <c r="X55" s="80" t="s">
        <v>169</v>
      </c>
      <c r="Y55" s="80"/>
      <c r="Z55" s="80"/>
    </row>
    <row r="56" spans="1:26">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8.xml><?xml version="1.0" encoding="utf-8"?>
<worksheet xmlns="http://schemas.openxmlformats.org/spreadsheetml/2006/main" xmlns:r="http://schemas.openxmlformats.org/officeDocument/2006/relationships">
  <dimension ref="A1:BJ58"/>
  <sheetViews>
    <sheetView workbookViewId="0"/>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330</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320</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5.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22"/>
      <c r="AC4" s="222"/>
      <c r="AD4" s="223"/>
      <c r="AE4" s="223"/>
      <c r="AF4" s="223"/>
      <c r="AG4" s="223"/>
      <c r="AH4" s="223"/>
      <c r="AI4" s="222"/>
      <c r="AJ4" s="222"/>
      <c r="AK4" s="222"/>
      <c r="AL4" s="222"/>
      <c r="AM4" s="223"/>
    </row>
    <row r="5" spans="1:40" ht="21.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24"/>
      <c r="AC5" s="222"/>
      <c r="AD5" s="223"/>
      <c r="AE5" s="223"/>
      <c r="AF5" s="223"/>
      <c r="AG5" s="223"/>
      <c r="AH5" s="223"/>
      <c r="AI5" s="222"/>
      <c r="AJ5" s="222"/>
      <c r="AK5" s="222"/>
      <c r="AL5" s="222"/>
      <c r="AM5" s="223"/>
    </row>
    <row r="6" spans="1:40" ht="36.75" customHeight="1" thickBot="1">
      <c r="A6" s="37" t="s">
        <v>64</v>
      </c>
      <c r="B6" s="38">
        <f>SUM(B7,B13)</f>
        <v>0</v>
      </c>
      <c r="C6" s="38">
        <f>SUM(C7,C13)</f>
        <v>0</v>
      </c>
      <c r="D6" s="38"/>
      <c r="E6" s="38">
        <f>SUM(E7,E13)</f>
        <v>0</v>
      </c>
      <c r="F6" s="38"/>
      <c r="G6" s="38">
        <f>SUM(G7,G13)</f>
        <v>0</v>
      </c>
      <c r="H6" s="38"/>
      <c r="I6" s="38">
        <f>SUM(I7,I13)</f>
        <v>0</v>
      </c>
      <c r="J6" s="38"/>
      <c r="K6" s="38">
        <f>SUM(K7,K13)</f>
        <v>0</v>
      </c>
      <c r="L6" s="38"/>
      <c r="M6" s="38">
        <f>SUM(M7,M13)</f>
        <v>0</v>
      </c>
      <c r="N6" s="38"/>
      <c r="O6" s="38">
        <f>SUM(O7,O13)</f>
        <v>0</v>
      </c>
      <c r="P6" s="38"/>
      <c r="Q6" s="38">
        <f>SUM(Q7,Q13)</f>
        <v>0</v>
      </c>
      <c r="R6" s="38"/>
      <c r="S6" s="38">
        <f>SUM(S7,S13)</f>
        <v>0</v>
      </c>
      <c r="T6" s="38"/>
      <c r="U6" s="38">
        <f>SUM(U7,U13)</f>
        <v>0</v>
      </c>
      <c r="V6" s="38"/>
      <c r="W6" s="38">
        <f>SUM(W7,W13)</f>
        <v>0</v>
      </c>
      <c r="X6" s="38"/>
      <c r="Y6" s="38">
        <f>SUM(Y7,Y13)</f>
        <v>0</v>
      </c>
      <c r="Z6" s="39"/>
      <c r="AA6" s="40">
        <f>SUM(C6:Z6)</f>
        <v>0</v>
      </c>
      <c r="AB6" s="225"/>
      <c r="AC6" s="225"/>
      <c r="AD6" s="225"/>
      <c r="AE6" s="226"/>
      <c r="AF6" s="226"/>
      <c r="AG6" s="226"/>
      <c r="AH6" s="226"/>
      <c r="AI6" s="226"/>
      <c r="AJ6" s="226"/>
      <c r="AK6" s="226"/>
      <c r="AL6" s="226"/>
      <c r="AM6" s="226"/>
      <c r="AN6" s="226"/>
    </row>
    <row r="7" spans="1:40" ht="36.75" customHeight="1" thickBot="1">
      <c r="A7" s="41" t="s">
        <v>65</v>
      </c>
      <c r="B7" s="42">
        <f>SUM(B8:B13)</f>
        <v>0</v>
      </c>
      <c r="C7" s="42">
        <f>SUM(C8:C10)</f>
        <v>0</v>
      </c>
      <c r="D7" s="42"/>
      <c r="E7" s="42">
        <f>SUM(E8:E13)</f>
        <v>0</v>
      </c>
      <c r="F7" s="42"/>
      <c r="G7" s="42">
        <f>SUM(G8:G13)</f>
        <v>0</v>
      </c>
      <c r="H7" s="42"/>
      <c r="I7" s="42">
        <f>SUM(I8:I13)</f>
        <v>0</v>
      </c>
      <c r="J7" s="42"/>
      <c r="K7" s="42">
        <f>SUM(K8:K13)</f>
        <v>0</v>
      </c>
      <c r="L7" s="42"/>
      <c r="M7" s="42">
        <f>SUM(M8:M13)</f>
        <v>0</v>
      </c>
      <c r="N7" s="42"/>
      <c r="O7" s="42">
        <f>SUM(O8:O13)</f>
        <v>0</v>
      </c>
      <c r="P7" s="42"/>
      <c r="Q7" s="42">
        <f>SUM(Q8:Q13)</f>
        <v>0</v>
      </c>
      <c r="R7" s="42"/>
      <c r="S7" s="42">
        <f>SUM(S8:S13)</f>
        <v>0</v>
      </c>
      <c r="T7" s="42"/>
      <c r="U7" s="42">
        <f>SUM(U8:U13)</f>
        <v>0</v>
      </c>
      <c r="V7" s="42"/>
      <c r="W7" s="42">
        <f>SUM(W8:W13)</f>
        <v>0</v>
      </c>
      <c r="X7" s="42"/>
      <c r="Y7" s="42">
        <f>SUM(Y8:Y13)</f>
        <v>0</v>
      </c>
      <c r="Z7" s="43"/>
      <c r="AA7" s="44">
        <f>SUM(C7:Z7)</f>
        <v>0</v>
      </c>
      <c r="AB7" s="227"/>
      <c r="AC7" s="227"/>
      <c r="AD7" s="227"/>
    </row>
    <row r="8" spans="1:40" ht="36.75" customHeight="1">
      <c r="A8" s="123" t="s">
        <v>174</v>
      </c>
      <c r="B8" s="45">
        <f t="shared" ref="B8:B11" si="0">SUM(C8:Z8)</f>
        <v>0</v>
      </c>
      <c r="C8" s="46"/>
      <c r="D8" s="46"/>
      <c r="E8" s="46"/>
      <c r="F8" s="46"/>
      <c r="G8" s="46"/>
      <c r="H8" s="46"/>
      <c r="I8" s="46"/>
      <c r="J8" s="46"/>
      <c r="K8" s="46"/>
      <c r="L8" s="46"/>
      <c r="M8" s="46"/>
      <c r="N8" s="46"/>
      <c r="O8" s="46"/>
      <c r="P8" s="46"/>
      <c r="Q8" s="46"/>
      <c r="R8" s="46"/>
      <c r="S8" s="46"/>
      <c r="T8" s="46"/>
      <c r="U8" s="46"/>
      <c r="V8" s="46"/>
      <c r="W8" s="46"/>
      <c r="X8" s="46"/>
      <c r="Y8" s="46"/>
      <c r="Z8" s="47"/>
      <c r="AA8" s="48"/>
      <c r="AB8" s="227"/>
      <c r="AC8" s="227"/>
      <c r="AD8" s="227"/>
    </row>
    <row r="9" spans="1:40" ht="36.75" customHeight="1">
      <c r="A9" s="142" t="s">
        <v>180</v>
      </c>
      <c r="B9" s="45">
        <f t="shared" si="0"/>
        <v>0</v>
      </c>
      <c r="C9" s="46"/>
      <c r="D9" s="46"/>
      <c r="E9" s="46"/>
      <c r="F9" s="46"/>
      <c r="G9" s="46"/>
      <c r="H9" s="46"/>
      <c r="I9" s="46"/>
      <c r="J9" s="46"/>
      <c r="K9" s="46"/>
      <c r="L9" s="46"/>
      <c r="M9" s="46"/>
      <c r="N9" s="46"/>
      <c r="O9" s="46"/>
      <c r="P9" s="46"/>
      <c r="Q9" s="46"/>
      <c r="R9" s="46"/>
      <c r="S9" s="46"/>
      <c r="T9" s="46"/>
      <c r="U9" s="46"/>
      <c r="V9" s="46"/>
      <c r="W9" s="46"/>
      <c r="X9" s="46"/>
      <c r="Y9" s="46"/>
      <c r="Z9" s="47"/>
      <c r="AA9" s="48"/>
      <c r="AB9" s="227"/>
      <c r="AC9" s="227"/>
      <c r="AD9" s="227"/>
    </row>
    <row r="10" spans="1:40" ht="36.75" customHeight="1" thickBot="1">
      <c r="A10" s="128" t="s">
        <v>328</v>
      </c>
      <c r="B10" s="310">
        <f t="shared" si="0"/>
        <v>0</v>
      </c>
      <c r="C10" s="51"/>
      <c r="D10" s="51"/>
      <c r="E10" s="51"/>
      <c r="F10" s="51"/>
      <c r="G10" s="51"/>
      <c r="H10" s="51"/>
      <c r="I10" s="51"/>
      <c r="J10" s="51"/>
      <c r="K10" s="51"/>
      <c r="L10" s="51"/>
      <c r="M10" s="51"/>
      <c r="N10" s="51"/>
      <c r="O10" s="51"/>
      <c r="P10" s="51"/>
      <c r="Q10" s="51"/>
      <c r="R10" s="51"/>
      <c r="S10" s="51"/>
      <c r="T10" s="51"/>
      <c r="U10" s="51"/>
      <c r="V10" s="51"/>
      <c r="W10" s="51"/>
      <c r="X10" s="51"/>
      <c r="Y10" s="51"/>
      <c r="Z10" s="309"/>
    </row>
    <row r="11" spans="1:40" ht="36.75" customHeight="1" thickBot="1">
      <c r="A11" s="162" t="s">
        <v>45</v>
      </c>
      <c r="B11" s="211">
        <f t="shared" si="0"/>
        <v>0</v>
      </c>
      <c r="C11" s="66"/>
      <c r="D11" s="66"/>
      <c r="E11" s="66"/>
      <c r="F11" s="66"/>
      <c r="G11" s="66"/>
      <c r="H11" s="66"/>
      <c r="I11" s="66"/>
      <c r="J11" s="66"/>
      <c r="K11" s="66"/>
      <c r="L11" s="66"/>
      <c r="M11" s="66"/>
      <c r="N11" s="66"/>
      <c r="O11" s="66"/>
      <c r="P11" s="66"/>
      <c r="Q11" s="66"/>
      <c r="R11" s="66"/>
      <c r="S11" s="66"/>
      <c r="T11" s="66"/>
      <c r="U11" s="66"/>
      <c r="V11" s="66"/>
      <c r="W11" s="66"/>
      <c r="X11" s="66"/>
      <c r="Y11" s="66"/>
      <c r="Z11" s="337"/>
    </row>
    <row r="12" spans="1:40" ht="15.75" customHeight="1">
      <c r="A12" s="335" t="s">
        <v>329</v>
      </c>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48"/>
      <c r="AB12" s="227"/>
      <c r="AC12" s="227"/>
      <c r="AD12" s="227"/>
    </row>
    <row r="13" spans="1:40" ht="15.7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row>
    <row r="14" spans="1:40" ht="15.75" customHeight="1">
      <c r="A14" s="334"/>
      <c r="B14" s="332"/>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56"/>
    </row>
    <row r="15" spans="1:40" ht="15.75" customHeight="1">
      <c r="A15" s="79"/>
      <c r="B15" s="79" t="s">
        <v>96</v>
      </c>
      <c r="C15" s="79"/>
      <c r="D15" s="79" t="s">
        <v>97</v>
      </c>
      <c r="E15" s="79"/>
      <c r="F15" s="79"/>
      <c r="G15" s="79"/>
      <c r="H15" s="79"/>
      <c r="I15" s="79"/>
      <c r="J15" s="79"/>
      <c r="K15" s="79"/>
      <c r="L15" s="79"/>
      <c r="M15" s="79"/>
      <c r="N15" s="79"/>
      <c r="O15" s="79"/>
      <c r="P15" s="79"/>
      <c r="Q15" s="79"/>
      <c r="R15" s="79"/>
      <c r="S15" s="79"/>
      <c r="T15" s="79"/>
      <c r="U15" s="79"/>
      <c r="V15" s="79"/>
      <c r="W15" s="79"/>
      <c r="X15" s="79"/>
      <c r="Y15" s="79"/>
      <c r="Z15" s="79"/>
    </row>
    <row r="16" spans="1:40" ht="15.75" customHeight="1">
      <c r="A16" s="80" t="s">
        <v>98</v>
      </c>
      <c r="B16" s="81"/>
      <c r="C16" s="81"/>
      <c r="D16" s="81"/>
      <c r="E16" s="80"/>
      <c r="F16" s="80"/>
      <c r="G16" s="80"/>
      <c r="H16" s="80"/>
      <c r="I16" s="80"/>
      <c r="J16" s="80"/>
      <c r="K16" s="80"/>
      <c r="L16" s="80" t="s">
        <v>99</v>
      </c>
      <c r="M16" s="80"/>
      <c r="N16" s="80"/>
      <c r="O16" s="80"/>
      <c r="P16" s="82" t="s">
        <v>100</v>
      </c>
      <c r="Q16" s="80"/>
      <c r="R16" s="80"/>
      <c r="S16" s="80"/>
      <c r="T16" s="80" t="s">
        <v>101</v>
      </c>
      <c r="U16" s="80"/>
      <c r="V16" s="80"/>
      <c r="W16" s="80" t="s">
        <v>102</v>
      </c>
      <c r="X16" s="80"/>
      <c r="Y16" s="80"/>
      <c r="Z16" s="80"/>
      <c r="AA16" s="56"/>
    </row>
    <row r="17" spans="1:27" ht="15.75" customHeight="1">
      <c r="A17" s="80" t="s">
        <v>103</v>
      </c>
      <c r="B17" s="80" t="s">
        <v>216</v>
      </c>
      <c r="C17" s="80"/>
      <c r="D17" s="80"/>
      <c r="E17" s="80" t="s">
        <v>104</v>
      </c>
      <c r="F17" s="80"/>
      <c r="G17" s="80"/>
      <c r="H17" s="80"/>
      <c r="I17" s="80" t="s">
        <v>105</v>
      </c>
      <c r="J17" s="80"/>
      <c r="K17" s="80"/>
      <c r="L17" s="80" t="s">
        <v>106</v>
      </c>
      <c r="M17" s="80"/>
      <c r="N17" s="80"/>
      <c r="O17" s="80"/>
      <c r="P17" s="80" t="s">
        <v>107</v>
      </c>
      <c r="Q17" s="80"/>
      <c r="R17" s="80"/>
      <c r="S17" s="80"/>
      <c r="T17" s="80" t="s">
        <v>108</v>
      </c>
      <c r="U17" s="80"/>
      <c r="V17" s="80"/>
      <c r="W17" s="80"/>
      <c r="X17" s="80" t="s">
        <v>109</v>
      </c>
      <c r="Y17" s="80"/>
      <c r="Z17" s="80"/>
    </row>
    <row r="18" spans="1:27" ht="15.75" customHeight="1">
      <c r="A18" s="80" t="s">
        <v>110</v>
      </c>
      <c r="B18" s="80" t="s">
        <v>111</v>
      </c>
      <c r="C18" s="80"/>
      <c r="D18" s="80"/>
      <c r="E18" s="80" t="s">
        <v>112</v>
      </c>
      <c r="F18" s="80"/>
      <c r="G18" s="80"/>
      <c r="H18" s="80"/>
      <c r="I18" s="80" t="s">
        <v>113</v>
      </c>
      <c r="J18" s="80"/>
      <c r="K18" s="80"/>
      <c r="L18" s="80" t="s">
        <v>114</v>
      </c>
      <c r="M18" s="80"/>
      <c r="N18" s="80"/>
      <c r="O18" s="80"/>
      <c r="P18" s="80" t="s">
        <v>115</v>
      </c>
      <c r="Q18" s="80"/>
      <c r="R18" s="80"/>
      <c r="S18" s="80"/>
      <c r="T18" s="80" t="s">
        <v>116</v>
      </c>
      <c r="U18" s="80"/>
      <c r="V18" s="80"/>
      <c r="W18" s="80"/>
      <c r="X18" s="80" t="s">
        <v>117</v>
      </c>
      <c r="Y18" s="80"/>
      <c r="Z18" s="80"/>
    </row>
    <row r="19" spans="1:27" ht="15.75" customHeight="1">
      <c r="A19" s="80" t="s">
        <v>118</v>
      </c>
      <c r="B19" s="80" t="s">
        <v>119</v>
      </c>
      <c r="C19" s="80"/>
      <c r="D19" s="80"/>
      <c r="E19" s="80" t="s">
        <v>120</v>
      </c>
      <c r="F19" s="80"/>
      <c r="G19" s="80"/>
      <c r="H19" s="80"/>
      <c r="I19" s="80" t="s">
        <v>121</v>
      </c>
      <c r="J19" s="80"/>
      <c r="K19" s="80"/>
      <c r="L19" s="83" t="s">
        <v>122</v>
      </c>
      <c r="M19" s="80"/>
      <c r="N19" s="80"/>
      <c r="O19" s="80"/>
      <c r="P19" s="84" t="s">
        <v>123</v>
      </c>
      <c r="Q19" s="80"/>
      <c r="R19" s="80"/>
      <c r="S19" s="80"/>
      <c r="T19" s="80" t="s">
        <v>124</v>
      </c>
      <c r="U19" s="80"/>
      <c r="V19" s="80"/>
      <c r="W19" s="80"/>
      <c r="X19" s="80" t="s">
        <v>226</v>
      </c>
      <c r="Y19" s="80"/>
      <c r="Z19" s="80"/>
    </row>
    <row r="20" spans="1:27" ht="15.75" customHeight="1">
      <c r="A20" s="80" t="s">
        <v>125</v>
      </c>
      <c r="B20" s="80" t="s">
        <v>126</v>
      </c>
      <c r="C20" s="80"/>
      <c r="D20" s="80"/>
      <c r="E20" s="80" t="s">
        <v>127</v>
      </c>
      <c r="F20" s="80"/>
      <c r="G20" s="80"/>
      <c r="H20" s="80"/>
      <c r="I20" s="80" t="s">
        <v>128</v>
      </c>
      <c r="J20" s="80"/>
      <c r="K20" s="80"/>
      <c r="L20" s="80" t="s">
        <v>129</v>
      </c>
      <c r="M20" s="80"/>
      <c r="N20" s="80"/>
      <c r="O20" s="80"/>
      <c r="P20" s="85" t="s">
        <v>130</v>
      </c>
      <c r="Q20" s="80"/>
      <c r="R20" s="80"/>
      <c r="S20" s="80"/>
      <c r="T20" s="84" t="s">
        <v>131</v>
      </c>
      <c r="U20" s="80"/>
      <c r="V20" s="80"/>
      <c r="W20" s="80"/>
      <c r="X20" s="82" t="s">
        <v>132</v>
      </c>
      <c r="Y20" s="86"/>
      <c r="Z20" s="86"/>
    </row>
    <row r="21" spans="1:27" ht="15.75" customHeight="1">
      <c r="A21" s="80" t="s">
        <v>198</v>
      </c>
      <c r="B21" s="80" t="s">
        <v>133</v>
      </c>
      <c r="C21" s="80"/>
      <c r="D21" s="80"/>
      <c r="E21" s="80" t="s">
        <v>134</v>
      </c>
      <c r="F21" s="80"/>
      <c r="G21" s="80"/>
      <c r="H21" s="80"/>
      <c r="I21" s="80" t="s">
        <v>135</v>
      </c>
      <c r="J21" s="80"/>
      <c r="K21" s="80"/>
      <c r="L21" s="80" t="s">
        <v>136</v>
      </c>
      <c r="M21" s="80"/>
      <c r="N21" s="80"/>
      <c r="O21" s="80"/>
      <c r="P21" s="85" t="s">
        <v>137</v>
      </c>
      <c r="Q21" s="80"/>
      <c r="R21" s="80"/>
      <c r="S21" s="80"/>
      <c r="T21" s="82" t="s">
        <v>138</v>
      </c>
      <c r="U21" s="80"/>
      <c r="V21" s="80"/>
      <c r="W21" s="80"/>
      <c r="X21" s="86" t="s">
        <v>139</v>
      </c>
      <c r="Y21" s="86"/>
      <c r="Z21" s="80"/>
    </row>
    <row r="22" spans="1:27" ht="15.75" customHeight="1">
      <c r="A22" s="80" t="s">
        <v>140</v>
      </c>
      <c r="B22" s="80" t="s">
        <v>141</v>
      </c>
      <c r="C22" s="80"/>
      <c r="D22" s="80"/>
      <c r="E22" s="80" t="s">
        <v>142</v>
      </c>
      <c r="F22" s="80"/>
      <c r="G22" s="80"/>
      <c r="H22" s="80"/>
      <c r="I22" s="80" t="s">
        <v>143</v>
      </c>
      <c r="J22" s="80"/>
      <c r="K22" s="80"/>
      <c r="L22" s="80" t="s">
        <v>144</v>
      </c>
      <c r="M22" s="80"/>
      <c r="N22" s="80"/>
      <c r="O22" s="80"/>
      <c r="P22" s="80" t="s">
        <v>145</v>
      </c>
      <c r="Q22" s="80"/>
      <c r="R22" s="80"/>
      <c r="S22" s="80"/>
      <c r="T22" s="80" t="s">
        <v>146</v>
      </c>
      <c r="U22" s="80"/>
      <c r="V22" s="80"/>
      <c r="W22" s="80" t="s">
        <v>147</v>
      </c>
      <c r="X22" s="80"/>
      <c r="Y22" s="87"/>
      <c r="Z22" s="86"/>
    </row>
    <row r="23" spans="1:27" ht="15.75" customHeight="1">
      <c r="A23" s="80" t="s">
        <v>148</v>
      </c>
      <c r="B23" s="80" t="s">
        <v>149</v>
      </c>
      <c r="C23" s="80"/>
      <c r="D23" s="80"/>
      <c r="E23" s="80" t="s">
        <v>150</v>
      </c>
      <c r="F23" s="80"/>
      <c r="G23" s="80"/>
      <c r="H23" s="80"/>
      <c r="I23" s="80" t="s">
        <v>151</v>
      </c>
      <c r="J23" s="80"/>
      <c r="K23" s="80"/>
      <c r="L23" s="80" t="s">
        <v>152</v>
      </c>
      <c r="M23" s="80"/>
      <c r="N23" s="80"/>
      <c r="O23" s="80"/>
      <c r="P23" s="84" t="s">
        <v>153</v>
      </c>
      <c r="Q23" s="80"/>
      <c r="R23" s="80"/>
      <c r="S23" s="80"/>
      <c r="T23" s="80" t="s">
        <v>154</v>
      </c>
      <c r="U23" s="80"/>
      <c r="V23" s="80"/>
      <c r="W23" s="80" t="s">
        <v>155</v>
      </c>
      <c r="X23" s="80"/>
      <c r="Y23" s="80"/>
      <c r="Z23" s="80"/>
    </row>
    <row r="24" spans="1:27" s="22" customFormat="1" ht="15" customHeight="1">
      <c r="A24" s="80" t="s">
        <v>156</v>
      </c>
      <c r="B24" s="80" t="s">
        <v>157</v>
      </c>
      <c r="C24" s="80"/>
      <c r="D24" s="80"/>
      <c r="E24" s="80" t="s">
        <v>158</v>
      </c>
      <c r="F24" s="80"/>
      <c r="G24" s="80"/>
      <c r="H24" s="80"/>
      <c r="I24" s="80" t="s">
        <v>159</v>
      </c>
      <c r="J24" s="80"/>
      <c r="K24" s="80"/>
      <c r="L24" s="80" t="s">
        <v>160</v>
      </c>
      <c r="M24" s="80"/>
      <c r="N24" s="80"/>
      <c r="O24" s="80"/>
      <c r="P24" s="88" t="s">
        <v>161</v>
      </c>
      <c r="Q24" s="80"/>
      <c r="R24" s="80"/>
      <c r="S24" s="80"/>
      <c r="T24" s="80" t="s">
        <v>217</v>
      </c>
      <c r="U24" s="80"/>
      <c r="V24" s="80"/>
      <c r="W24" s="80"/>
      <c r="X24" s="86" t="s">
        <v>162</v>
      </c>
      <c r="Y24" s="86"/>
      <c r="Z24" s="86"/>
      <c r="AA24"/>
    </row>
    <row r="25" spans="1:27" s="22" customFormat="1" ht="15.75" customHeight="1">
      <c r="A25" s="80" t="s">
        <v>163</v>
      </c>
      <c r="B25" s="80" t="s">
        <v>164</v>
      </c>
      <c r="C25" s="80"/>
      <c r="D25" s="80"/>
      <c r="E25" s="80" t="s">
        <v>165</v>
      </c>
      <c r="F25" s="80"/>
      <c r="G25" s="80"/>
      <c r="H25" s="80"/>
      <c r="I25" s="80" t="s">
        <v>166</v>
      </c>
      <c r="J25" s="80"/>
      <c r="K25" s="80"/>
      <c r="L25" s="80" t="s">
        <v>167</v>
      </c>
      <c r="M25" s="80"/>
      <c r="N25" s="80"/>
      <c r="O25" s="80" t="s">
        <v>168</v>
      </c>
      <c r="P25" s="80"/>
      <c r="Q25" s="80"/>
      <c r="R25" s="80"/>
      <c r="S25" s="80"/>
      <c r="T25" s="80"/>
      <c r="U25" s="80"/>
      <c r="V25" s="80"/>
      <c r="W25" s="80"/>
      <c r="X25" s="80" t="s">
        <v>169</v>
      </c>
      <c r="Y25" s="80"/>
      <c r="Z25" s="80"/>
      <c r="AA25" s="311">
        <f>SUM(C13:Z13)</f>
        <v>0</v>
      </c>
    </row>
    <row r="26" spans="1:27" s="22" customFormat="1" ht="14.25" customHeigh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56"/>
    </row>
    <row r="27" spans="1:27" ht="14.25" customHeight="1">
      <c r="AA27" s="56"/>
    </row>
    <row r="28" spans="1:27" ht="14.25" customHeight="1"/>
    <row r="29" spans="1:27" ht="14.25" customHeight="1">
      <c r="A29" s="324"/>
      <c r="B29" s="325"/>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row>
    <row r="30" spans="1:27" ht="14.25" customHeight="1">
      <c r="A30" s="324"/>
      <c r="B30" s="32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row>
    <row r="31" spans="1:27" ht="14.25" customHeight="1">
      <c r="A31" s="324"/>
      <c r="B31" s="325"/>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row>
    <row r="32" spans="1:27" ht="14.25" customHeight="1">
      <c r="A32" s="324"/>
      <c r="B32" s="325"/>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row>
    <row r="33" spans="1:62" ht="14.25" customHeight="1">
      <c r="A33" s="324"/>
      <c r="B33" s="325"/>
      <c r="C33" s="327"/>
      <c r="D33" s="327"/>
      <c r="E33" s="326"/>
      <c r="F33" s="326"/>
      <c r="G33" s="326"/>
      <c r="H33" s="326"/>
      <c r="I33" s="326"/>
      <c r="J33" s="326"/>
      <c r="K33" s="326"/>
      <c r="L33" s="326"/>
      <c r="M33" s="326"/>
      <c r="N33" s="326"/>
      <c r="O33" s="326"/>
      <c r="P33" s="326"/>
      <c r="Q33" s="326"/>
      <c r="R33" s="326"/>
      <c r="S33" s="326"/>
      <c r="T33" s="326"/>
      <c r="U33" s="327"/>
      <c r="V33" s="327"/>
      <c r="W33" s="327"/>
      <c r="X33" s="327"/>
      <c r="Y33" s="327"/>
      <c r="Z33" s="327"/>
    </row>
    <row r="34" spans="1:62" ht="14.25" customHeight="1">
      <c r="A34" s="328"/>
      <c r="B34" s="325"/>
      <c r="C34" s="329"/>
      <c r="D34" s="329"/>
      <c r="E34" s="329"/>
      <c r="F34" s="329"/>
      <c r="G34" s="329"/>
      <c r="H34" s="329"/>
      <c r="I34" s="329"/>
      <c r="J34" s="329"/>
      <c r="K34" s="329"/>
      <c r="L34" s="329"/>
      <c r="M34" s="329"/>
      <c r="N34" s="329"/>
      <c r="O34" s="329"/>
      <c r="P34" s="329"/>
      <c r="Q34" s="330"/>
      <c r="R34" s="329"/>
      <c r="S34" s="329"/>
      <c r="T34" s="329"/>
      <c r="U34" s="329"/>
      <c r="V34" s="329"/>
      <c r="W34" s="329"/>
      <c r="X34" s="329"/>
      <c r="Y34" s="329"/>
      <c r="Z34" s="329"/>
    </row>
    <row r="35" spans="1:62" ht="14.25" customHeight="1">
      <c r="A35" s="328"/>
      <c r="B35" s="325"/>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row>
    <row r="36" spans="1:62" ht="14.25" customHeight="1">
      <c r="A36" s="324"/>
      <c r="B36" s="325"/>
      <c r="C36" s="326"/>
      <c r="D36" s="326"/>
      <c r="E36" s="326"/>
      <c r="F36" s="326"/>
      <c r="G36" s="326"/>
      <c r="H36" s="326"/>
      <c r="I36" s="326"/>
      <c r="J36" s="326"/>
      <c r="K36" s="326"/>
      <c r="L36" s="326"/>
      <c r="M36" s="326"/>
      <c r="N36" s="326"/>
      <c r="O36" s="326"/>
      <c r="P36" s="326"/>
      <c r="Q36" s="326"/>
      <c r="R36" s="331"/>
      <c r="S36" s="331"/>
      <c r="T36" s="326"/>
      <c r="U36" s="326"/>
      <c r="V36" s="326"/>
      <c r="W36" s="326"/>
      <c r="X36" s="326"/>
      <c r="Y36" s="326"/>
      <c r="Z36" s="326"/>
      <c r="AA36" s="73"/>
      <c r="AC36" s="228"/>
      <c r="AD36" s="228"/>
      <c r="AE36" s="229"/>
      <c r="AF36" s="228"/>
      <c r="AG36" s="228"/>
      <c r="AH36" s="228"/>
      <c r="AI36" s="228"/>
      <c r="AJ36" s="228"/>
      <c r="AK36" s="228"/>
      <c r="AL36" s="228"/>
      <c r="AM36" s="228"/>
    </row>
    <row r="37" spans="1:62" ht="14.25" customHeight="1">
      <c r="A37" s="324"/>
      <c r="B37" s="325"/>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row>
    <row r="38" spans="1:62" ht="14.25" customHeight="1">
      <c r="A38" s="324"/>
      <c r="B38" s="332"/>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75"/>
      <c r="AB38" s="228"/>
      <c r="AC38" s="228"/>
      <c r="AD38" s="228"/>
      <c r="AE38" s="228"/>
      <c r="AF38" s="228"/>
      <c r="AG38" s="228"/>
      <c r="AH38" s="228"/>
      <c r="AI38" s="228"/>
      <c r="AJ38" s="228"/>
      <c r="AK38" s="228"/>
      <c r="AL38" s="228"/>
      <c r="AM38" s="228"/>
    </row>
    <row r="39" spans="1:62" ht="14.25" customHeight="1">
      <c r="A39" s="324"/>
      <c r="B39" s="332"/>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row>
    <row r="40" spans="1:62" ht="14.25" customHeight="1">
      <c r="A40" s="324"/>
      <c r="B40" s="332"/>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row>
    <row r="41" spans="1:62" ht="14.25" customHeight="1">
      <c r="A41" s="324"/>
      <c r="B41" s="332"/>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row>
    <row r="42" spans="1:62" ht="14.25" customHeight="1">
      <c r="A42" s="324"/>
      <c r="B42" s="325"/>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row>
    <row r="43" spans="1:62" ht="14.25" customHeight="1">
      <c r="A43" s="333"/>
      <c r="B43" s="325"/>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row>
    <row r="44" spans="1:62" ht="14.25" customHeight="1"/>
    <row r="45" spans="1:62" s="79" customFormat="1" ht="9">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row>
    <row r="46" spans="1:62" s="80" customFormat="1" ht="9.75" customHeight="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row>
    <row r="47" spans="1:62" s="80" customFormat="1" ht="9.75" customHeight="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row>
    <row r="48" spans="1:62" s="80" customFormat="1" ht="9.75" customHeight="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row>
    <row r="49" spans="28:62" s="80" customFormat="1" ht="9.75" customHeight="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row>
    <row r="50" spans="28:62" s="80" customFormat="1" ht="9.75" customHeight="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row>
    <row r="51" spans="28:62" s="80" customFormat="1" ht="9.75" customHeight="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row>
    <row r="52" spans="28:62" s="80" customFormat="1" ht="9.75" customHeight="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row>
    <row r="53" spans="28:62" s="80" customFormat="1" ht="9.75" customHeight="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row>
    <row r="54" spans="28:62" s="80" customFormat="1" ht="9.75" customHeight="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row>
    <row r="55" spans="28:62" s="80" customFormat="1" ht="9.75" customHeight="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row>
    <row r="56" spans="28:62" s="80" customFormat="1" ht="20.25" customHeight="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row>
    <row r="57" spans="28: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28: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9.xml><?xml version="1.0" encoding="utf-8"?>
<worksheet xmlns="http://schemas.openxmlformats.org/spreadsheetml/2006/main" xmlns:r="http://schemas.openxmlformats.org/officeDocument/2006/relationships">
  <dimension ref="A2:V55"/>
  <sheetViews>
    <sheetView workbookViewId="0"/>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6.5703125" bestFit="1" customWidth="1"/>
    <col min="9" max="12" width="5.5703125" bestFit="1" customWidth="1"/>
    <col min="13" max="13" width="4.5703125" customWidth="1"/>
    <col min="14" max="14" width="4.5703125" bestFit="1"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331</v>
      </c>
      <c r="B4" s="3"/>
      <c r="C4" s="3"/>
      <c r="D4" s="3"/>
      <c r="E4" s="3"/>
      <c r="F4" s="10"/>
      <c r="G4" s="3"/>
      <c r="H4" s="3"/>
      <c r="I4" s="3"/>
      <c r="J4" s="3"/>
      <c r="K4" s="3"/>
      <c r="L4" s="3"/>
      <c r="M4" s="3"/>
      <c r="N4" s="3"/>
      <c r="O4" s="3"/>
      <c r="P4" s="3"/>
      <c r="Q4" s="3"/>
      <c r="R4" s="3"/>
      <c r="S4" s="3"/>
      <c r="T4" s="3"/>
    </row>
    <row r="5" spans="1:22" ht="13.5" customHeight="1" thickBot="1">
      <c r="A5" s="4"/>
      <c r="B5" s="5"/>
      <c r="C5" s="5"/>
      <c r="D5" s="5"/>
      <c r="E5" s="5"/>
      <c r="F5" s="196"/>
      <c r="G5" s="5"/>
      <c r="H5" s="5"/>
      <c r="I5" s="5"/>
      <c r="J5" s="196"/>
      <c r="K5" s="5"/>
      <c r="L5" s="5"/>
      <c r="M5" s="409" t="s">
        <v>30</v>
      </c>
      <c r="N5" s="410"/>
      <c r="O5" s="410"/>
      <c r="P5" s="410"/>
      <c r="Q5" s="410"/>
      <c r="R5" s="411"/>
      <c r="S5" s="5"/>
      <c r="T5" s="5"/>
    </row>
    <row r="6" spans="1:22">
      <c r="A6" s="412" t="s">
        <v>2</v>
      </c>
      <c r="B6" s="278"/>
      <c r="C6" s="396" t="s">
        <v>4</v>
      </c>
      <c r="D6" s="278"/>
      <c r="E6" s="278"/>
      <c r="F6" s="278"/>
      <c r="G6" s="278"/>
      <c r="H6" s="279"/>
      <c r="I6" s="279"/>
      <c r="J6" s="279"/>
      <c r="K6" s="279"/>
      <c r="L6" s="279"/>
      <c r="M6" s="406" t="s">
        <v>31</v>
      </c>
      <c r="N6" s="279"/>
      <c r="O6" s="406" t="s">
        <v>32</v>
      </c>
      <c r="P6" s="338"/>
      <c r="Q6" s="406" t="s">
        <v>33</v>
      </c>
      <c r="R6" s="338"/>
      <c r="S6" s="406" t="s">
        <v>34</v>
      </c>
      <c r="T6" s="280"/>
    </row>
    <row r="7" spans="1:22" ht="15" customHeight="1">
      <c r="A7" s="413"/>
      <c r="B7" s="281" t="s">
        <v>3</v>
      </c>
      <c r="C7" s="397"/>
      <c r="D7" s="281" t="s">
        <v>5</v>
      </c>
      <c r="E7" s="281" t="s">
        <v>6</v>
      </c>
      <c r="F7" s="281" t="s">
        <v>7</v>
      </c>
      <c r="G7" s="282" t="s">
        <v>35</v>
      </c>
      <c r="H7" s="282" t="s">
        <v>36</v>
      </c>
      <c r="I7" s="282" t="s">
        <v>37</v>
      </c>
      <c r="J7" s="282" t="s">
        <v>36</v>
      </c>
      <c r="K7" s="282" t="s">
        <v>38</v>
      </c>
      <c r="L7" s="282" t="s">
        <v>36</v>
      </c>
      <c r="M7" s="407"/>
      <c r="N7" s="282" t="s">
        <v>36</v>
      </c>
      <c r="O7" s="407"/>
      <c r="P7" s="282" t="s">
        <v>36</v>
      </c>
      <c r="Q7" s="407"/>
      <c r="R7" s="282" t="s">
        <v>36</v>
      </c>
      <c r="S7" s="407"/>
      <c r="T7" s="283" t="s">
        <v>36</v>
      </c>
    </row>
    <row r="8" spans="1:22" ht="27" customHeight="1" thickBot="1">
      <c r="A8" s="414"/>
      <c r="B8" s="284"/>
      <c r="C8" s="398"/>
      <c r="D8" s="284"/>
      <c r="E8" s="284"/>
      <c r="F8" s="284"/>
      <c r="G8" s="284"/>
      <c r="H8" s="285"/>
      <c r="I8" s="285"/>
      <c r="J8" s="285"/>
      <c r="K8" s="285"/>
      <c r="L8" s="285"/>
      <c r="M8" s="408"/>
      <c r="N8" s="285"/>
      <c r="O8" s="408"/>
      <c r="P8" s="339"/>
      <c r="Q8" s="408"/>
      <c r="R8" s="339"/>
      <c r="S8" s="408"/>
      <c r="T8" s="286"/>
    </row>
    <row r="9" spans="1:22" s="7" customFormat="1" ht="24" customHeight="1">
      <c r="A9" s="287" t="s">
        <v>11</v>
      </c>
      <c r="B9" s="288">
        <f t="shared" ref="B9:G9" si="0">SUM(B10,B29)</f>
        <v>13640</v>
      </c>
      <c r="C9" s="288">
        <f t="shared" si="0"/>
        <v>445</v>
      </c>
      <c r="D9" s="288">
        <f t="shared" si="0"/>
        <v>11701.555555555555</v>
      </c>
      <c r="E9" s="288">
        <f t="shared" si="0"/>
        <v>2118.4444444444443</v>
      </c>
      <c r="F9" s="288">
        <f t="shared" si="0"/>
        <v>9583.1111111111113</v>
      </c>
      <c r="G9" s="288">
        <f t="shared" si="0"/>
        <v>3456.1666666666665</v>
      </c>
      <c r="H9" s="289">
        <f>G9/F9*100</f>
        <v>36.065184120211477</v>
      </c>
      <c r="I9" s="290">
        <f>SUM(I10,I29)</f>
        <v>3485.6111111111113</v>
      </c>
      <c r="J9" s="289">
        <f>I9/F9*100</f>
        <v>36.372437621741952</v>
      </c>
      <c r="K9" s="288">
        <f>SUM(K10,K29)</f>
        <v>1948.4444444444443</v>
      </c>
      <c r="L9" s="289">
        <f>K9/F9*100</f>
        <v>20.332065671088024</v>
      </c>
      <c r="M9" s="288">
        <f>SUM(M10,M29)</f>
        <v>5.5555555555555552E-2</v>
      </c>
      <c r="N9" s="289">
        <f>M9/F9*100</f>
        <v>5.7972358779334013E-4</v>
      </c>
      <c r="O9" s="288">
        <f>SUM(O10,O29)</f>
        <v>157.27777777777777</v>
      </c>
      <c r="P9" s="289">
        <f>O9/F9*100</f>
        <v>1.6411974770429458</v>
      </c>
      <c r="Q9" s="288">
        <f>SUM(Q10,Q29)</f>
        <v>258.66666666666663</v>
      </c>
      <c r="R9" s="289">
        <f>Q9/F9*100</f>
        <v>2.6991930247657914</v>
      </c>
      <c r="S9" s="288">
        <f>SUM(S10,S29)</f>
        <v>276.88888888888891</v>
      </c>
      <c r="T9" s="291">
        <f>S9/F9*100</f>
        <v>2.8893423615620075</v>
      </c>
    </row>
    <row r="10" spans="1:22" s="7" customFormat="1" ht="24" customHeight="1" thickBot="1">
      <c r="A10" s="314" t="s">
        <v>12</v>
      </c>
      <c r="B10" s="315">
        <f>SUM(B11:B28)</f>
        <v>6628</v>
      </c>
      <c r="C10" s="315">
        <f t="shared" ref="C10:S10" si="1">SUM(C11:C28)</f>
        <v>125</v>
      </c>
      <c r="D10" s="315">
        <f t="shared" si="1"/>
        <v>5841.666666666667</v>
      </c>
      <c r="E10" s="315">
        <f t="shared" si="1"/>
        <v>893.55555555555554</v>
      </c>
      <c r="F10" s="315">
        <f t="shared" si="1"/>
        <v>4948.1111111111113</v>
      </c>
      <c r="G10" s="315">
        <f t="shared" si="1"/>
        <v>1991.0555555555557</v>
      </c>
      <c r="H10" s="316">
        <f>G10/F10*100</f>
        <v>40.238699391462511</v>
      </c>
      <c r="I10" s="315">
        <f t="shared" si="1"/>
        <v>1548.9444444444446</v>
      </c>
      <c r="J10" s="316">
        <f>I10/F10*100</f>
        <v>31.303752273594863</v>
      </c>
      <c r="K10" s="315">
        <f t="shared" si="1"/>
        <v>1153.9999999999998</v>
      </c>
      <c r="L10" s="316">
        <f>K10/F10*100</f>
        <v>23.322030853524346</v>
      </c>
      <c r="M10" s="315">
        <f t="shared" si="1"/>
        <v>5.5555555555555552E-2</v>
      </c>
      <c r="N10" s="316">
        <f>M10/F10*100</f>
        <v>1.1227628949318481E-3</v>
      </c>
      <c r="O10" s="315">
        <f t="shared" si="1"/>
        <v>23.777777777777779</v>
      </c>
      <c r="P10" s="316">
        <f>O10/F10*100</f>
        <v>0.48054251903083101</v>
      </c>
      <c r="Q10" s="315">
        <f t="shared" si="1"/>
        <v>67.388888888888886</v>
      </c>
      <c r="R10" s="316">
        <f>Q10/F10*100</f>
        <v>1.361911391552332</v>
      </c>
      <c r="S10" s="315">
        <f t="shared" si="1"/>
        <v>162.88888888888889</v>
      </c>
      <c r="T10" s="317">
        <f>S10/F10*100</f>
        <v>3.2919408079401786</v>
      </c>
      <c r="V10" s="220">
        <f>SUM(T10:U10,G10,I10,K10,M10,O10,Q10,S10)</f>
        <v>4951.403051919051</v>
      </c>
    </row>
    <row r="11" spans="1:22" ht="19.5" customHeight="1">
      <c r="A11" s="199" t="s">
        <v>13</v>
      </c>
      <c r="B11" s="204">
        <f>SUM([1]PROMEDIO!B11)</f>
        <v>500</v>
      </c>
      <c r="C11" s="204">
        <f>SUM([1]PROMEDIO!C11)</f>
        <v>0</v>
      </c>
      <c r="D11" s="204">
        <f>SUM(E11:F11)</f>
        <v>483.77777777777777</v>
      </c>
      <c r="E11" s="204">
        <f>[1]RESUMEN!F10/[1]RESUMEN!$AO$49</f>
        <v>0</v>
      </c>
      <c r="F11" s="204">
        <f>[1]RESUMEN!I10/[1]RESUMEN!$AO$49</f>
        <v>483.77777777777777</v>
      </c>
      <c r="G11" s="204">
        <f>[1]RESUMEN!J10/[1]RESUMEN!$AO$49</f>
        <v>483.77777777777777</v>
      </c>
      <c r="H11" s="205">
        <f>G11/F11*100</f>
        <v>100</v>
      </c>
      <c r="I11" s="204">
        <f>[1]RESUMEN!L10/[1]RESUMEN!$AO$49</f>
        <v>0</v>
      </c>
      <c r="J11" s="205">
        <f>I11/F11*100</f>
        <v>0</v>
      </c>
      <c r="K11" s="204">
        <f>[1]RESUMEN!M10/[1]RESUMEN!$AO$49</f>
        <v>0</v>
      </c>
      <c r="L11" s="205">
        <f>K11/F11*100</f>
        <v>0</v>
      </c>
      <c r="M11" s="204">
        <f>[1]RESUMEN!O10/[1]RESUMEN!$AO$49</f>
        <v>0</v>
      </c>
      <c r="N11" s="205">
        <f>M11/F11*100</f>
        <v>0</v>
      </c>
      <c r="O11" s="204">
        <f>[1]RESUMEN!P10/[1]RESUMEN!$AO$49</f>
        <v>0</v>
      </c>
      <c r="P11" s="205">
        <f>O11/F11*100</f>
        <v>0</v>
      </c>
      <c r="Q11" s="204">
        <f>[1]RESUMEN!S10/[1]RESUMEN!$AO$49</f>
        <v>0</v>
      </c>
      <c r="R11" s="205">
        <f>Q11/F11*100</f>
        <v>0</v>
      </c>
      <c r="S11" s="204">
        <f>[1]RESUMEN!T10/[1]RESUMEN!$AO$49</f>
        <v>0</v>
      </c>
      <c r="T11" s="206">
        <f>S11/F11*100</f>
        <v>0</v>
      </c>
    </row>
    <row r="12" spans="1:22" ht="19.5" customHeight="1">
      <c r="A12" s="200" t="s">
        <v>199</v>
      </c>
      <c r="B12" s="204">
        <f>SUM([1]PROMEDIO!B12)</f>
        <v>450</v>
      </c>
      <c r="C12" s="204">
        <f>SUM([1]PROMEDIO!C12)</f>
        <v>0</v>
      </c>
      <c r="D12" s="204">
        <f t="shared" ref="D12:D14" si="2">SUM(E12:F12)</f>
        <v>439.27777777777777</v>
      </c>
      <c r="E12" s="204">
        <f>[1]RESUMEN!F11/[1]RESUMEN!$AO$49</f>
        <v>0</v>
      </c>
      <c r="F12" s="204">
        <f>[1]RESUMEN!I11/[1]RESUMEN!$AO$49</f>
        <v>439.27777777777777</v>
      </c>
      <c r="G12" s="204">
        <f>[1]RESUMEN!J11/[1]RESUMEN!$AO$49</f>
        <v>120.33333333333333</v>
      </c>
      <c r="H12" s="205">
        <f t="shared" ref="H12:H28" si="3">G12/F12*100</f>
        <v>27.393448842797518</v>
      </c>
      <c r="I12" s="204">
        <f>[1]RESUMEN!L11/[1]RESUMEN!$AO$49</f>
        <v>317.88888888888891</v>
      </c>
      <c r="J12" s="205">
        <f t="shared" ref="J12:J28" si="4">I12/F12*100</f>
        <v>72.366257746300761</v>
      </c>
      <c r="K12" s="204">
        <f>[1]RESUMEN!M11/[1]RESUMEN!$AO$49</f>
        <v>5.5555555555555552E-2</v>
      </c>
      <c r="L12" s="205">
        <v>0</v>
      </c>
      <c r="M12" s="204">
        <f>[1]RESUMEN!O11/[1]RESUMEN!$AO$49</f>
        <v>0</v>
      </c>
      <c r="N12" s="205">
        <f t="shared" ref="N12:N28" si="5">M12/F12*100</f>
        <v>0</v>
      </c>
      <c r="O12" s="204">
        <f>[1]RESUMEN!P11/[1]RESUMEN!$AO$49</f>
        <v>0</v>
      </c>
      <c r="P12" s="205">
        <f t="shared" ref="P12:P28" si="6">O12/F12*100</f>
        <v>0</v>
      </c>
      <c r="Q12" s="204">
        <f>[1]RESUMEN!S11/[1]RESUMEN!$AO$49</f>
        <v>0</v>
      </c>
      <c r="R12" s="205">
        <f t="shared" ref="R12:R28" si="7">Q12/F12*100</f>
        <v>0</v>
      </c>
      <c r="S12" s="204">
        <f>[1]RESUMEN!T11/[1]RESUMEN!$AO$49</f>
        <v>1</v>
      </c>
      <c r="T12" s="206">
        <f t="shared" ref="T12:T28" si="8">S12/F12*100</f>
        <v>0.22764638927532566</v>
      </c>
    </row>
    <row r="13" spans="1:22" ht="19.5" customHeight="1">
      <c r="A13" s="200" t="s">
        <v>200</v>
      </c>
      <c r="B13" s="204">
        <f>SUM([1]PROMEDIO!B13)</f>
        <v>36</v>
      </c>
      <c r="C13" s="204">
        <f>SUM([1]PROMEDIO!C13)</f>
        <v>0</v>
      </c>
      <c r="D13" s="204">
        <f t="shared" si="2"/>
        <v>33.611111111111114</v>
      </c>
      <c r="E13" s="204">
        <f>[1]RESUMEN!F12/[1]RESUMEN!$AO$49</f>
        <v>0</v>
      </c>
      <c r="F13" s="204">
        <f>[1]RESUMEN!I12/[1]RESUMEN!$AO$49</f>
        <v>33.611111111111114</v>
      </c>
      <c r="G13" s="204">
        <f>[1]RESUMEN!J12/[1]RESUMEN!$AO$49</f>
        <v>0</v>
      </c>
      <c r="H13" s="205">
        <f t="shared" si="3"/>
        <v>0</v>
      </c>
      <c r="I13" s="204">
        <f>[1]RESUMEN!L12/[1]RESUMEN!$AO$49</f>
        <v>0</v>
      </c>
      <c r="J13" s="205">
        <f t="shared" si="4"/>
        <v>0</v>
      </c>
      <c r="K13" s="204">
        <f>[1]RESUMEN!M12/[1]RESUMEN!$AO$49</f>
        <v>0</v>
      </c>
      <c r="L13" s="205">
        <f t="shared" ref="L13:L28" si="9">K13/F13*100</f>
        <v>0</v>
      </c>
      <c r="M13" s="204">
        <f>[1]RESUMEN!O12/[1]RESUMEN!$AO$49</f>
        <v>0</v>
      </c>
      <c r="N13" s="205">
        <f t="shared" si="5"/>
        <v>0</v>
      </c>
      <c r="O13" s="204">
        <f>[1]RESUMEN!P12/[1]RESUMEN!$AO$49</f>
        <v>0</v>
      </c>
      <c r="P13" s="205">
        <f t="shared" si="6"/>
        <v>0</v>
      </c>
      <c r="Q13" s="204">
        <f>[1]RESUMEN!S12/[1]RESUMEN!$AO$49</f>
        <v>0</v>
      </c>
      <c r="R13" s="205">
        <f t="shared" si="7"/>
        <v>0</v>
      </c>
      <c r="S13" s="204">
        <f>[1]RESUMEN!T12/[1]RESUMEN!$AO$49</f>
        <v>33.611111111111114</v>
      </c>
      <c r="T13" s="206">
        <f t="shared" si="8"/>
        <v>100</v>
      </c>
    </row>
    <row r="14" spans="1:22" ht="19.5" customHeight="1">
      <c r="A14" s="200" t="s">
        <v>201</v>
      </c>
      <c r="B14" s="204">
        <f>SUM([1]PROMEDIO!B14)</f>
        <v>40</v>
      </c>
      <c r="C14" s="204">
        <f>SUM([1]PROMEDIO!C14)</f>
        <v>0</v>
      </c>
      <c r="D14" s="204">
        <f t="shared" si="2"/>
        <v>31.444444444444443</v>
      </c>
      <c r="E14" s="204">
        <f>[1]RESUMEN!F13/[1]RESUMEN!$AO$49</f>
        <v>0</v>
      </c>
      <c r="F14" s="204">
        <f>[1]RESUMEN!I13/[1]RESUMEN!$AO$49</f>
        <v>31.444444444444443</v>
      </c>
      <c r="G14" s="204">
        <f>[1]RESUMEN!J13/[1]RESUMEN!$AO$49</f>
        <v>31.444444444444443</v>
      </c>
      <c r="H14" s="205">
        <f t="shared" si="3"/>
        <v>100</v>
      </c>
      <c r="I14" s="204">
        <f>[1]RESUMEN!L13/[1]RESUMEN!$AO$49</f>
        <v>0</v>
      </c>
      <c r="J14" s="205">
        <f t="shared" si="4"/>
        <v>0</v>
      </c>
      <c r="K14" s="204">
        <f>[1]RESUMEN!M13/[1]RESUMEN!$AO$49</f>
        <v>0</v>
      </c>
      <c r="L14" s="205">
        <f t="shared" si="9"/>
        <v>0</v>
      </c>
      <c r="M14" s="204">
        <f>[1]RESUMEN!O13/[1]RESUMEN!$AO$49</f>
        <v>0</v>
      </c>
      <c r="N14" s="205">
        <f t="shared" si="5"/>
        <v>0</v>
      </c>
      <c r="O14" s="204">
        <f>[1]RESUMEN!P13/[1]RESUMEN!$AO$49</f>
        <v>0</v>
      </c>
      <c r="P14" s="205">
        <f t="shared" si="6"/>
        <v>0</v>
      </c>
      <c r="Q14" s="204">
        <f>[1]RESUMEN!S13/[1]RESUMEN!$AO$49</f>
        <v>0</v>
      </c>
      <c r="R14" s="205">
        <f t="shared" si="7"/>
        <v>0</v>
      </c>
      <c r="S14" s="204">
        <f>[1]RESUMEN!T13/[1]RESUMEN!$AO$49</f>
        <v>0</v>
      </c>
      <c r="T14" s="206">
        <f t="shared" si="8"/>
        <v>0</v>
      </c>
    </row>
    <row r="15" spans="1:22" ht="28.5" customHeight="1">
      <c r="A15" s="312" t="s">
        <v>325</v>
      </c>
      <c r="B15" s="204">
        <f>SUM([1]PROMEDIO!B15)</f>
        <v>108</v>
      </c>
      <c r="C15" s="204">
        <f>SUM([1]PROMEDIO!C15)</f>
        <v>0</v>
      </c>
      <c r="D15" s="204">
        <f t="shared" ref="D15:D28" si="10">SUM(E15:F15)</f>
        <v>37.777777777777779</v>
      </c>
      <c r="E15" s="204">
        <f>[1]RESUMEN!F14/[1]RESUMEN!$AO$49</f>
        <v>0</v>
      </c>
      <c r="F15" s="204">
        <f>[1]RESUMEN!I14/[1]RESUMEN!$AO$49</f>
        <v>37.777777777777779</v>
      </c>
      <c r="G15" s="204">
        <f>[1]RESUMEN!J14/[1]RESUMEN!$AO$49</f>
        <v>23.777777777777779</v>
      </c>
      <c r="H15" s="205">
        <f t="shared" si="3"/>
        <v>62.941176470588232</v>
      </c>
      <c r="I15" s="204">
        <f>[1]RESUMEN!L14/[1]RESUMEN!$AO$49</f>
        <v>14</v>
      </c>
      <c r="J15" s="205">
        <f t="shared" si="4"/>
        <v>37.058823529411768</v>
      </c>
      <c r="K15" s="204">
        <f>[1]RESUMEN!M14/[1]RESUMEN!$AO$49</f>
        <v>0</v>
      </c>
      <c r="L15" s="205">
        <f t="shared" si="9"/>
        <v>0</v>
      </c>
      <c r="M15" s="204">
        <f>[1]RESUMEN!O14/[1]RESUMEN!$AO$49</f>
        <v>0</v>
      </c>
      <c r="N15" s="205">
        <f t="shared" si="5"/>
        <v>0</v>
      </c>
      <c r="O15" s="204">
        <f>[1]RESUMEN!P14/[1]RESUMEN!$AO$49</f>
        <v>0</v>
      </c>
      <c r="P15" s="205">
        <f t="shared" si="6"/>
        <v>0</v>
      </c>
      <c r="Q15" s="204">
        <f>[1]RESUMEN!S14/[1]RESUMEN!$AO$49</f>
        <v>0</v>
      </c>
      <c r="R15" s="205">
        <f t="shared" si="7"/>
        <v>0</v>
      </c>
      <c r="S15" s="204">
        <f>[1]RESUMEN!T14/[1]RESUMEN!$AO$49</f>
        <v>0</v>
      </c>
      <c r="T15" s="206">
        <f t="shared" si="8"/>
        <v>0</v>
      </c>
    </row>
    <row r="16" spans="1:22" ht="18" customHeight="1">
      <c r="A16" s="200" t="s">
        <v>202</v>
      </c>
      <c r="B16" s="204">
        <f>SUM([1]PROMEDIO!B16)</f>
        <v>68</v>
      </c>
      <c r="C16" s="204">
        <f>SUM([1]PROMEDIO!C16)</f>
        <v>0</v>
      </c>
      <c r="D16" s="204">
        <f t="shared" si="10"/>
        <v>35.222222222222221</v>
      </c>
      <c r="E16" s="204">
        <f>[1]RESUMEN!F15/[1]RESUMEN!$AO$49</f>
        <v>0</v>
      </c>
      <c r="F16" s="204">
        <f>[1]RESUMEN!I15/[1]RESUMEN!$AO$49</f>
        <v>35.222222222222221</v>
      </c>
      <c r="G16" s="204">
        <f>[1]RESUMEN!J15/[1]RESUMEN!$AO$49</f>
        <v>35.222222222222221</v>
      </c>
      <c r="H16" s="205">
        <f t="shared" si="3"/>
        <v>100</v>
      </c>
      <c r="I16" s="204">
        <f>[1]RESUMEN!L15/[1]RESUMEN!$AO$49</f>
        <v>0</v>
      </c>
      <c r="J16" s="205">
        <f t="shared" si="4"/>
        <v>0</v>
      </c>
      <c r="K16" s="204">
        <f>[1]RESUMEN!M15/[1]RESUMEN!$AO$49</f>
        <v>0</v>
      </c>
      <c r="L16" s="205">
        <f t="shared" si="9"/>
        <v>0</v>
      </c>
      <c r="M16" s="204">
        <f>[1]RESUMEN!O15/[1]RESUMEN!$AO$49</f>
        <v>0</v>
      </c>
      <c r="N16" s="205">
        <f t="shared" si="5"/>
        <v>0</v>
      </c>
      <c r="O16" s="204">
        <f>[1]RESUMEN!P15/[1]RESUMEN!$AO$49</f>
        <v>0</v>
      </c>
      <c r="P16" s="205">
        <f t="shared" si="6"/>
        <v>0</v>
      </c>
      <c r="Q16" s="204">
        <f>[1]RESUMEN!S15/[1]RESUMEN!$AO$49</f>
        <v>0</v>
      </c>
      <c r="R16" s="205">
        <f t="shared" si="7"/>
        <v>0</v>
      </c>
      <c r="S16" s="204">
        <f>[1]RESUMEN!T15/[1]RESUMEN!$AO$49</f>
        <v>0</v>
      </c>
      <c r="T16" s="206">
        <f t="shared" si="8"/>
        <v>0</v>
      </c>
    </row>
    <row r="17" spans="1:22" ht="19.5" customHeight="1">
      <c r="A17" s="200" t="s">
        <v>203</v>
      </c>
      <c r="B17" s="204">
        <f>SUM([1]PROMEDIO!B17)</f>
        <v>108</v>
      </c>
      <c r="C17" s="204">
        <f>SUM([1]PROMEDIO!C17)</f>
        <v>0</v>
      </c>
      <c r="D17" s="204">
        <f t="shared" si="10"/>
        <v>55.777777777777786</v>
      </c>
      <c r="E17" s="204">
        <f>[1]RESUMEN!F16/[1]RESUMEN!$AO$49</f>
        <v>36.111111111111114</v>
      </c>
      <c r="F17" s="204">
        <f>[1]RESUMEN!I16/[1]RESUMEN!$AO$49</f>
        <v>19.666666666666668</v>
      </c>
      <c r="G17" s="204">
        <f>[1]RESUMEN!J16/[1]RESUMEN!$AO$49</f>
        <v>5.7777777777777777</v>
      </c>
      <c r="H17" s="205">
        <f t="shared" si="3"/>
        <v>29.378531073446325</v>
      </c>
      <c r="I17" s="204">
        <f>[1]RESUMEN!L16/[1]RESUMEN!$AO$49</f>
        <v>7.3888888888888893</v>
      </c>
      <c r="J17" s="205">
        <f t="shared" si="4"/>
        <v>37.570621468926554</v>
      </c>
      <c r="K17" s="204">
        <f>[1]RESUMEN!M16/[1]RESUMEN!$AO$49</f>
        <v>3.1111111111111112</v>
      </c>
      <c r="L17" s="205">
        <f t="shared" si="9"/>
        <v>15.819209039548021</v>
      </c>
      <c r="M17" s="204">
        <f>[1]RESUMEN!O16/[1]RESUMEN!$AO$49</f>
        <v>0</v>
      </c>
      <c r="N17" s="205">
        <f t="shared" si="5"/>
        <v>0</v>
      </c>
      <c r="O17" s="204">
        <f>[1]RESUMEN!P16/[1]RESUMEN!$AO$49</f>
        <v>0</v>
      </c>
      <c r="P17" s="205">
        <f t="shared" si="6"/>
        <v>0</v>
      </c>
      <c r="Q17" s="204">
        <f>[1]RESUMEN!S16/[1]RESUMEN!$AO$49</f>
        <v>3.2777777777777777</v>
      </c>
      <c r="R17" s="205">
        <f t="shared" si="7"/>
        <v>16.666666666666664</v>
      </c>
      <c r="S17" s="204">
        <f>[1]RESUMEN!T16/[1]RESUMEN!$AO$49</f>
        <v>0.1111111111111111</v>
      </c>
      <c r="T17" s="206">
        <f t="shared" si="8"/>
        <v>0.56497175141242928</v>
      </c>
    </row>
    <row r="18" spans="1:22" ht="24.75" customHeight="1">
      <c r="A18" s="200" t="s">
        <v>218</v>
      </c>
      <c r="B18" s="204">
        <f>SUM([1]PROMEDIO!B18)</f>
        <v>705</v>
      </c>
      <c r="C18" s="204">
        <f>SUM([1]PROMEDIO!C18)</f>
        <v>8</v>
      </c>
      <c r="D18" s="204">
        <f t="shared" si="10"/>
        <v>661.27777777777783</v>
      </c>
      <c r="E18" s="204">
        <f>[1]RESUMEN!F17/[1]RESUMEN!$AO$49</f>
        <v>468</v>
      </c>
      <c r="F18" s="204">
        <f>[1]RESUMEN!I17/[1]RESUMEN!$AO$49</f>
        <v>193.27777777777777</v>
      </c>
      <c r="G18" s="204">
        <f>[1]RESUMEN!J17/[1]RESUMEN!$AO$49</f>
        <v>39.888888888888886</v>
      </c>
      <c r="H18" s="205">
        <f t="shared" si="3"/>
        <v>20.638114400689851</v>
      </c>
      <c r="I18" s="204">
        <f>[1]RESUMEN!L17/[1]RESUMEN!$AO$49</f>
        <v>23.888888888888889</v>
      </c>
      <c r="J18" s="205">
        <f t="shared" si="4"/>
        <v>12.359873526875539</v>
      </c>
      <c r="K18" s="204">
        <f>[1]RESUMEN!M17/[1]RESUMEN!$AO$49</f>
        <v>21.5</v>
      </c>
      <c r="L18" s="205">
        <f t="shared" si="9"/>
        <v>11.123886174187986</v>
      </c>
      <c r="M18" s="204">
        <f>[1]RESUMEN!O17/[1]RESUMEN!$AO$49</f>
        <v>0</v>
      </c>
      <c r="N18" s="205">
        <f t="shared" si="5"/>
        <v>0</v>
      </c>
      <c r="O18" s="204">
        <f>[1]RESUMEN!P17/[1]RESUMEN!$AO$49</f>
        <v>23.388888888888889</v>
      </c>
      <c r="P18" s="205">
        <f t="shared" si="6"/>
        <v>12.101178499568842</v>
      </c>
      <c r="Q18" s="204">
        <f>[1]RESUMEN!S17/[1]RESUMEN!$AO$49</f>
        <v>41.111111111111114</v>
      </c>
      <c r="R18" s="205">
        <f t="shared" si="7"/>
        <v>21.270480022995116</v>
      </c>
      <c r="S18" s="204">
        <f>[1]RESUMEN!T17/[1]RESUMEN!$AO$49</f>
        <v>43.5</v>
      </c>
      <c r="T18" s="206">
        <f t="shared" si="8"/>
        <v>22.506467375682668</v>
      </c>
    </row>
    <row r="19" spans="1:22" ht="19.5" customHeight="1">
      <c r="A19" s="200" t="s">
        <v>311</v>
      </c>
      <c r="B19" s="204">
        <f>SUM([1]PROMEDIO!B19)</f>
        <v>404</v>
      </c>
      <c r="C19" s="204">
        <f>SUM([1]PROMEDIO!C19)</f>
        <v>2</v>
      </c>
      <c r="D19" s="204">
        <f t="shared" si="10"/>
        <v>277.33333333333337</v>
      </c>
      <c r="E19" s="204">
        <f>[1]RESUMEN!F18/[1]RESUMEN!$AO$49</f>
        <v>6.666666666666667</v>
      </c>
      <c r="F19" s="204">
        <f>[1]RESUMEN!I18/[1]RESUMEN!$AO$49</f>
        <v>270.66666666666669</v>
      </c>
      <c r="G19" s="204">
        <f>[1]RESUMEN!J18/[1]RESUMEN!$AO$49</f>
        <v>182.55555555555554</v>
      </c>
      <c r="H19" s="205">
        <f t="shared" si="3"/>
        <v>67.446633825944161</v>
      </c>
      <c r="I19" s="204">
        <f>[1]RESUMEN!L18/[1]RESUMEN!$AO$49</f>
        <v>77.777777777777771</v>
      </c>
      <c r="J19" s="205">
        <f t="shared" si="4"/>
        <v>28.735632183908045</v>
      </c>
      <c r="K19" s="204">
        <f>[1]RESUMEN!M18/[1]RESUMEN!$AO$49</f>
        <v>8.6111111111111107</v>
      </c>
      <c r="L19" s="205">
        <f t="shared" si="9"/>
        <v>3.1814449917898191</v>
      </c>
      <c r="M19" s="204">
        <f>[1]RESUMEN!O18/[1]RESUMEN!$AO$49</f>
        <v>0</v>
      </c>
      <c r="N19" s="205">
        <f t="shared" si="5"/>
        <v>0</v>
      </c>
      <c r="O19" s="204">
        <f>[1]RESUMEN!P18/[1]RESUMEN!$AO$49</f>
        <v>0</v>
      </c>
      <c r="P19" s="205">
        <f t="shared" si="6"/>
        <v>0</v>
      </c>
      <c r="Q19" s="204">
        <f>[1]RESUMEN!S18/[1]RESUMEN!$AO$49</f>
        <v>1.7222222222222223</v>
      </c>
      <c r="R19" s="205">
        <f t="shared" si="7"/>
        <v>0.63628899835796393</v>
      </c>
      <c r="S19" s="204">
        <f>[1]RESUMEN!T18/[1]RESUMEN!$AO$49</f>
        <v>0</v>
      </c>
      <c r="T19" s="206">
        <f t="shared" si="8"/>
        <v>0</v>
      </c>
    </row>
    <row r="20" spans="1:22" ht="19.5" customHeight="1">
      <c r="A20" s="200" t="s">
        <v>219</v>
      </c>
      <c r="B20" s="204">
        <f>SUM([1]PROMEDIO!B20)</f>
        <v>292</v>
      </c>
      <c r="C20" s="204">
        <f>SUM([1]PROMEDIO!C20)</f>
        <v>3</v>
      </c>
      <c r="D20" s="204">
        <f t="shared" si="10"/>
        <v>285.61111111111109</v>
      </c>
      <c r="E20" s="204">
        <f>[1]RESUMEN!F19/[1]RESUMEN!$AO$49</f>
        <v>0</v>
      </c>
      <c r="F20" s="204">
        <f>[1]RESUMEN!I19/[1]RESUMEN!$AO$49</f>
        <v>285.61111111111109</v>
      </c>
      <c r="G20" s="204">
        <f>[1]RESUMEN!J19/[1]RESUMEN!$AO$49</f>
        <v>0</v>
      </c>
      <c r="H20" s="205">
        <f t="shared" si="3"/>
        <v>0</v>
      </c>
      <c r="I20" s="204">
        <f>[1]RESUMEN!L19/[1]RESUMEN!$AO$49</f>
        <v>2.0555555555555554</v>
      </c>
      <c r="J20" s="205">
        <f t="shared" si="4"/>
        <v>0.71970433767749464</v>
      </c>
      <c r="K20" s="204">
        <f>[1]RESUMEN!M19/[1]RESUMEN!$AO$49</f>
        <v>283.55555555555554</v>
      </c>
      <c r="L20" s="205">
        <f t="shared" si="9"/>
        <v>99.280295662322516</v>
      </c>
      <c r="M20" s="204">
        <f>[1]RESUMEN!O19/[1]RESUMEN!$AO$49</f>
        <v>0</v>
      </c>
      <c r="N20" s="205">
        <f t="shared" si="5"/>
        <v>0</v>
      </c>
      <c r="O20" s="204">
        <f>[1]RESUMEN!P19/[1]RESUMEN!$AO$49</f>
        <v>0</v>
      </c>
      <c r="P20" s="205">
        <f t="shared" si="6"/>
        <v>0</v>
      </c>
      <c r="Q20" s="204">
        <f>[1]RESUMEN!S19/[1]RESUMEN!$AO$49</f>
        <v>0</v>
      </c>
      <c r="R20" s="205">
        <f t="shared" si="7"/>
        <v>0</v>
      </c>
      <c r="S20" s="204">
        <f>[1]RESUMEN!T19/[1]RESUMEN!$AO$49</f>
        <v>0</v>
      </c>
      <c r="T20" s="206">
        <f t="shared" si="8"/>
        <v>0</v>
      </c>
    </row>
    <row r="21" spans="1:22" ht="19.5" customHeight="1">
      <c r="A21" s="200" t="s">
        <v>204</v>
      </c>
      <c r="B21" s="204">
        <f>SUM([1]PROMEDIO!B21)</f>
        <v>1414</v>
      </c>
      <c r="C21" s="204">
        <f>SUM([1]PROMEDIO!C21)</f>
        <v>38</v>
      </c>
      <c r="D21" s="204">
        <f t="shared" si="10"/>
        <v>1297.8888888888889</v>
      </c>
      <c r="E21" s="204">
        <f>[1]RESUMEN!F20/[1]RESUMEN!$AO$49</f>
        <v>267.66666666666669</v>
      </c>
      <c r="F21" s="204">
        <f>[1]RESUMEN!I20/[1]RESUMEN!$AO$49</f>
        <v>1030.2222222222222</v>
      </c>
      <c r="G21" s="204">
        <f>[1]RESUMEN!J20/[1]RESUMEN!$AO$49</f>
        <v>398</v>
      </c>
      <c r="H21" s="205">
        <f t="shared" si="3"/>
        <v>38.63244176013805</v>
      </c>
      <c r="I21" s="204">
        <f>[1]RESUMEN!L20/[1]RESUMEN!$AO$49</f>
        <v>535.66666666666663</v>
      </c>
      <c r="J21" s="205">
        <f t="shared" si="4"/>
        <v>51.995254529767045</v>
      </c>
      <c r="K21" s="204">
        <f>[1]RESUMEN!M20/[1]RESUMEN!$AO$49</f>
        <v>3</v>
      </c>
      <c r="L21" s="205">
        <f t="shared" si="9"/>
        <v>0.29119930974978431</v>
      </c>
      <c r="M21" s="204">
        <f>[1]RESUMEN!O20/[1]RESUMEN!$AO$49</f>
        <v>0</v>
      </c>
      <c r="N21" s="205">
        <f t="shared" si="5"/>
        <v>0</v>
      </c>
      <c r="O21" s="204">
        <f>[1]RESUMEN!P20/[1]RESUMEN!$AO$49</f>
        <v>0</v>
      </c>
      <c r="P21" s="205">
        <f t="shared" si="6"/>
        <v>0</v>
      </c>
      <c r="Q21" s="204">
        <f>[1]RESUMEN!S20/[1]RESUMEN!$AO$49</f>
        <v>9.9444444444444446</v>
      </c>
      <c r="R21" s="205">
        <f t="shared" si="7"/>
        <v>0.96527178602243324</v>
      </c>
      <c r="S21" s="204">
        <f>[1]RESUMEN!T20/[1]RESUMEN!$AO$49</f>
        <v>83.611111111111114</v>
      </c>
      <c r="T21" s="206">
        <f t="shared" si="8"/>
        <v>8.1158326143226933</v>
      </c>
    </row>
    <row r="22" spans="1:22" ht="19.5" customHeight="1">
      <c r="A22" s="201" t="s">
        <v>14</v>
      </c>
      <c r="B22" s="204">
        <f>SUM([1]PROMEDIO!B22)</f>
        <v>516</v>
      </c>
      <c r="C22" s="204">
        <f>SUM([1]PROMEDIO!C22)</f>
        <v>5</v>
      </c>
      <c r="D22" s="204">
        <f t="shared" si="10"/>
        <v>491.27777777777777</v>
      </c>
      <c r="E22" s="204">
        <f>[1]RESUMEN!F21/[1]RESUMEN!$AO$49</f>
        <v>0.16666666666666666</v>
      </c>
      <c r="F22" s="204">
        <f>[1]RESUMEN!I21/[1]RESUMEN!$AO$49</f>
        <v>491.11111111111109</v>
      </c>
      <c r="G22" s="204">
        <f>[1]RESUMEN!J21/[1]RESUMEN!$AO$49</f>
        <v>242.94444444444446</v>
      </c>
      <c r="H22" s="205">
        <f t="shared" si="3"/>
        <v>49.468325791855214</v>
      </c>
      <c r="I22" s="204">
        <f>[1]RESUMEN!L21/[1]RESUMEN!$AO$49</f>
        <v>213.22222222222223</v>
      </c>
      <c r="J22" s="205">
        <f t="shared" si="4"/>
        <v>43.41628959276018</v>
      </c>
      <c r="K22" s="204">
        <f>[1]RESUMEN!M21/[1]RESUMEN!$AO$49</f>
        <v>34.888888888888886</v>
      </c>
      <c r="L22" s="205">
        <f t="shared" si="9"/>
        <v>7.1040723981900449</v>
      </c>
      <c r="M22" s="204">
        <f>[1]RESUMEN!O21/[1]RESUMEN!$AO$49</f>
        <v>5.5555555555555552E-2</v>
      </c>
      <c r="N22" s="205">
        <f t="shared" si="5"/>
        <v>1.1312217194570135E-2</v>
      </c>
      <c r="O22" s="204">
        <f>[1]RESUMEN!P21/[1]RESUMEN!$AO$49</f>
        <v>0</v>
      </c>
      <c r="P22" s="205">
        <f t="shared" si="6"/>
        <v>0</v>
      </c>
      <c r="Q22" s="204">
        <f>[1]RESUMEN!S21/[1]RESUMEN!$AO$49</f>
        <v>0</v>
      </c>
      <c r="R22" s="205">
        <f t="shared" si="7"/>
        <v>0</v>
      </c>
      <c r="S22" s="204">
        <f>[1]RESUMEN!T21/[1]RESUMEN!$AO$49</f>
        <v>0</v>
      </c>
      <c r="T22" s="206">
        <f t="shared" si="8"/>
        <v>0</v>
      </c>
    </row>
    <row r="23" spans="1:22" ht="19.5" customHeight="1">
      <c r="A23" s="201" t="s">
        <v>15</v>
      </c>
      <c r="B23" s="204">
        <f>SUM([1]PROMEDIO!B23)</f>
        <v>36</v>
      </c>
      <c r="C23" s="204">
        <f>SUM([1]PROMEDIO!C23)</f>
        <v>3</v>
      </c>
      <c r="D23" s="204">
        <f t="shared" si="10"/>
        <v>28.666666666666668</v>
      </c>
      <c r="E23" s="204">
        <f>[1]RESUMEN!F22/[1]RESUMEN!$AO$49</f>
        <v>10.5</v>
      </c>
      <c r="F23" s="204">
        <f>[1]RESUMEN!I22/[1]RESUMEN!$AO$49</f>
        <v>18.166666666666668</v>
      </c>
      <c r="G23" s="204">
        <f>[1]RESUMEN!J22/[1]RESUMEN!$AO$49</f>
        <v>0</v>
      </c>
      <c r="H23" s="205">
        <f t="shared" si="3"/>
        <v>0</v>
      </c>
      <c r="I23" s="204">
        <f>[1]RESUMEN!L22/[1]RESUMEN!$AO$49</f>
        <v>2.2222222222222223</v>
      </c>
      <c r="J23" s="205">
        <f t="shared" si="4"/>
        <v>12.232415902140673</v>
      </c>
      <c r="K23" s="204">
        <f>[1]RESUMEN!M22/[1]RESUMEN!$AO$49</f>
        <v>15.444444444444445</v>
      </c>
      <c r="L23" s="205">
        <f t="shared" si="9"/>
        <v>85.015290519877666</v>
      </c>
      <c r="M23" s="204">
        <f>[1]RESUMEN!O22/[1]RESUMEN!$AO$49</f>
        <v>0</v>
      </c>
      <c r="N23" s="205">
        <f t="shared" si="5"/>
        <v>0</v>
      </c>
      <c r="O23" s="204">
        <f>[1]RESUMEN!P22/[1]RESUMEN!$AO$49</f>
        <v>0</v>
      </c>
      <c r="P23" s="205">
        <f t="shared" si="6"/>
        <v>0</v>
      </c>
      <c r="Q23" s="204">
        <f>[1]RESUMEN!S22/[1]RESUMEN!$AO$49</f>
        <v>0.5</v>
      </c>
      <c r="R23" s="205">
        <f t="shared" si="7"/>
        <v>2.7522935779816513</v>
      </c>
      <c r="S23" s="204">
        <f>[1]RESUMEN!T22/[1]RESUMEN!$AO$49</f>
        <v>0</v>
      </c>
      <c r="T23" s="206">
        <f t="shared" si="8"/>
        <v>0</v>
      </c>
    </row>
    <row r="24" spans="1:22" ht="19.5" customHeight="1">
      <c r="A24" s="201" t="s">
        <v>16</v>
      </c>
      <c r="B24" s="204">
        <f>SUM([1]PROMEDIO!B24)</f>
        <v>404</v>
      </c>
      <c r="C24" s="204">
        <f>SUM([1]PROMEDIO!C24)</f>
        <v>6</v>
      </c>
      <c r="D24" s="204">
        <f t="shared" si="10"/>
        <v>369.66666666666669</v>
      </c>
      <c r="E24" s="204">
        <f>[1]RESUMEN!F23/[1]RESUMEN!$AO$49</f>
        <v>0</v>
      </c>
      <c r="F24" s="204">
        <f>[1]RESUMEN!I23/[1]RESUMEN!$AO$49</f>
        <v>369.66666666666669</v>
      </c>
      <c r="G24" s="204">
        <f>[1]RESUMEN!J23/[1]RESUMEN!$AO$49</f>
        <v>88.611111111111114</v>
      </c>
      <c r="H24" s="205">
        <f t="shared" si="3"/>
        <v>23.970544033663963</v>
      </c>
      <c r="I24" s="204">
        <f>[1]RESUMEN!L23/[1]RESUMEN!$AO$49</f>
        <v>3.2777777777777777</v>
      </c>
      <c r="J24" s="205">
        <f t="shared" si="4"/>
        <v>0.88668470093177032</v>
      </c>
      <c r="K24" s="204">
        <f>[1]RESUMEN!M23/[1]RESUMEN!$AO$49</f>
        <v>277.77777777777777</v>
      </c>
      <c r="L24" s="205">
        <f t="shared" si="9"/>
        <v>75.142771265404264</v>
      </c>
      <c r="M24" s="204">
        <f>[1]RESUMEN!O23/[1]RESUMEN!$AO$49</f>
        <v>0</v>
      </c>
      <c r="N24" s="205">
        <f t="shared" si="5"/>
        <v>0</v>
      </c>
      <c r="O24" s="204">
        <f>[1]RESUMEN!P23/[1]RESUMEN!$AO$49</f>
        <v>0</v>
      </c>
      <c r="P24" s="205">
        <f t="shared" si="6"/>
        <v>0</v>
      </c>
      <c r="Q24" s="204">
        <f>[1]RESUMEN!S23/[1]RESUMEN!$AO$49</f>
        <v>0</v>
      </c>
      <c r="R24" s="205">
        <f t="shared" si="7"/>
        <v>0</v>
      </c>
      <c r="S24" s="204">
        <f>[1]RESUMEN!T23/[1]RESUMEN!$AO$49</f>
        <v>0</v>
      </c>
      <c r="T24" s="206">
        <f t="shared" si="8"/>
        <v>0</v>
      </c>
    </row>
    <row r="25" spans="1:22" ht="19.5" customHeight="1">
      <c r="A25" s="202" t="s">
        <v>17</v>
      </c>
      <c r="B25" s="204">
        <f>SUM([1]PROMEDIO!B25)</f>
        <v>516</v>
      </c>
      <c r="C25" s="204">
        <f>SUM([1]PROMEDIO!C25)</f>
        <v>9</v>
      </c>
      <c r="D25" s="204">
        <f t="shared" si="10"/>
        <v>474.94444444444446</v>
      </c>
      <c r="E25" s="204">
        <f>[1]RESUMEN!F24/[1]RESUMEN!$AO$49</f>
        <v>0</v>
      </c>
      <c r="F25" s="204">
        <f>[1]RESUMEN!I24/[1]RESUMEN!$AO$49</f>
        <v>474.94444444444446</v>
      </c>
      <c r="G25" s="204">
        <f>[1]RESUMEN!J24/[1]RESUMEN!$AO$49</f>
        <v>233.66666666666666</v>
      </c>
      <c r="H25" s="205">
        <f t="shared" si="3"/>
        <v>49.198736694350217</v>
      </c>
      <c r="I25" s="204">
        <f>[1]RESUMEN!L24/[1]RESUMEN!$AO$49</f>
        <v>240</v>
      </c>
      <c r="J25" s="205">
        <f t="shared" si="4"/>
        <v>50.532225991344013</v>
      </c>
      <c r="K25" s="204">
        <f>[1]RESUMEN!M24/[1]RESUMEN!$AO$49</f>
        <v>1.2777777777777777</v>
      </c>
      <c r="L25" s="205">
        <f t="shared" si="9"/>
        <v>0.26903731430576672</v>
      </c>
      <c r="M25" s="204">
        <f>[1]RESUMEN!O24/[1]RESUMEN!$AO$49</f>
        <v>0</v>
      </c>
      <c r="N25" s="205">
        <f t="shared" si="5"/>
        <v>0</v>
      </c>
      <c r="O25" s="204">
        <f>[1]RESUMEN!P24/[1]RESUMEN!$AO$49</f>
        <v>0</v>
      </c>
      <c r="P25" s="205">
        <f t="shared" si="6"/>
        <v>0</v>
      </c>
      <c r="Q25" s="204">
        <f>[1]RESUMEN!S24/[1]RESUMEN!$AO$49</f>
        <v>0</v>
      </c>
      <c r="R25" s="205">
        <f t="shared" si="7"/>
        <v>0</v>
      </c>
      <c r="S25" s="204">
        <f>[1]RESUMEN!T24/[1]RESUMEN!$AO$49</f>
        <v>0</v>
      </c>
      <c r="T25" s="206">
        <f t="shared" si="8"/>
        <v>0</v>
      </c>
    </row>
    <row r="26" spans="1:22" ht="23.25" customHeight="1">
      <c r="A26" s="266" t="s">
        <v>314</v>
      </c>
      <c r="B26" s="204">
        <f>SUM([1]PROMEDIO!B26)</f>
        <v>529</v>
      </c>
      <c r="C26" s="204">
        <f>SUM([1]PROMEDIO!C26)</f>
        <v>24</v>
      </c>
      <c r="D26" s="204">
        <f t="shared" si="10"/>
        <v>471.05555555555554</v>
      </c>
      <c r="E26" s="204">
        <f>[1]RESUMEN!F25/[1]RESUMEN!$AO$49</f>
        <v>0</v>
      </c>
      <c r="F26" s="204">
        <f>[1]RESUMEN!I25/[1]RESUMEN!$AO$49</f>
        <v>471.05555555555554</v>
      </c>
      <c r="G26" s="204">
        <f>[1]RESUMEN!J25/[1]RESUMEN!$AO$49</f>
        <v>2.6111111111111112</v>
      </c>
      <c r="H26" s="205">
        <f t="shared" si="3"/>
        <v>0.55431064984078315</v>
      </c>
      <c r="I26" s="204">
        <f>[1]RESUMEN!L25/[1]RESUMEN!$AO$49</f>
        <v>13.5</v>
      </c>
      <c r="J26" s="205">
        <f t="shared" si="4"/>
        <v>2.865903998112985</v>
      </c>
      <c r="K26" s="204">
        <f>[1]RESUMEN!M25/[1]RESUMEN!$AO$49</f>
        <v>454.94444444444446</v>
      </c>
      <c r="L26" s="205">
        <f t="shared" si="9"/>
        <v>96.57978535204623</v>
      </c>
      <c r="M26" s="204">
        <f>[1]RESUMEN!O25/[1]RESUMEN!$AO$49</f>
        <v>0</v>
      </c>
      <c r="N26" s="205">
        <f t="shared" si="5"/>
        <v>0</v>
      </c>
      <c r="O26" s="204">
        <f>[1]RESUMEN!P25/[1]RESUMEN!$AO$49</f>
        <v>0</v>
      </c>
      <c r="P26" s="205">
        <f t="shared" si="6"/>
        <v>0</v>
      </c>
      <c r="Q26" s="204">
        <f>[1]RESUMEN!S25/[1]RESUMEN!$AO$49</f>
        <v>0</v>
      </c>
      <c r="R26" s="205">
        <f t="shared" si="7"/>
        <v>0</v>
      </c>
      <c r="S26" s="204">
        <f>[1]RESUMEN!T25/[1]RESUMEN!$AO$49</f>
        <v>0</v>
      </c>
      <c r="T26" s="206">
        <f t="shared" si="8"/>
        <v>0</v>
      </c>
    </row>
    <row r="27" spans="1:22" ht="19.5" customHeight="1">
      <c r="A27" s="267" t="s">
        <v>205</v>
      </c>
      <c r="B27" s="204">
        <f>SUM([1]PROMEDIO!B27)</f>
        <v>476</v>
      </c>
      <c r="C27" s="204">
        <f>SUM([1]PROMEDIO!C27)</f>
        <v>27</v>
      </c>
      <c r="D27" s="204">
        <f t="shared" si="10"/>
        <v>356.5</v>
      </c>
      <c r="E27" s="204">
        <f>[1]RESUMEN!F26/[1]RESUMEN!$AO$49</f>
        <v>104.44444444444444</v>
      </c>
      <c r="F27" s="204">
        <f>[1]RESUMEN!I26/[1]RESUMEN!$AO$49</f>
        <v>252.05555555555554</v>
      </c>
      <c r="G27" s="204">
        <f>[1]RESUMEN!J26/[1]RESUMEN!$AO$49</f>
        <v>91.888888888888886</v>
      </c>
      <c r="H27" s="205">
        <f t="shared" si="3"/>
        <v>36.455807802512673</v>
      </c>
      <c r="I27" s="204">
        <f>[1]RESUMEN!L26/[1]RESUMEN!$AO$49</f>
        <v>98.055555555555557</v>
      </c>
      <c r="J27" s="205">
        <f t="shared" si="4"/>
        <v>38.902358386599076</v>
      </c>
      <c r="K27" s="204">
        <f>[1]RESUMEN!M26/[1]RESUMEN!$AO$49</f>
        <v>49.833333333333336</v>
      </c>
      <c r="L27" s="205">
        <f t="shared" si="9"/>
        <v>19.770773638968482</v>
      </c>
      <c r="M27" s="204">
        <f>[1]RESUMEN!O26/[1]RESUMEN!$AO$49</f>
        <v>0</v>
      </c>
      <c r="N27" s="205">
        <f t="shared" si="5"/>
        <v>0</v>
      </c>
      <c r="O27" s="204">
        <f>[1]RESUMEN!P26/[1]RESUMEN!$AO$49</f>
        <v>0.3888888888888889</v>
      </c>
      <c r="P27" s="205">
        <f t="shared" si="6"/>
        <v>0.15428697377121448</v>
      </c>
      <c r="Q27" s="204">
        <f>[1]RESUMEN!S26/[1]RESUMEN!$AO$49</f>
        <v>10.833333333333334</v>
      </c>
      <c r="R27" s="205">
        <f t="shared" si="7"/>
        <v>4.2979942693409745</v>
      </c>
      <c r="S27" s="204">
        <f>[1]RESUMEN!T26/[1]RESUMEN!$AO$49</f>
        <v>1.0555555555555556</v>
      </c>
      <c r="T27" s="206">
        <f t="shared" si="8"/>
        <v>0.41877892880758211</v>
      </c>
    </row>
    <row r="28" spans="1:22" ht="19.5" customHeight="1" thickBot="1">
      <c r="A28" s="318" t="s">
        <v>312</v>
      </c>
      <c r="B28" s="207">
        <f>SUM([1]PROMEDIO!B28)</f>
        <v>26</v>
      </c>
      <c r="C28" s="207">
        <f>SUM([1]PROMEDIO!C28)</f>
        <v>0</v>
      </c>
      <c r="D28" s="207">
        <f t="shared" si="10"/>
        <v>10.555555555555555</v>
      </c>
      <c r="E28" s="207">
        <f>[1]RESUMEN!F27/[1]RESUMEN!$AO$49</f>
        <v>0</v>
      </c>
      <c r="F28" s="207">
        <f>[1]RESUMEN!I27/[1]RESUMEN!$AO$49</f>
        <v>10.555555555555555</v>
      </c>
      <c r="G28" s="207">
        <f>[1]RESUMEN!J27/[1]RESUMEN!$AO$49</f>
        <v>10.555555555555555</v>
      </c>
      <c r="H28" s="208">
        <f t="shared" si="3"/>
        <v>100</v>
      </c>
      <c r="I28" s="207">
        <f>[1]RESUMEN!L27/[1]RESUMEN!$AO$49</f>
        <v>0</v>
      </c>
      <c r="J28" s="208">
        <f t="shared" si="4"/>
        <v>0</v>
      </c>
      <c r="K28" s="207">
        <f>[1]RESUMEN!M27/[1]RESUMEN!$AO$49</f>
        <v>0</v>
      </c>
      <c r="L28" s="208">
        <f t="shared" si="9"/>
        <v>0</v>
      </c>
      <c r="M28" s="207">
        <f>[1]RESUMEN!O27/[1]RESUMEN!$AO$49</f>
        <v>0</v>
      </c>
      <c r="N28" s="208">
        <f t="shared" si="5"/>
        <v>0</v>
      </c>
      <c r="O28" s="207">
        <f>[1]RESUMEN!P27/[1]RESUMEN!$AO$49</f>
        <v>0</v>
      </c>
      <c r="P28" s="208">
        <f t="shared" si="6"/>
        <v>0</v>
      </c>
      <c r="Q28" s="207">
        <f>[1]RESUMEN!S27/[1]RESUMEN!$AO$49</f>
        <v>0</v>
      </c>
      <c r="R28" s="208">
        <f t="shared" si="7"/>
        <v>0</v>
      </c>
      <c r="S28" s="207">
        <f>[1]RESUMEN!T27/[1]RESUMEN!$AO$49</f>
        <v>0</v>
      </c>
      <c r="T28" s="209">
        <f t="shared" si="8"/>
        <v>0</v>
      </c>
    </row>
    <row r="29" spans="1:22" s="7" customFormat="1" ht="21.75" customHeight="1" thickBot="1">
      <c r="A29" s="319" t="s">
        <v>18</v>
      </c>
      <c r="B29" s="320">
        <f>SUM(B30:B49)</f>
        <v>7012</v>
      </c>
      <c r="C29" s="320">
        <f t="shared" ref="C29:S29" si="11">SUM(C30:C49)</f>
        <v>320</v>
      </c>
      <c r="D29" s="320">
        <f t="shared" si="11"/>
        <v>5859.8888888888887</v>
      </c>
      <c r="E29" s="320">
        <f t="shared" si="11"/>
        <v>1224.8888888888889</v>
      </c>
      <c r="F29" s="320">
        <f>SUM(F30:F49)</f>
        <v>4635</v>
      </c>
      <c r="G29" s="320">
        <f t="shared" si="11"/>
        <v>1465.1111111111109</v>
      </c>
      <c r="H29" s="321">
        <f>G29/F29*100</f>
        <v>31.609732710056331</v>
      </c>
      <c r="I29" s="320">
        <f t="shared" si="11"/>
        <v>1936.6666666666667</v>
      </c>
      <c r="J29" s="321">
        <f>I29/F29*100</f>
        <v>41.783531103919451</v>
      </c>
      <c r="K29" s="320">
        <f t="shared" si="11"/>
        <v>794.44444444444446</v>
      </c>
      <c r="L29" s="321">
        <f>K29/F29*100</f>
        <v>17.140117463742062</v>
      </c>
      <c r="M29" s="320">
        <f t="shared" si="11"/>
        <v>0</v>
      </c>
      <c r="N29" s="321">
        <f>M29/F29*100</f>
        <v>0</v>
      </c>
      <c r="O29" s="320">
        <f t="shared" si="11"/>
        <v>133.5</v>
      </c>
      <c r="P29" s="321">
        <f>O29/F29*100</f>
        <v>2.8802588996763756</v>
      </c>
      <c r="Q29" s="320">
        <f t="shared" si="11"/>
        <v>191.27777777777777</v>
      </c>
      <c r="R29" s="321">
        <f>Q29/F29*100</f>
        <v>4.126812897039434</v>
      </c>
      <c r="S29" s="320">
        <f t="shared" si="11"/>
        <v>114.00000000000001</v>
      </c>
      <c r="T29" s="322">
        <f>S29/F29*100</f>
        <v>2.4595469255663431</v>
      </c>
      <c r="V29" s="220"/>
    </row>
    <row r="30" spans="1:22" ht="18.75" customHeight="1">
      <c r="A30" s="199" t="s">
        <v>19</v>
      </c>
      <c r="B30" s="204">
        <f>SUM([1]PROMEDIO!B30)</f>
        <v>534</v>
      </c>
      <c r="C30" s="204">
        <f>SUM([1]PROMEDIO!C30)</f>
        <v>13</v>
      </c>
      <c r="D30" s="204">
        <f t="shared" ref="D30:D49" si="12">SUM(E30:F30)</f>
        <v>455.94444444444446</v>
      </c>
      <c r="E30" s="204">
        <f>[1]RESUMEN!F29/[1]RESUMEN!$AO$49</f>
        <v>0</v>
      </c>
      <c r="F30" s="204">
        <f>[1]RESUMEN!I29/[1]RESUMEN!$AO$49</f>
        <v>455.94444444444446</v>
      </c>
      <c r="G30" s="204">
        <f>[1]RESUMEN!J29/[1]RESUMEN!$AO$49</f>
        <v>65</v>
      </c>
      <c r="H30" s="205">
        <f t="shared" ref="H30:H49" si="13">G30/F30*100</f>
        <v>14.256122821981235</v>
      </c>
      <c r="I30" s="204">
        <f>[1]RESUMEN!L29/[1]RESUMEN!$AO$49</f>
        <v>390.94444444444446</v>
      </c>
      <c r="J30" s="205">
        <f t="shared" ref="J30:J49" si="14">I30/F30*100</f>
        <v>85.743877178018764</v>
      </c>
      <c r="K30" s="204">
        <f>[1]RESUMEN!M29/[1]RESUMEN!$AO$49</f>
        <v>0</v>
      </c>
      <c r="L30" s="205">
        <f t="shared" ref="L30:L49" si="15">K30/F30*100</f>
        <v>0</v>
      </c>
      <c r="M30" s="204">
        <f>[1]RESUMEN!O29/[1]RESUMEN!$AO$49</f>
        <v>0</v>
      </c>
      <c r="N30" s="205">
        <f t="shared" ref="N30:N49" si="16">M30/F30*100</f>
        <v>0</v>
      </c>
      <c r="O30" s="204">
        <f>[1]RESUMEN!P29/[1]RESUMEN!$AO$49</f>
        <v>0</v>
      </c>
      <c r="P30" s="205">
        <f t="shared" ref="P30:P49" si="17">O30/F30*100</f>
        <v>0</v>
      </c>
      <c r="Q30" s="204">
        <f>[1]RESUMEN!S29/[1]RESUMEN!$AO$49</f>
        <v>0</v>
      </c>
      <c r="R30" s="205">
        <f t="shared" ref="R30:R49" si="18">Q30/F30*100</f>
        <v>0</v>
      </c>
      <c r="S30" s="204">
        <f>[1]RESUMEN!T29/[1]RESUMEN!$AO$49</f>
        <v>0</v>
      </c>
      <c r="T30" s="206">
        <f t="shared" ref="T30:T49" si="19">S30/F30*100</f>
        <v>0</v>
      </c>
    </row>
    <row r="31" spans="1:22" ht="18.75" customHeight="1">
      <c r="A31" s="201" t="s">
        <v>20</v>
      </c>
      <c r="B31" s="204">
        <f>SUM([1]PROMEDIO!B31)</f>
        <v>676</v>
      </c>
      <c r="C31" s="204">
        <f>SUM([1]PROMEDIO!C31)</f>
        <v>6</v>
      </c>
      <c r="D31" s="204">
        <f t="shared" si="12"/>
        <v>582.33333333333337</v>
      </c>
      <c r="E31" s="204">
        <f>[1]RESUMEN!F30/[1]RESUMEN!$AO$49</f>
        <v>414.44444444444446</v>
      </c>
      <c r="F31" s="204">
        <f>[1]RESUMEN!I30/[1]RESUMEN!$AO$49</f>
        <v>167.88888888888889</v>
      </c>
      <c r="G31" s="204">
        <f>[1]RESUMEN!J30/[1]RESUMEN!$AO$49</f>
        <v>18.833333333333332</v>
      </c>
      <c r="H31" s="205">
        <f t="shared" si="13"/>
        <v>11.217736598279284</v>
      </c>
      <c r="I31" s="204">
        <f>[1]RESUMEN!L30/[1]RESUMEN!$AO$49</f>
        <v>6.833333333333333</v>
      </c>
      <c r="J31" s="205">
        <f t="shared" si="14"/>
        <v>4.070152217074785</v>
      </c>
      <c r="K31" s="204">
        <f>[1]RESUMEN!M30/[1]RESUMEN!$AO$49</f>
        <v>22.555555555555557</v>
      </c>
      <c r="L31" s="205">
        <f t="shared" si="15"/>
        <v>13.434811383189944</v>
      </c>
      <c r="M31" s="204">
        <f>[1]RESUMEN!O30/[1]RESUMEN!$AO$49</f>
        <v>0</v>
      </c>
      <c r="N31" s="205">
        <f t="shared" si="16"/>
        <v>0</v>
      </c>
      <c r="O31" s="204">
        <f>[1]RESUMEN!P30/[1]RESUMEN!$AO$49</f>
        <v>28.222222222222221</v>
      </c>
      <c r="P31" s="205">
        <f t="shared" si="17"/>
        <v>16.810059563203176</v>
      </c>
      <c r="Q31" s="204">
        <f>[1]RESUMEN!S30/[1]RESUMEN!$AO$49</f>
        <v>65.333333333333329</v>
      </c>
      <c r="R31" s="205">
        <f t="shared" si="18"/>
        <v>38.914626075446726</v>
      </c>
      <c r="S31" s="204">
        <f>[1]RESUMEN!T30/[1]RESUMEN!$AO$49</f>
        <v>26.111111111111111</v>
      </c>
      <c r="T31" s="206">
        <f t="shared" si="19"/>
        <v>15.552614162806089</v>
      </c>
    </row>
    <row r="32" spans="1:22" ht="18.75" customHeight="1">
      <c r="A32" s="201" t="s">
        <v>21</v>
      </c>
      <c r="B32" s="204">
        <f>SUM([1]PROMEDIO!B32)</f>
        <v>280</v>
      </c>
      <c r="C32" s="204">
        <f>SUM([1]PROMEDIO!C32)</f>
        <v>0</v>
      </c>
      <c r="D32" s="204">
        <f t="shared" si="12"/>
        <v>269.94444444444446</v>
      </c>
      <c r="E32" s="204">
        <f>[1]RESUMEN!F31/[1]RESUMEN!$AO$49</f>
        <v>0</v>
      </c>
      <c r="F32" s="204">
        <f>[1]RESUMEN!I31/[1]RESUMEN!$AO$49</f>
        <v>269.94444444444446</v>
      </c>
      <c r="G32" s="204">
        <f>[1]RESUMEN!J31/[1]RESUMEN!$AO$49</f>
        <v>177.94444444444446</v>
      </c>
      <c r="H32" s="205">
        <f t="shared" si="13"/>
        <v>65.918913356657754</v>
      </c>
      <c r="I32" s="204">
        <f>[1]RESUMEN!L31/[1]RESUMEN!$AO$49</f>
        <v>92</v>
      </c>
      <c r="J32" s="205">
        <f t="shared" si="14"/>
        <v>34.081086643342253</v>
      </c>
      <c r="K32" s="204">
        <f>[1]RESUMEN!M31/[1]RESUMEN!$AO$49</f>
        <v>0</v>
      </c>
      <c r="L32" s="205">
        <f t="shared" si="15"/>
        <v>0</v>
      </c>
      <c r="M32" s="204">
        <f>[1]RESUMEN!O31/[1]RESUMEN!$AO$49</f>
        <v>0</v>
      </c>
      <c r="N32" s="205">
        <f t="shared" si="16"/>
        <v>0</v>
      </c>
      <c r="O32" s="204">
        <f>[1]RESUMEN!P31/[1]RESUMEN!$AO$49</f>
        <v>0</v>
      </c>
      <c r="P32" s="205">
        <f t="shared" si="17"/>
        <v>0</v>
      </c>
      <c r="Q32" s="204">
        <f>[1]RESUMEN!S31/[1]RESUMEN!$AO$49</f>
        <v>0</v>
      </c>
      <c r="R32" s="205">
        <f t="shared" si="18"/>
        <v>0</v>
      </c>
      <c r="S32" s="204">
        <f>[1]RESUMEN!T31/[1]RESUMEN!$AO$49</f>
        <v>0</v>
      </c>
      <c r="T32" s="206">
        <f t="shared" si="19"/>
        <v>0</v>
      </c>
    </row>
    <row r="33" spans="1:20" ht="18.75" customHeight="1">
      <c r="A33" s="201" t="s">
        <v>22</v>
      </c>
      <c r="B33" s="204">
        <f>SUM([1]PROMEDIO!B33)</f>
        <v>224</v>
      </c>
      <c r="C33" s="204">
        <f>SUM([1]PROMEDIO!C33)</f>
        <v>2</v>
      </c>
      <c r="D33" s="204">
        <f t="shared" si="12"/>
        <v>168.72222222222223</v>
      </c>
      <c r="E33" s="204">
        <f>[1]RESUMEN!F32/[1]RESUMEN!$AO$49</f>
        <v>0</v>
      </c>
      <c r="F33" s="204">
        <f>[1]RESUMEN!I32/[1]RESUMEN!$AO$49</f>
        <v>168.72222222222223</v>
      </c>
      <c r="G33" s="204">
        <f>[1]RESUMEN!J32/[1]RESUMEN!$AO$49</f>
        <v>168.61111111111111</v>
      </c>
      <c r="H33" s="205">
        <f t="shared" si="13"/>
        <v>99.934145538360212</v>
      </c>
      <c r="I33" s="204">
        <f>[1]RESUMEN!L32/[1]RESUMEN!$AO$49</f>
        <v>0.1111111111111111</v>
      </c>
      <c r="J33" s="205">
        <f t="shared" si="14"/>
        <v>6.5854461639776096E-2</v>
      </c>
      <c r="K33" s="204">
        <f>[1]RESUMEN!M32/[1]RESUMEN!$AO$49</f>
        <v>0</v>
      </c>
      <c r="L33" s="205">
        <f t="shared" si="15"/>
        <v>0</v>
      </c>
      <c r="M33" s="204">
        <f>[1]RESUMEN!O32/[1]RESUMEN!$AO$49</f>
        <v>0</v>
      </c>
      <c r="N33" s="205">
        <f t="shared" si="16"/>
        <v>0</v>
      </c>
      <c r="O33" s="204">
        <f>[1]RESUMEN!P32/[1]RESUMEN!$AO$49</f>
        <v>0</v>
      </c>
      <c r="P33" s="205">
        <f t="shared" si="17"/>
        <v>0</v>
      </c>
      <c r="Q33" s="204">
        <f>[1]RESUMEN!S32/[1]RESUMEN!$AO$49</f>
        <v>0</v>
      </c>
      <c r="R33" s="205">
        <f t="shared" si="18"/>
        <v>0</v>
      </c>
      <c r="S33" s="204">
        <f>[1]RESUMEN!T32/[1]RESUMEN!$AO$49</f>
        <v>0</v>
      </c>
      <c r="T33" s="206">
        <f t="shared" si="19"/>
        <v>0</v>
      </c>
    </row>
    <row r="34" spans="1:20" ht="18.75" customHeight="1">
      <c r="A34" s="200" t="s">
        <v>206</v>
      </c>
      <c r="B34" s="204">
        <f>SUM([1]PROMEDIO!B34)</f>
        <v>192</v>
      </c>
      <c r="C34" s="204">
        <f>SUM([1]PROMEDIO!C34)</f>
        <v>0</v>
      </c>
      <c r="D34" s="204">
        <f t="shared" si="12"/>
        <v>149.72222222222223</v>
      </c>
      <c r="E34" s="204">
        <f>[1]RESUMEN!F33/[1]RESUMEN!$AO$49</f>
        <v>0</v>
      </c>
      <c r="F34" s="204">
        <f>[1]RESUMEN!I33/[1]RESUMEN!$AO$49</f>
        <v>149.72222222222223</v>
      </c>
      <c r="G34" s="204">
        <f>[1]RESUMEN!J33/[1]RESUMEN!$AO$49</f>
        <v>149.72222222222223</v>
      </c>
      <c r="H34" s="205">
        <f t="shared" si="13"/>
        <v>100</v>
      </c>
      <c r="I34" s="204">
        <f>[1]RESUMEN!L33/[1]RESUMEN!$AO$49</f>
        <v>0</v>
      </c>
      <c r="J34" s="205">
        <f t="shared" si="14"/>
        <v>0</v>
      </c>
      <c r="K34" s="204">
        <f>[1]RESUMEN!M33/[1]RESUMEN!$AO$49</f>
        <v>0</v>
      </c>
      <c r="L34" s="205">
        <f t="shared" si="15"/>
        <v>0</v>
      </c>
      <c r="M34" s="204">
        <f>[1]RESUMEN!O33/[1]RESUMEN!$AO$49</f>
        <v>0</v>
      </c>
      <c r="N34" s="205">
        <f t="shared" si="16"/>
        <v>0</v>
      </c>
      <c r="O34" s="204">
        <f>[1]RESUMEN!P33/[1]RESUMEN!$AO$49</f>
        <v>0</v>
      </c>
      <c r="P34" s="205">
        <f t="shared" si="17"/>
        <v>0</v>
      </c>
      <c r="Q34" s="204">
        <f>[1]RESUMEN!S33/[1]RESUMEN!$AO$49</f>
        <v>0</v>
      </c>
      <c r="R34" s="205">
        <f t="shared" si="18"/>
        <v>0</v>
      </c>
      <c r="S34" s="204">
        <f>[1]RESUMEN!T33/[1]RESUMEN!$AO$49</f>
        <v>0</v>
      </c>
      <c r="T34" s="206">
        <f t="shared" si="19"/>
        <v>0</v>
      </c>
    </row>
    <row r="35" spans="1:20" ht="18.75" customHeight="1">
      <c r="A35" s="200" t="s">
        <v>317</v>
      </c>
      <c r="B35" s="204">
        <f>SUM([1]PROMEDIO!B35)</f>
        <v>528</v>
      </c>
      <c r="C35" s="204">
        <f>SUM([1]PROMEDIO!C35)</f>
        <v>17</v>
      </c>
      <c r="D35" s="204">
        <f t="shared" si="12"/>
        <v>455.72222222222223</v>
      </c>
      <c r="E35" s="204">
        <f>[1]RESUMEN!F34/[1]RESUMEN!$AO$49</f>
        <v>80.277777777777771</v>
      </c>
      <c r="F35" s="204">
        <f>[1]RESUMEN!I34/[1]RESUMEN!$AO$49</f>
        <v>375.44444444444446</v>
      </c>
      <c r="G35" s="204">
        <f>[1]RESUMEN!J34/[1]RESUMEN!$AO$49</f>
        <v>80.611111111111114</v>
      </c>
      <c r="H35" s="205">
        <f t="shared" si="13"/>
        <v>21.470849363717075</v>
      </c>
      <c r="I35" s="204">
        <f>[1]RESUMEN!L34/[1]RESUMEN!$AO$49</f>
        <v>200.22222222222223</v>
      </c>
      <c r="J35" s="205">
        <f t="shared" si="14"/>
        <v>53.329387392719738</v>
      </c>
      <c r="K35" s="204">
        <f>[1]RESUMEN!M34/[1]RESUMEN!$AO$49</f>
        <v>87.444444444444443</v>
      </c>
      <c r="L35" s="205">
        <f t="shared" si="15"/>
        <v>23.290914471737199</v>
      </c>
      <c r="M35" s="204">
        <f>[1]RESUMEN!O34/[1]RESUMEN!$AO$49</f>
        <v>0</v>
      </c>
      <c r="N35" s="205">
        <f t="shared" si="16"/>
        <v>0</v>
      </c>
      <c r="O35" s="204">
        <f>[1]RESUMEN!P34/[1]RESUMEN!$AO$49</f>
        <v>0</v>
      </c>
      <c r="P35" s="205">
        <f t="shared" si="17"/>
        <v>0</v>
      </c>
      <c r="Q35" s="204">
        <f>[1]RESUMEN!S34/[1]RESUMEN!$AO$49</f>
        <v>7.1111111111111107</v>
      </c>
      <c r="R35" s="205">
        <f t="shared" si="18"/>
        <v>1.8940514945250071</v>
      </c>
      <c r="S35" s="204">
        <f>[1]RESUMEN!T34/[1]RESUMEN!$AO$49</f>
        <v>5.5555555555555552E-2</v>
      </c>
      <c r="T35" s="206">
        <f t="shared" si="19"/>
        <v>1.4797277300976618E-2</v>
      </c>
    </row>
    <row r="36" spans="1:20" ht="18.75" customHeight="1">
      <c r="A36" s="201" t="s">
        <v>23</v>
      </c>
      <c r="B36" s="204">
        <f>SUM([1]PROMEDIO!B36)</f>
        <v>246</v>
      </c>
      <c r="C36" s="204">
        <f>SUM([1]PROMEDIO!C36)</f>
        <v>9</v>
      </c>
      <c r="D36" s="204">
        <f t="shared" si="12"/>
        <v>231.44444444444443</v>
      </c>
      <c r="E36" s="204">
        <f>[1]RESUMEN!F35/[1]RESUMEN!$AO$49</f>
        <v>200.05555555555554</v>
      </c>
      <c r="F36" s="204">
        <f>[1]RESUMEN!I35/[1]RESUMEN!$AO$49</f>
        <v>31.388888888888889</v>
      </c>
      <c r="G36" s="204">
        <f>[1]RESUMEN!J35/[1]RESUMEN!$AO$49</f>
        <v>1.6666666666666667</v>
      </c>
      <c r="H36" s="205">
        <f t="shared" si="13"/>
        <v>5.3097345132743365</v>
      </c>
      <c r="I36" s="204">
        <f>[1]RESUMEN!L35/[1]RESUMEN!$AO$49</f>
        <v>3.6111111111111112</v>
      </c>
      <c r="J36" s="205">
        <f t="shared" si="14"/>
        <v>11.504424778761061</v>
      </c>
      <c r="K36" s="204">
        <f>[1]RESUMEN!M35/[1]RESUMEN!$AO$49</f>
        <v>0.22222222222222221</v>
      </c>
      <c r="L36" s="205">
        <v>0</v>
      </c>
      <c r="M36" s="204">
        <f>[1]RESUMEN!O35/[1]RESUMEN!$AO$49</f>
        <v>0</v>
      </c>
      <c r="N36" s="205">
        <f t="shared" si="16"/>
        <v>0</v>
      </c>
      <c r="O36" s="204">
        <f>[1]RESUMEN!P35/[1]RESUMEN!$AO$49</f>
        <v>12</v>
      </c>
      <c r="P36" s="205">
        <f t="shared" si="17"/>
        <v>38.230088495575224</v>
      </c>
      <c r="Q36" s="204">
        <f>[1]RESUMEN!S35/[1]RESUMEN!$AO$49</f>
        <v>13.888888888888889</v>
      </c>
      <c r="R36" s="205">
        <f t="shared" si="18"/>
        <v>44.247787610619469</v>
      </c>
      <c r="S36" s="204">
        <f>[1]RESUMEN!T35/[1]RESUMEN!$AO$49</f>
        <v>0</v>
      </c>
      <c r="T36" s="206">
        <f t="shared" si="19"/>
        <v>0</v>
      </c>
    </row>
    <row r="37" spans="1:20" ht="18.75" customHeight="1">
      <c r="A37" s="203" t="s">
        <v>24</v>
      </c>
      <c r="B37" s="204">
        <f>SUM([1]PROMEDIO!B37)</f>
        <v>56</v>
      </c>
      <c r="C37" s="204">
        <f>SUM([1]PROMEDIO!C37)</f>
        <v>0</v>
      </c>
      <c r="D37" s="204">
        <f t="shared" si="12"/>
        <v>45.944444444444443</v>
      </c>
      <c r="E37" s="204">
        <f>[1]RESUMEN!F36/[1]RESUMEN!$AO$49</f>
        <v>0</v>
      </c>
      <c r="F37" s="204">
        <f>[1]RESUMEN!I36/[1]RESUMEN!$AO$49</f>
        <v>45.944444444444443</v>
      </c>
      <c r="G37" s="204">
        <f>[1]RESUMEN!J36/[1]RESUMEN!$AO$49</f>
        <v>15.5</v>
      </c>
      <c r="H37" s="205">
        <f t="shared" si="13"/>
        <v>33.736396614268443</v>
      </c>
      <c r="I37" s="204">
        <f>[1]RESUMEN!L36/[1]RESUMEN!$AO$49</f>
        <v>0</v>
      </c>
      <c r="J37" s="205">
        <f t="shared" si="14"/>
        <v>0</v>
      </c>
      <c r="K37" s="204">
        <f>[1]RESUMEN!M36/[1]RESUMEN!$AO$49</f>
        <v>0</v>
      </c>
      <c r="L37" s="205">
        <f t="shared" si="15"/>
        <v>0</v>
      </c>
      <c r="M37" s="204">
        <f>[1]RESUMEN!O36/[1]RESUMEN!$AO$49</f>
        <v>0</v>
      </c>
      <c r="N37" s="205">
        <f t="shared" si="16"/>
        <v>0</v>
      </c>
      <c r="O37" s="204">
        <f>[1]RESUMEN!P36/[1]RESUMEN!$AO$49</f>
        <v>0</v>
      </c>
      <c r="P37" s="205">
        <f t="shared" si="17"/>
        <v>0</v>
      </c>
      <c r="Q37" s="204">
        <f>[1]RESUMEN!S36/[1]RESUMEN!$AO$49</f>
        <v>0</v>
      </c>
      <c r="R37" s="205">
        <f t="shared" si="18"/>
        <v>0</v>
      </c>
      <c r="S37" s="204">
        <f>[1]RESUMEN!T36/[1]RESUMEN!$AO$49</f>
        <v>30.444444444444443</v>
      </c>
      <c r="T37" s="206">
        <f t="shared" si="19"/>
        <v>66.263603385731557</v>
      </c>
    </row>
    <row r="38" spans="1:20" ht="18.75" customHeight="1">
      <c r="A38" s="200" t="s">
        <v>207</v>
      </c>
      <c r="B38" s="204">
        <f>SUM([1]PROMEDIO!B38)</f>
        <v>420</v>
      </c>
      <c r="C38" s="204">
        <f>SUM([1]PROMEDIO!C38)</f>
        <v>5</v>
      </c>
      <c r="D38" s="204">
        <f t="shared" si="12"/>
        <v>368</v>
      </c>
      <c r="E38" s="204">
        <f>[1]RESUMEN!F37/[1]RESUMEN!$AO$49</f>
        <v>2.1111111111111112</v>
      </c>
      <c r="F38" s="204">
        <f>[1]RESUMEN!I37/[1]RESUMEN!$AO$49</f>
        <v>365.88888888888891</v>
      </c>
      <c r="G38" s="204">
        <f>[1]RESUMEN!J37/[1]RESUMEN!$AO$49</f>
        <v>0</v>
      </c>
      <c r="H38" s="205">
        <f t="shared" si="13"/>
        <v>0</v>
      </c>
      <c r="I38" s="204">
        <f>[1]RESUMEN!L37/[1]RESUMEN!$AO$49</f>
        <v>1.6111111111111112</v>
      </c>
      <c r="J38" s="205">
        <f t="shared" si="14"/>
        <v>0.44032796841785604</v>
      </c>
      <c r="K38" s="204">
        <f>[1]RESUMEN!M37/[1]RESUMEN!$AO$49</f>
        <v>363.77777777777777</v>
      </c>
      <c r="L38" s="205">
        <f t="shared" si="15"/>
        <v>99.423018524142108</v>
      </c>
      <c r="M38" s="204">
        <f>[1]RESUMEN!O37/[1]RESUMEN!$AO$49</f>
        <v>0</v>
      </c>
      <c r="N38" s="205">
        <f t="shared" si="16"/>
        <v>0</v>
      </c>
      <c r="O38" s="204">
        <f>[1]RESUMEN!P37/[1]RESUMEN!$AO$49</f>
        <v>0</v>
      </c>
      <c r="P38" s="205">
        <f t="shared" si="17"/>
        <v>0</v>
      </c>
      <c r="Q38" s="204">
        <f>[1]RESUMEN!S37/[1]RESUMEN!$AO$49</f>
        <v>0.5</v>
      </c>
      <c r="R38" s="205">
        <f t="shared" si="18"/>
        <v>0.13665350744002427</v>
      </c>
      <c r="S38" s="204">
        <f>[1]RESUMEN!T37/[1]RESUMEN!$AO$49</f>
        <v>0</v>
      </c>
      <c r="T38" s="206">
        <f t="shared" si="19"/>
        <v>0</v>
      </c>
    </row>
    <row r="39" spans="1:20" ht="18.75" customHeight="1">
      <c r="A39" s="200" t="s">
        <v>208</v>
      </c>
      <c r="B39" s="204">
        <f>SUM([1]PROMEDIO!B39)</f>
        <v>831</v>
      </c>
      <c r="C39" s="204">
        <f>SUM([1]PROMEDIO!C39)</f>
        <v>254</v>
      </c>
      <c r="D39" s="204">
        <f t="shared" si="12"/>
        <v>545.22222222222217</v>
      </c>
      <c r="E39" s="204">
        <f>[1]RESUMEN!F38/[1]RESUMEN!$AO$49</f>
        <v>0</v>
      </c>
      <c r="F39" s="204">
        <f>[1]RESUMEN!I38/[1]RESUMEN!$AO$49</f>
        <v>545.22222222222217</v>
      </c>
      <c r="G39" s="204">
        <f>[1]RESUMEN!J38/[1]RESUMEN!$AO$49</f>
        <v>1.6666666666666667</v>
      </c>
      <c r="H39" s="205">
        <f t="shared" si="13"/>
        <v>0.30568575504381501</v>
      </c>
      <c r="I39" s="204">
        <f>[1]RESUMEN!L38/[1]RESUMEN!$AO$49</f>
        <v>356.5</v>
      </c>
      <c r="J39" s="205">
        <f t="shared" si="14"/>
        <v>65.38618300387202</v>
      </c>
      <c r="K39" s="204">
        <f>[1]RESUMEN!M38/[1]RESUMEN!$AO$49</f>
        <v>187.05555555555554</v>
      </c>
      <c r="L39" s="205">
        <f t="shared" si="15"/>
        <v>34.308131241084169</v>
      </c>
      <c r="M39" s="204">
        <f>[1]RESUMEN!O38/[1]RESUMEN!$AO$49</f>
        <v>0</v>
      </c>
      <c r="N39" s="205">
        <f t="shared" si="16"/>
        <v>0</v>
      </c>
      <c r="O39" s="204">
        <f>[1]RESUMEN!P38/[1]RESUMEN!$AO$49</f>
        <v>0</v>
      </c>
      <c r="P39" s="205">
        <f t="shared" si="17"/>
        <v>0</v>
      </c>
      <c r="Q39" s="204">
        <f>[1]RESUMEN!S38/[1]RESUMEN!$AO$49</f>
        <v>0</v>
      </c>
      <c r="R39" s="205">
        <f t="shared" si="18"/>
        <v>0</v>
      </c>
      <c r="S39" s="204">
        <f>[1]RESUMEN!T38/[1]RESUMEN!$AO$49</f>
        <v>0</v>
      </c>
      <c r="T39" s="206">
        <f t="shared" si="19"/>
        <v>0</v>
      </c>
    </row>
    <row r="40" spans="1:20" ht="18.75" customHeight="1">
      <c r="A40" s="200" t="s">
        <v>332</v>
      </c>
      <c r="B40" s="204">
        <f>SUM([1]PROMEDIO!B40)</f>
        <v>486</v>
      </c>
      <c r="C40" s="204">
        <f>SUM([1]PROMEDIO!C40)</f>
        <v>12</v>
      </c>
      <c r="D40" s="204">
        <f t="shared" si="12"/>
        <v>389.5555555555556</v>
      </c>
      <c r="E40" s="204">
        <f>[1]RESUMEN!F39/[1]RESUMEN!$AO$49</f>
        <v>22.666666666666668</v>
      </c>
      <c r="F40" s="204">
        <f>[1]RESUMEN!I39/[1]RESUMEN!$AO$49</f>
        <v>366.88888888888891</v>
      </c>
      <c r="G40" s="204">
        <f>[1]RESUMEN!J39/[1]RESUMEN!$AO$49</f>
        <v>83.444444444444443</v>
      </c>
      <c r="H40" s="205">
        <f t="shared" si="13"/>
        <v>22.743791641429432</v>
      </c>
      <c r="I40" s="204">
        <f>[1]RESUMEN!L39/[1]RESUMEN!$AO$49</f>
        <v>247.77777777777777</v>
      </c>
      <c r="J40" s="205">
        <f t="shared" si="14"/>
        <v>67.534827377347057</v>
      </c>
      <c r="K40" s="204">
        <f>[1]RESUMEN!M39/[1]RESUMEN!$AO$49</f>
        <v>16.833333333333332</v>
      </c>
      <c r="L40" s="205">
        <f t="shared" si="15"/>
        <v>4.5881284070260442</v>
      </c>
      <c r="M40" s="204">
        <f>[1]RESUMEN!O39/[1]RESUMEN!$AO$49</f>
        <v>0</v>
      </c>
      <c r="N40" s="205">
        <f t="shared" si="16"/>
        <v>0</v>
      </c>
      <c r="O40" s="204">
        <f>[1]RESUMEN!P39/[1]RESUMEN!$AO$49</f>
        <v>0</v>
      </c>
      <c r="P40" s="205">
        <f t="shared" si="17"/>
        <v>0</v>
      </c>
      <c r="Q40" s="204">
        <f>[1]RESUMEN!S39/[1]RESUMEN!$AO$49</f>
        <v>18.833333333333332</v>
      </c>
      <c r="R40" s="205">
        <f t="shared" si="18"/>
        <v>5.1332525741974555</v>
      </c>
      <c r="S40" s="204">
        <f>[1]RESUMEN!T39/[1]RESUMEN!$AO$49</f>
        <v>0</v>
      </c>
      <c r="T40" s="206">
        <f t="shared" si="19"/>
        <v>0</v>
      </c>
    </row>
    <row r="41" spans="1:20" ht="18.75" customHeight="1">
      <c r="A41" s="201" t="s">
        <v>25</v>
      </c>
      <c r="B41" s="204">
        <f>SUM([1]PROMEDIO!B41)</f>
        <v>50</v>
      </c>
      <c r="C41" s="204">
        <f>SUM([1]PROMEDIO!C41)</f>
        <v>0</v>
      </c>
      <c r="D41" s="204">
        <f t="shared" si="12"/>
        <v>25.5</v>
      </c>
      <c r="E41" s="204">
        <f>[1]RESUMEN!F40/[1]RESUMEN!$AO$49</f>
        <v>0</v>
      </c>
      <c r="F41" s="204">
        <f>[1]RESUMEN!I40/[1]RESUMEN!$AO$49</f>
        <v>25.5</v>
      </c>
      <c r="G41" s="204">
        <f>[1]RESUMEN!J40/[1]RESUMEN!$AO$49</f>
        <v>25.5</v>
      </c>
      <c r="H41" s="205">
        <f t="shared" si="13"/>
        <v>100</v>
      </c>
      <c r="I41" s="204">
        <f>[1]RESUMEN!L40/[1]RESUMEN!$AO$49</f>
        <v>0</v>
      </c>
      <c r="J41" s="205">
        <f t="shared" si="14"/>
        <v>0</v>
      </c>
      <c r="K41" s="204">
        <f>[1]RESUMEN!M40/[1]RESUMEN!$AO$49</f>
        <v>0</v>
      </c>
      <c r="L41" s="205">
        <f t="shared" si="15"/>
        <v>0</v>
      </c>
      <c r="M41" s="204">
        <f>[1]RESUMEN!O40/[1]RESUMEN!$AO$49</f>
        <v>0</v>
      </c>
      <c r="N41" s="205">
        <f t="shared" si="16"/>
        <v>0</v>
      </c>
      <c r="O41" s="204">
        <f>[1]RESUMEN!P40/[1]RESUMEN!$AO$49</f>
        <v>0</v>
      </c>
      <c r="P41" s="205">
        <f t="shared" si="17"/>
        <v>0</v>
      </c>
      <c r="Q41" s="204">
        <f>[1]RESUMEN!S40/[1]RESUMEN!$AO$49</f>
        <v>0</v>
      </c>
      <c r="R41" s="205">
        <f t="shared" si="18"/>
        <v>0</v>
      </c>
      <c r="S41" s="204">
        <f>[1]RESUMEN!T40/[1]RESUMEN!$AO$49</f>
        <v>0</v>
      </c>
      <c r="T41" s="206">
        <f t="shared" si="19"/>
        <v>0</v>
      </c>
    </row>
    <row r="42" spans="1:20" ht="18.75" customHeight="1">
      <c r="A42" s="200" t="s">
        <v>210</v>
      </c>
      <c r="B42" s="204">
        <f>SUM([1]PROMEDIO!B42)</f>
        <v>546</v>
      </c>
      <c r="C42" s="204">
        <f>SUM([1]PROMEDIO!C42)</f>
        <v>2</v>
      </c>
      <c r="D42" s="204">
        <f t="shared" si="12"/>
        <v>526.11111111111109</v>
      </c>
      <c r="E42" s="204">
        <f>[1]RESUMEN!F41/[1]RESUMEN!$AO$49</f>
        <v>0</v>
      </c>
      <c r="F42" s="204">
        <f>[1]RESUMEN!I41/[1]RESUMEN!$AO$49</f>
        <v>526.11111111111109</v>
      </c>
      <c r="G42" s="204">
        <f>[1]RESUMEN!J41/[1]RESUMEN!$AO$49</f>
        <v>3.0555555555555554</v>
      </c>
      <c r="H42" s="205">
        <f t="shared" si="13"/>
        <v>0.58078141499472014</v>
      </c>
      <c r="I42" s="204">
        <f>[1]RESUMEN!L41/[1]RESUMEN!$AO$49</f>
        <v>469.83333333333331</v>
      </c>
      <c r="J42" s="205">
        <f t="shared" si="14"/>
        <v>89.303062302006339</v>
      </c>
      <c r="K42" s="204">
        <f>[1]RESUMEN!M41/[1]RESUMEN!$AO$49</f>
        <v>53.222222222222221</v>
      </c>
      <c r="L42" s="205">
        <f t="shared" si="15"/>
        <v>10.116156282998945</v>
      </c>
      <c r="M42" s="204">
        <f>[1]RESUMEN!O41/[1]RESUMEN!$AO$49</f>
        <v>0</v>
      </c>
      <c r="N42" s="205">
        <f t="shared" si="16"/>
        <v>0</v>
      </c>
      <c r="O42" s="204">
        <f>[1]RESUMEN!P41/[1]RESUMEN!$AO$49</f>
        <v>0</v>
      </c>
      <c r="P42" s="205">
        <f t="shared" si="17"/>
        <v>0</v>
      </c>
      <c r="Q42" s="204">
        <f>[1]RESUMEN!S41/[1]RESUMEN!$AO$49</f>
        <v>0</v>
      </c>
      <c r="R42" s="205">
        <f t="shared" si="18"/>
        <v>0</v>
      </c>
      <c r="S42" s="204">
        <f>[1]RESUMEN!T41/[1]RESUMEN!$AO$49</f>
        <v>0</v>
      </c>
      <c r="T42" s="206">
        <f t="shared" si="19"/>
        <v>0</v>
      </c>
    </row>
    <row r="43" spans="1:20" ht="18.75" customHeight="1">
      <c r="A43" s="201" t="s">
        <v>26</v>
      </c>
      <c r="B43" s="204">
        <f>SUM([1]PROMEDIO!B43)</f>
        <v>152</v>
      </c>
      <c r="C43" s="204">
        <f>SUM([1]PROMEDIO!C43)</f>
        <v>0</v>
      </c>
      <c r="D43" s="204">
        <f t="shared" si="12"/>
        <v>78.444444444444443</v>
      </c>
      <c r="E43" s="204">
        <f>[1]RESUMEN!F42/[1]RESUMEN!$AO$49</f>
        <v>0</v>
      </c>
      <c r="F43" s="204">
        <f>[1]RESUMEN!I42/[1]RESUMEN!$AO$49</f>
        <v>78.444444444444443</v>
      </c>
      <c r="G43" s="204">
        <f>[1]RESUMEN!J42/[1]RESUMEN!$AO$49</f>
        <v>78.444444444444443</v>
      </c>
      <c r="H43" s="205">
        <f t="shared" si="13"/>
        <v>100</v>
      </c>
      <c r="I43" s="204">
        <f>[1]RESUMEN!L42/[1]RESUMEN!$AO$49</f>
        <v>0</v>
      </c>
      <c r="J43" s="205">
        <f t="shared" si="14"/>
        <v>0</v>
      </c>
      <c r="K43" s="204">
        <f>[1]RESUMEN!M42/[1]RESUMEN!$AO$49</f>
        <v>0</v>
      </c>
      <c r="L43" s="205">
        <f t="shared" si="15"/>
        <v>0</v>
      </c>
      <c r="M43" s="204">
        <f>[1]RESUMEN!O42/[1]RESUMEN!$AO$49</f>
        <v>0</v>
      </c>
      <c r="N43" s="205">
        <f t="shared" si="16"/>
        <v>0</v>
      </c>
      <c r="O43" s="204">
        <f>[1]RESUMEN!P42/[1]RESUMEN!$AO$49</f>
        <v>0</v>
      </c>
      <c r="P43" s="205">
        <f t="shared" si="17"/>
        <v>0</v>
      </c>
      <c r="Q43" s="204">
        <f>[1]RESUMEN!S42/[1]RESUMEN!$AO$49</f>
        <v>0</v>
      </c>
      <c r="R43" s="205">
        <f t="shared" si="18"/>
        <v>0</v>
      </c>
      <c r="S43" s="204">
        <f>[1]RESUMEN!T42/[1]RESUMEN!$AO$49</f>
        <v>0</v>
      </c>
      <c r="T43" s="206">
        <f t="shared" si="19"/>
        <v>0</v>
      </c>
    </row>
    <row r="44" spans="1:20" ht="18.75" customHeight="1">
      <c r="A44" s="200" t="s">
        <v>211</v>
      </c>
      <c r="B44" s="204">
        <f>SUM([1]PROMEDIO!B44)</f>
        <v>908</v>
      </c>
      <c r="C44" s="204">
        <f>SUM([1]PROMEDIO!C44)</f>
        <v>0</v>
      </c>
      <c r="D44" s="204">
        <f t="shared" si="12"/>
        <v>787</v>
      </c>
      <c r="E44" s="204">
        <f>[1]RESUMEN!F43/[1]RESUMEN!$AO$49</f>
        <v>258.66666666666669</v>
      </c>
      <c r="F44" s="204">
        <f>[1]RESUMEN!I43/[1]RESUMEN!$AO$49</f>
        <v>528.33333333333337</v>
      </c>
      <c r="G44" s="204">
        <f>[1]RESUMEN!J43/[1]RESUMEN!$AO$49</f>
        <v>194.33333333333334</v>
      </c>
      <c r="H44" s="205">
        <f t="shared" si="13"/>
        <v>36.782334384858046</v>
      </c>
      <c r="I44" s="204">
        <f>[1]RESUMEN!L43/[1]RESUMEN!$AO$49</f>
        <v>165.05555555555554</v>
      </c>
      <c r="J44" s="205">
        <f t="shared" si="14"/>
        <v>31.240799158780224</v>
      </c>
      <c r="K44" s="204">
        <f>[1]RESUMEN!M43/[1]RESUMEN!$AO$49</f>
        <v>63.333333333333336</v>
      </c>
      <c r="L44" s="205">
        <f t="shared" si="15"/>
        <v>11.98738170347003</v>
      </c>
      <c r="M44" s="204">
        <f>[1]RESUMEN!O43/[1]RESUMEN!$AO$49</f>
        <v>0</v>
      </c>
      <c r="N44" s="205">
        <f t="shared" si="16"/>
        <v>0</v>
      </c>
      <c r="O44" s="204">
        <f>[1]RESUMEN!P43/[1]RESUMEN!$AO$49</f>
        <v>38.833333333333336</v>
      </c>
      <c r="P44" s="205">
        <f t="shared" si="17"/>
        <v>7.3501577287066242</v>
      </c>
      <c r="Q44" s="204">
        <f>[1]RESUMEN!S43/[1]RESUMEN!$AO$49</f>
        <v>32.055555555555557</v>
      </c>
      <c r="R44" s="205">
        <f t="shared" si="18"/>
        <v>6.0672975814931647</v>
      </c>
      <c r="S44" s="204">
        <f>[1]RESUMEN!T43/[1]RESUMEN!$AO$49</f>
        <v>34.722222222222221</v>
      </c>
      <c r="T44" s="206">
        <f t="shared" si="19"/>
        <v>6.5720294426919024</v>
      </c>
    </row>
    <row r="45" spans="1:20" ht="18.75" customHeight="1">
      <c r="A45" s="200" t="s">
        <v>212</v>
      </c>
      <c r="B45" s="204">
        <f>SUM([1]PROMEDIO!B45)</f>
        <v>75</v>
      </c>
      <c r="C45" s="204">
        <f>SUM([1]PROMEDIO!C45)</f>
        <v>0</v>
      </c>
      <c r="D45" s="204">
        <f t="shared" si="12"/>
        <v>53.722222222222221</v>
      </c>
      <c r="E45" s="204">
        <f>[1]RESUMEN!F44/[1]RESUMEN!$AO$49</f>
        <v>0</v>
      </c>
      <c r="F45" s="204">
        <f>[1]RESUMEN!I44/[1]RESUMEN!$AO$49</f>
        <v>53.722222222222221</v>
      </c>
      <c r="G45" s="204">
        <f>[1]RESUMEN!J44/[1]RESUMEN!$AO$49</f>
        <v>53.722222222222221</v>
      </c>
      <c r="H45" s="205">
        <f t="shared" si="13"/>
        <v>100</v>
      </c>
      <c r="I45" s="204">
        <f>[1]RESUMEN!L44/[1]RESUMEN!$AO$49</f>
        <v>0</v>
      </c>
      <c r="J45" s="205">
        <f t="shared" si="14"/>
        <v>0</v>
      </c>
      <c r="K45" s="204">
        <f>[1]RESUMEN!M44/[1]RESUMEN!$AO$49</f>
        <v>0</v>
      </c>
      <c r="L45" s="205">
        <f t="shared" si="15"/>
        <v>0</v>
      </c>
      <c r="M45" s="204">
        <f>[1]RESUMEN!O44/[1]RESUMEN!$AO$49</f>
        <v>0</v>
      </c>
      <c r="N45" s="205">
        <f t="shared" si="16"/>
        <v>0</v>
      </c>
      <c r="O45" s="204">
        <f>[1]RESUMEN!P44/[1]RESUMEN!$AO$49</f>
        <v>0</v>
      </c>
      <c r="P45" s="205">
        <f t="shared" si="17"/>
        <v>0</v>
      </c>
      <c r="Q45" s="204">
        <f>[1]RESUMEN!S44/[1]RESUMEN!$AO$49</f>
        <v>0</v>
      </c>
      <c r="R45" s="205">
        <f t="shared" si="18"/>
        <v>0</v>
      </c>
      <c r="S45" s="204">
        <f>[1]RESUMEN!T44/[1]RESUMEN!$AO$49</f>
        <v>0</v>
      </c>
      <c r="T45" s="206">
        <f t="shared" si="19"/>
        <v>0</v>
      </c>
    </row>
    <row r="46" spans="1:20" ht="18.75" customHeight="1">
      <c r="A46" s="200" t="s">
        <v>221</v>
      </c>
      <c r="B46" s="204">
        <f>SUM([1]PROMEDIO!B46)</f>
        <v>0</v>
      </c>
      <c r="C46" s="204">
        <f>SUM([1]PROMEDIO!C46)</f>
        <v>0</v>
      </c>
      <c r="D46" s="204">
        <f t="shared" si="12"/>
        <v>0</v>
      </c>
      <c r="E46" s="204">
        <f>[1]RESUMEN!F45/[1]RESUMEN!$AO$49</f>
        <v>0</v>
      </c>
      <c r="F46" s="204">
        <f>[1]RESUMEN!I45/[1]RESUMEN!$AO$49</f>
        <v>0</v>
      </c>
      <c r="G46" s="204">
        <f>[1]RESUMEN!J45/[1]RESUMEN!$AO$49</f>
        <v>0</v>
      </c>
      <c r="H46" s="205">
        <v>0</v>
      </c>
      <c r="I46" s="204">
        <f>[1]RESUMEN!L45/[1]RESUMEN!$AO$49</f>
        <v>0</v>
      </c>
      <c r="J46" s="205">
        <v>0</v>
      </c>
      <c r="K46" s="204">
        <f>[1]RESUMEN!M45/[1]RESUMEN!$AO$49</f>
        <v>0</v>
      </c>
      <c r="L46" s="205">
        <v>0</v>
      </c>
      <c r="M46" s="204">
        <f>[1]RESUMEN!O45/[1]RESUMEN!$AO$49</f>
        <v>0</v>
      </c>
      <c r="N46" s="205">
        <v>0</v>
      </c>
      <c r="O46" s="204">
        <f>[1]RESUMEN!P45/[1]RESUMEN!$AO$49</f>
        <v>0</v>
      </c>
      <c r="P46" s="205">
        <v>0</v>
      </c>
      <c r="Q46" s="204">
        <f>[1]RESUMEN!S45/[1]RESUMEN!$AO$49</f>
        <v>0</v>
      </c>
      <c r="R46" s="205">
        <v>0</v>
      </c>
      <c r="S46" s="204">
        <f>[1]RESUMEN!T45/[1]RESUMEN!$AO$49</f>
        <v>0</v>
      </c>
      <c r="T46" s="206">
        <v>0</v>
      </c>
    </row>
    <row r="47" spans="1:20" ht="18.75" customHeight="1">
      <c r="A47" s="201" t="s">
        <v>27</v>
      </c>
      <c r="B47" s="204">
        <f>SUM([1]PROMEDIO!B47)</f>
        <v>400</v>
      </c>
      <c r="C47" s="204">
        <f>SUM([1]PROMEDIO!C47)</f>
        <v>0</v>
      </c>
      <c r="D47" s="204">
        <f t="shared" si="12"/>
        <v>342.55555555555554</v>
      </c>
      <c r="E47" s="204">
        <f>[1]RESUMEN!F46/[1]RESUMEN!$AO$49</f>
        <v>0</v>
      </c>
      <c r="F47" s="204">
        <f>[1]RESUMEN!I46/[1]RESUMEN!$AO$49</f>
        <v>342.55555555555554</v>
      </c>
      <c r="G47" s="204">
        <f>[1]RESUMEN!J46/[1]RESUMEN!$AO$49</f>
        <v>342.55555555555554</v>
      </c>
      <c r="H47" s="205">
        <f t="shared" si="13"/>
        <v>100</v>
      </c>
      <c r="I47" s="204">
        <f>[1]RESUMEN!L46/[1]RESUMEN!$AO$49</f>
        <v>0</v>
      </c>
      <c r="J47" s="205">
        <f t="shared" si="14"/>
        <v>0</v>
      </c>
      <c r="K47" s="204">
        <f>[1]RESUMEN!M46/[1]RESUMEN!$AO$49</f>
        <v>0</v>
      </c>
      <c r="L47" s="205">
        <f t="shared" si="15"/>
        <v>0</v>
      </c>
      <c r="M47" s="204">
        <f>[1]RESUMEN!O46/[1]RESUMEN!$AO$49</f>
        <v>0</v>
      </c>
      <c r="N47" s="205">
        <f t="shared" si="16"/>
        <v>0</v>
      </c>
      <c r="O47" s="204">
        <f>[1]RESUMEN!P46/[1]RESUMEN!$AO$49</f>
        <v>0</v>
      </c>
      <c r="P47" s="205">
        <f t="shared" si="17"/>
        <v>0</v>
      </c>
      <c r="Q47" s="204">
        <f>[1]RESUMEN!S46/[1]RESUMEN!$AO$49</f>
        <v>0</v>
      </c>
      <c r="R47" s="205">
        <f t="shared" si="18"/>
        <v>0</v>
      </c>
      <c r="S47" s="204">
        <f>[1]RESUMEN!T46/[1]RESUMEN!$AO$49</f>
        <v>0</v>
      </c>
      <c r="T47" s="206">
        <f t="shared" si="19"/>
        <v>0</v>
      </c>
    </row>
    <row r="48" spans="1:20" ht="18.75" customHeight="1">
      <c r="A48" s="201" t="s">
        <v>28</v>
      </c>
      <c r="B48" s="204">
        <f>SUM([1]PROMEDIO!B48)</f>
        <v>384</v>
      </c>
      <c r="C48" s="204">
        <f>SUM([1]PROMEDIO!C48)</f>
        <v>0</v>
      </c>
      <c r="D48" s="204">
        <f t="shared" si="12"/>
        <v>360.94444444444446</v>
      </c>
      <c r="E48" s="204">
        <f>[1]RESUMEN!F47/[1]RESUMEN!$AO$49</f>
        <v>246.66666666666666</v>
      </c>
      <c r="F48" s="204">
        <f>[1]RESUMEN!I47/[1]RESUMEN!$AO$49</f>
        <v>114.27777777777777</v>
      </c>
      <c r="G48" s="204">
        <f>[1]RESUMEN!J47/[1]RESUMEN!$AO$49</f>
        <v>4.1111111111111107</v>
      </c>
      <c r="H48" s="205">
        <f t="shared" si="13"/>
        <v>3.5974720466699077</v>
      </c>
      <c r="I48" s="204">
        <f>[1]RESUMEN!L47/[1]RESUMEN!$AO$49</f>
        <v>2.1666666666666665</v>
      </c>
      <c r="J48" s="205">
        <f t="shared" si="14"/>
        <v>1.8959649975692758</v>
      </c>
      <c r="K48" s="204">
        <f>[1]RESUMEN!M47/[1]RESUMEN!$AO$49</f>
        <v>0</v>
      </c>
      <c r="L48" s="205">
        <f t="shared" si="15"/>
        <v>0</v>
      </c>
      <c r="M48" s="204">
        <f>[1]RESUMEN!O47/[1]RESUMEN!$AO$49</f>
        <v>0</v>
      </c>
      <c r="N48" s="205">
        <f t="shared" si="16"/>
        <v>0</v>
      </c>
      <c r="O48" s="204">
        <f>[1]RESUMEN!P47/[1]RESUMEN!$AO$49</f>
        <v>54.444444444444443</v>
      </c>
      <c r="P48" s="205">
        <f t="shared" si="17"/>
        <v>47.642197374817698</v>
      </c>
      <c r="Q48" s="204">
        <f>[1]RESUMEN!S47/[1]RESUMEN!$AO$49</f>
        <v>53.555555555555557</v>
      </c>
      <c r="R48" s="205">
        <f t="shared" si="18"/>
        <v>46.864365580943122</v>
      </c>
      <c r="S48" s="204">
        <f>[1]RESUMEN!T47/[1]RESUMEN!$AO$49</f>
        <v>0</v>
      </c>
      <c r="T48" s="206">
        <f t="shared" si="19"/>
        <v>0</v>
      </c>
    </row>
    <row r="49" spans="1:20" ht="18.75" customHeight="1" thickBot="1">
      <c r="A49" s="268" t="s">
        <v>213</v>
      </c>
      <c r="B49" s="269">
        <f>SUM([1]PROMEDIO!B49)</f>
        <v>24</v>
      </c>
      <c r="C49" s="269">
        <f>SUM([1]PROMEDIO!C49)</f>
        <v>0</v>
      </c>
      <c r="D49" s="269">
        <f t="shared" si="12"/>
        <v>23.055555555555557</v>
      </c>
      <c r="E49" s="269">
        <f>[1]RESUMEN!F48/[1]RESUMEN!$AO$49</f>
        <v>0</v>
      </c>
      <c r="F49" s="269">
        <f>[1]RESUMEN!I48/[1]RESUMEN!$AO$49</f>
        <v>23.055555555555557</v>
      </c>
      <c r="G49" s="269">
        <f>[1]RESUMEN!J48/[1]RESUMEN!$AO$49</f>
        <v>0.3888888888888889</v>
      </c>
      <c r="H49" s="271">
        <f t="shared" si="13"/>
        <v>1.6867469879518073</v>
      </c>
      <c r="I49" s="269">
        <f>[1]RESUMEN!L48/[1]RESUMEN!$AO$49</f>
        <v>0</v>
      </c>
      <c r="J49" s="271">
        <f t="shared" si="14"/>
        <v>0</v>
      </c>
      <c r="K49" s="269">
        <f>[1]RESUMEN!M48/[1]RESUMEN!$AO$49</f>
        <v>0</v>
      </c>
      <c r="L49" s="271">
        <f t="shared" si="15"/>
        <v>0</v>
      </c>
      <c r="M49" s="269">
        <f>[1]RESUMEN!O48/[1]RESUMEN!$AO$49</f>
        <v>0</v>
      </c>
      <c r="N49" s="271">
        <f t="shared" si="16"/>
        <v>0</v>
      </c>
      <c r="O49" s="269">
        <f>[1]RESUMEN!P48/[1]RESUMEN!$AO$49</f>
        <v>0</v>
      </c>
      <c r="P49" s="271">
        <f t="shared" si="17"/>
        <v>0</v>
      </c>
      <c r="Q49" s="269">
        <f>[1]RESUMEN!S48/[1]RESUMEN!$AO$49</f>
        <v>0</v>
      </c>
      <c r="R49" s="271">
        <f t="shared" si="18"/>
        <v>0</v>
      </c>
      <c r="S49" s="269">
        <f>[1]RESUMEN!T48/[1]RESUMEN!$AO$49</f>
        <v>22.666666666666668</v>
      </c>
      <c r="T49" s="272">
        <f t="shared" si="19"/>
        <v>98.313253012048193</v>
      </c>
    </row>
    <row r="50" spans="1:20" ht="15.75" customHeight="1">
      <c r="A50" s="11" t="s">
        <v>214</v>
      </c>
      <c r="C50" s="12" t="s">
        <v>39</v>
      </c>
      <c r="D50" s="8"/>
      <c r="E50" s="8"/>
      <c r="F50" s="8"/>
    </row>
    <row r="51" spans="1:20" ht="15.75" customHeight="1">
      <c r="A51" s="11" t="s">
        <v>29</v>
      </c>
      <c r="C51" s="13" t="s">
        <v>40</v>
      </c>
      <c r="D51" s="275"/>
      <c r="E51" s="275"/>
      <c r="F51" s="275"/>
      <c r="G51" s="274"/>
      <c r="H51" s="274"/>
      <c r="I51" s="274"/>
      <c r="J51" s="274"/>
      <c r="K51" s="274"/>
      <c r="L51" s="274"/>
      <c r="M51" s="274"/>
      <c r="N51" s="274"/>
      <c r="O51" s="274"/>
      <c r="P51" s="274"/>
      <c r="Q51" s="274"/>
      <c r="R51" s="274"/>
      <c r="S51" s="274"/>
      <c r="T51" s="274"/>
    </row>
    <row r="52" spans="1:20" ht="15.75" customHeight="1">
      <c r="A52" s="14" t="s">
        <v>215</v>
      </c>
      <c r="C52" s="13" t="s">
        <v>41</v>
      </c>
      <c r="D52" s="8"/>
      <c r="E52" s="8"/>
      <c r="F52" s="8"/>
    </row>
    <row r="53" spans="1:20">
      <c r="B53" s="6"/>
    </row>
    <row r="54" spans="1:20">
      <c r="A54" s="221"/>
    </row>
    <row r="55" spans="1:20">
      <c r="A55" s="221"/>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DEFINICION</vt:lpstr>
      <vt:lpstr>CONTACTO</vt:lpstr>
      <vt:lpstr>PROMEDIO</vt:lpstr>
      <vt:lpstr>TABLA PROMEDIO</vt:lpstr>
      <vt:lpstr>FUGAS</vt:lpstr>
      <vt:lpstr>FUGAS FEMENINA</vt:lpstr>
      <vt:lpstr>MUERTES</vt:lpstr>
      <vt:lpstr>MUERTES FEMENINA</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2012-05-02T11:32:44Z</cp:lastPrinted>
  <dcterms:created xsi:type="dcterms:W3CDTF">2009-09-11T17:26:49Z</dcterms:created>
  <dcterms:modified xsi:type="dcterms:W3CDTF">2012-05-09T12:23:13Z</dcterms:modified>
</cp:coreProperties>
</file>